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aryFrancisSwint\Vensim\eps-southkorea\"/>
    </mc:Choice>
  </mc:AlternateContent>
  <xr:revisionPtr revIDLastSave="0" documentId="13_ncr:1_{BEB36636-FDEA-4617-A7D8-44140C72B62E}" xr6:coauthVersionLast="47" xr6:coauthVersionMax="47" xr10:uidLastSave="{00000000-0000-0000-0000-000000000000}"/>
  <bookViews>
    <workbookView xWindow="9510" yWindow="0" windowWidth="9780" windowHeight="11370" firstSheet="4" activeTab="4" xr2:uid="{A5C482AE-4F5D-4F7B-9888-EEAD3CFB4D3F}"/>
  </bookViews>
  <sheets>
    <sheet name="About" sheetId="10" r:id="rId1"/>
    <sheet name="Policy Characteristics" sheetId="19" r:id="rId2"/>
    <sheet name="PolicyLevers" sheetId="1" r:id="rId3"/>
    <sheet name="UnitControlCenter" sheetId="18" r:id="rId4"/>
    <sheet name="OutputGraphs" sheetId="8" r:id="rId5"/>
    <sheet name="Output Graph Color Key" sheetId="17" r:id="rId6"/>
    <sheet name="ReferenceScenarios" sheetId="9" r:id="rId7"/>
    <sheet name="ReferenceCurves" sheetId="21" r:id="rId8"/>
    <sheet name="Targets" sheetId="20" r:id="rId9"/>
    <sheet name="EPA GHG Inventory" sheetId="22" r:id="rId10"/>
    <sheet name="Old Target Calculations" sheetId="15" r:id="rId11"/>
    <sheet name="MaxBoundCalculations" sheetId="13" r:id="rId12"/>
  </sheets>
  <definedNames>
    <definedName name="_xlnm._FilterDatabase" localSheetId="1" hidden="1">'Policy Characteristics'!$A$3:$O$127</definedName>
    <definedName name="_xlnm._FilterDatabase" localSheetId="2" hidden="1">PolicyLevers!$A$1:$S$1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7" i="8" l="1"/>
  <c r="F132" i="8"/>
  <c r="B19" i="10" a="1"/>
  <c r="B18" i="10" a="1"/>
  <c r="J2050" i="1"/>
  <c r="J2051" i="1"/>
  <c r="J2052" i="1"/>
  <c r="J2053" i="1"/>
  <c r="B2051" i="1"/>
  <c r="B2052" i="1"/>
  <c r="B2053" i="1"/>
  <c r="A2051" i="1"/>
  <c r="A2052" i="1"/>
  <c r="A2053" i="1"/>
  <c r="L2052" i="1"/>
  <c r="M2052" i="1"/>
  <c r="N2052" i="1"/>
  <c r="O2052" i="1"/>
  <c r="P2052" i="1"/>
  <c r="Q2052" i="1"/>
  <c r="R2052" i="1"/>
  <c r="L2053" i="1"/>
  <c r="M2053" i="1"/>
  <c r="N2053" i="1"/>
  <c r="O2053" i="1"/>
  <c r="P2053" i="1"/>
  <c r="Q2053" i="1"/>
  <c r="R2053" i="1"/>
  <c r="K2051" i="1"/>
  <c r="K2052" i="1"/>
  <c r="K2053" i="1"/>
  <c r="F121" i="8"/>
  <c r="F122" i="8"/>
  <c r="F123" i="8"/>
  <c r="F124" i="8"/>
  <c r="F125" i="8"/>
  <c r="F126" i="8"/>
  <c r="F127" i="8"/>
  <c r="F128" i="8"/>
  <c r="F129" i="8"/>
  <c r="F130" i="8"/>
  <c r="F131" i="8"/>
  <c r="F120" i="8"/>
  <c r="F97" i="8"/>
  <c r="F38" i="8"/>
  <c r="F37" i="8"/>
  <c r="F36" i="8"/>
  <c r="F35" i="8"/>
  <c r="F34" i="8"/>
  <c r="F33" i="8"/>
  <c r="F32" i="8"/>
  <c r="F31" i="8"/>
  <c r="F111" i="8"/>
  <c r="F110" i="8"/>
  <c r="F109" i="8"/>
  <c r="F108" i="8"/>
  <c r="F107" i="8"/>
  <c r="F106" i="8"/>
  <c r="F105" i="8"/>
  <c r="F104" i="8"/>
  <c r="F103" i="8"/>
  <c r="F102" i="8"/>
  <c r="F100" i="8"/>
  <c r="F101" i="8"/>
  <c r="F99" i="8"/>
  <c r="B13" i="18"/>
  <c r="B14" i="18"/>
  <c r="B15" i="18"/>
  <c r="B16" i="18"/>
  <c r="B17" i="18"/>
  <c r="G131" i="8"/>
  <c r="G130" i="8"/>
  <c r="G129" i="8"/>
  <c r="G128" i="8"/>
  <c r="G127" i="8"/>
  <c r="I126" i="8"/>
  <c r="H126" i="8"/>
  <c r="G126" i="8"/>
  <c r="I125" i="8"/>
  <c r="I131" i="8" s="1"/>
  <c r="H125" i="8"/>
  <c r="H131" i="8" s="1"/>
  <c r="I124" i="8"/>
  <c r="I130" i="8" s="1"/>
  <c r="H124" i="8"/>
  <c r="H130" i="8" s="1"/>
  <c r="I123" i="8"/>
  <c r="I129" i="8" s="1"/>
  <c r="H123" i="8"/>
  <c r="H129" i="8" s="1"/>
  <c r="I122" i="8"/>
  <c r="I128" i="8" s="1"/>
  <c r="H122" i="8"/>
  <c r="H128" i="8" s="1"/>
  <c r="I121" i="8"/>
  <c r="I127" i="8" s="1"/>
  <c r="H121" i="8"/>
  <c r="H127" i="8" s="1"/>
  <c r="A1590" i="1"/>
  <c r="B1590" i="1"/>
  <c r="J1590" i="1"/>
  <c r="K1590" i="1"/>
  <c r="L1590" i="1"/>
  <c r="M1590" i="1"/>
  <c r="N1590" i="1"/>
  <c r="O1590" i="1"/>
  <c r="P1590" i="1"/>
  <c r="Q1590" i="1"/>
  <c r="R1590" i="1"/>
  <c r="C1591" i="1"/>
  <c r="L1591" i="1" s="1"/>
  <c r="M1591" i="1"/>
  <c r="N1591" i="1"/>
  <c r="O1591" i="1"/>
  <c r="P1591" i="1"/>
  <c r="Q1591" i="1"/>
  <c r="R1591" i="1"/>
  <c r="C1592" i="1"/>
  <c r="M1592" i="1"/>
  <c r="N1592" i="1"/>
  <c r="O1592" i="1"/>
  <c r="R1866" i="1"/>
  <c r="Q1866" i="1"/>
  <c r="P1866" i="1"/>
  <c r="O1866" i="1"/>
  <c r="N1866" i="1"/>
  <c r="M1866" i="1"/>
  <c r="L1866" i="1"/>
  <c r="K1866" i="1"/>
  <c r="J1866" i="1"/>
  <c r="B1866" i="1"/>
  <c r="A1866" i="1"/>
  <c r="R304" i="1"/>
  <c r="Q304" i="1"/>
  <c r="P304" i="1"/>
  <c r="O304" i="1"/>
  <c r="N304" i="1"/>
  <c r="M304" i="1"/>
  <c r="L304" i="1"/>
  <c r="K304" i="1"/>
  <c r="J304" i="1"/>
  <c r="B304" i="1"/>
  <c r="A304" i="1"/>
  <c r="A530" i="1"/>
  <c r="B530" i="1"/>
  <c r="J530" i="1"/>
  <c r="K530" i="1"/>
  <c r="L530" i="1"/>
  <c r="M530" i="1"/>
  <c r="N530" i="1"/>
  <c r="O530" i="1"/>
  <c r="P530" i="1"/>
  <c r="Q530" i="1"/>
  <c r="C532" i="1"/>
  <c r="C533" i="1"/>
  <c r="C534" i="1"/>
  <c r="C535" i="1"/>
  <c r="C536" i="1"/>
  <c r="C537" i="1"/>
  <c r="C538" i="1"/>
  <c r="C539" i="1"/>
  <c r="C540" i="1"/>
  <c r="C541" i="1"/>
  <c r="C542" i="1"/>
  <c r="C543" i="1"/>
  <c r="C544" i="1"/>
  <c r="C545" i="1"/>
  <c r="C546" i="1"/>
  <c r="C547" i="1"/>
  <c r="C548" i="1"/>
  <c r="C549" i="1"/>
  <c r="C550" i="1"/>
  <c r="C551" i="1"/>
  <c r="C552" i="1"/>
  <c r="C553" i="1"/>
  <c r="C531" i="1"/>
  <c r="R200" i="1"/>
  <c r="Q200" i="1"/>
  <c r="P200" i="1"/>
  <c r="O200" i="1"/>
  <c r="N200" i="1"/>
  <c r="M200" i="1"/>
  <c r="L200" i="1"/>
  <c r="J200" i="1"/>
  <c r="B200" i="1"/>
  <c r="A200" i="1"/>
  <c r="K200" i="1"/>
  <c r="P1863" i="1"/>
  <c r="P1864" i="1"/>
  <c r="P1865" i="1"/>
  <c r="P1867" i="1"/>
  <c r="P1930" i="1"/>
  <c r="P1931" i="1"/>
  <c r="P1932" i="1"/>
  <c r="P1995" i="1"/>
  <c r="P2050" i="1"/>
  <c r="P2051" i="1"/>
  <c r="P1727" i="1"/>
  <c r="P1712" i="1"/>
  <c r="P1649" i="1"/>
  <c r="P1670" i="1"/>
  <c r="P1671" i="1"/>
  <c r="P1696" i="1"/>
  <c r="P1697" i="1"/>
  <c r="P1700" i="1"/>
  <c r="P1601" i="1"/>
  <c r="P1602" i="1"/>
  <c r="P1620" i="1"/>
  <c r="P1629" i="1"/>
  <c r="P1630" i="1"/>
  <c r="P1631" i="1"/>
  <c r="P1632" i="1"/>
  <c r="P1633" i="1"/>
  <c r="P1634" i="1"/>
  <c r="P1635" i="1"/>
  <c r="P1636" i="1"/>
  <c r="P1637" i="1"/>
  <c r="P1638" i="1"/>
  <c r="P1639" i="1"/>
  <c r="P1640" i="1"/>
  <c r="P1641" i="1"/>
  <c r="P1642" i="1"/>
  <c r="P1643" i="1"/>
  <c r="P1597" i="1"/>
  <c r="P1593" i="1"/>
  <c r="P62" i="1"/>
  <c r="P63" i="1"/>
  <c r="P105" i="1"/>
  <c r="P147" i="1"/>
  <c r="P148" i="1"/>
  <c r="P160" i="1"/>
  <c r="P161" i="1"/>
  <c r="P162" i="1"/>
  <c r="P174" i="1"/>
  <c r="P186" i="1"/>
  <c r="P187" i="1"/>
  <c r="P188" i="1"/>
  <c r="P201" i="1"/>
  <c r="P216" i="1"/>
  <c r="P234" i="1"/>
  <c r="P235" i="1"/>
  <c r="P236" i="1"/>
  <c r="P239" i="1"/>
  <c r="P242" i="1"/>
  <c r="P245" i="1"/>
  <c r="P246" i="1"/>
  <c r="P249" i="1"/>
  <c r="P255" i="1"/>
  <c r="P279" i="1"/>
  <c r="P303" i="1"/>
  <c r="P305" i="1"/>
  <c r="P306" i="1"/>
  <c r="P307" i="1"/>
  <c r="P308" i="1"/>
  <c r="P332" i="1"/>
  <c r="P333" i="1"/>
  <c r="P357" i="1"/>
  <c r="P358" i="1"/>
  <c r="P359" i="1"/>
  <c r="P382" i="1"/>
  <c r="P406" i="1"/>
  <c r="P430" i="1"/>
  <c r="P454" i="1"/>
  <c r="P478" i="1"/>
  <c r="P481" i="1"/>
  <c r="P482" i="1"/>
  <c r="P506" i="1"/>
  <c r="P554" i="1"/>
  <c r="P555" i="1"/>
  <c r="P556" i="1"/>
  <c r="P557" i="1"/>
  <c r="P581" i="1"/>
  <c r="P606" i="1"/>
  <c r="P656" i="1"/>
  <c r="P681" i="1"/>
  <c r="P682" i="1"/>
  <c r="P683" i="1"/>
  <c r="P684" i="1"/>
  <c r="P884" i="1"/>
  <c r="P885" i="1"/>
  <c r="P886" i="1"/>
  <c r="P887" i="1"/>
  <c r="P888" i="1"/>
  <c r="P889" i="1"/>
  <c r="P1139" i="1"/>
  <c r="P1339" i="1"/>
  <c r="P1340" i="1"/>
  <c r="P2" i="1"/>
  <c r="G93" i="19"/>
  <c r="G49" i="19"/>
  <c r="H49" i="19" s="1"/>
  <c r="G55" i="19"/>
  <c r="F55" i="19"/>
  <c r="G52" i="19"/>
  <c r="M555" i="1" s="1"/>
  <c r="F52" i="19"/>
  <c r="L555" i="1" s="1"/>
  <c r="G16" i="19"/>
  <c r="H16" i="19" s="1"/>
  <c r="F16" i="19"/>
  <c r="G8" i="19"/>
  <c r="F7" i="19"/>
  <c r="G7" i="19"/>
  <c r="F8" i="19"/>
  <c r="Q24" i="22"/>
  <c r="R555" i="1"/>
  <c r="Q555" i="1"/>
  <c r="O555" i="1"/>
  <c r="N555" i="1"/>
  <c r="K555" i="1"/>
  <c r="J555" i="1"/>
  <c r="B555" i="1"/>
  <c r="A555" i="1"/>
  <c r="J1602" i="1"/>
  <c r="K1602" i="1"/>
  <c r="L1602" i="1"/>
  <c r="M1602" i="1"/>
  <c r="N1602" i="1"/>
  <c r="O1602" i="1"/>
  <c r="Q1602" i="1"/>
  <c r="R1602" i="1"/>
  <c r="C1619" i="1"/>
  <c r="A1602" i="1"/>
  <c r="B1602" i="1"/>
  <c r="C1604" i="1"/>
  <c r="C1605" i="1"/>
  <c r="C1606" i="1"/>
  <c r="C1607" i="1"/>
  <c r="C1608" i="1"/>
  <c r="C1609" i="1"/>
  <c r="C1610" i="1"/>
  <c r="C1611" i="1"/>
  <c r="C1612" i="1"/>
  <c r="C1613" i="1"/>
  <c r="C1614" i="1"/>
  <c r="C1615" i="1"/>
  <c r="C1616" i="1"/>
  <c r="C1617" i="1"/>
  <c r="C1618" i="1"/>
  <c r="C1603" i="1"/>
  <c r="J1591" i="1" l="1"/>
  <c r="K1591" i="1"/>
  <c r="K1592" i="1"/>
  <c r="L1592" i="1"/>
  <c r="J1592" i="1"/>
  <c r="P1592" i="1"/>
  <c r="Q1592" i="1"/>
  <c r="R1592" i="1"/>
  <c r="A1591" i="1"/>
  <c r="B1591" i="1"/>
  <c r="A1592" i="1"/>
  <c r="B1592" i="1"/>
  <c r="B1619" i="1"/>
  <c r="P1619" i="1"/>
  <c r="A1604" i="1"/>
  <c r="P1604" i="1"/>
  <c r="A1605" i="1"/>
  <c r="P1605" i="1"/>
  <c r="A1606" i="1"/>
  <c r="P1606" i="1"/>
  <c r="A1607" i="1"/>
  <c r="P1607" i="1"/>
  <c r="A1608" i="1"/>
  <c r="P1608" i="1"/>
  <c r="A1609" i="1"/>
  <c r="P1609" i="1"/>
  <c r="K1610" i="1"/>
  <c r="P1610" i="1"/>
  <c r="J1611" i="1"/>
  <c r="P1611" i="1"/>
  <c r="A1612" i="1"/>
  <c r="P1612" i="1"/>
  <c r="A1613" i="1"/>
  <c r="P1613" i="1"/>
  <c r="N1614" i="1"/>
  <c r="P1614" i="1"/>
  <c r="M1615" i="1"/>
  <c r="P1615" i="1"/>
  <c r="L1616" i="1"/>
  <c r="P1616" i="1"/>
  <c r="L1617" i="1"/>
  <c r="P1617" i="1"/>
  <c r="K1618" i="1"/>
  <c r="P1618" i="1"/>
  <c r="A1603" i="1"/>
  <c r="P1603" i="1"/>
  <c r="M1604" i="1"/>
  <c r="Q1619" i="1"/>
  <c r="O1619" i="1"/>
  <c r="M1619" i="1"/>
  <c r="A1610" i="1"/>
  <c r="M1612" i="1"/>
  <c r="A1611" i="1"/>
  <c r="M1618" i="1"/>
  <c r="K1617" i="1"/>
  <c r="R1610" i="1"/>
  <c r="B1610" i="1"/>
  <c r="N1619" i="1"/>
  <c r="J1618" i="1"/>
  <c r="J1617" i="1"/>
  <c r="Q1610" i="1"/>
  <c r="O1609" i="1"/>
  <c r="R1618" i="1"/>
  <c r="Q1617" i="1"/>
  <c r="Q1611" i="1"/>
  <c r="O1610" i="1"/>
  <c r="M1609" i="1"/>
  <c r="R1617" i="1"/>
  <c r="Q1618" i="1"/>
  <c r="N1610" i="1"/>
  <c r="K1609" i="1"/>
  <c r="N1609" i="1"/>
  <c r="O1617" i="1"/>
  <c r="O1611" i="1"/>
  <c r="J1610" i="1"/>
  <c r="J1609" i="1"/>
  <c r="B1618" i="1"/>
  <c r="O1618" i="1"/>
  <c r="N1617" i="1"/>
  <c r="N1611" i="1"/>
  <c r="R1609" i="1"/>
  <c r="A1617" i="1"/>
  <c r="N1618" i="1"/>
  <c r="M1617" i="1"/>
  <c r="M1611" i="1"/>
  <c r="Q1609" i="1"/>
  <c r="B1616" i="1"/>
  <c r="K1616" i="1"/>
  <c r="L1615" i="1"/>
  <c r="M1614" i="1"/>
  <c r="N1613" i="1"/>
  <c r="O1612" i="1"/>
  <c r="K1608" i="1"/>
  <c r="L1607" i="1"/>
  <c r="M1606" i="1"/>
  <c r="N1605" i="1"/>
  <c r="O1604" i="1"/>
  <c r="A1616" i="1"/>
  <c r="R1616" i="1"/>
  <c r="J1616" i="1"/>
  <c r="K1615" i="1"/>
  <c r="L1614" i="1"/>
  <c r="M1613" i="1"/>
  <c r="N1612" i="1"/>
  <c r="R1608" i="1"/>
  <c r="J1608" i="1"/>
  <c r="K1607" i="1"/>
  <c r="L1606" i="1"/>
  <c r="M1605" i="1"/>
  <c r="N1604" i="1"/>
  <c r="O1603" i="1"/>
  <c r="N1603" i="1"/>
  <c r="M1603" i="1"/>
  <c r="B1615" i="1"/>
  <c r="O1616" i="1"/>
  <c r="Q1614" i="1"/>
  <c r="R1613" i="1"/>
  <c r="J1613" i="1"/>
  <c r="K1612" i="1"/>
  <c r="L1611" i="1"/>
  <c r="M1610" i="1"/>
  <c r="O1608" i="1"/>
  <c r="Q1606" i="1"/>
  <c r="R1605" i="1"/>
  <c r="J1605" i="1"/>
  <c r="K1604" i="1"/>
  <c r="L1603" i="1"/>
  <c r="Q1616" i="1"/>
  <c r="R1615" i="1"/>
  <c r="J1615" i="1"/>
  <c r="K1614" i="1"/>
  <c r="L1613" i="1"/>
  <c r="B1614" i="1"/>
  <c r="A1618" i="1"/>
  <c r="A1614" i="1"/>
  <c r="A1619" i="1"/>
  <c r="K1619" i="1"/>
  <c r="L1618" i="1"/>
  <c r="N1608" i="1"/>
  <c r="O1607" i="1"/>
  <c r="Q1605" i="1"/>
  <c r="R1604" i="1"/>
  <c r="J1604" i="1"/>
  <c r="K1603" i="1"/>
  <c r="Q1608" i="1"/>
  <c r="R1607" i="1"/>
  <c r="J1607" i="1"/>
  <c r="K1606" i="1"/>
  <c r="L1605" i="1"/>
  <c r="A1615" i="1"/>
  <c r="Q1615" i="1"/>
  <c r="R1614" i="1"/>
  <c r="J1614" i="1"/>
  <c r="K1613" i="1"/>
  <c r="L1612" i="1"/>
  <c r="Q1607" i="1"/>
  <c r="R1606" i="1"/>
  <c r="J1606" i="1"/>
  <c r="K1605" i="1"/>
  <c r="L1604" i="1"/>
  <c r="L1619" i="1"/>
  <c r="N1616" i="1"/>
  <c r="O1615" i="1"/>
  <c r="Q1613" i="1"/>
  <c r="R1612" i="1"/>
  <c r="J1612" i="1"/>
  <c r="K1611" i="1"/>
  <c r="L1610" i="1"/>
  <c r="B1617" i="1"/>
  <c r="B1611" i="1"/>
  <c r="R1619" i="1"/>
  <c r="J1619" i="1"/>
  <c r="M1616" i="1"/>
  <c r="N1615" i="1"/>
  <c r="O1614" i="1"/>
  <c r="Q1612" i="1"/>
  <c r="R1611" i="1"/>
  <c r="L1609" i="1"/>
  <c r="M1608" i="1"/>
  <c r="N1607" i="1"/>
  <c r="O1606" i="1"/>
  <c r="Q1604" i="1"/>
  <c r="R1603" i="1"/>
  <c r="J1603" i="1"/>
  <c r="O1613" i="1"/>
  <c r="L1608" i="1"/>
  <c r="M1607" i="1"/>
  <c r="N1606" i="1"/>
  <c r="O1605" i="1"/>
  <c r="Q1603" i="1"/>
  <c r="B1609" i="1"/>
  <c r="B1607" i="1"/>
  <c r="B1605" i="1"/>
  <c r="B1603" i="1"/>
  <c r="B1612" i="1"/>
  <c r="B1608" i="1"/>
  <c r="B1606" i="1"/>
  <c r="B1604" i="1"/>
  <c r="B1613" i="1"/>
  <c r="J242" i="1" l="1"/>
  <c r="K242" i="1"/>
  <c r="L242" i="1"/>
  <c r="M242" i="1"/>
  <c r="N242" i="1"/>
  <c r="O242" i="1"/>
  <c r="A242" i="1"/>
  <c r="B242" i="1"/>
  <c r="C244" i="1"/>
  <c r="P244" i="1" s="1"/>
  <c r="C243" i="1"/>
  <c r="C658" i="1"/>
  <c r="C659" i="1"/>
  <c r="C660" i="1"/>
  <c r="C661" i="1"/>
  <c r="C662" i="1"/>
  <c r="C663" i="1"/>
  <c r="C664" i="1"/>
  <c r="C665" i="1"/>
  <c r="C666" i="1"/>
  <c r="C667" i="1"/>
  <c r="C668" i="1"/>
  <c r="C669" i="1"/>
  <c r="C670" i="1"/>
  <c r="C671" i="1"/>
  <c r="C672" i="1"/>
  <c r="C673" i="1"/>
  <c r="C674" i="1"/>
  <c r="C675" i="1"/>
  <c r="P675" i="1" s="1"/>
  <c r="C676" i="1"/>
  <c r="C677" i="1"/>
  <c r="C678" i="1"/>
  <c r="C679" i="1"/>
  <c r="C680" i="1"/>
  <c r="C657" i="1"/>
  <c r="N243" i="1" l="1"/>
  <c r="P243" i="1"/>
  <c r="B658" i="1"/>
  <c r="P658" i="1"/>
  <c r="A659" i="1"/>
  <c r="P659" i="1"/>
  <c r="A660" i="1"/>
  <c r="P660" i="1"/>
  <c r="A661" i="1"/>
  <c r="P661" i="1"/>
  <c r="A662" i="1"/>
  <c r="P662" i="1"/>
  <c r="A663" i="1"/>
  <c r="P663" i="1"/>
  <c r="A664" i="1"/>
  <c r="P664" i="1"/>
  <c r="M665" i="1"/>
  <c r="P665" i="1"/>
  <c r="Q666" i="1"/>
  <c r="P666" i="1"/>
  <c r="A667" i="1"/>
  <c r="P667" i="1"/>
  <c r="A668" i="1"/>
  <c r="P668" i="1"/>
  <c r="B669" i="1"/>
  <c r="P669" i="1"/>
  <c r="B670" i="1"/>
  <c r="P670" i="1"/>
  <c r="L671" i="1"/>
  <c r="P671" i="1"/>
  <c r="L672" i="1"/>
  <c r="P672" i="1"/>
  <c r="N673" i="1"/>
  <c r="P673" i="1"/>
  <c r="A674" i="1"/>
  <c r="P674" i="1"/>
  <c r="J676" i="1"/>
  <c r="P676" i="1"/>
  <c r="A677" i="1"/>
  <c r="P677" i="1"/>
  <c r="B678" i="1"/>
  <c r="P678" i="1"/>
  <c r="A679" i="1"/>
  <c r="P679" i="1"/>
  <c r="A680" i="1"/>
  <c r="P680" i="1"/>
  <c r="A657" i="1"/>
  <c r="P657" i="1"/>
  <c r="A671" i="1"/>
  <c r="B243" i="1"/>
  <c r="A243" i="1"/>
  <c r="B676" i="1"/>
  <c r="L675" i="1"/>
  <c r="M676" i="1"/>
  <c r="J675" i="1"/>
  <c r="M675" i="1"/>
  <c r="R674" i="1"/>
  <c r="N676" i="1"/>
  <c r="Q674" i="1"/>
  <c r="O675" i="1"/>
  <c r="N675" i="1"/>
  <c r="O657" i="1"/>
  <c r="M243" i="1"/>
  <c r="K677" i="1"/>
  <c r="O666" i="1"/>
  <c r="N657" i="1"/>
  <c r="L243" i="1"/>
  <c r="L677" i="1"/>
  <c r="O676" i="1"/>
  <c r="N666" i="1"/>
  <c r="K243" i="1"/>
  <c r="N664" i="1"/>
  <c r="J243" i="1"/>
  <c r="B244" i="1"/>
  <c r="A244" i="1"/>
  <c r="Q663" i="1"/>
  <c r="L663" i="1"/>
  <c r="K663" i="1"/>
  <c r="R662" i="1"/>
  <c r="J662" i="1"/>
  <c r="B664" i="1"/>
  <c r="R661" i="1"/>
  <c r="N244" i="1"/>
  <c r="O244" i="1"/>
  <c r="R680" i="1"/>
  <c r="Q673" i="1"/>
  <c r="Q661" i="1"/>
  <c r="M244" i="1"/>
  <c r="L244" i="1"/>
  <c r="R663" i="1"/>
  <c r="K244" i="1"/>
  <c r="L673" i="1"/>
  <c r="Q679" i="1"/>
  <c r="J244" i="1"/>
  <c r="J671" i="1"/>
  <c r="Q658" i="1"/>
  <c r="Q680" i="1"/>
  <c r="M673" i="1"/>
  <c r="O661" i="1"/>
  <c r="N677" i="1"/>
  <c r="R668" i="1"/>
  <c r="Q657" i="1"/>
  <c r="O243" i="1"/>
  <c r="J664" i="1"/>
  <c r="K662" i="1"/>
  <c r="K673" i="1"/>
  <c r="N660" i="1"/>
  <c r="M677" i="1"/>
  <c r="Q668" i="1"/>
  <c r="J673" i="1"/>
  <c r="N661" i="1"/>
  <c r="M657" i="1"/>
  <c r="O680" i="1"/>
  <c r="R672" i="1"/>
  <c r="M661" i="1"/>
  <c r="L657" i="1"/>
  <c r="N680" i="1"/>
  <c r="Q672" i="1"/>
  <c r="M666" i="1"/>
  <c r="J661" i="1"/>
  <c r="K657" i="1"/>
  <c r="M680" i="1"/>
  <c r="R660" i="1"/>
  <c r="J657" i="1"/>
  <c r="L680" i="1"/>
  <c r="O672" i="1"/>
  <c r="M664" i="1"/>
  <c r="Q660" i="1"/>
  <c r="J680" i="1"/>
  <c r="N672" i="1"/>
  <c r="L664" i="1"/>
  <c r="R679" i="1"/>
  <c r="K675" i="1"/>
  <c r="M672" i="1"/>
  <c r="K664" i="1"/>
  <c r="O660" i="1"/>
  <c r="J672" i="1"/>
  <c r="M660" i="1"/>
  <c r="R671" i="1"/>
  <c r="L660" i="1"/>
  <c r="Q671" i="1"/>
  <c r="J660" i="1"/>
  <c r="Q678" i="1"/>
  <c r="M674" i="1"/>
  <c r="R659" i="1"/>
  <c r="A673" i="1"/>
  <c r="Q677" i="1"/>
  <c r="L674" i="1"/>
  <c r="O671" i="1"/>
  <c r="Q659" i="1"/>
  <c r="B672" i="1"/>
  <c r="K674" i="1"/>
  <c r="N671" i="1"/>
  <c r="L662" i="1"/>
  <c r="K672" i="1"/>
  <c r="O679" i="1"/>
  <c r="N679" i="1"/>
  <c r="A672" i="1"/>
  <c r="O677" i="1"/>
  <c r="J674" i="1"/>
  <c r="M671" i="1"/>
  <c r="O659" i="1"/>
  <c r="B671" i="1"/>
  <c r="R673" i="1"/>
  <c r="K671" i="1"/>
  <c r="O670" i="1"/>
  <c r="M668" i="1"/>
  <c r="K666" i="1"/>
  <c r="N659" i="1"/>
  <c r="A670" i="1"/>
  <c r="M679" i="1"/>
  <c r="N670" i="1"/>
  <c r="L668" i="1"/>
  <c r="J666" i="1"/>
  <c r="M659" i="1"/>
  <c r="B666" i="1"/>
  <c r="L679" i="1"/>
  <c r="J677" i="1"/>
  <c r="M670" i="1"/>
  <c r="K668" i="1"/>
  <c r="R665" i="1"/>
  <c r="L659" i="1"/>
  <c r="A666" i="1"/>
  <c r="K679" i="1"/>
  <c r="R676" i="1"/>
  <c r="L670" i="1"/>
  <c r="J668" i="1"/>
  <c r="Q665" i="1"/>
  <c r="O663" i="1"/>
  <c r="K659" i="1"/>
  <c r="B665" i="1"/>
  <c r="J679" i="1"/>
  <c r="Q676" i="1"/>
  <c r="O674" i="1"/>
  <c r="K670" i="1"/>
  <c r="R667" i="1"/>
  <c r="N663" i="1"/>
  <c r="L661" i="1"/>
  <c r="J659" i="1"/>
  <c r="A665" i="1"/>
  <c r="R678" i="1"/>
  <c r="N674" i="1"/>
  <c r="J670" i="1"/>
  <c r="Q667" i="1"/>
  <c r="O665" i="1"/>
  <c r="M663" i="1"/>
  <c r="K661" i="1"/>
  <c r="R658" i="1"/>
  <c r="R670" i="1"/>
  <c r="O668" i="1"/>
  <c r="R669" i="1"/>
  <c r="N665" i="1"/>
  <c r="O678" i="1"/>
  <c r="N667" i="1"/>
  <c r="L665" i="1"/>
  <c r="J663" i="1"/>
  <c r="O658" i="1"/>
  <c r="N678" i="1"/>
  <c r="L676" i="1"/>
  <c r="O669" i="1"/>
  <c r="M667" i="1"/>
  <c r="K665" i="1"/>
  <c r="N658" i="1"/>
  <c r="M678" i="1"/>
  <c r="K676" i="1"/>
  <c r="N669" i="1"/>
  <c r="L667" i="1"/>
  <c r="J665" i="1"/>
  <c r="Q662" i="1"/>
  <c r="M658" i="1"/>
  <c r="A675" i="1"/>
  <c r="K678" i="1"/>
  <c r="R675" i="1"/>
  <c r="L669" i="1"/>
  <c r="J667" i="1"/>
  <c r="Q664" i="1"/>
  <c r="O662" i="1"/>
  <c r="J678" i="1"/>
  <c r="Q675" i="1"/>
  <c r="O673" i="1"/>
  <c r="J658" i="1"/>
  <c r="Q670" i="1"/>
  <c r="N668" i="1"/>
  <c r="L666" i="1"/>
  <c r="Q669" i="1"/>
  <c r="O667" i="1"/>
  <c r="A676" i="1"/>
  <c r="B675" i="1"/>
  <c r="L678" i="1"/>
  <c r="M669" i="1"/>
  <c r="K667" i="1"/>
  <c r="R664" i="1"/>
  <c r="L658" i="1"/>
  <c r="B674" i="1"/>
  <c r="K658" i="1"/>
  <c r="K669" i="1"/>
  <c r="R666" i="1"/>
  <c r="N662" i="1"/>
  <c r="B673" i="1"/>
  <c r="K680" i="1"/>
  <c r="R677" i="1"/>
  <c r="J669" i="1"/>
  <c r="O664" i="1"/>
  <c r="M662" i="1"/>
  <c r="K660" i="1"/>
  <c r="R657" i="1"/>
  <c r="B661" i="1"/>
  <c r="B663" i="1"/>
  <c r="B662" i="1"/>
  <c r="B679" i="1"/>
  <c r="B668" i="1"/>
  <c r="A678" i="1"/>
  <c r="A658" i="1"/>
  <c r="A669" i="1"/>
  <c r="B677" i="1"/>
  <c r="B667" i="1"/>
  <c r="B657" i="1"/>
  <c r="B680" i="1"/>
  <c r="B660" i="1"/>
  <c r="B659" i="1"/>
  <c r="J656" i="1" l="1"/>
  <c r="K656" i="1"/>
  <c r="L656" i="1"/>
  <c r="M656" i="1"/>
  <c r="N656" i="1"/>
  <c r="O656" i="1"/>
  <c r="Q656" i="1"/>
  <c r="R656" i="1"/>
  <c r="A656" i="1"/>
  <c r="B656" i="1"/>
  <c r="J1642" i="1"/>
  <c r="K1642" i="1"/>
  <c r="L1642" i="1"/>
  <c r="M1642" i="1"/>
  <c r="N1642" i="1"/>
  <c r="O1642" i="1"/>
  <c r="Q1642" i="1"/>
  <c r="R1642" i="1"/>
  <c r="A1642" i="1"/>
  <c r="B1642" i="1"/>
  <c r="C189" i="1" l="1"/>
  <c r="J188" i="1"/>
  <c r="K188" i="1"/>
  <c r="L188" i="1"/>
  <c r="M188" i="1"/>
  <c r="N188" i="1"/>
  <c r="O188" i="1"/>
  <c r="Q188" i="1"/>
  <c r="R188" i="1"/>
  <c r="A188" i="1"/>
  <c r="B188" i="1"/>
  <c r="R889" i="1"/>
  <c r="Q889" i="1"/>
  <c r="O889" i="1"/>
  <c r="N889" i="1"/>
  <c r="M889" i="1"/>
  <c r="L889" i="1"/>
  <c r="K889" i="1"/>
  <c r="J889" i="1"/>
  <c r="J189" i="1" l="1"/>
  <c r="P189" i="1"/>
  <c r="B189" i="1"/>
  <c r="R189" i="1"/>
  <c r="Q189" i="1"/>
  <c r="O189" i="1"/>
  <c r="N189" i="1"/>
  <c r="M189" i="1"/>
  <c r="L189" i="1"/>
  <c r="A189" i="1"/>
  <c r="C190" i="1"/>
  <c r="K189" i="1"/>
  <c r="B889" i="1"/>
  <c r="A889" i="1"/>
  <c r="C1138" i="1"/>
  <c r="P1138" i="1" s="1"/>
  <c r="C1137" i="1"/>
  <c r="P1137" i="1" s="1"/>
  <c r="C1136" i="1"/>
  <c r="P1136" i="1" s="1"/>
  <c r="C1135" i="1"/>
  <c r="C1134" i="1"/>
  <c r="C1133" i="1"/>
  <c r="C1132" i="1"/>
  <c r="C1131" i="1"/>
  <c r="C1130" i="1"/>
  <c r="P1130" i="1" s="1"/>
  <c r="C1129" i="1"/>
  <c r="P1129" i="1" s="1"/>
  <c r="C1128" i="1"/>
  <c r="P1128" i="1" s="1"/>
  <c r="C1127" i="1"/>
  <c r="C1126" i="1"/>
  <c r="C1125" i="1"/>
  <c r="C1124" i="1"/>
  <c r="C1123" i="1"/>
  <c r="C1122" i="1"/>
  <c r="P1122" i="1" s="1"/>
  <c r="C1121" i="1"/>
  <c r="P1121" i="1" s="1"/>
  <c r="C1120" i="1"/>
  <c r="P1120" i="1" s="1"/>
  <c r="C1119" i="1"/>
  <c r="C1118" i="1"/>
  <c r="C1117" i="1"/>
  <c r="C1116" i="1"/>
  <c r="C1115" i="1"/>
  <c r="C1114" i="1"/>
  <c r="P1114" i="1" s="1"/>
  <c r="C1113" i="1"/>
  <c r="P1113" i="1" s="1"/>
  <c r="C1112" i="1"/>
  <c r="P1112" i="1" s="1"/>
  <c r="C1111" i="1"/>
  <c r="C1110" i="1"/>
  <c r="C1109" i="1"/>
  <c r="C1108" i="1"/>
  <c r="C1107" i="1"/>
  <c r="C1106" i="1"/>
  <c r="P1106" i="1" s="1"/>
  <c r="C1105" i="1"/>
  <c r="P1105" i="1" s="1"/>
  <c r="C1104" i="1"/>
  <c r="P1104" i="1" s="1"/>
  <c r="C1103" i="1"/>
  <c r="C1102" i="1"/>
  <c r="C1101" i="1"/>
  <c r="C1100" i="1"/>
  <c r="C1099" i="1"/>
  <c r="C1098" i="1"/>
  <c r="P1098" i="1" s="1"/>
  <c r="C1097" i="1"/>
  <c r="P1097" i="1" s="1"/>
  <c r="C1096" i="1"/>
  <c r="P1096" i="1" s="1"/>
  <c r="C1095" i="1"/>
  <c r="C1094" i="1"/>
  <c r="C1093" i="1"/>
  <c r="C1092" i="1"/>
  <c r="C1091" i="1"/>
  <c r="C1090" i="1"/>
  <c r="P1090" i="1" s="1"/>
  <c r="C1089" i="1"/>
  <c r="P1089" i="1" s="1"/>
  <c r="C1088" i="1"/>
  <c r="P1088" i="1" s="1"/>
  <c r="C1087" i="1"/>
  <c r="C1086" i="1"/>
  <c r="C1085" i="1"/>
  <c r="C1084" i="1"/>
  <c r="C1083" i="1"/>
  <c r="C1082" i="1"/>
  <c r="P1082" i="1" s="1"/>
  <c r="C1081" i="1"/>
  <c r="P1081" i="1" s="1"/>
  <c r="C1080" i="1"/>
  <c r="P1080" i="1" s="1"/>
  <c r="C1079" i="1"/>
  <c r="C1078" i="1"/>
  <c r="C1077" i="1"/>
  <c r="C1076" i="1"/>
  <c r="C1075" i="1"/>
  <c r="C1074" i="1"/>
  <c r="P1074" i="1" s="1"/>
  <c r="C1073" i="1"/>
  <c r="P1073" i="1" s="1"/>
  <c r="C1072" i="1"/>
  <c r="P1072" i="1" s="1"/>
  <c r="C1071" i="1"/>
  <c r="C1070" i="1"/>
  <c r="C1069" i="1"/>
  <c r="C1068" i="1"/>
  <c r="C1067" i="1"/>
  <c r="C1066" i="1"/>
  <c r="P1066" i="1" s="1"/>
  <c r="C1065" i="1"/>
  <c r="P1065" i="1" s="1"/>
  <c r="C1064" i="1"/>
  <c r="P1064" i="1" s="1"/>
  <c r="C1063" i="1"/>
  <c r="C1062" i="1"/>
  <c r="C1061" i="1"/>
  <c r="C1060" i="1"/>
  <c r="C1059" i="1"/>
  <c r="C1058" i="1"/>
  <c r="P1058" i="1" s="1"/>
  <c r="C1057" i="1"/>
  <c r="P1057" i="1" s="1"/>
  <c r="C1056" i="1"/>
  <c r="P1056" i="1" s="1"/>
  <c r="C1055" i="1"/>
  <c r="C1054" i="1"/>
  <c r="C1053" i="1"/>
  <c r="C1052" i="1"/>
  <c r="C1051" i="1"/>
  <c r="C1050" i="1"/>
  <c r="P1050" i="1" s="1"/>
  <c r="C1049" i="1"/>
  <c r="P1049" i="1" s="1"/>
  <c r="C1048" i="1"/>
  <c r="P1048" i="1" s="1"/>
  <c r="C1047" i="1"/>
  <c r="P1047" i="1" s="1"/>
  <c r="C1046" i="1"/>
  <c r="C1045" i="1"/>
  <c r="C1044" i="1"/>
  <c r="C1043" i="1"/>
  <c r="C1042" i="1"/>
  <c r="P1042" i="1" s="1"/>
  <c r="C1041" i="1"/>
  <c r="P1041" i="1" s="1"/>
  <c r="C1040" i="1"/>
  <c r="P1040" i="1" s="1"/>
  <c r="C1039" i="1"/>
  <c r="C1038" i="1"/>
  <c r="C1037" i="1"/>
  <c r="C1036" i="1"/>
  <c r="C1035" i="1"/>
  <c r="C1034" i="1"/>
  <c r="P1034" i="1" s="1"/>
  <c r="C1033" i="1"/>
  <c r="P1033" i="1" s="1"/>
  <c r="C1032" i="1"/>
  <c r="P1032" i="1" s="1"/>
  <c r="C1031" i="1"/>
  <c r="C1030" i="1"/>
  <c r="C1029" i="1"/>
  <c r="C1028" i="1"/>
  <c r="C1027" i="1"/>
  <c r="C1026" i="1"/>
  <c r="P1026" i="1" s="1"/>
  <c r="C1025" i="1"/>
  <c r="P1025" i="1" s="1"/>
  <c r="C1024" i="1"/>
  <c r="P1024" i="1" s="1"/>
  <c r="C1023" i="1"/>
  <c r="C1022" i="1"/>
  <c r="C1021" i="1"/>
  <c r="C1020" i="1"/>
  <c r="C1019" i="1"/>
  <c r="C1018" i="1"/>
  <c r="P1018" i="1" s="1"/>
  <c r="C1017" i="1"/>
  <c r="C1016" i="1"/>
  <c r="P1016" i="1" s="1"/>
  <c r="C1015" i="1"/>
  <c r="C1014" i="1"/>
  <c r="C1013" i="1"/>
  <c r="C1012" i="1"/>
  <c r="C1011" i="1"/>
  <c r="C1010" i="1"/>
  <c r="P1010" i="1" s="1"/>
  <c r="C1009" i="1"/>
  <c r="P1009" i="1" s="1"/>
  <c r="C1008" i="1"/>
  <c r="P1008" i="1" s="1"/>
  <c r="C1007" i="1"/>
  <c r="C1006" i="1"/>
  <c r="C1005" i="1"/>
  <c r="C1004" i="1"/>
  <c r="C1003" i="1"/>
  <c r="C1002" i="1"/>
  <c r="P1002" i="1" s="1"/>
  <c r="C1001" i="1"/>
  <c r="P1001" i="1" s="1"/>
  <c r="C1000" i="1"/>
  <c r="P1000" i="1" s="1"/>
  <c r="C999" i="1"/>
  <c r="P999" i="1" s="1"/>
  <c r="C998" i="1"/>
  <c r="C997" i="1"/>
  <c r="C996" i="1"/>
  <c r="C995" i="1"/>
  <c r="C994" i="1"/>
  <c r="P994" i="1" s="1"/>
  <c r="C993" i="1"/>
  <c r="P993" i="1" s="1"/>
  <c r="C992" i="1"/>
  <c r="P992" i="1" s="1"/>
  <c r="C991" i="1"/>
  <c r="C990" i="1"/>
  <c r="C989" i="1"/>
  <c r="C988" i="1"/>
  <c r="C987" i="1"/>
  <c r="C986" i="1"/>
  <c r="P986" i="1" s="1"/>
  <c r="C985" i="1"/>
  <c r="P985" i="1" s="1"/>
  <c r="C984" i="1"/>
  <c r="P984" i="1" s="1"/>
  <c r="C983" i="1"/>
  <c r="C982" i="1"/>
  <c r="C981" i="1"/>
  <c r="C980" i="1"/>
  <c r="C979" i="1"/>
  <c r="C978" i="1"/>
  <c r="P978" i="1" s="1"/>
  <c r="C977" i="1"/>
  <c r="P977" i="1" s="1"/>
  <c r="C976" i="1"/>
  <c r="P976" i="1" s="1"/>
  <c r="C975" i="1"/>
  <c r="C974" i="1"/>
  <c r="C973" i="1"/>
  <c r="C972" i="1"/>
  <c r="C971" i="1"/>
  <c r="C970" i="1"/>
  <c r="P970" i="1" s="1"/>
  <c r="C969" i="1"/>
  <c r="C968" i="1"/>
  <c r="P968" i="1" s="1"/>
  <c r="C967" i="1"/>
  <c r="P967" i="1" s="1"/>
  <c r="C966" i="1"/>
  <c r="C965" i="1"/>
  <c r="C964" i="1"/>
  <c r="C963" i="1"/>
  <c r="C962" i="1"/>
  <c r="P962" i="1" s="1"/>
  <c r="C961" i="1"/>
  <c r="P961" i="1" s="1"/>
  <c r="C960" i="1"/>
  <c r="P960" i="1" s="1"/>
  <c r="C959" i="1"/>
  <c r="C958" i="1"/>
  <c r="C957" i="1"/>
  <c r="C956" i="1"/>
  <c r="C955" i="1"/>
  <c r="C954" i="1"/>
  <c r="P954" i="1" s="1"/>
  <c r="C953" i="1"/>
  <c r="P953" i="1" s="1"/>
  <c r="C952" i="1"/>
  <c r="P952" i="1" s="1"/>
  <c r="C951" i="1"/>
  <c r="P951" i="1" s="1"/>
  <c r="C950" i="1"/>
  <c r="C949" i="1"/>
  <c r="C948" i="1"/>
  <c r="C947" i="1"/>
  <c r="C946" i="1"/>
  <c r="P946" i="1" s="1"/>
  <c r="C945" i="1"/>
  <c r="P945" i="1" s="1"/>
  <c r="C944" i="1"/>
  <c r="C943" i="1"/>
  <c r="C942" i="1"/>
  <c r="C941" i="1"/>
  <c r="C940" i="1"/>
  <c r="C939" i="1"/>
  <c r="C938" i="1"/>
  <c r="P938" i="1" s="1"/>
  <c r="C937" i="1"/>
  <c r="C936" i="1"/>
  <c r="C935" i="1"/>
  <c r="C934" i="1"/>
  <c r="C933" i="1"/>
  <c r="C932" i="1"/>
  <c r="C931" i="1"/>
  <c r="C930" i="1"/>
  <c r="P930" i="1" s="1"/>
  <c r="C929" i="1"/>
  <c r="P929" i="1" s="1"/>
  <c r="C928" i="1"/>
  <c r="C927" i="1"/>
  <c r="P927" i="1" s="1"/>
  <c r="C926" i="1"/>
  <c r="C925" i="1"/>
  <c r="C924" i="1"/>
  <c r="C923" i="1"/>
  <c r="C922" i="1"/>
  <c r="P922" i="1" s="1"/>
  <c r="C921" i="1"/>
  <c r="C920" i="1"/>
  <c r="C919" i="1"/>
  <c r="C918" i="1"/>
  <c r="C917" i="1"/>
  <c r="C916" i="1"/>
  <c r="C915" i="1"/>
  <c r="C914" i="1"/>
  <c r="P914" i="1" s="1"/>
  <c r="C913" i="1"/>
  <c r="P913" i="1" s="1"/>
  <c r="C912" i="1"/>
  <c r="C911" i="1"/>
  <c r="P911" i="1" s="1"/>
  <c r="C910" i="1"/>
  <c r="C909" i="1"/>
  <c r="C908" i="1"/>
  <c r="C907" i="1"/>
  <c r="C906" i="1"/>
  <c r="P906" i="1" s="1"/>
  <c r="C905" i="1"/>
  <c r="P905" i="1" s="1"/>
  <c r="C904" i="1"/>
  <c r="C903" i="1"/>
  <c r="C902" i="1"/>
  <c r="C901" i="1"/>
  <c r="C900" i="1"/>
  <c r="C899" i="1"/>
  <c r="C898" i="1"/>
  <c r="P898" i="1" s="1"/>
  <c r="C897" i="1"/>
  <c r="P897" i="1" s="1"/>
  <c r="C896" i="1"/>
  <c r="C895" i="1"/>
  <c r="C894" i="1"/>
  <c r="C893" i="1"/>
  <c r="C892" i="1"/>
  <c r="C891" i="1"/>
  <c r="C890" i="1"/>
  <c r="P890" i="1" s="1"/>
  <c r="R279" i="1"/>
  <c r="Q279" i="1"/>
  <c r="O279" i="1"/>
  <c r="N279" i="1"/>
  <c r="M279" i="1"/>
  <c r="L279" i="1"/>
  <c r="K279" i="1"/>
  <c r="J279" i="1"/>
  <c r="B279" i="1"/>
  <c r="A279" i="1"/>
  <c r="C302" i="1"/>
  <c r="C301" i="1"/>
  <c r="C300" i="1"/>
  <c r="P300" i="1" s="1"/>
  <c r="C299" i="1"/>
  <c r="C298" i="1"/>
  <c r="C297" i="1"/>
  <c r="C296" i="1"/>
  <c r="C295" i="1"/>
  <c r="C294" i="1"/>
  <c r="C293" i="1"/>
  <c r="C292" i="1"/>
  <c r="P292" i="1" s="1"/>
  <c r="C291" i="1"/>
  <c r="C290" i="1"/>
  <c r="C289" i="1"/>
  <c r="C288" i="1"/>
  <c r="C287" i="1"/>
  <c r="C286" i="1"/>
  <c r="C285" i="1"/>
  <c r="C284" i="1"/>
  <c r="P284" i="1" s="1"/>
  <c r="C283" i="1"/>
  <c r="C282" i="1"/>
  <c r="C281" i="1"/>
  <c r="C280" i="1"/>
  <c r="R239" i="1"/>
  <c r="Q239" i="1"/>
  <c r="O239" i="1"/>
  <c r="N239" i="1"/>
  <c r="M239" i="1"/>
  <c r="L239" i="1"/>
  <c r="K239" i="1"/>
  <c r="J239" i="1"/>
  <c r="B239" i="1"/>
  <c r="A239" i="1"/>
  <c r="C241" i="1"/>
  <c r="C240" i="1"/>
  <c r="P240" i="1" s="1"/>
  <c r="C1729" i="1"/>
  <c r="P1729" i="1" s="1"/>
  <c r="C1730" i="1"/>
  <c r="P1730" i="1" s="1"/>
  <c r="C1731" i="1"/>
  <c r="P1731" i="1" s="1"/>
  <c r="C1732" i="1"/>
  <c r="P1732" i="1" s="1"/>
  <c r="C1733" i="1"/>
  <c r="P1733" i="1" s="1"/>
  <c r="C1734" i="1"/>
  <c r="P1734" i="1" s="1"/>
  <c r="C1735" i="1"/>
  <c r="P1735" i="1" s="1"/>
  <c r="C1736" i="1"/>
  <c r="P1736" i="1" s="1"/>
  <c r="C1737" i="1"/>
  <c r="P1737" i="1" s="1"/>
  <c r="C1738" i="1"/>
  <c r="P1738" i="1" s="1"/>
  <c r="C1739" i="1"/>
  <c r="P1739" i="1" s="1"/>
  <c r="C1740" i="1"/>
  <c r="P1740" i="1" s="1"/>
  <c r="C1741" i="1"/>
  <c r="P1741" i="1" s="1"/>
  <c r="C1742" i="1"/>
  <c r="P1742" i="1" s="1"/>
  <c r="C1743" i="1"/>
  <c r="P1743" i="1" s="1"/>
  <c r="C1744" i="1"/>
  <c r="C1745" i="1"/>
  <c r="C1746" i="1"/>
  <c r="C1747" i="1"/>
  <c r="C1748" i="1"/>
  <c r="C1749" i="1"/>
  <c r="C1750" i="1"/>
  <c r="C1751" i="1"/>
  <c r="C1752" i="1"/>
  <c r="C1753" i="1"/>
  <c r="C1754" i="1"/>
  <c r="C1755" i="1"/>
  <c r="C1756" i="1"/>
  <c r="C1757" i="1"/>
  <c r="C1758" i="1"/>
  <c r="C1759" i="1"/>
  <c r="C1760" i="1"/>
  <c r="C1761" i="1"/>
  <c r="C1762" i="1"/>
  <c r="C1763" i="1"/>
  <c r="C1764" i="1"/>
  <c r="C1765" i="1"/>
  <c r="P1765" i="1" s="1"/>
  <c r="C1766" i="1"/>
  <c r="C1767" i="1"/>
  <c r="C1768" i="1"/>
  <c r="C1769" i="1"/>
  <c r="C1770" i="1"/>
  <c r="C1771" i="1"/>
  <c r="C1772" i="1"/>
  <c r="C1773" i="1"/>
  <c r="C1774" i="1"/>
  <c r="C1775" i="1"/>
  <c r="C1776" i="1"/>
  <c r="C1777" i="1"/>
  <c r="C1778" i="1"/>
  <c r="C1779" i="1"/>
  <c r="C1780" i="1"/>
  <c r="C1781" i="1"/>
  <c r="C1782" i="1"/>
  <c r="C1783" i="1"/>
  <c r="C1784" i="1"/>
  <c r="C1785" i="1"/>
  <c r="P1785" i="1" s="1"/>
  <c r="C1786" i="1"/>
  <c r="P1786" i="1" s="1"/>
  <c r="C1787" i="1"/>
  <c r="C1788" i="1"/>
  <c r="C1789" i="1"/>
  <c r="C1790" i="1"/>
  <c r="C1791" i="1"/>
  <c r="C1792" i="1"/>
  <c r="P1792" i="1" s="1"/>
  <c r="C1793" i="1"/>
  <c r="C1794" i="1"/>
  <c r="C1795" i="1"/>
  <c r="C1796" i="1"/>
  <c r="C1797" i="1"/>
  <c r="C1798" i="1"/>
  <c r="C1799" i="1"/>
  <c r="C1800" i="1"/>
  <c r="C1801" i="1"/>
  <c r="C1802" i="1"/>
  <c r="P1802" i="1" s="1"/>
  <c r="C1803" i="1"/>
  <c r="C1804" i="1"/>
  <c r="C1805" i="1"/>
  <c r="C1806" i="1"/>
  <c r="C1807" i="1"/>
  <c r="P1807" i="1" s="1"/>
  <c r="C1808" i="1"/>
  <c r="C1809" i="1"/>
  <c r="P1809" i="1" s="1"/>
  <c r="C1810" i="1"/>
  <c r="C1811" i="1"/>
  <c r="C1812" i="1"/>
  <c r="C1813" i="1"/>
  <c r="C1814" i="1"/>
  <c r="P1814" i="1" s="1"/>
  <c r="C1815" i="1"/>
  <c r="P1815" i="1" s="1"/>
  <c r="C1816" i="1"/>
  <c r="P1816" i="1" s="1"/>
  <c r="C1817" i="1"/>
  <c r="C1818" i="1"/>
  <c r="C1819" i="1"/>
  <c r="C1820" i="1"/>
  <c r="C1821" i="1"/>
  <c r="C1822" i="1"/>
  <c r="C1823" i="1"/>
  <c r="P1823" i="1" s="1"/>
  <c r="C1824" i="1"/>
  <c r="C1825" i="1"/>
  <c r="C1826" i="1"/>
  <c r="C1827" i="1"/>
  <c r="C1828" i="1"/>
  <c r="P1828" i="1" s="1"/>
  <c r="C1829" i="1"/>
  <c r="C1830" i="1"/>
  <c r="C1831" i="1"/>
  <c r="C1832" i="1"/>
  <c r="C1833" i="1"/>
  <c r="C1834" i="1"/>
  <c r="C1835" i="1"/>
  <c r="C1836" i="1"/>
  <c r="C1837" i="1"/>
  <c r="C1838" i="1"/>
  <c r="C1839" i="1"/>
  <c r="C1840" i="1"/>
  <c r="C1841" i="1"/>
  <c r="C1842" i="1"/>
  <c r="C1843" i="1"/>
  <c r="P1843" i="1" s="1"/>
  <c r="C1844" i="1"/>
  <c r="C1845" i="1"/>
  <c r="P1845" i="1" s="1"/>
  <c r="C1846" i="1"/>
  <c r="C1847" i="1"/>
  <c r="C1848" i="1"/>
  <c r="C1849" i="1"/>
  <c r="C1850" i="1"/>
  <c r="C1851" i="1"/>
  <c r="C1852" i="1"/>
  <c r="C1853" i="1"/>
  <c r="C1854" i="1"/>
  <c r="C1855" i="1"/>
  <c r="C1856" i="1"/>
  <c r="P1856" i="1" s="1"/>
  <c r="C1857" i="1"/>
  <c r="C1858" i="1"/>
  <c r="C1859" i="1"/>
  <c r="C1860" i="1"/>
  <c r="C1861" i="1"/>
  <c r="C1862" i="1"/>
  <c r="J1931" i="1"/>
  <c r="K1931" i="1"/>
  <c r="L1931" i="1"/>
  <c r="M1931" i="1"/>
  <c r="N1931" i="1"/>
  <c r="O1931" i="1"/>
  <c r="Q1931" i="1"/>
  <c r="R1931" i="1"/>
  <c r="B1931" i="1"/>
  <c r="A1931" i="1"/>
  <c r="B700" i="15"/>
  <c r="C432" i="1"/>
  <c r="C433" i="1"/>
  <c r="C434" i="1"/>
  <c r="C435" i="1"/>
  <c r="C436" i="1"/>
  <c r="C437" i="1"/>
  <c r="C438" i="1"/>
  <c r="P438" i="1" s="1"/>
  <c r="C439" i="1"/>
  <c r="C440" i="1"/>
  <c r="C441" i="1"/>
  <c r="C442" i="1"/>
  <c r="C443" i="1"/>
  <c r="C444" i="1"/>
  <c r="P444" i="1" s="1"/>
  <c r="C445" i="1"/>
  <c r="C446" i="1"/>
  <c r="C447" i="1"/>
  <c r="C448" i="1"/>
  <c r="P448" i="1" s="1"/>
  <c r="C449" i="1"/>
  <c r="P449" i="1" s="1"/>
  <c r="C450" i="1"/>
  <c r="C451" i="1"/>
  <c r="P451" i="1" s="1"/>
  <c r="C452" i="1"/>
  <c r="C453" i="1"/>
  <c r="C431" i="1"/>
  <c r="R430" i="1"/>
  <c r="Q430" i="1"/>
  <c r="O430" i="1"/>
  <c r="N430" i="1"/>
  <c r="M430" i="1"/>
  <c r="L430" i="1"/>
  <c r="K430" i="1"/>
  <c r="J430" i="1"/>
  <c r="B430" i="1"/>
  <c r="A430" i="1"/>
  <c r="J1863" i="1"/>
  <c r="K1863" i="1"/>
  <c r="L1863" i="1"/>
  <c r="M1863" i="1"/>
  <c r="N1863" i="1"/>
  <c r="O1863" i="1"/>
  <c r="Q1863" i="1"/>
  <c r="R1863" i="1"/>
  <c r="J1864" i="1"/>
  <c r="K1864" i="1"/>
  <c r="L1864" i="1"/>
  <c r="M1864" i="1"/>
  <c r="N1864" i="1"/>
  <c r="O1864" i="1"/>
  <c r="Q1864" i="1"/>
  <c r="R1864" i="1"/>
  <c r="J1865" i="1"/>
  <c r="K1865" i="1"/>
  <c r="L1865" i="1"/>
  <c r="M1865" i="1"/>
  <c r="N1865" i="1"/>
  <c r="O1865" i="1"/>
  <c r="Q1865" i="1"/>
  <c r="R1865" i="1"/>
  <c r="A1863" i="1"/>
  <c r="B1863" i="1"/>
  <c r="A1864" i="1"/>
  <c r="B1864" i="1"/>
  <c r="A1865" i="1"/>
  <c r="B1865" i="1"/>
  <c r="J306" i="1"/>
  <c r="K306" i="1"/>
  <c r="L306" i="1"/>
  <c r="M306" i="1"/>
  <c r="N306" i="1"/>
  <c r="Q306" i="1"/>
  <c r="R306" i="1"/>
  <c r="A306" i="1"/>
  <c r="B306" i="1"/>
  <c r="O306" i="1"/>
  <c r="O190" i="1" l="1"/>
  <c r="P190" i="1"/>
  <c r="B1135" i="1"/>
  <c r="P1135" i="1"/>
  <c r="A1134" i="1"/>
  <c r="P1134" i="1"/>
  <c r="B1133" i="1"/>
  <c r="P1133" i="1"/>
  <c r="B1132" i="1"/>
  <c r="P1132" i="1"/>
  <c r="B1131" i="1"/>
  <c r="P1131" i="1"/>
  <c r="B1127" i="1"/>
  <c r="P1127" i="1"/>
  <c r="A1126" i="1"/>
  <c r="P1126" i="1"/>
  <c r="B1125" i="1"/>
  <c r="P1125" i="1"/>
  <c r="B1124" i="1"/>
  <c r="P1124" i="1"/>
  <c r="B1123" i="1"/>
  <c r="P1123" i="1"/>
  <c r="A1119" i="1"/>
  <c r="P1119" i="1"/>
  <c r="A1118" i="1"/>
  <c r="P1118" i="1"/>
  <c r="B1117" i="1"/>
  <c r="P1117" i="1"/>
  <c r="B1116" i="1"/>
  <c r="P1116" i="1"/>
  <c r="B1115" i="1"/>
  <c r="P1115" i="1"/>
  <c r="B1111" i="1"/>
  <c r="P1111" i="1"/>
  <c r="A1110" i="1"/>
  <c r="P1110" i="1"/>
  <c r="B1109" i="1"/>
  <c r="P1109" i="1"/>
  <c r="B1108" i="1"/>
  <c r="P1108" i="1"/>
  <c r="B1107" i="1"/>
  <c r="P1107" i="1"/>
  <c r="A1103" i="1"/>
  <c r="P1103" i="1"/>
  <c r="A1102" i="1"/>
  <c r="P1102" i="1"/>
  <c r="B1101" i="1"/>
  <c r="P1101" i="1"/>
  <c r="B1100" i="1"/>
  <c r="P1100" i="1"/>
  <c r="B1099" i="1"/>
  <c r="P1099" i="1"/>
  <c r="B1095" i="1"/>
  <c r="P1095" i="1"/>
  <c r="A1094" i="1"/>
  <c r="P1094" i="1"/>
  <c r="B1093" i="1"/>
  <c r="P1093" i="1"/>
  <c r="B1092" i="1"/>
  <c r="P1092" i="1"/>
  <c r="B1091" i="1"/>
  <c r="P1091" i="1"/>
  <c r="B1087" i="1"/>
  <c r="P1087" i="1"/>
  <c r="A1086" i="1"/>
  <c r="P1086" i="1"/>
  <c r="B1085" i="1"/>
  <c r="P1085" i="1"/>
  <c r="B1084" i="1"/>
  <c r="P1084" i="1"/>
  <c r="B1083" i="1"/>
  <c r="P1083" i="1"/>
  <c r="B1079" i="1"/>
  <c r="P1079" i="1"/>
  <c r="A1078" i="1"/>
  <c r="P1078" i="1"/>
  <c r="B1077" i="1"/>
  <c r="P1077" i="1"/>
  <c r="B1076" i="1"/>
  <c r="P1076" i="1"/>
  <c r="B1075" i="1"/>
  <c r="P1075" i="1"/>
  <c r="B1071" i="1"/>
  <c r="P1071" i="1"/>
  <c r="A1070" i="1"/>
  <c r="P1070" i="1"/>
  <c r="B1069" i="1"/>
  <c r="P1069" i="1"/>
  <c r="B1068" i="1"/>
  <c r="P1068" i="1"/>
  <c r="B1067" i="1"/>
  <c r="P1067" i="1"/>
  <c r="A1063" i="1"/>
  <c r="P1063" i="1"/>
  <c r="A1062" i="1"/>
  <c r="P1062" i="1"/>
  <c r="B1061" i="1"/>
  <c r="P1061" i="1"/>
  <c r="B1060" i="1"/>
  <c r="P1060" i="1"/>
  <c r="B1059" i="1"/>
  <c r="P1059" i="1"/>
  <c r="B1055" i="1"/>
  <c r="P1055" i="1"/>
  <c r="A1054" i="1"/>
  <c r="P1054" i="1"/>
  <c r="B1053" i="1"/>
  <c r="P1053" i="1"/>
  <c r="B1052" i="1"/>
  <c r="P1052" i="1"/>
  <c r="B1051" i="1"/>
  <c r="P1051" i="1"/>
  <c r="A1046" i="1"/>
  <c r="P1046" i="1"/>
  <c r="B1045" i="1"/>
  <c r="P1045" i="1"/>
  <c r="B1044" i="1"/>
  <c r="P1044" i="1"/>
  <c r="B1043" i="1"/>
  <c r="P1043" i="1"/>
  <c r="B1039" i="1"/>
  <c r="P1039" i="1"/>
  <c r="A1038" i="1"/>
  <c r="P1038" i="1"/>
  <c r="B1037" i="1"/>
  <c r="P1037" i="1"/>
  <c r="B1036" i="1"/>
  <c r="P1036" i="1"/>
  <c r="B1035" i="1"/>
  <c r="P1035" i="1"/>
  <c r="B1031" i="1"/>
  <c r="P1031" i="1"/>
  <c r="A1030" i="1"/>
  <c r="P1030" i="1"/>
  <c r="B1029" i="1"/>
  <c r="P1029" i="1"/>
  <c r="B1028" i="1"/>
  <c r="P1028" i="1"/>
  <c r="B1027" i="1"/>
  <c r="P1027" i="1"/>
  <c r="A1023" i="1"/>
  <c r="P1023" i="1"/>
  <c r="A1022" i="1"/>
  <c r="P1022" i="1"/>
  <c r="B1021" i="1"/>
  <c r="P1021" i="1"/>
  <c r="B1020" i="1"/>
  <c r="P1020" i="1"/>
  <c r="B1019" i="1"/>
  <c r="P1019" i="1"/>
  <c r="A1017" i="1"/>
  <c r="P1017" i="1"/>
  <c r="B1015" i="1"/>
  <c r="P1015" i="1"/>
  <c r="A1014" i="1"/>
  <c r="P1014" i="1"/>
  <c r="B1013" i="1"/>
  <c r="P1013" i="1"/>
  <c r="B1012" i="1"/>
  <c r="P1012" i="1"/>
  <c r="B1011" i="1"/>
  <c r="P1011" i="1"/>
  <c r="B1007" i="1"/>
  <c r="P1007" i="1"/>
  <c r="A1006" i="1"/>
  <c r="P1006" i="1"/>
  <c r="B1005" i="1"/>
  <c r="P1005" i="1"/>
  <c r="B1004" i="1"/>
  <c r="P1004" i="1"/>
  <c r="B1003" i="1"/>
  <c r="P1003" i="1"/>
  <c r="A998" i="1"/>
  <c r="P998" i="1"/>
  <c r="B997" i="1"/>
  <c r="P997" i="1"/>
  <c r="B996" i="1"/>
  <c r="P996" i="1"/>
  <c r="B995" i="1"/>
  <c r="P995" i="1"/>
  <c r="A991" i="1"/>
  <c r="P991" i="1"/>
  <c r="A990" i="1"/>
  <c r="P990" i="1"/>
  <c r="B989" i="1"/>
  <c r="P989" i="1"/>
  <c r="B988" i="1"/>
  <c r="P988" i="1"/>
  <c r="B987" i="1"/>
  <c r="P987" i="1"/>
  <c r="B983" i="1"/>
  <c r="P983" i="1"/>
  <c r="A982" i="1"/>
  <c r="P982" i="1"/>
  <c r="B981" i="1"/>
  <c r="P981" i="1"/>
  <c r="B980" i="1"/>
  <c r="P980" i="1"/>
  <c r="B979" i="1"/>
  <c r="P979" i="1"/>
  <c r="B975" i="1"/>
  <c r="P975" i="1"/>
  <c r="A974" i="1"/>
  <c r="P974" i="1"/>
  <c r="B973" i="1"/>
  <c r="P973" i="1"/>
  <c r="B972" i="1"/>
  <c r="P972" i="1"/>
  <c r="B971" i="1"/>
  <c r="P971" i="1"/>
  <c r="A969" i="1"/>
  <c r="P969" i="1"/>
  <c r="A966" i="1"/>
  <c r="P966" i="1"/>
  <c r="B965" i="1"/>
  <c r="P965" i="1"/>
  <c r="B964" i="1"/>
  <c r="P964" i="1"/>
  <c r="B963" i="1"/>
  <c r="P963" i="1"/>
  <c r="A959" i="1"/>
  <c r="P959" i="1"/>
  <c r="A958" i="1"/>
  <c r="P958" i="1"/>
  <c r="B957" i="1"/>
  <c r="P957" i="1"/>
  <c r="B956" i="1"/>
  <c r="P956" i="1"/>
  <c r="B955" i="1"/>
  <c r="P955" i="1"/>
  <c r="A950" i="1"/>
  <c r="P950" i="1"/>
  <c r="B949" i="1"/>
  <c r="P949" i="1"/>
  <c r="B948" i="1"/>
  <c r="P948" i="1"/>
  <c r="B947" i="1"/>
  <c r="P947" i="1"/>
  <c r="A944" i="1"/>
  <c r="P944" i="1"/>
  <c r="B943" i="1"/>
  <c r="P943" i="1"/>
  <c r="A942" i="1"/>
  <c r="P942" i="1"/>
  <c r="B941" i="1"/>
  <c r="P941" i="1"/>
  <c r="B940" i="1"/>
  <c r="P940" i="1"/>
  <c r="B939" i="1"/>
  <c r="P939" i="1"/>
  <c r="A937" i="1"/>
  <c r="P937" i="1"/>
  <c r="A936" i="1"/>
  <c r="P936" i="1"/>
  <c r="B935" i="1"/>
  <c r="P935" i="1"/>
  <c r="A934" i="1"/>
  <c r="P934" i="1"/>
  <c r="B933" i="1"/>
  <c r="P933" i="1"/>
  <c r="B932" i="1"/>
  <c r="P932" i="1"/>
  <c r="B931" i="1"/>
  <c r="P931" i="1"/>
  <c r="A928" i="1"/>
  <c r="P928" i="1"/>
  <c r="A926" i="1"/>
  <c r="P926" i="1"/>
  <c r="B925" i="1"/>
  <c r="P925" i="1"/>
  <c r="B924" i="1"/>
  <c r="P924" i="1"/>
  <c r="B923" i="1"/>
  <c r="P923" i="1"/>
  <c r="A921" i="1"/>
  <c r="P921" i="1"/>
  <c r="A920" i="1"/>
  <c r="P920" i="1"/>
  <c r="B919" i="1"/>
  <c r="P919" i="1"/>
  <c r="A918" i="1"/>
  <c r="P918" i="1"/>
  <c r="B917" i="1"/>
  <c r="P917" i="1"/>
  <c r="B916" i="1"/>
  <c r="P916" i="1"/>
  <c r="B915" i="1"/>
  <c r="P915" i="1"/>
  <c r="A912" i="1"/>
  <c r="P912" i="1"/>
  <c r="A910" i="1"/>
  <c r="P910" i="1"/>
  <c r="B909" i="1"/>
  <c r="P909" i="1"/>
  <c r="B908" i="1"/>
  <c r="P908" i="1"/>
  <c r="B907" i="1"/>
  <c r="P907" i="1"/>
  <c r="A904" i="1"/>
  <c r="P904" i="1"/>
  <c r="B903" i="1"/>
  <c r="P903" i="1"/>
  <c r="A902" i="1"/>
  <c r="P902" i="1"/>
  <c r="B901" i="1"/>
  <c r="P901" i="1"/>
  <c r="B900" i="1"/>
  <c r="P900" i="1"/>
  <c r="B899" i="1"/>
  <c r="P899" i="1"/>
  <c r="A896" i="1"/>
  <c r="P896" i="1"/>
  <c r="B895" i="1"/>
  <c r="P895" i="1"/>
  <c r="A894" i="1"/>
  <c r="P894" i="1"/>
  <c r="B893" i="1"/>
  <c r="P893" i="1"/>
  <c r="B892" i="1"/>
  <c r="P892" i="1"/>
  <c r="B891" i="1"/>
  <c r="P891" i="1"/>
  <c r="O302" i="1"/>
  <c r="P302" i="1"/>
  <c r="O301" i="1"/>
  <c r="P301" i="1"/>
  <c r="Q299" i="1"/>
  <c r="P299" i="1"/>
  <c r="R298" i="1"/>
  <c r="P298" i="1"/>
  <c r="K297" i="1"/>
  <c r="P297" i="1"/>
  <c r="L296" i="1"/>
  <c r="P296" i="1"/>
  <c r="M295" i="1"/>
  <c r="P295" i="1"/>
  <c r="N294" i="1"/>
  <c r="P294" i="1"/>
  <c r="O293" i="1"/>
  <c r="P293" i="1"/>
  <c r="Q291" i="1"/>
  <c r="P291" i="1"/>
  <c r="R290" i="1"/>
  <c r="P290" i="1"/>
  <c r="K289" i="1"/>
  <c r="P289" i="1"/>
  <c r="L288" i="1"/>
  <c r="P288" i="1"/>
  <c r="M287" i="1"/>
  <c r="P287" i="1"/>
  <c r="N286" i="1"/>
  <c r="P286" i="1"/>
  <c r="O285" i="1"/>
  <c r="P285" i="1"/>
  <c r="Q283" i="1"/>
  <c r="P283" i="1"/>
  <c r="R282" i="1"/>
  <c r="P282" i="1"/>
  <c r="K281" i="1"/>
  <c r="P281" i="1"/>
  <c r="L280" i="1"/>
  <c r="P280" i="1"/>
  <c r="O241" i="1"/>
  <c r="P241" i="1"/>
  <c r="M1744" i="1"/>
  <c r="P1744" i="1"/>
  <c r="B1745" i="1"/>
  <c r="P1745" i="1"/>
  <c r="L1746" i="1"/>
  <c r="P1746" i="1"/>
  <c r="A1747" i="1"/>
  <c r="P1747" i="1"/>
  <c r="R1748" i="1"/>
  <c r="P1748" i="1"/>
  <c r="R1749" i="1"/>
  <c r="P1749" i="1"/>
  <c r="J1750" i="1"/>
  <c r="P1750" i="1"/>
  <c r="K1751" i="1"/>
  <c r="P1751" i="1"/>
  <c r="Q1752" i="1"/>
  <c r="P1752" i="1"/>
  <c r="A1753" i="1"/>
  <c r="P1753" i="1"/>
  <c r="R1754" i="1"/>
  <c r="P1754" i="1"/>
  <c r="J1755" i="1"/>
  <c r="P1755" i="1"/>
  <c r="B1756" i="1"/>
  <c r="P1756" i="1"/>
  <c r="R1757" i="1"/>
  <c r="P1757" i="1"/>
  <c r="B1758" i="1"/>
  <c r="P1758" i="1"/>
  <c r="A1759" i="1"/>
  <c r="P1759" i="1"/>
  <c r="J1760" i="1"/>
  <c r="P1760" i="1"/>
  <c r="O1761" i="1"/>
  <c r="P1761" i="1"/>
  <c r="R1762" i="1"/>
  <c r="P1762" i="1"/>
  <c r="B1763" i="1"/>
  <c r="P1763" i="1"/>
  <c r="B1764" i="1"/>
  <c r="P1764" i="1"/>
  <c r="N1766" i="1"/>
  <c r="P1766" i="1"/>
  <c r="R1767" i="1"/>
  <c r="P1767" i="1"/>
  <c r="A1768" i="1"/>
  <c r="P1768" i="1"/>
  <c r="Q1769" i="1"/>
  <c r="P1769" i="1"/>
  <c r="O1770" i="1"/>
  <c r="P1770" i="1"/>
  <c r="K1771" i="1"/>
  <c r="P1771" i="1"/>
  <c r="R1772" i="1"/>
  <c r="P1772" i="1"/>
  <c r="A1773" i="1"/>
  <c r="P1773" i="1"/>
  <c r="A1774" i="1"/>
  <c r="P1774" i="1"/>
  <c r="B1775" i="1"/>
  <c r="P1775" i="1"/>
  <c r="J1776" i="1"/>
  <c r="P1776" i="1"/>
  <c r="R1777" i="1"/>
  <c r="P1777" i="1"/>
  <c r="R1778" i="1"/>
  <c r="P1778" i="1"/>
  <c r="R1779" i="1"/>
  <c r="P1779" i="1"/>
  <c r="R1780" i="1"/>
  <c r="P1780" i="1"/>
  <c r="A1781" i="1"/>
  <c r="P1781" i="1"/>
  <c r="R1782" i="1"/>
  <c r="P1782" i="1"/>
  <c r="M1783" i="1"/>
  <c r="P1783" i="1"/>
  <c r="R1784" i="1"/>
  <c r="P1784" i="1"/>
  <c r="B1787" i="1"/>
  <c r="P1787" i="1"/>
  <c r="N1788" i="1"/>
  <c r="P1788" i="1"/>
  <c r="R1789" i="1"/>
  <c r="P1789" i="1"/>
  <c r="R1790" i="1"/>
  <c r="P1790" i="1"/>
  <c r="R1791" i="1"/>
  <c r="P1791" i="1"/>
  <c r="R1793" i="1"/>
  <c r="P1793" i="1"/>
  <c r="R1794" i="1"/>
  <c r="P1794" i="1"/>
  <c r="M1795" i="1"/>
  <c r="P1795" i="1"/>
  <c r="R1796" i="1"/>
  <c r="P1796" i="1"/>
  <c r="A1797" i="1"/>
  <c r="P1797" i="1"/>
  <c r="Q1798" i="1"/>
  <c r="P1798" i="1"/>
  <c r="R1799" i="1"/>
  <c r="P1799" i="1"/>
  <c r="K1800" i="1"/>
  <c r="P1800" i="1"/>
  <c r="R1801" i="1"/>
  <c r="P1801" i="1"/>
  <c r="O1803" i="1"/>
  <c r="P1803" i="1"/>
  <c r="A1804" i="1"/>
  <c r="P1804" i="1"/>
  <c r="J1805" i="1"/>
  <c r="P1805" i="1"/>
  <c r="R1806" i="1"/>
  <c r="P1806" i="1"/>
  <c r="Q1808" i="1"/>
  <c r="P1808" i="1"/>
  <c r="Q1810" i="1"/>
  <c r="P1810" i="1"/>
  <c r="B1811" i="1"/>
  <c r="P1811" i="1"/>
  <c r="O1812" i="1"/>
  <c r="P1812" i="1"/>
  <c r="R1813" i="1"/>
  <c r="P1813" i="1"/>
  <c r="O1817" i="1"/>
  <c r="P1817" i="1"/>
  <c r="R1818" i="1"/>
  <c r="P1818" i="1"/>
  <c r="Q1819" i="1"/>
  <c r="P1819" i="1"/>
  <c r="O1820" i="1"/>
  <c r="P1820" i="1"/>
  <c r="Q1821" i="1"/>
  <c r="P1821" i="1"/>
  <c r="Q1822" i="1"/>
  <c r="P1822" i="1"/>
  <c r="Q1824" i="1"/>
  <c r="P1824" i="1"/>
  <c r="A1825" i="1"/>
  <c r="P1825" i="1"/>
  <c r="Q1826" i="1"/>
  <c r="P1826" i="1"/>
  <c r="Q1827" i="1"/>
  <c r="P1827" i="1"/>
  <c r="B1829" i="1"/>
  <c r="P1829" i="1"/>
  <c r="B1830" i="1"/>
  <c r="P1830" i="1"/>
  <c r="O1831" i="1"/>
  <c r="P1831" i="1"/>
  <c r="Q1832" i="1"/>
  <c r="P1832" i="1"/>
  <c r="A1833" i="1"/>
  <c r="P1833" i="1"/>
  <c r="L1834" i="1"/>
  <c r="P1834" i="1"/>
  <c r="R1835" i="1"/>
  <c r="P1835" i="1"/>
  <c r="B1836" i="1"/>
  <c r="P1836" i="1"/>
  <c r="N1837" i="1"/>
  <c r="P1837" i="1"/>
  <c r="A1838" i="1"/>
  <c r="P1838" i="1"/>
  <c r="M1839" i="1"/>
  <c r="P1839" i="1"/>
  <c r="R1840" i="1"/>
  <c r="P1840" i="1"/>
  <c r="B1841" i="1"/>
  <c r="P1841" i="1"/>
  <c r="N1842" i="1"/>
  <c r="P1842" i="1"/>
  <c r="K1844" i="1"/>
  <c r="P1844" i="1"/>
  <c r="R1846" i="1"/>
  <c r="P1846" i="1"/>
  <c r="B1847" i="1"/>
  <c r="P1847" i="1"/>
  <c r="R1848" i="1"/>
  <c r="P1848" i="1"/>
  <c r="B1849" i="1"/>
  <c r="P1849" i="1"/>
  <c r="R1850" i="1"/>
  <c r="P1850" i="1"/>
  <c r="R1851" i="1"/>
  <c r="P1851" i="1"/>
  <c r="A1852" i="1"/>
  <c r="P1852" i="1"/>
  <c r="R1853" i="1"/>
  <c r="P1853" i="1"/>
  <c r="O1854" i="1"/>
  <c r="P1854" i="1"/>
  <c r="R1855" i="1"/>
  <c r="P1855" i="1"/>
  <c r="R1857" i="1"/>
  <c r="P1857" i="1"/>
  <c r="R1858" i="1"/>
  <c r="P1858" i="1"/>
  <c r="R1859" i="1"/>
  <c r="P1859" i="1"/>
  <c r="A1860" i="1"/>
  <c r="P1860" i="1"/>
  <c r="Q1861" i="1"/>
  <c r="P1861" i="1"/>
  <c r="R1862" i="1"/>
  <c r="P1862" i="1"/>
  <c r="A432" i="1"/>
  <c r="P432" i="1"/>
  <c r="L433" i="1"/>
  <c r="P433" i="1"/>
  <c r="O434" i="1"/>
  <c r="P434" i="1"/>
  <c r="R435" i="1"/>
  <c r="P435" i="1"/>
  <c r="L436" i="1"/>
  <c r="P436" i="1"/>
  <c r="J437" i="1"/>
  <c r="P437" i="1"/>
  <c r="R439" i="1"/>
  <c r="P439" i="1"/>
  <c r="R440" i="1"/>
  <c r="P440" i="1"/>
  <c r="R441" i="1"/>
  <c r="P441" i="1"/>
  <c r="M442" i="1"/>
  <c r="P442" i="1"/>
  <c r="K443" i="1"/>
  <c r="P443" i="1"/>
  <c r="R445" i="1"/>
  <c r="P445" i="1"/>
  <c r="N446" i="1"/>
  <c r="P446" i="1"/>
  <c r="R447" i="1"/>
  <c r="P447" i="1"/>
  <c r="B450" i="1"/>
  <c r="P450" i="1"/>
  <c r="L452" i="1"/>
  <c r="P452" i="1"/>
  <c r="K453" i="1"/>
  <c r="P453" i="1"/>
  <c r="K431" i="1"/>
  <c r="P431" i="1"/>
  <c r="A190" i="1"/>
  <c r="B190" i="1"/>
  <c r="J190" i="1"/>
  <c r="K190" i="1"/>
  <c r="M296" i="1"/>
  <c r="L190" i="1"/>
  <c r="A1756" i="1"/>
  <c r="Q1757" i="1"/>
  <c r="A1757" i="1"/>
  <c r="A1796" i="1"/>
  <c r="A1836" i="1"/>
  <c r="Q1771" i="1"/>
  <c r="A980" i="1"/>
  <c r="L1829" i="1"/>
  <c r="Q1829" i="1"/>
  <c r="K1851" i="1"/>
  <c r="M190" i="1"/>
  <c r="N190" i="1"/>
  <c r="N1771" i="1"/>
  <c r="K1829" i="1"/>
  <c r="C191" i="1"/>
  <c r="P191" i="1" s="1"/>
  <c r="R190" i="1"/>
  <c r="Q190" i="1"/>
  <c r="N1757" i="1"/>
  <c r="O1757" i="1"/>
  <c r="Q1781" i="1"/>
  <c r="R1781" i="1"/>
  <c r="A947" i="1"/>
  <c r="A987" i="1"/>
  <c r="A1100" i="1"/>
  <c r="A948" i="1"/>
  <c r="O1749" i="1"/>
  <c r="A979" i="1"/>
  <c r="B1813" i="1"/>
  <c r="A988" i="1"/>
  <c r="A915" i="1"/>
  <c r="M1749" i="1"/>
  <c r="K1795" i="1"/>
  <c r="N1749" i="1"/>
  <c r="A1813" i="1"/>
  <c r="B1757" i="1"/>
  <c r="J1829" i="1"/>
  <c r="A1003" i="1"/>
  <c r="A1004" i="1"/>
  <c r="A1020" i="1"/>
  <c r="A1027" i="1"/>
  <c r="A1028" i="1"/>
  <c r="A1059" i="1"/>
  <c r="M1829" i="1"/>
  <c r="N1829" i="1"/>
  <c r="O1829" i="1"/>
  <c r="A1060" i="1"/>
  <c r="A1067" i="1"/>
  <c r="A1068" i="1"/>
  <c r="A1083" i="1"/>
  <c r="A1749" i="1"/>
  <c r="A1084" i="1"/>
  <c r="K1749" i="1"/>
  <c r="B1789" i="1"/>
  <c r="O1861" i="1"/>
  <c r="A1107" i="1"/>
  <c r="R1829" i="1"/>
  <c r="A916" i="1"/>
  <c r="B1749" i="1"/>
  <c r="A923" i="1"/>
  <c r="J1749" i="1"/>
  <c r="A1789" i="1"/>
  <c r="N1861" i="1"/>
  <c r="A924" i="1"/>
  <c r="L1749" i="1"/>
  <c r="R1861" i="1"/>
  <c r="A1108" i="1"/>
  <c r="A1075" i="1"/>
  <c r="A1011" i="1"/>
  <c r="A1091" i="1"/>
  <c r="A939" i="1"/>
  <c r="A1012" i="1"/>
  <c r="A1092" i="1"/>
  <c r="A891" i="1"/>
  <c r="A940" i="1"/>
  <c r="A1019" i="1"/>
  <c r="A1099" i="1"/>
  <c r="A996" i="1"/>
  <c r="A899" i="1"/>
  <c r="A955" i="1"/>
  <c r="A1035" i="1"/>
  <c r="A1115" i="1"/>
  <c r="A900" i="1"/>
  <c r="A956" i="1"/>
  <c r="A1036" i="1"/>
  <c r="A1116" i="1"/>
  <c r="A931" i="1"/>
  <c r="A963" i="1"/>
  <c r="A1043" i="1"/>
  <c r="A1123" i="1"/>
  <c r="A995" i="1"/>
  <c r="A907" i="1"/>
  <c r="A964" i="1"/>
  <c r="A1044" i="1"/>
  <c r="A1124" i="1"/>
  <c r="A1076" i="1"/>
  <c r="A908" i="1"/>
  <c r="A971" i="1"/>
  <c r="A1051" i="1"/>
  <c r="A1131" i="1"/>
  <c r="A932" i="1"/>
  <c r="A892" i="1"/>
  <c r="A972" i="1"/>
  <c r="A1052" i="1"/>
  <c r="A1132" i="1"/>
  <c r="Q911" i="1"/>
  <c r="O911" i="1"/>
  <c r="N911" i="1"/>
  <c r="M911" i="1"/>
  <c r="L911" i="1"/>
  <c r="K911" i="1"/>
  <c r="R911" i="1"/>
  <c r="J911" i="1"/>
  <c r="Q927" i="1"/>
  <c r="O927" i="1"/>
  <c r="N927" i="1"/>
  <c r="M927" i="1"/>
  <c r="L927" i="1"/>
  <c r="K927" i="1"/>
  <c r="R927" i="1"/>
  <c r="J927" i="1"/>
  <c r="Q951" i="1"/>
  <c r="O951" i="1"/>
  <c r="M951" i="1"/>
  <c r="L951" i="1"/>
  <c r="R951" i="1"/>
  <c r="N951" i="1"/>
  <c r="K951" i="1"/>
  <c r="J951" i="1"/>
  <c r="Q967" i="1"/>
  <c r="O967" i="1"/>
  <c r="M967" i="1"/>
  <c r="L967" i="1"/>
  <c r="J967" i="1"/>
  <c r="R967" i="1"/>
  <c r="N967" i="1"/>
  <c r="K967" i="1"/>
  <c r="Q999" i="1"/>
  <c r="O999" i="1"/>
  <c r="M999" i="1"/>
  <c r="L999" i="1"/>
  <c r="R999" i="1"/>
  <c r="N999" i="1"/>
  <c r="K999" i="1"/>
  <c r="J999" i="1"/>
  <c r="M1047" i="1"/>
  <c r="L1047" i="1"/>
  <c r="K1047" i="1"/>
  <c r="R1047" i="1"/>
  <c r="J1047" i="1"/>
  <c r="Q1047" i="1"/>
  <c r="O1047" i="1"/>
  <c r="N1047" i="1"/>
  <c r="A911" i="1"/>
  <c r="A943" i="1"/>
  <c r="A975" i="1"/>
  <c r="A1007" i="1"/>
  <c r="A1111" i="1"/>
  <c r="A1127" i="1"/>
  <c r="N896" i="1"/>
  <c r="M896" i="1"/>
  <c r="L896" i="1"/>
  <c r="K896" i="1"/>
  <c r="R896" i="1"/>
  <c r="Q896" i="1"/>
  <c r="O896" i="1"/>
  <c r="J896" i="1"/>
  <c r="O904" i="1"/>
  <c r="N904" i="1"/>
  <c r="M904" i="1"/>
  <c r="L904" i="1"/>
  <c r="K904" i="1"/>
  <c r="R904" i="1"/>
  <c r="J904" i="1"/>
  <c r="Q904" i="1"/>
  <c r="O912" i="1"/>
  <c r="N912" i="1"/>
  <c r="M912" i="1"/>
  <c r="L912" i="1"/>
  <c r="K912" i="1"/>
  <c r="R912" i="1"/>
  <c r="J912" i="1"/>
  <c r="Q912" i="1"/>
  <c r="O920" i="1"/>
  <c r="N920" i="1"/>
  <c r="M920" i="1"/>
  <c r="L920" i="1"/>
  <c r="K920" i="1"/>
  <c r="R920" i="1"/>
  <c r="J920" i="1"/>
  <c r="Q920" i="1"/>
  <c r="O928" i="1"/>
  <c r="N928" i="1"/>
  <c r="M928" i="1"/>
  <c r="L928" i="1"/>
  <c r="K928" i="1"/>
  <c r="R928" i="1"/>
  <c r="J928" i="1"/>
  <c r="Q928" i="1"/>
  <c r="O936" i="1"/>
  <c r="N936" i="1"/>
  <c r="M936" i="1"/>
  <c r="L936" i="1"/>
  <c r="K936" i="1"/>
  <c r="R936" i="1"/>
  <c r="J936" i="1"/>
  <c r="Q936" i="1"/>
  <c r="O944" i="1"/>
  <c r="N944" i="1"/>
  <c r="L944" i="1"/>
  <c r="R944" i="1"/>
  <c r="Q944" i="1"/>
  <c r="M944" i="1"/>
  <c r="K944" i="1"/>
  <c r="J944" i="1"/>
  <c r="O952" i="1"/>
  <c r="N952" i="1"/>
  <c r="L952" i="1"/>
  <c r="K952" i="1"/>
  <c r="Q952" i="1"/>
  <c r="M952" i="1"/>
  <c r="J952" i="1"/>
  <c r="R952" i="1"/>
  <c r="O960" i="1"/>
  <c r="N960" i="1"/>
  <c r="L960" i="1"/>
  <c r="K960" i="1"/>
  <c r="R960" i="1"/>
  <c r="Q960" i="1"/>
  <c r="M960" i="1"/>
  <c r="J960" i="1"/>
  <c r="O968" i="1"/>
  <c r="N968" i="1"/>
  <c r="L968" i="1"/>
  <c r="K968" i="1"/>
  <c r="R968" i="1"/>
  <c r="Q968" i="1"/>
  <c r="M968" i="1"/>
  <c r="J968" i="1"/>
  <c r="O976" i="1"/>
  <c r="N976" i="1"/>
  <c r="L976" i="1"/>
  <c r="K976" i="1"/>
  <c r="M976" i="1"/>
  <c r="J976" i="1"/>
  <c r="R976" i="1"/>
  <c r="Q976" i="1"/>
  <c r="O984" i="1"/>
  <c r="N984" i="1"/>
  <c r="L984" i="1"/>
  <c r="K984" i="1"/>
  <c r="R984" i="1"/>
  <c r="Q984" i="1"/>
  <c r="M984" i="1"/>
  <c r="J984" i="1"/>
  <c r="O992" i="1"/>
  <c r="N992" i="1"/>
  <c r="L992" i="1"/>
  <c r="K992" i="1"/>
  <c r="R992" i="1"/>
  <c r="Q992" i="1"/>
  <c r="M992" i="1"/>
  <c r="J992" i="1"/>
  <c r="O1000" i="1"/>
  <c r="N1000" i="1"/>
  <c r="L1000" i="1"/>
  <c r="K1000" i="1"/>
  <c r="J1000" i="1"/>
  <c r="R1000" i="1"/>
  <c r="Q1000" i="1"/>
  <c r="M1000" i="1"/>
  <c r="L1008" i="1"/>
  <c r="K1008" i="1"/>
  <c r="R1008" i="1"/>
  <c r="J1008" i="1"/>
  <c r="Q1008" i="1"/>
  <c r="N1008" i="1"/>
  <c r="M1008" i="1"/>
  <c r="O1008" i="1"/>
  <c r="L1016" i="1"/>
  <c r="K1016" i="1"/>
  <c r="R1016" i="1"/>
  <c r="J1016" i="1"/>
  <c r="Q1016" i="1"/>
  <c r="O1016" i="1"/>
  <c r="N1016" i="1"/>
  <c r="M1016" i="1"/>
  <c r="L1024" i="1"/>
  <c r="K1024" i="1"/>
  <c r="R1024" i="1"/>
  <c r="J1024" i="1"/>
  <c r="Q1024" i="1"/>
  <c r="O1024" i="1"/>
  <c r="N1024" i="1"/>
  <c r="M1024" i="1"/>
  <c r="L1032" i="1"/>
  <c r="K1032" i="1"/>
  <c r="R1032" i="1"/>
  <c r="J1032" i="1"/>
  <c r="Q1032" i="1"/>
  <c r="O1032" i="1"/>
  <c r="N1032" i="1"/>
  <c r="M1032" i="1"/>
  <c r="L1040" i="1"/>
  <c r="K1040" i="1"/>
  <c r="R1040" i="1"/>
  <c r="J1040" i="1"/>
  <c r="Q1040" i="1"/>
  <c r="O1040" i="1"/>
  <c r="N1040" i="1"/>
  <c r="M1040" i="1"/>
  <c r="L1048" i="1"/>
  <c r="K1048" i="1"/>
  <c r="R1048" i="1"/>
  <c r="J1048" i="1"/>
  <c r="Q1048" i="1"/>
  <c r="O1048" i="1"/>
  <c r="N1048" i="1"/>
  <c r="M1048" i="1"/>
  <c r="L1056" i="1"/>
  <c r="K1056" i="1"/>
  <c r="R1056" i="1"/>
  <c r="J1056" i="1"/>
  <c r="Q1056" i="1"/>
  <c r="O1056" i="1"/>
  <c r="N1056" i="1"/>
  <c r="M1056" i="1"/>
  <c r="K1064" i="1"/>
  <c r="R1064" i="1"/>
  <c r="Q1064" i="1"/>
  <c r="M1064" i="1"/>
  <c r="L1064" i="1"/>
  <c r="J1064" i="1"/>
  <c r="O1064" i="1"/>
  <c r="N1064" i="1"/>
  <c r="L1072" i="1"/>
  <c r="K1072" i="1"/>
  <c r="R1072" i="1"/>
  <c r="J1072" i="1"/>
  <c r="Q1072" i="1"/>
  <c r="O1072" i="1"/>
  <c r="N1072" i="1"/>
  <c r="M1072" i="1"/>
  <c r="L1080" i="1"/>
  <c r="K1080" i="1"/>
  <c r="R1080" i="1"/>
  <c r="J1080" i="1"/>
  <c r="Q1080" i="1"/>
  <c r="O1080" i="1"/>
  <c r="N1080" i="1"/>
  <c r="M1080" i="1"/>
  <c r="L1088" i="1"/>
  <c r="K1088" i="1"/>
  <c r="R1088" i="1"/>
  <c r="J1088" i="1"/>
  <c r="Q1088" i="1"/>
  <c r="O1088" i="1"/>
  <c r="N1088" i="1"/>
  <c r="M1088" i="1"/>
  <c r="L1096" i="1"/>
  <c r="K1096" i="1"/>
  <c r="R1096" i="1"/>
  <c r="J1096" i="1"/>
  <c r="Q1096" i="1"/>
  <c r="O1096" i="1"/>
  <c r="M1096" i="1"/>
  <c r="N1096" i="1"/>
  <c r="L1104" i="1"/>
  <c r="K1104" i="1"/>
  <c r="R1104" i="1"/>
  <c r="J1104" i="1"/>
  <c r="Q1104" i="1"/>
  <c r="O1104" i="1"/>
  <c r="N1104" i="1"/>
  <c r="M1104" i="1"/>
  <c r="L1112" i="1"/>
  <c r="K1112" i="1"/>
  <c r="R1112" i="1"/>
  <c r="J1112" i="1"/>
  <c r="Q1112" i="1"/>
  <c r="O1112" i="1"/>
  <c r="N1112" i="1"/>
  <c r="M1112" i="1"/>
  <c r="L1120" i="1"/>
  <c r="K1120" i="1"/>
  <c r="R1120" i="1"/>
  <c r="J1120" i="1"/>
  <c r="Q1120" i="1"/>
  <c r="O1120" i="1"/>
  <c r="N1120" i="1"/>
  <c r="M1120" i="1"/>
  <c r="L1128" i="1"/>
  <c r="K1128" i="1"/>
  <c r="R1128" i="1"/>
  <c r="J1128" i="1"/>
  <c r="Q1128" i="1"/>
  <c r="O1128" i="1"/>
  <c r="N1128" i="1"/>
  <c r="M1128" i="1"/>
  <c r="L1136" i="1"/>
  <c r="K1136" i="1"/>
  <c r="R1136" i="1"/>
  <c r="J1136" i="1"/>
  <c r="Q1136" i="1"/>
  <c r="O1136" i="1"/>
  <c r="N1136" i="1"/>
  <c r="M1136" i="1"/>
  <c r="B911" i="1"/>
  <c r="B927" i="1"/>
  <c r="B951" i="1"/>
  <c r="B959" i="1"/>
  <c r="B967" i="1"/>
  <c r="B991" i="1"/>
  <c r="B999" i="1"/>
  <c r="B1023" i="1"/>
  <c r="B1047" i="1"/>
  <c r="B1063" i="1"/>
  <c r="B1103" i="1"/>
  <c r="B1119" i="1"/>
  <c r="O913" i="1"/>
  <c r="N913" i="1"/>
  <c r="M913" i="1"/>
  <c r="L913" i="1"/>
  <c r="K913" i="1"/>
  <c r="R913" i="1"/>
  <c r="J913" i="1"/>
  <c r="Q913" i="1"/>
  <c r="O945" i="1"/>
  <c r="N945" i="1"/>
  <c r="M945" i="1"/>
  <c r="K945" i="1"/>
  <c r="J945" i="1"/>
  <c r="R945" i="1"/>
  <c r="Q945" i="1"/>
  <c r="L945" i="1"/>
  <c r="O961" i="1"/>
  <c r="N961" i="1"/>
  <c r="M961" i="1"/>
  <c r="K961" i="1"/>
  <c r="R961" i="1"/>
  <c r="J961" i="1"/>
  <c r="Q961" i="1"/>
  <c r="L961" i="1"/>
  <c r="O985" i="1"/>
  <c r="N985" i="1"/>
  <c r="M985" i="1"/>
  <c r="K985" i="1"/>
  <c r="R985" i="1"/>
  <c r="J985" i="1"/>
  <c r="Q985" i="1"/>
  <c r="L985" i="1"/>
  <c r="O993" i="1"/>
  <c r="N993" i="1"/>
  <c r="M993" i="1"/>
  <c r="K993" i="1"/>
  <c r="R993" i="1"/>
  <c r="J993" i="1"/>
  <c r="Q993" i="1"/>
  <c r="L993" i="1"/>
  <c r="K1009" i="1"/>
  <c r="R1009" i="1"/>
  <c r="J1009" i="1"/>
  <c r="Q1009" i="1"/>
  <c r="O1009" i="1"/>
  <c r="N1009" i="1"/>
  <c r="M1009" i="1"/>
  <c r="L1009" i="1"/>
  <c r="K1025" i="1"/>
  <c r="R1025" i="1"/>
  <c r="J1025" i="1"/>
  <c r="Q1025" i="1"/>
  <c r="O1025" i="1"/>
  <c r="N1025" i="1"/>
  <c r="M1025" i="1"/>
  <c r="L1025" i="1"/>
  <c r="K1033" i="1"/>
  <c r="R1033" i="1"/>
  <c r="J1033" i="1"/>
  <c r="Q1033" i="1"/>
  <c r="O1033" i="1"/>
  <c r="N1033" i="1"/>
  <c r="M1033" i="1"/>
  <c r="L1033" i="1"/>
  <c r="K1041" i="1"/>
  <c r="R1041" i="1"/>
  <c r="J1041" i="1"/>
  <c r="Q1041" i="1"/>
  <c r="O1041" i="1"/>
  <c r="N1041" i="1"/>
  <c r="M1041" i="1"/>
  <c r="L1041" i="1"/>
  <c r="K1049" i="1"/>
  <c r="R1049" i="1"/>
  <c r="J1049" i="1"/>
  <c r="Q1049" i="1"/>
  <c r="O1049" i="1"/>
  <c r="N1049" i="1"/>
  <c r="M1049" i="1"/>
  <c r="L1049" i="1"/>
  <c r="K1057" i="1"/>
  <c r="R1057" i="1"/>
  <c r="J1057" i="1"/>
  <c r="Q1057" i="1"/>
  <c r="O1057" i="1"/>
  <c r="N1057" i="1"/>
  <c r="M1057" i="1"/>
  <c r="L1057" i="1"/>
  <c r="K1065" i="1"/>
  <c r="R1065" i="1"/>
  <c r="J1065" i="1"/>
  <c r="Q1065" i="1"/>
  <c r="O1065" i="1"/>
  <c r="N1065" i="1"/>
  <c r="M1065" i="1"/>
  <c r="L1065" i="1"/>
  <c r="K1073" i="1"/>
  <c r="R1073" i="1"/>
  <c r="J1073" i="1"/>
  <c r="Q1073" i="1"/>
  <c r="O1073" i="1"/>
  <c r="N1073" i="1"/>
  <c r="M1073" i="1"/>
  <c r="L1073" i="1"/>
  <c r="K1081" i="1"/>
  <c r="R1081" i="1"/>
  <c r="J1081" i="1"/>
  <c r="Q1081" i="1"/>
  <c r="O1081" i="1"/>
  <c r="N1081" i="1"/>
  <c r="M1081" i="1"/>
  <c r="L1081" i="1"/>
  <c r="K1089" i="1"/>
  <c r="R1089" i="1"/>
  <c r="J1089" i="1"/>
  <c r="Q1089" i="1"/>
  <c r="O1089" i="1"/>
  <c r="N1089" i="1"/>
  <c r="M1089" i="1"/>
  <c r="L1089" i="1"/>
  <c r="K1097" i="1"/>
  <c r="R1097" i="1"/>
  <c r="J1097" i="1"/>
  <c r="Q1097" i="1"/>
  <c r="O1097" i="1"/>
  <c r="N1097" i="1"/>
  <c r="M1097" i="1"/>
  <c r="L1097" i="1"/>
  <c r="K1105" i="1"/>
  <c r="R1105" i="1"/>
  <c r="J1105" i="1"/>
  <c r="Q1105" i="1"/>
  <c r="O1105" i="1"/>
  <c r="N1105" i="1"/>
  <c r="M1105" i="1"/>
  <c r="L1105" i="1"/>
  <c r="K1113" i="1"/>
  <c r="R1113" i="1"/>
  <c r="J1113" i="1"/>
  <c r="Q1113" i="1"/>
  <c r="O1113" i="1"/>
  <c r="N1113" i="1"/>
  <c r="M1113" i="1"/>
  <c r="L1113" i="1"/>
  <c r="K1121" i="1"/>
  <c r="R1121" i="1"/>
  <c r="J1121" i="1"/>
  <c r="Q1121" i="1"/>
  <c r="O1121" i="1"/>
  <c r="N1121" i="1"/>
  <c r="M1121" i="1"/>
  <c r="L1121" i="1"/>
  <c r="K1129" i="1"/>
  <c r="R1129" i="1"/>
  <c r="J1129" i="1"/>
  <c r="Q1129" i="1"/>
  <c r="O1129" i="1"/>
  <c r="N1129" i="1"/>
  <c r="M1129" i="1"/>
  <c r="L1129" i="1"/>
  <c r="K1137" i="1"/>
  <c r="R1137" i="1"/>
  <c r="J1137" i="1"/>
  <c r="Q1137" i="1"/>
  <c r="O1137" i="1"/>
  <c r="N1137" i="1"/>
  <c r="M1137" i="1"/>
  <c r="L1137" i="1"/>
  <c r="A952" i="1"/>
  <c r="A960" i="1"/>
  <c r="A968" i="1"/>
  <c r="A976" i="1"/>
  <c r="A984" i="1"/>
  <c r="A992" i="1"/>
  <c r="A1000" i="1"/>
  <c r="A1008" i="1"/>
  <c r="A1016" i="1"/>
  <c r="A1024" i="1"/>
  <c r="A1032" i="1"/>
  <c r="A1040" i="1"/>
  <c r="A1048" i="1"/>
  <c r="A1056" i="1"/>
  <c r="A1064" i="1"/>
  <c r="A1072" i="1"/>
  <c r="A1080" i="1"/>
  <c r="A1088" i="1"/>
  <c r="A1096" i="1"/>
  <c r="A1104" i="1"/>
  <c r="A1112" i="1"/>
  <c r="A1120" i="1"/>
  <c r="A1128" i="1"/>
  <c r="A1136" i="1"/>
  <c r="Q903" i="1"/>
  <c r="O903" i="1"/>
  <c r="N903" i="1"/>
  <c r="M903" i="1"/>
  <c r="L903" i="1"/>
  <c r="K903" i="1"/>
  <c r="R903" i="1"/>
  <c r="J903" i="1"/>
  <c r="O905" i="1"/>
  <c r="N905" i="1"/>
  <c r="M905" i="1"/>
  <c r="L905" i="1"/>
  <c r="K905" i="1"/>
  <c r="R905" i="1"/>
  <c r="J905" i="1"/>
  <c r="Q905" i="1"/>
  <c r="O977" i="1"/>
  <c r="N977" i="1"/>
  <c r="M977" i="1"/>
  <c r="K977" i="1"/>
  <c r="R977" i="1"/>
  <c r="J977" i="1"/>
  <c r="Q977" i="1"/>
  <c r="L977" i="1"/>
  <c r="A1769" i="1"/>
  <c r="N890" i="1"/>
  <c r="L890" i="1"/>
  <c r="K890" i="1"/>
  <c r="R890" i="1"/>
  <c r="J890" i="1"/>
  <c r="Q890" i="1"/>
  <c r="M890" i="1"/>
  <c r="O890" i="1"/>
  <c r="N898" i="1"/>
  <c r="M898" i="1"/>
  <c r="L898" i="1"/>
  <c r="K898" i="1"/>
  <c r="R898" i="1"/>
  <c r="J898" i="1"/>
  <c r="Q898" i="1"/>
  <c r="O898" i="1"/>
  <c r="N906" i="1"/>
  <c r="M906" i="1"/>
  <c r="L906" i="1"/>
  <c r="K906" i="1"/>
  <c r="R906" i="1"/>
  <c r="J906" i="1"/>
  <c r="Q906" i="1"/>
  <c r="O906" i="1"/>
  <c r="N914" i="1"/>
  <c r="M914" i="1"/>
  <c r="L914" i="1"/>
  <c r="K914" i="1"/>
  <c r="R914" i="1"/>
  <c r="J914" i="1"/>
  <c r="Q914" i="1"/>
  <c r="O914" i="1"/>
  <c r="N922" i="1"/>
  <c r="M922" i="1"/>
  <c r="L922" i="1"/>
  <c r="K922" i="1"/>
  <c r="R922" i="1"/>
  <c r="J922" i="1"/>
  <c r="Q922" i="1"/>
  <c r="O922" i="1"/>
  <c r="N930" i="1"/>
  <c r="M930" i="1"/>
  <c r="L930" i="1"/>
  <c r="K930" i="1"/>
  <c r="R930" i="1"/>
  <c r="J930" i="1"/>
  <c r="Q930" i="1"/>
  <c r="O930" i="1"/>
  <c r="N938" i="1"/>
  <c r="M938" i="1"/>
  <c r="L938" i="1"/>
  <c r="K938" i="1"/>
  <c r="R938" i="1"/>
  <c r="J938" i="1"/>
  <c r="Q938" i="1"/>
  <c r="O938" i="1"/>
  <c r="N946" i="1"/>
  <c r="M946" i="1"/>
  <c r="L946" i="1"/>
  <c r="R946" i="1"/>
  <c r="J946" i="1"/>
  <c r="Q946" i="1"/>
  <c r="O946" i="1"/>
  <c r="K946" i="1"/>
  <c r="N954" i="1"/>
  <c r="M954" i="1"/>
  <c r="L954" i="1"/>
  <c r="R954" i="1"/>
  <c r="J954" i="1"/>
  <c r="Q954" i="1"/>
  <c r="O954" i="1"/>
  <c r="K954" i="1"/>
  <c r="N962" i="1"/>
  <c r="M962" i="1"/>
  <c r="L962" i="1"/>
  <c r="R962" i="1"/>
  <c r="J962" i="1"/>
  <c r="Q962" i="1"/>
  <c r="K962" i="1"/>
  <c r="O962" i="1"/>
  <c r="N970" i="1"/>
  <c r="M970" i="1"/>
  <c r="L970" i="1"/>
  <c r="R970" i="1"/>
  <c r="J970" i="1"/>
  <c r="Q970" i="1"/>
  <c r="O970" i="1"/>
  <c r="K970" i="1"/>
  <c r="N978" i="1"/>
  <c r="M978" i="1"/>
  <c r="L978" i="1"/>
  <c r="R978" i="1"/>
  <c r="J978" i="1"/>
  <c r="Q978" i="1"/>
  <c r="O978" i="1"/>
  <c r="K978" i="1"/>
  <c r="N986" i="1"/>
  <c r="M986" i="1"/>
  <c r="L986" i="1"/>
  <c r="R986" i="1"/>
  <c r="J986" i="1"/>
  <c r="Q986" i="1"/>
  <c r="O986" i="1"/>
  <c r="K986" i="1"/>
  <c r="N994" i="1"/>
  <c r="M994" i="1"/>
  <c r="L994" i="1"/>
  <c r="R994" i="1"/>
  <c r="J994" i="1"/>
  <c r="Q994" i="1"/>
  <c r="O994" i="1"/>
  <c r="K994" i="1"/>
  <c r="N1002" i="1"/>
  <c r="M1002" i="1"/>
  <c r="L1002" i="1"/>
  <c r="R1002" i="1"/>
  <c r="J1002" i="1"/>
  <c r="Q1002" i="1"/>
  <c r="O1002" i="1"/>
  <c r="K1002" i="1"/>
  <c r="R1010" i="1"/>
  <c r="J1010" i="1"/>
  <c r="Q1010" i="1"/>
  <c r="O1010" i="1"/>
  <c r="N1010" i="1"/>
  <c r="M1010" i="1"/>
  <c r="L1010" i="1"/>
  <c r="K1010" i="1"/>
  <c r="R1018" i="1"/>
  <c r="J1018" i="1"/>
  <c r="Q1018" i="1"/>
  <c r="O1018" i="1"/>
  <c r="N1018" i="1"/>
  <c r="M1018" i="1"/>
  <c r="L1018" i="1"/>
  <c r="K1018" i="1"/>
  <c r="R1026" i="1"/>
  <c r="J1026" i="1"/>
  <c r="Q1026" i="1"/>
  <c r="O1026" i="1"/>
  <c r="N1026" i="1"/>
  <c r="M1026" i="1"/>
  <c r="L1026" i="1"/>
  <c r="K1026" i="1"/>
  <c r="R1034" i="1"/>
  <c r="J1034" i="1"/>
  <c r="Q1034" i="1"/>
  <c r="O1034" i="1"/>
  <c r="N1034" i="1"/>
  <c r="M1034" i="1"/>
  <c r="L1034" i="1"/>
  <c r="K1034" i="1"/>
  <c r="R1042" i="1"/>
  <c r="J1042" i="1"/>
  <c r="Q1042" i="1"/>
  <c r="O1042" i="1"/>
  <c r="N1042" i="1"/>
  <c r="M1042" i="1"/>
  <c r="L1042" i="1"/>
  <c r="K1042" i="1"/>
  <c r="R1050" i="1"/>
  <c r="J1050" i="1"/>
  <c r="Q1050" i="1"/>
  <c r="O1050" i="1"/>
  <c r="N1050" i="1"/>
  <c r="M1050" i="1"/>
  <c r="L1050" i="1"/>
  <c r="K1050" i="1"/>
  <c r="R1058" i="1"/>
  <c r="J1058" i="1"/>
  <c r="Q1058" i="1"/>
  <c r="O1058" i="1"/>
  <c r="N1058" i="1"/>
  <c r="M1058" i="1"/>
  <c r="L1058" i="1"/>
  <c r="K1058" i="1"/>
  <c r="R1066" i="1"/>
  <c r="J1066" i="1"/>
  <c r="Q1066" i="1"/>
  <c r="O1066" i="1"/>
  <c r="N1066" i="1"/>
  <c r="M1066" i="1"/>
  <c r="L1066" i="1"/>
  <c r="K1066" i="1"/>
  <c r="R1074" i="1"/>
  <c r="J1074" i="1"/>
  <c r="Q1074" i="1"/>
  <c r="O1074" i="1"/>
  <c r="N1074" i="1"/>
  <c r="M1074" i="1"/>
  <c r="L1074" i="1"/>
  <c r="K1074" i="1"/>
  <c r="R1082" i="1"/>
  <c r="J1082" i="1"/>
  <c r="Q1082" i="1"/>
  <c r="O1082" i="1"/>
  <c r="N1082" i="1"/>
  <c r="M1082" i="1"/>
  <c r="L1082" i="1"/>
  <c r="K1082" i="1"/>
  <c r="R1090" i="1"/>
  <c r="J1090" i="1"/>
  <c r="Q1090" i="1"/>
  <c r="O1090" i="1"/>
  <c r="N1090" i="1"/>
  <c r="M1090" i="1"/>
  <c r="L1090" i="1"/>
  <c r="K1090" i="1"/>
  <c r="R1098" i="1"/>
  <c r="J1098" i="1"/>
  <c r="Q1098" i="1"/>
  <c r="O1098" i="1"/>
  <c r="N1098" i="1"/>
  <c r="M1098" i="1"/>
  <c r="L1098" i="1"/>
  <c r="K1098" i="1"/>
  <c r="R1106" i="1"/>
  <c r="J1106" i="1"/>
  <c r="Q1106" i="1"/>
  <c r="O1106" i="1"/>
  <c r="N1106" i="1"/>
  <c r="M1106" i="1"/>
  <c r="L1106" i="1"/>
  <c r="K1106" i="1"/>
  <c r="R1114" i="1"/>
  <c r="J1114" i="1"/>
  <c r="Q1114" i="1"/>
  <c r="O1114" i="1"/>
  <c r="N1114" i="1"/>
  <c r="M1114" i="1"/>
  <c r="L1114" i="1"/>
  <c r="K1114" i="1"/>
  <c r="R1122" i="1"/>
  <c r="J1122" i="1"/>
  <c r="Q1122" i="1"/>
  <c r="O1122" i="1"/>
  <c r="N1122" i="1"/>
  <c r="M1122" i="1"/>
  <c r="L1122" i="1"/>
  <c r="K1122" i="1"/>
  <c r="R1130" i="1"/>
  <c r="J1130" i="1"/>
  <c r="Q1130" i="1"/>
  <c r="O1130" i="1"/>
  <c r="N1130" i="1"/>
  <c r="M1130" i="1"/>
  <c r="L1130" i="1"/>
  <c r="K1130" i="1"/>
  <c r="R1138" i="1"/>
  <c r="J1138" i="1"/>
  <c r="Q1138" i="1"/>
  <c r="O1138" i="1"/>
  <c r="N1138" i="1"/>
  <c r="M1138" i="1"/>
  <c r="L1138" i="1"/>
  <c r="K1138" i="1"/>
  <c r="B896" i="1"/>
  <c r="B904" i="1"/>
  <c r="B912" i="1"/>
  <c r="B920" i="1"/>
  <c r="B928" i="1"/>
  <c r="B936" i="1"/>
  <c r="B944" i="1"/>
  <c r="B952" i="1"/>
  <c r="B960" i="1"/>
  <c r="B968" i="1"/>
  <c r="B976" i="1"/>
  <c r="B984" i="1"/>
  <c r="B992" i="1"/>
  <c r="B1000" i="1"/>
  <c r="B1008" i="1"/>
  <c r="B1016" i="1"/>
  <c r="B1024" i="1"/>
  <c r="B1032" i="1"/>
  <c r="B1040" i="1"/>
  <c r="B1048" i="1"/>
  <c r="B1056" i="1"/>
  <c r="B1064" i="1"/>
  <c r="B1072" i="1"/>
  <c r="B1080" i="1"/>
  <c r="B1088" i="1"/>
  <c r="B1096" i="1"/>
  <c r="B1104" i="1"/>
  <c r="B1112" i="1"/>
  <c r="B1120" i="1"/>
  <c r="B1128" i="1"/>
  <c r="B1136" i="1"/>
  <c r="O897" i="1"/>
  <c r="M897" i="1"/>
  <c r="L897" i="1"/>
  <c r="K897" i="1"/>
  <c r="R897" i="1"/>
  <c r="J897" i="1"/>
  <c r="N897" i="1"/>
  <c r="Q897" i="1"/>
  <c r="O929" i="1"/>
  <c r="N929" i="1"/>
  <c r="M929" i="1"/>
  <c r="L929" i="1"/>
  <c r="K929" i="1"/>
  <c r="R929" i="1"/>
  <c r="J929" i="1"/>
  <c r="Q929" i="1"/>
  <c r="O953" i="1"/>
  <c r="N953" i="1"/>
  <c r="M953" i="1"/>
  <c r="K953" i="1"/>
  <c r="R953" i="1"/>
  <c r="J953" i="1"/>
  <c r="Q953" i="1"/>
  <c r="L953" i="1"/>
  <c r="O1001" i="1"/>
  <c r="N1001" i="1"/>
  <c r="M1001" i="1"/>
  <c r="K1001" i="1"/>
  <c r="R1001" i="1"/>
  <c r="J1001" i="1"/>
  <c r="Q1001" i="1"/>
  <c r="L1001" i="1"/>
  <c r="Q1817" i="1"/>
  <c r="M891" i="1"/>
  <c r="K891" i="1"/>
  <c r="R891" i="1"/>
  <c r="J891" i="1"/>
  <c r="Q891" i="1"/>
  <c r="O891" i="1"/>
  <c r="N891" i="1"/>
  <c r="L891" i="1"/>
  <c r="M899" i="1"/>
  <c r="L899" i="1"/>
  <c r="K899" i="1"/>
  <c r="R899" i="1"/>
  <c r="J899" i="1"/>
  <c r="Q899" i="1"/>
  <c r="O899" i="1"/>
  <c r="N899" i="1"/>
  <c r="M907" i="1"/>
  <c r="L907" i="1"/>
  <c r="K907" i="1"/>
  <c r="R907" i="1"/>
  <c r="J907" i="1"/>
  <c r="Q907" i="1"/>
  <c r="O907" i="1"/>
  <c r="N907" i="1"/>
  <c r="M915" i="1"/>
  <c r="L915" i="1"/>
  <c r="K915" i="1"/>
  <c r="R915" i="1"/>
  <c r="J915" i="1"/>
  <c r="Q915" i="1"/>
  <c r="O915" i="1"/>
  <c r="N915" i="1"/>
  <c r="M923" i="1"/>
  <c r="L923" i="1"/>
  <c r="K923" i="1"/>
  <c r="R923" i="1"/>
  <c r="J923" i="1"/>
  <c r="Q923" i="1"/>
  <c r="O923" i="1"/>
  <c r="N923" i="1"/>
  <c r="M931" i="1"/>
  <c r="L931" i="1"/>
  <c r="K931" i="1"/>
  <c r="R931" i="1"/>
  <c r="J931" i="1"/>
  <c r="Q931" i="1"/>
  <c r="O931" i="1"/>
  <c r="N931" i="1"/>
  <c r="M939" i="1"/>
  <c r="K939" i="1"/>
  <c r="O939" i="1"/>
  <c r="N939" i="1"/>
  <c r="L939" i="1"/>
  <c r="J939" i="1"/>
  <c r="R939" i="1"/>
  <c r="Q939" i="1"/>
  <c r="M947" i="1"/>
  <c r="L947" i="1"/>
  <c r="K947" i="1"/>
  <c r="Q947" i="1"/>
  <c r="R947" i="1"/>
  <c r="O947" i="1"/>
  <c r="N947" i="1"/>
  <c r="J947" i="1"/>
  <c r="M955" i="1"/>
  <c r="L955" i="1"/>
  <c r="K955" i="1"/>
  <c r="Q955" i="1"/>
  <c r="J955" i="1"/>
  <c r="R955" i="1"/>
  <c r="O955" i="1"/>
  <c r="N955" i="1"/>
  <c r="M963" i="1"/>
  <c r="L963" i="1"/>
  <c r="K963" i="1"/>
  <c r="Q963" i="1"/>
  <c r="R963" i="1"/>
  <c r="O963" i="1"/>
  <c r="N963" i="1"/>
  <c r="J963" i="1"/>
  <c r="M971" i="1"/>
  <c r="L971" i="1"/>
  <c r="K971" i="1"/>
  <c r="Q971" i="1"/>
  <c r="O971" i="1"/>
  <c r="N971" i="1"/>
  <c r="J971" i="1"/>
  <c r="R971" i="1"/>
  <c r="M979" i="1"/>
  <c r="L979" i="1"/>
  <c r="K979" i="1"/>
  <c r="Q979" i="1"/>
  <c r="R979" i="1"/>
  <c r="O979" i="1"/>
  <c r="N979" i="1"/>
  <c r="J979" i="1"/>
  <c r="M987" i="1"/>
  <c r="L987" i="1"/>
  <c r="K987" i="1"/>
  <c r="Q987" i="1"/>
  <c r="R987" i="1"/>
  <c r="O987" i="1"/>
  <c r="N987" i="1"/>
  <c r="J987" i="1"/>
  <c r="M995" i="1"/>
  <c r="L995" i="1"/>
  <c r="K995" i="1"/>
  <c r="Q995" i="1"/>
  <c r="N995" i="1"/>
  <c r="J995" i="1"/>
  <c r="R995" i="1"/>
  <c r="O995" i="1"/>
  <c r="M1003" i="1"/>
  <c r="L1003" i="1"/>
  <c r="K1003" i="1"/>
  <c r="Q1003" i="1"/>
  <c r="R1003" i="1"/>
  <c r="O1003" i="1"/>
  <c r="N1003" i="1"/>
  <c r="J1003" i="1"/>
  <c r="Q1011" i="1"/>
  <c r="O1011" i="1"/>
  <c r="N1011" i="1"/>
  <c r="M1011" i="1"/>
  <c r="L1011" i="1"/>
  <c r="K1011" i="1"/>
  <c r="J1011" i="1"/>
  <c r="R1011" i="1"/>
  <c r="Q1019" i="1"/>
  <c r="O1019" i="1"/>
  <c r="N1019" i="1"/>
  <c r="M1019" i="1"/>
  <c r="L1019" i="1"/>
  <c r="R1019" i="1"/>
  <c r="K1019" i="1"/>
  <c r="J1019" i="1"/>
  <c r="Q1027" i="1"/>
  <c r="O1027" i="1"/>
  <c r="N1027" i="1"/>
  <c r="M1027" i="1"/>
  <c r="L1027" i="1"/>
  <c r="K1027" i="1"/>
  <c r="J1027" i="1"/>
  <c r="R1027" i="1"/>
  <c r="Q1035" i="1"/>
  <c r="O1035" i="1"/>
  <c r="N1035" i="1"/>
  <c r="M1035" i="1"/>
  <c r="L1035" i="1"/>
  <c r="R1035" i="1"/>
  <c r="K1035" i="1"/>
  <c r="J1035" i="1"/>
  <c r="Q1043" i="1"/>
  <c r="O1043" i="1"/>
  <c r="N1043" i="1"/>
  <c r="M1043" i="1"/>
  <c r="L1043" i="1"/>
  <c r="K1043" i="1"/>
  <c r="J1043" i="1"/>
  <c r="R1043" i="1"/>
  <c r="Q1051" i="1"/>
  <c r="O1051" i="1"/>
  <c r="N1051" i="1"/>
  <c r="M1051" i="1"/>
  <c r="L1051" i="1"/>
  <c r="R1051" i="1"/>
  <c r="K1051" i="1"/>
  <c r="J1051" i="1"/>
  <c r="Q1059" i="1"/>
  <c r="O1059" i="1"/>
  <c r="N1059" i="1"/>
  <c r="M1059" i="1"/>
  <c r="L1059" i="1"/>
  <c r="K1059" i="1"/>
  <c r="J1059" i="1"/>
  <c r="R1059" i="1"/>
  <c r="Q1067" i="1"/>
  <c r="O1067" i="1"/>
  <c r="N1067" i="1"/>
  <c r="M1067" i="1"/>
  <c r="L1067" i="1"/>
  <c r="K1067" i="1"/>
  <c r="J1067" i="1"/>
  <c r="R1067" i="1"/>
  <c r="Q1075" i="1"/>
  <c r="O1075" i="1"/>
  <c r="N1075" i="1"/>
  <c r="M1075" i="1"/>
  <c r="L1075" i="1"/>
  <c r="R1075" i="1"/>
  <c r="K1075" i="1"/>
  <c r="J1075" i="1"/>
  <c r="Q1083" i="1"/>
  <c r="O1083" i="1"/>
  <c r="N1083" i="1"/>
  <c r="M1083" i="1"/>
  <c r="L1083" i="1"/>
  <c r="R1083" i="1"/>
  <c r="K1083" i="1"/>
  <c r="J1083" i="1"/>
  <c r="Q1091" i="1"/>
  <c r="O1091" i="1"/>
  <c r="N1091" i="1"/>
  <c r="M1091" i="1"/>
  <c r="L1091" i="1"/>
  <c r="R1091" i="1"/>
  <c r="K1091" i="1"/>
  <c r="J1091" i="1"/>
  <c r="Q1099" i="1"/>
  <c r="O1099" i="1"/>
  <c r="N1099" i="1"/>
  <c r="M1099" i="1"/>
  <c r="L1099" i="1"/>
  <c r="K1099" i="1"/>
  <c r="J1099" i="1"/>
  <c r="R1099" i="1"/>
  <c r="Q1107" i="1"/>
  <c r="O1107" i="1"/>
  <c r="N1107" i="1"/>
  <c r="M1107" i="1"/>
  <c r="L1107" i="1"/>
  <c r="R1107" i="1"/>
  <c r="K1107" i="1"/>
  <c r="J1107" i="1"/>
  <c r="Q1115" i="1"/>
  <c r="O1115" i="1"/>
  <c r="N1115" i="1"/>
  <c r="M1115" i="1"/>
  <c r="L1115" i="1"/>
  <c r="R1115" i="1"/>
  <c r="K1115" i="1"/>
  <c r="J1115" i="1"/>
  <c r="Q1123" i="1"/>
  <c r="O1123" i="1"/>
  <c r="N1123" i="1"/>
  <c r="M1123" i="1"/>
  <c r="L1123" i="1"/>
  <c r="R1123" i="1"/>
  <c r="K1123" i="1"/>
  <c r="J1123" i="1"/>
  <c r="Q1131" i="1"/>
  <c r="O1131" i="1"/>
  <c r="N1131" i="1"/>
  <c r="M1131" i="1"/>
  <c r="L1131" i="1"/>
  <c r="K1131" i="1"/>
  <c r="J1131" i="1"/>
  <c r="R1131" i="1"/>
  <c r="A893" i="1"/>
  <c r="A897" i="1"/>
  <c r="A901" i="1"/>
  <c r="A905" i="1"/>
  <c r="A909" i="1"/>
  <c r="A913" i="1"/>
  <c r="A917" i="1"/>
  <c r="A925" i="1"/>
  <c r="A929" i="1"/>
  <c r="A933" i="1"/>
  <c r="A941" i="1"/>
  <c r="A945" i="1"/>
  <c r="A949" i="1"/>
  <c r="A953" i="1"/>
  <c r="A957" i="1"/>
  <c r="A961" i="1"/>
  <c r="A965" i="1"/>
  <c r="A973" i="1"/>
  <c r="A977" i="1"/>
  <c r="A981" i="1"/>
  <c r="A985" i="1"/>
  <c r="A989" i="1"/>
  <c r="A993" i="1"/>
  <c r="A997" i="1"/>
  <c r="A1001" i="1"/>
  <c r="A1005" i="1"/>
  <c r="A1009" i="1"/>
  <c r="A1013" i="1"/>
  <c r="A1021" i="1"/>
  <c r="A1025" i="1"/>
  <c r="A1029" i="1"/>
  <c r="A1033" i="1"/>
  <c r="A1037" i="1"/>
  <c r="A1041" i="1"/>
  <c r="A1045" i="1"/>
  <c r="A1049" i="1"/>
  <c r="A1053" i="1"/>
  <c r="A1057" i="1"/>
  <c r="A1061" i="1"/>
  <c r="A1065" i="1"/>
  <c r="A1069" i="1"/>
  <c r="A1073" i="1"/>
  <c r="A1077" i="1"/>
  <c r="A1081" i="1"/>
  <c r="A1085" i="1"/>
  <c r="A1089" i="1"/>
  <c r="A1093" i="1"/>
  <c r="A1097" i="1"/>
  <c r="A1101" i="1"/>
  <c r="A1105" i="1"/>
  <c r="A1109" i="1"/>
  <c r="A1113" i="1"/>
  <c r="A1117" i="1"/>
  <c r="A1121" i="1"/>
  <c r="A1125" i="1"/>
  <c r="A1129" i="1"/>
  <c r="A1133" i="1"/>
  <c r="A1137" i="1"/>
  <c r="A297" i="1"/>
  <c r="Q895" i="1"/>
  <c r="O895" i="1"/>
  <c r="N895" i="1"/>
  <c r="M895" i="1"/>
  <c r="L895" i="1"/>
  <c r="J895" i="1"/>
  <c r="R895" i="1"/>
  <c r="K895" i="1"/>
  <c r="Q919" i="1"/>
  <c r="O919" i="1"/>
  <c r="N919" i="1"/>
  <c r="M919" i="1"/>
  <c r="L919" i="1"/>
  <c r="K919" i="1"/>
  <c r="R919" i="1"/>
  <c r="J919" i="1"/>
  <c r="Q943" i="1"/>
  <c r="O943" i="1"/>
  <c r="M943" i="1"/>
  <c r="L943" i="1"/>
  <c r="K943" i="1"/>
  <c r="J943" i="1"/>
  <c r="R943" i="1"/>
  <c r="N943" i="1"/>
  <c r="Q959" i="1"/>
  <c r="O959" i="1"/>
  <c r="M959" i="1"/>
  <c r="L959" i="1"/>
  <c r="R959" i="1"/>
  <c r="N959" i="1"/>
  <c r="K959" i="1"/>
  <c r="J959" i="1"/>
  <c r="Q975" i="1"/>
  <c r="O975" i="1"/>
  <c r="M975" i="1"/>
  <c r="L975" i="1"/>
  <c r="R975" i="1"/>
  <c r="N975" i="1"/>
  <c r="K975" i="1"/>
  <c r="J975" i="1"/>
  <c r="Q983" i="1"/>
  <c r="O983" i="1"/>
  <c r="M983" i="1"/>
  <c r="L983" i="1"/>
  <c r="N983" i="1"/>
  <c r="K983" i="1"/>
  <c r="J983" i="1"/>
  <c r="R983" i="1"/>
  <c r="Q991" i="1"/>
  <c r="O991" i="1"/>
  <c r="M991" i="1"/>
  <c r="L991" i="1"/>
  <c r="R991" i="1"/>
  <c r="N991" i="1"/>
  <c r="K991" i="1"/>
  <c r="J991" i="1"/>
  <c r="L1007" i="1"/>
  <c r="R1007" i="1"/>
  <c r="Q1007" i="1"/>
  <c r="N1007" i="1"/>
  <c r="M1007" i="1"/>
  <c r="K1007" i="1"/>
  <c r="J1007" i="1"/>
  <c r="O1007" i="1"/>
  <c r="M1015" i="1"/>
  <c r="L1015" i="1"/>
  <c r="K1015" i="1"/>
  <c r="R1015" i="1"/>
  <c r="J1015" i="1"/>
  <c r="Q1015" i="1"/>
  <c r="N1015" i="1"/>
  <c r="O1015" i="1"/>
  <c r="M1023" i="1"/>
  <c r="L1023" i="1"/>
  <c r="K1023" i="1"/>
  <c r="R1023" i="1"/>
  <c r="J1023" i="1"/>
  <c r="Q1023" i="1"/>
  <c r="O1023" i="1"/>
  <c r="N1023" i="1"/>
  <c r="M1031" i="1"/>
  <c r="L1031" i="1"/>
  <c r="K1031" i="1"/>
  <c r="R1031" i="1"/>
  <c r="J1031" i="1"/>
  <c r="Q1031" i="1"/>
  <c r="O1031" i="1"/>
  <c r="N1031" i="1"/>
  <c r="M1039" i="1"/>
  <c r="L1039" i="1"/>
  <c r="K1039" i="1"/>
  <c r="R1039" i="1"/>
  <c r="J1039" i="1"/>
  <c r="Q1039" i="1"/>
  <c r="O1039" i="1"/>
  <c r="N1039" i="1"/>
  <c r="M1055" i="1"/>
  <c r="L1055" i="1"/>
  <c r="K1055" i="1"/>
  <c r="R1055" i="1"/>
  <c r="J1055" i="1"/>
  <c r="Q1055" i="1"/>
  <c r="O1055" i="1"/>
  <c r="N1055" i="1"/>
  <c r="M1063" i="1"/>
  <c r="L1063" i="1"/>
  <c r="K1063" i="1"/>
  <c r="R1063" i="1"/>
  <c r="J1063" i="1"/>
  <c r="Q1063" i="1"/>
  <c r="O1063" i="1"/>
  <c r="N1063" i="1"/>
  <c r="M1071" i="1"/>
  <c r="L1071" i="1"/>
  <c r="K1071" i="1"/>
  <c r="R1071" i="1"/>
  <c r="J1071" i="1"/>
  <c r="Q1071" i="1"/>
  <c r="O1071" i="1"/>
  <c r="N1071" i="1"/>
  <c r="M1079" i="1"/>
  <c r="L1079" i="1"/>
  <c r="K1079" i="1"/>
  <c r="R1079" i="1"/>
  <c r="J1079" i="1"/>
  <c r="Q1079" i="1"/>
  <c r="O1079" i="1"/>
  <c r="N1079" i="1"/>
  <c r="M1087" i="1"/>
  <c r="L1087" i="1"/>
  <c r="K1087" i="1"/>
  <c r="R1087" i="1"/>
  <c r="J1087" i="1"/>
  <c r="Q1087" i="1"/>
  <c r="O1087" i="1"/>
  <c r="N1087" i="1"/>
  <c r="M1095" i="1"/>
  <c r="L1095" i="1"/>
  <c r="K1095" i="1"/>
  <c r="R1095" i="1"/>
  <c r="J1095" i="1"/>
  <c r="Q1095" i="1"/>
  <c r="O1095" i="1"/>
  <c r="N1095" i="1"/>
  <c r="M1103" i="1"/>
  <c r="L1103" i="1"/>
  <c r="K1103" i="1"/>
  <c r="R1103" i="1"/>
  <c r="J1103" i="1"/>
  <c r="Q1103" i="1"/>
  <c r="O1103" i="1"/>
  <c r="N1103" i="1"/>
  <c r="M1111" i="1"/>
  <c r="L1111" i="1"/>
  <c r="K1111" i="1"/>
  <c r="R1111" i="1"/>
  <c r="J1111" i="1"/>
  <c r="Q1111" i="1"/>
  <c r="O1111" i="1"/>
  <c r="N1111" i="1"/>
  <c r="M1119" i="1"/>
  <c r="L1119" i="1"/>
  <c r="K1119" i="1"/>
  <c r="R1119" i="1"/>
  <c r="J1119" i="1"/>
  <c r="Q1119" i="1"/>
  <c r="O1119" i="1"/>
  <c r="N1119" i="1"/>
  <c r="M1127" i="1"/>
  <c r="L1127" i="1"/>
  <c r="K1127" i="1"/>
  <c r="R1127" i="1"/>
  <c r="J1127" i="1"/>
  <c r="Q1127" i="1"/>
  <c r="O1127" i="1"/>
  <c r="N1127" i="1"/>
  <c r="M1135" i="1"/>
  <c r="L1135" i="1"/>
  <c r="K1135" i="1"/>
  <c r="R1135" i="1"/>
  <c r="J1135" i="1"/>
  <c r="Q1135" i="1"/>
  <c r="O1135" i="1"/>
  <c r="N1135" i="1"/>
  <c r="A895" i="1"/>
  <c r="A919" i="1"/>
  <c r="A927" i="1"/>
  <c r="A951" i="1"/>
  <c r="A983" i="1"/>
  <c r="A1015" i="1"/>
  <c r="A1071" i="1"/>
  <c r="A1079" i="1"/>
  <c r="O921" i="1"/>
  <c r="N921" i="1"/>
  <c r="M921" i="1"/>
  <c r="L921" i="1"/>
  <c r="K921" i="1"/>
  <c r="R921" i="1"/>
  <c r="J921" i="1"/>
  <c r="Q921" i="1"/>
  <c r="O937" i="1"/>
  <c r="N937" i="1"/>
  <c r="M937" i="1"/>
  <c r="L937" i="1"/>
  <c r="K937" i="1"/>
  <c r="R937" i="1"/>
  <c r="J937" i="1"/>
  <c r="Q937" i="1"/>
  <c r="O969" i="1"/>
  <c r="N969" i="1"/>
  <c r="M969" i="1"/>
  <c r="K969" i="1"/>
  <c r="R969" i="1"/>
  <c r="J969" i="1"/>
  <c r="L969" i="1"/>
  <c r="Q969" i="1"/>
  <c r="K1017" i="1"/>
  <c r="R1017" i="1"/>
  <c r="J1017" i="1"/>
  <c r="Q1017" i="1"/>
  <c r="O1017" i="1"/>
  <c r="N1017" i="1"/>
  <c r="M1017" i="1"/>
  <c r="L1017" i="1"/>
  <c r="L892" i="1"/>
  <c r="R892" i="1"/>
  <c r="J892" i="1"/>
  <c r="Q892" i="1"/>
  <c r="O892" i="1"/>
  <c r="M892" i="1"/>
  <c r="K892" i="1"/>
  <c r="N892" i="1"/>
  <c r="L900" i="1"/>
  <c r="K900" i="1"/>
  <c r="R900" i="1"/>
  <c r="J900" i="1"/>
  <c r="Q900" i="1"/>
  <c r="O900" i="1"/>
  <c r="N900" i="1"/>
  <c r="M900" i="1"/>
  <c r="L908" i="1"/>
  <c r="K908" i="1"/>
  <c r="R908" i="1"/>
  <c r="J908" i="1"/>
  <c r="Q908" i="1"/>
  <c r="O908" i="1"/>
  <c r="N908" i="1"/>
  <c r="M908" i="1"/>
  <c r="L916" i="1"/>
  <c r="K916" i="1"/>
  <c r="R916" i="1"/>
  <c r="J916" i="1"/>
  <c r="Q916" i="1"/>
  <c r="O916" i="1"/>
  <c r="N916" i="1"/>
  <c r="M916" i="1"/>
  <c r="L924" i="1"/>
  <c r="K924" i="1"/>
  <c r="R924" i="1"/>
  <c r="J924" i="1"/>
  <c r="Q924" i="1"/>
  <c r="O924" i="1"/>
  <c r="N924" i="1"/>
  <c r="M924" i="1"/>
  <c r="L932" i="1"/>
  <c r="K932" i="1"/>
  <c r="R932" i="1"/>
  <c r="J932" i="1"/>
  <c r="Q932" i="1"/>
  <c r="O932" i="1"/>
  <c r="N932" i="1"/>
  <c r="M932" i="1"/>
  <c r="L940" i="1"/>
  <c r="R940" i="1"/>
  <c r="J940" i="1"/>
  <c r="O940" i="1"/>
  <c r="N940" i="1"/>
  <c r="M940" i="1"/>
  <c r="K940" i="1"/>
  <c r="Q940" i="1"/>
  <c r="L948" i="1"/>
  <c r="K948" i="1"/>
  <c r="R948" i="1"/>
  <c r="J948" i="1"/>
  <c r="O948" i="1"/>
  <c r="N948" i="1"/>
  <c r="M948" i="1"/>
  <c r="Q948" i="1"/>
  <c r="L956" i="1"/>
  <c r="K956" i="1"/>
  <c r="R956" i="1"/>
  <c r="J956" i="1"/>
  <c r="O956" i="1"/>
  <c r="Q956" i="1"/>
  <c r="N956" i="1"/>
  <c r="M956" i="1"/>
  <c r="L964" i="1"/>
  <c r="K964" i="1"/>
  <c r="R964" i="1"/>
  <c r="J964" i="1"/>
  <c r="O964" i="1"/>
  <c r="N964" i="1"/>
  <c r="M964" i="1"/>
  <c r="Q964" i="1"/>
  <c r="L972" i="1"/>
  <c r="K972" i="1"/>
  <c r="R972" i="1"/>
  <c r="J972" i="1"/>
  <c r="O972" i="1"/>
  <c r="Q972" i="1"/>
  <c r="N972" i="1"/>
  <c r="M972" i="1"/>
  <c r="L980" i="1"/>
  <c r="K980" i="1"/>
  <c r="R980" i="1"/>
  <c r="J980" i="1"/>
  <c r="O980" i="1"/>
  <c r="Q980" i="1"/>
  <c r="N980" i="1"/>
  <c r="M980" i="1"/>
  <c r="L988" i="1"/>
  <c r="K988" i="1"/>
  <c r="R988" i="1"/>
  <c r="J988" i="1"/>
  <c r="O988" i="1"/>
  <c r="M988" i="1"/>
  <c r="Q988" i="1"/>
  <c r="N988" i="1"/>
  <c r="L996" i="1"/>
  <c r="K996" i="1"/>
  <c r="R996" i="1"/>
  <c r="J996" i="1"/>
  <c r="O996" i="1"/>
  <c r="Q996" i="1"/>
  <c r="N996" i="1"/>
  <c r="M996" i="1"/>
  <c r="L1004" i="1"/>
  <c r="K1004" i="1"/>
  <c r="R1004" i="1"/>
  <c r="J1004" i="1"/>
  <c r="O1004" i="1"/>
  <c r="Q1004" i="1"/>
  <c r="N1004" i="1"/>
  <c r="M1004" i="1"/>
  <c r="O1012" i="1"/>
  <c r="N1012" i="1"/>
  <c r="M1012" i="1"/>
  <c r="L1012" i="1"/>
  <c r="K1012" i="1"/>
  <c r="R1012" i="1"/>
  <c r="Q1012" i="1"/>
  <c r="J1012" i="1"/>
  <c r="O1020" i="1"/>
  <c r="N1020" i="1"/>
  <c r="M1020" i="1"/>
  <c r="L1020" i="1"/>
  <c r="K1020" i="1"/>
  <c r="R1020" i="1"/>
  <c r="J1020" i="1"/>
  <c r="Q1020" i="1"/>
  <c r="O1028" i="1"/>
  <c r="N1028" i="1"/>
  <c r="M1028" i="1"/>
  <c r="L1028" i="1"/>
  <c r="K1028" i="1"/>
  <c r="R1028" i="1"/>
  <c r="Q1028" i="1"/>
  <c r="J1028" i="1"/>
  <c r="O1036" i="1"/>
  <c r="N1036" i="1"/>
  <c r="M1036" i="1"/>
  <c r="L1036" i="1"/>
  <c r="K1036" i="1"/>
  <c r="J1036" i="1"/>
  <c r="R1036" i="1"/>
  <c r="Q1036" i="1"/>
  <c r="O1044" i="1"/>
  <c r="N1044" i="1"/>
  <c r="M1044" i="1"/>
  <c r="L1044" i="1"/>
  <c r="K1044" i="1"/>
  <c r="R1044" i="1"/>
  <c r="Q1044" i="1"/>
  <c r="J1044" i="1"/>
  <c r="O1052" i="1"/>
  <c r="N1052" i="1"/>
  <c r="M1052" i="1"/>
  <c r="L1052" i="1"/>
  <c r="K1052" i="1"/>
  <c r="R1052" i="1"/>
  <c r="J1052" i="1"/>
  <c r="Q1052" i="1"/>
  <c r="O1060" i="1"/>
  <c r="N1060" i="1"/>
  <c r="M1060" i="1"/>
  <c r="L1060" i="1"/>
  <c r="K1060" i="1"/>
  <c r="R1060" i="1"/>
  <c r="Q1060" i="1"/>
  <c r="J1060" i="1"/>
  <c r="O1068" i="1"/>
  <c r="N1068" i="1"/>
  <c r="M1068" i="1"/>
  <c r="L1068" i="1"/>
  <c r="K1068" i="1"/>
  <c r="R1068" i="1"/>
  <c r="Q1068" i="1"/>
  <c r="J1068" i="1"/>
  <c r="O1076" i="1"/>
  <c r="N1076" i="1"/>
  <c r="M1076" i="1"/>
  <c r="L1076" i="1"/>
  <c r="K1076" i="1"/>
  <c r="R1076" i="1"/>
  <c r="Q1076" i="1"/>
  <c r="J1076" i="1"/>
  <c r="O1084" i="1"/>
  <c r="N1084" i="1"/>
  <c r="M1084" i="1"/>
  <c r="L1084" i="1"/>
  <c r="K1084" i="1"/>
  <c r="R1084" i="1"/>
  <c r="Q1084" i="1"/>
  <c r="J1084" i="1"/>
  <c r="O1092" i="1"/>
  <c r="N1092" i="1"/>
  <c r="M1092" i="1"/>
  <c r="L1092" i="1"/>
  <c r="K1092" i="1"/>
  <c r="J1092" i="1"/>
  <c r="R1092" i="1"/>
  <c r="Q1092" i="1"/>
  <c r="O1100" i="1"/>
  <c r="N1100" i="1"/>
  <c r="M1100" i="1"/>
  <c r="L1100" i="1"/>
  <c r="K1100" i="1"/>
  <c r="R1100" i="1"/>
  <c r="Q1100" i="1"/>
  <c r="J1100" i="1"/>
  <c r="O1108" i="1"/>
  <c r="N1108" i="1"/>
  <c r="M1108" i="1"/>
  <c r="L1108" i="1"/>
  <c r="K1108" i="1"/>
  <c r="R1108" i="1"/>
  <c r="Q1108" i="1"/>
  <c r="J1108" i="1"/>
  <c r="O1116" i="1"/>
  <c r="N1116" i="1"/>
  <c r="M1116" i="1"/>
  <c r="L1116" i="1"/>
  <c r="K1116" i="1"/>
  <c r="R1116" i="1"/>
  <c r="Q1116" i="1"/>
  <c r="J1116" i="1"/>
  <c r="O1124" i="1"/>
  <c r="N1124" i="1"/>
  <c r="M1124" i="1"/>
  <c r="L1124" i="1"/>
  <c r="K1124" i="1"/>
  <c r="J1124" i="1"/>
  <c r="R1124" i="1"/>
  <c r="Q1124" i="1"/>
  <c r="O1132" i="1"/>
  <c r="N1132" i="1"/>
  <c r="M1132" i="1"/>
  <c r="L1132" i="1"/>
  <c r="K1132" i="1"/>
  <c r="R1132" i="1"/>
  <c r="Q1132" i="1"/>
  <c r="J1132" i="1"/>
  <c r="B897" i="1"/>
  <c r="B905" i="1"/>
  <c r="B913" i="1"/>
  <c r="B921" i="1"/>
  <c r="B929" i="1"/>
  <c r="B937" i="1"/>
  <c r="B945" i="1"/>
  <c r="B953" i="1"/>
  <c r="B961" i="1"/>
  <c r="B969" i="1"/>
  <c r="B977" i="1"/>
  <c r="B985" i="1"/>
  <c r="B993" i="1"/>
  <c r="B1001" i="1"/>
  <c r="B1009" i="1"/>
  <c r="B1017" i="1"/>
  <c r="B1025" i="1"/>
  <c r="B1033" i="1"/>
  <c r="B1041" i="1"/>
  <c r="B1049" i="1"/>
  <c r="B1057" i="1"/>
  <c r="B1065" i="1"/>
  <c r="B1073" i="1"/>
  <c r="B1081" i="1"/>
  <c r="B1089" i="1"/>
  <c r="B1097" i="1"/>
  <c r="B1105" i="1"/>
  <c r="B1113" i="1"/>
  <c r="B1121" i="1"/>
  <c r="B1129" i="1"/>
  <c r="B1137" i="1"/>
  <c r="Q935" i="1"/>
  <c r="O935" i="1"/>
  <c r="N935" i="1"/>
  <c r="M935" i="1"/>
  <c r="L935" i="1"/>
  <c r="K935" i="1"/>
  <c r="R935" i="1"/>
  <c r="J935" i="1"/>
  <c r="A903" i="1"/>
  <c r="A935" i="1"/>
  <c r="A967" i="1"/>
  <c r="A999" i="1"/>
  <c r="A1031" i="1"/>
  <c r="A1039" i="1"/>
  <c r="A1047" i="1"/>
  <c r="A1087" i="1"/>
  <c r="A1135" i="1"/>
  <c r="K893" i="1"/>
  <c r="Q893" i="1"/>
  <c r="O893" i="1"/>
  <c r="N893" i="1"/>
  <c r="L893" i="1"/>
  <c r="R893" i="1"/>
  <c r="M893" i="1"/>
  <c r="J893" i="1"/>
  <c r="K901" i="1"/>
  <c r="R901" i="1"/>
  <c r="J901" i="1"/>
  <c r="Q901" i="1"/>
  <c r="O901" i="1"/>
  <c r="N901" i="1"/>
  <c r="M901" i="1"/>
  <c r="L901" i="1"/>
  <c r="K909" i="1"/>
  <c r="R909" i="1"/>
  <c r="J909" i="1"/>
  <c r="Q909" i="1"/>
  <c r="O909" i="1"/>
  <c r="N909" i="1"/>
  <c r="M909" i="1"/>
  <c r="L909" i="1"/>
  <c r="K917" i="1"/>
  <c r="R917" i="1"/>
  <c r="J917" i="1"/>
  <c r="Q917" i="1"/>
  <c r="O917" i="1"/>
  <c r="N917" i="1"/>
  <c r="M917" i="1"/>
  <c r="L917" i="1"/>
  <c r="K925" i="1"/>
  <c r="R925" i="1"/>
  <c r="J925" i="1"/>
  <c r="Q925" i="1"/>
  <c r="O925" i="1"/>
  <c r="N925" i="1"/>
  <c r="M925" i="1"/>
  <c r="L925" i="1"/>
  <c r="K933" i="1"/>
  <c r="R933" i="1"/>
  <c r="J933" i="1"/>
  <c r="Q933" i="1"/>
  <c r="O933" i="1"/>
  <c r="N933" i="1"/>
  <c r="M933" i="1"/>
  <c r="L933" i="1"/>
  <c r="K941" i="1"/>
  <c r="Q941" i="1"/>
  <c r="R941" i="1"/>
  <c r="O941" i="1"/>
  <c r="N941" i="1"/>
  <c r="M941" i="1"/>
  <c r="L941" i="1"/>
  <c r="J941" i="1"/>
  <c r="K949" i="1"/>
  <c r="R949" i="1"/>
  <c r="J949" i="1"/>
  <c r="Q949" i="1"/>
  <c r="O949" i="1"/>
  <c r="N949" i="1"/>
  <c r="M949" i="1"/>
  <c r="L949" i="1"/>
  <c r="K957" i="1"/>
  <c r="R957" i="1"/>
  <c r="J957" i="1"/>
  <c r="Q957" i="1"/>
  <c r="O957" i="1"/>
  <c r="N957" i="1"/>
  <c r="M957" i="1"/>
  <c r="L957" i="1"/>
  <c r="K965" i="1"/>
  <c r="R965" i="1"/>
  <c r="J965" i="1"/>
  <c r="Q965" i="1"/>
  <c r="O965" i="1"/>
  <c r="N965" i="1"/>
  <c r="M965" i="1"/>
  <c r="L965" i="1"/>
  <c r="K973" i="1"/>
  <c r="R973" i="1"/>
  <c r="J973" i="1"/>
  <c r="Q973" i="1"/>
  <c r="O973" i="1"/>
  <c r="N973" i="1"/>
  <c r="M973" i="1"/>
  <c r="L973" i="1"/>
  <c r="K981" i="1"/>
  <c r="R981" i="1"/>
  <c r="J981" i="1"/>
  <c r="Q981" i="1"/>
  <c r="O981" i="1"/>
  <c r="N981" i="1"/>
  <c r="L981" i="1"/>
  <c r="M981" i="1"/>
  <c r="K989" i="1"/>
  <c r="R989" i="1"/>
  <c r="J989" i="1"/>
  <c r="Q989" i="1"/>
  <c r="O989" i="1"/>
  <c r="N989" i="1"/>
  <c r="M989" i="1"/>
  <c r="L989" i="1"/>
  <c r="K997" i="1"/>
  <c r="R997" i="1"/>
  <c r="J997" i="1"/>
  <c r="Q997" i="1"/>
  <c r="O997" i="1"/>
  <c r="N997" i="1"/>
  <c r="M997" i="1"/>
  <c r="L997" i="1"/>
  <c r="K1005" i="1"/>
  <c r="R1005" i="1"/>
  <c r="J1005" i="1"/>
  <c r="Q1005" i="1"/>
  <c r="O1005" i="1"/>
  <c r="N1005" i="1"/>
  <c r="M1005" i="1"/>
  <c r="L1005" i="1"/>
  <c r="O1013" i="1"/>
  <c r="N1013" i="1"/>
  <c r="M1013" i="1"/>
  <c r="L1013" i="1"/>
  <c r="K1013" i="1"/>
  <c r="R1013" i="1"/>
  <c r="J1013" i="1"/>
  <c r="Q1013" i="1"/>
  <c r="O1021" i="1"/>
  <c r="N1021" i="1"/>
  <c r="M1021" i="1"/>
  <c r="L1021" i="1"/>
  <c r="K1021" i="1"/>
  <c r="R1021" i="1"/>
  <c r="J1021" i="1"/>
  <c r="Q1021" i="1"/>
  <c r="O1029" i="1"/>
  <c r="N1029" i="1"/>
  <c r="M1029" i="1"/>
  <c r="L1029" i="1"/>
  <c r="K1029" i="1"/>
  <c r="R1029" i="1"/>
  <c r="J1029" i="1"/>
  <c r="Q1029" i="1"/>
  <c r="O1037" i="1"/>
  <c r="N1037" i="1"/>
  <c r="M1037" i="1"/>
  <c r="L1037" i="1"/>
  <c r="K1037" i="1"/>
  <c r="R1037" i="1"/>
  <c r="J1037" i="1"/>
  <c r="Q1037" i="1"/>
  <c r="O1045" i="1"/>
  <c r="N1045" i="1"/>
  <c r="M1045" i="1"/>
  <c r="L1045" i="1"/>
  <c r="K1045" i="1"/>
  <c r="R1045" i="1"/>
  <c r="J1045" i="1"/>
  <c r="Q1045" i="1"/>
  <c r="O1053" i="1"/>
  <c r="N1053" i="1"/>
  <c r="M1053" i="1"/>
  <c r="L1053" i="1"/>
  <c r="K1053" i="1"/>
  <c r="R1053" i="1"/>
  <c r="J1053" i="1"/>
  <c r="Q1053" i="1"/>
  <c r="O1061" i="1"/>
  <c r="N1061" i="1"/>
  <c r="M1061" i="1"/>
  <c r="L1061" i="1"/>
  <c r="K1061" i="1"/>
  <c r="R1061" i="1"/>
  <c r="J1061" i="1"/>
  <c r="Q1061" i="1"/>
  <c r="O1069" i="1"/>
  <c r="N1069" i="1"/>
  <c r="M1069" i="1"/>
  <c r="L1069" i="1"/>
  <c r="K1069" i="1"/>
  <c r="R1069" i="1"/>
  <c r="J1069" i="1"/>
  <c r="Q1069" i="1"/>
  <c r="O1077" i="1"/>
  <c r="N1077" i="1"/>
  <c r="M1077" i="1"/>
  <c r="L1077" i="1"/>
  <c r="K1077" i="1"/>
  <c r="R1077" i="1"/>
  <c r="J1077" i="1"/>
  <c r="Q1077" i="1"/>
  <c r="O1085" i="1"/>
  <c r="N1085" i="1"/>
  <c r="M1085" i="1"/>
  <c r="L1085" i="1"/>
  <c r="K1085" i="1"/>
  <c r="R1085" i="1"/>
  <c r="J1085" i="1"/>
  <c r="Q1085" i="1"/>
  <c r="O1093" i="1"/>
  <c r="N1093" i="1"/>
  <c r="M1093" i="1"/>
  <c r="L1093" i="1"/>
  <c r="K1093" i="1"/>
  <c r="R1093" i="1"/>
  <c r="J1093" i="1"/>
  <c r="Q1093" i="1"/>
  <c r="O1101" i="1"/>
  <c r="N1101" i="1"/>
  <c r="M1101" i="1"/>
  <c r="L1101" i="1"/>
  <c r="K1101" i="1"/>
  <c r="R1101" i="1"/>
  <c r="J1101" i="1"/>
  <c r="Q1101" i="1"/>
  <c r="O1109" i="1"/>
  <c r="N1109" i="1"/>
  <c r="M1109" i="1"/>
  <c r="L1109" i="1"/>
  <c r="K1109" i="1"/>
  <c r="R1109" i="1"/>
  <c r="J1109" i="1"/>
  <c r="Q1109" i="1"/>
  <c r="O1117" i="1"/>
  <c r="N1117" i="1"/>
  <c r="M1117" i="1"/>
  <c r="L1117" i="1"/>
  <c r="K1117" i="1"/>
  <c r="R1117" i="1"/>
  <c r="J1117" i="1"/>
  <c r="Q1117" i="1"/>
  <c r="O1125" i="1"/>
  <c r="N1125" i="1"/>
  <c r="M1125" i="1"/>
  <c r="L1125" i="1"/>
  <c r="K1125" i="1"/>
  <c r="R1125" i="1"/>
  <c r="J1125" i="1"/>
  <c r="Q1125" i="1"/>
  <c r="O1133" i="1"/>
  <c r="N1133" i="1"/>
  <c r="M1133" i="1"/>
  <c r="L1133" i="1"/>
  <c r="K1133" i="1"/>
  <c r="R1133" i="1"/>
  <c r="J1133" i="1"/>
  <c r="Q1133" i="1"/>
  <c r="A890" i="1"/>
  <c r="A898" i="1"/>
  <c r="A906" i="1"/>
  <c r="A914" i="1"/>
  <c r="A922" i="1"/>
  <c r="A930" i="1"/>
  <c r="A938" i="1"/>
  <c r="A946" i="1"/>
  <c r="A954" i="1"/>
  <c r="A962" i="1"/>
  <c r="A970" i="1"/>
  <c r="A978" i="1"/>
  <c r="A986" i="1"/>
  <c r="A994" i="1"/>
  <c r="A1002" i="1"/>
  <c r="A1010" i="1"/>
  <c r="A1018" i="1"/>
  <c r="A1026" i="1"/>
  <c r="A1034" i="1"/>
  <c r="A1042" i="1"/>
  <c r="A1050" i="1"/>
  <c r="A1058" i="1"/>
  <c r="A1066" i="1"/>
  <c r="A1074" i="1"/>
  <c r="A1082" i="1"/>
  <c r="A1090" i="1"/>
  <c r="A1098" i="1"/>
  <c r="A1106" i="1"/>
  <c r="A1114" i="1"/>
  <c r="A1122" i="1"/>
  <c r="A1130" i="1"/>
  <c r="A1138" i="1"/>
  <c r="A1055" i="1"/>
  <c r="A1095" i="1"/>
  <c r="Q1849" i="1"/>
  <c r="R894" i="1"/>
  <c r="J894" i="1"/>
  <c r="O894" i="1"/>
  <c r="N894" i="1"/>
  <c r="M894" i="1"/>
  <c r="Q894" i="1"/>
  <c r="L894" i="1"/>
  <c r="K894" i="1"/>
  <c r="R902" i="1"/>
  <c r="J902" i="1"/>
  <c r="Q902" i="1"/>
  <c r="O902" i="1"/>
  <c r="N902" i="1"/>
  <c r="M902" i="1"/>
  <c r="L902" i="1"/>
  <c r="K902" i="1"/>
  <c r="R910" i="1"/>
  <c r="J910" i="1"/>
  <c r="Q910" i="1"/>
  <c r="O910" i="1"/>
  <c r="N910" i="1"/>
  <c r="M910" i="1"/>
  <c r="L910" i="1"/>
  <c r="K910" i="1"/>
  <c r="R918" i="1"/>
  <c r="J918" i="1"/>
  <c r="Q918" i="1"/>
  <c r="O918" i="1"/>
  <c r="N918" i="1"/>
  <c r="M918" i="1"/>
  <c r="L918" i="1"/>
  <c r="K918" i="1"/>
  <c r="R926" i="1"/>
  <c r="J926" i="1"/>
  <c r="Q926" i="1"/>
  <c r="O926" i="1"/>
  <c r="N926" i="1"/>
  <c r="M926" i="1"/>
  <c r="L926" i="1"/>
  <c r="K926" i="1"/>
  <c r="R934" i="1"/>
  <c r="J934" i="1"/>
  <c r="Q934" i="1"/>
  <c r="O934" i="1"/>
  <c r="N934" i="1"/>
  <c r="M934" i="1"/>
  <c r="L934" i="1"/>
  <c r="K934" i="1"/>
  <c r="R942" i="1"/>
  <c r="J942" i="1"/>
  <c r="Q942" i="1"/>
  <c r="O942" i="1"/>
  <c r="N942" i="1"/>
  <c r="M942" i="1"/>
  <c r="L942" i="1"/>
  <c r="K942" i="1"/>
  <c r="R950" i="1"/>
  <c r="J950" i="1"/>
  <c r="Q950" i="1"/>
  <c r="N950" i="1"/>
  <c r="M950" i="1"/>
  <c r="L950" i="1"/>
  <c r="K950" i="1"/>
  <c r="O950" i="1"/>
  <c r="R958" i="1"/>
  <c r="J958" i="1"/>
  <c r="Q958" i="1"/>
  <c r="N958" i="1"/>
  <c r="M958" i="1"/>
  <c r="O958" i="1"/>
  <c r="L958" i="1"/>
  <c r="K958" i="1"/>
  <c r="R966" i="1"/>
  <c r="J966" i="1"/>
  <c r="Q966" i="1"/>
  <c r="N966" i="1"/>
  <c r="M966" i="1"/>
  <c r="O966" i="1"/>
  <c r="L966" i="1"/>
  <c r="K966" i="1"/>
  <c r="R974" i="1"/>
  <c r="J974" i="1"/>
  <c r="Q974" i="1"/>
  <c r="N974" i="1"/>
  <c r="M974" i="1"/>
  <c r="K974" i="1"/>
  <c r="O974" i="1"/>
  <c r="L974" i="1"/>
  <c r="R982" i="1"/>
  <c r="J982" i="1"/>
  <c r="Q982" i="1"/>
  <c r="N982" i="1"/>
  <c r="M982" i="1"/>
  <c r="O982" i="1"/>
  <c r="L982" i="1"/>
  <c r="K982" i="1"/>
  <c r="R990" i="1"/>
  <c r="J990" i="1"/>
  <c r="Q990" i="1"/>
  <c r="N990" i="1"/>
  <c r="M990" i="1"/>
  <c r="O990" i="1"/>
  <c r="L990" i="1"/>
  <c r="K990" i="1"/>
  <c r="R998" i="1"/>
  <c r="J998" i="1"/>
  <c r="Q998" i="1"/>
  <c r="N998" i="1"/>
  <c r="M998" i="1"/>
  <c r="O998" i="1"/>
  <c r="L998" i="1"/>
  <c r="K998" i="1"/>
  <c r="R1006" i="1"/>
  <c r="J1006" i="1"/>
  <c r="Q1006" i="1"/>
  <c r="N1006" i="1"/>
  <c r="M1006" i="1"/>
  <c r="O1006" i="1"/>
  <c r="L1006" i="1"/>
  <c r="K1006" i="1"/>
  <c r="N1014" i="1"/>
  <c r="M1014" i="1"/>
  <c r="L1014" i="1"/>
  <c r="K1014" i="1"/>
  <c r="R1014" i="1"/>
  <c r="J1014" i="1"/>
  <c r="Q1014" i="1"/>
  <c r="O1014" i="1"/>
  <c r="N1022" i="1"/>
  <c r="M1022" i="1"/>
  <c r="L1022" i="1"/>
  <c r="K1022" i="1"/>
  <c r="R1022" i="1"/>
  <c r="J1022" i="1"/>
  <c r="Q1022" i="1"/>
  <c r="O1022" i="1"/>
  <c r="N1030" i="1"/>
  <c r="M1030" i="1"/>
  <c r="L1030" i="1"/>
  <c r="K1030" i="1"/>
  <c r="R1030" i="1"/>
  <c r="J1030" i="1"/>
  <c r="Q1030" i="1"/>
  <c r="O1030" i="1"/>
  <c r="N1038" i="1"/>
  <c r="M1038" i="1"/>
  <c r="L1038" i="1"/>
  <c r="K1038" i="1"/>
  <c r="R1038" i="1"/>
  <c r="J1038" i="1"/>
  <c r="Q1038" i="1"/>
  <c r="O1038" i="1"/>
  <c r="N1046" i="1"/>
  <c r="M1046" i="1"/>
  <c r="L1046" i="1"/>
  <c r="K1046" i="1"/>
  <c r="R1046" i="1"/>
  <c r="J1046" i="1"/>
  <c r="Q1046" i="1"/>
  <c r="O1046" i="1"/>
  <c r="N1054" i="1"/>
  <c r="M1054" i="1"/>
  <c r="L1054" i="1"/>
  <c r="K1054" i="1"/>
  <c r="R1054" i="1"/>
  <c r="J1054" i="1"/>
  <c r="Q1054" i="1"/>
  <c r="O1054" i="1"/>
  <c r="N1062" i="1"/>
  <c r="M1062" i="1"/>
  <c r="L1062" i="1"/>
  <c r="K1062" i="1"/>
  <c r="R1062" i="1"/>
  <c r="J1062" i="1"/>
  <c r="Q1062" i="1"/>
  <c r="O1062" i="1"/>
  <c r="N1070" i="1"/>
  <c r="M1070" i="1"/>
  <c r="L1070" i="1"/>
  <c r="K1070" i="1"/>
  <c r="R1070" i="1"/>
  <c r="J1070" i="1"/>
  <c r="Q1070" i="1"/>
  <c r="O1070" i="1"/>
  <c r="N1078" i="1"/>
  <c r="M1078" i="1"/>
  <c r="L1078" i="1"/>
  <c r="K1078" i="1"/>
  <c r="R1078" i="1"/>
  <c r="J1078" i="1"/>
  <c r="Q1078" i="1"/>
  <c r="O1078" i="1"/>
  <c r="N1086" i="1"/>
  <c r="M1086" i="1"/>
  <c r="L1086" i="1"/>
  <c r="K1086" i="1"/>
  <c r="R1086" i="1"/>
  <c r="J1086" i="1"/>
  <c r="Q1086" i="1"/>
  <c r="O1086" i="1"/>
  <c r="N1094" i="1"/>
  <c r="M1094" i="1"/>
  <c r="L1094" i="1"/>
  <c r="K1094" i="1"/>
  <c r="R1094" i="1"/>
  <c r="J1094" i="1"/>
  <c r="Q1094" i="1"/>
  <c r="O1094" i="1"/>
  <c r="N1102" i="1"/>
  <c r="M1102" i="1"/>
  <c r="L1102" i="1"/>
  <c r="K1102" i="1"/>
  <c r="R1102" i="1"/>
  <c r="J1102" i="1"/>
  <c r="Q1102" i="1"/>
  <c r="O1102" i="1"/>
  <c r="N1110" i="1"/>
  <c r="M1110" i="1"/>
  <c r="L1110" i="1"/>
  <c r="K1110" i="1"/>
  <c r="R1110" i="1"/>
  <c r="J1110" i="1"/>
  <c r="Q1110" i="1"/>
  <c r="O1110" i="1"/>
  <c r="N1118" i="1"/>
  <c r="M1118" i="1"/>
  <c r="L1118" i="1"/>
  <c r="K1118" i="1"/>
  <c r="R1118" i="1"/>
  <c r="J1118" i="1"/>
  <c r="Q1118" i="1"/>
  <c r="O1118" i="1"/>
  <c r="N1126" i="1"/>
  <c r="M1126" i="1"/>
  <c r="L1126" i="1"/>
  <c r="K1126" i="1"/>
  <c r="R1126" i="1"/>
  <c r="J1126" i="1"/>
  <c r="Q1126" i="1"/>
  <c r="O1126" i="1"/>
  <c r="N1134" i="1"/>
  <c r="M1134" i="1"/>
  <c r="L1134" i="1"/>
  <c r="K1134" i="1"/>
  <c r="R1134" i="1"/>
  <c r="J1134" i="1"/>
  <c r="Q1134" i="1"/>
  <c r="O1134" i="1"/>
  <c r="B890" i="1"/>
  <c r="B894" i="1"/>
  <c r="B898" i="1"/>
  <c r="B902" i="1"/>
  <c r="B906" i="1"/>
  <c r="B910" i="1"/>
  <c r="B914" i="1"/>
  <c r="B918" i="1"/>
  <c r="B922" i="1"/>
  <c r="B926" i="1"/>
  <c r="B930" i="1"/>
  <c r="B934" i="1"/>
  <c r="B938" i="1"/>
  <c r="B942" i="1"/>
  <c r="B946" i="1"/>
  <c r="B950" i="1"/>
  <c r="B954" i="1"/>
  <c r="B958" i="1"/>
  <c r="B962" i="1"/>
  <c r="B966" i="1"/>
  <c r="B970" i="1"/>
  <c r="B974" i="1"/>
  <c r="B978" i="1"/>
  <c r="B982" i="1"/>
  <c r="B986" i="1"/>
  <c r="B990" i="1"/>
  <c r="B994" i="1"/>
  <c r="B998" i="1"/>
  <c r="B1002" i="1"/>
  <c r="B1006" i="1"/>
  <c r="B1010" i="1"/>
  <c r="B1014" i="1"/>
  <c r="B1018" i="1"/>
  <c r="B1022" i="1"/>
  <c r="B1026" i="1"/>
  <c r="B1030" i="1"/>
  <c r="B1034" i="1"/>
  <c r="B1038" i="1"/>
  <c r="B1042" i="1"/>
  <c r="B1046" i="1"/>
  <c r="B1050" i="1"/>
  <c r="B1054" i="1"/>
  <c r="B1058" i="1"/>
  <c r="B1062" i="1"/>
  <c r="B1066" i="1"/>
  <c r="B1070" i="1"/>
  <c r="B1074" i="1"/>
  <c r="B1078" i="1"/>
  <c r="B1082" i="1"/>
  <c r="B1086" i="1"/>
  <c r="B1090" i="1"/>
  <c r="B1094" i="1"/>
  <c r="B1098" i="1"/>
  <c r="B1102" i="1"/>
  <c r="B1106" i="1"/>
  <c r="B1110" i="1"/>
  <c r="B1114" i="1"/>
  <c r="B1118" i="1"/>
  <c r="B1122" i="1"/>
  <c r="B1126" i="1"/>
  <c r="B1130" i="1"/>
  <c r="B1134" i="1"/>
  <c r="B1138" i="1"/>
  <c r="J240" i="1"/>
  <c r="L281" i="1"/>
  <c r="K282" i="1"/>
  <c r="A289" i="1"/>
  <c r="A290" i="1"/>
  <c r="M290" i="1"/>
  <c r="Q292" i="1"/>
  <c r="B300" i="1"/>
  <c r="A301" i="1"/>
  <c r="L297" i="1"/>
  <c r="A286" i="1"/>
  <c r="Q286" i="1"/>
  <c r="J1810" i="1"/>
  <c r="N240" i="1"/>
  <c r="B288" i="1"/>
  <c r="A298" i="1"/>
  <c r="N281" i="1"/>
  <c r="N287" i="1"/>
  <c r="K292" i="1"/>
  <c r="O296" i="1"/>
  <c r="L1778" i="1"/>
  <c r="N1810" i="1"/>
  <c r="B1818" i="1"/>
  <c r="B280" i="1"/>
  <c r="M282" i="1"/>
  <c r="M288" i="1"/>
  <c r="N297" i="1"/>
  <c r="O1752" i="1"/>
  <c r="M1778" i="1"/>
  <c r="O1810" i="1"/>
  <c r="A281" i="1"/>
  <c r="B292" i="1"/>
  <c r="A302" i="1"/>
  <c r="K284" i="1"/>
  <c r="O288" i="1"/>
  <c r="O294" i="1"/>
  <c r="K298" i="1"/>
  <c r="L1754" i="1"/>
  <c r="N1778" i="1"/>
  <c r="A282" i="1"/>
  <c r="A293" i="1"/>
  <c r="Q284" i="1"/>
  <c r="L289" i="1"/>
  <c r="Q294" i="1"/>
  <c r="M298" i="1"/>
  <c r="L1810" i="1"/>
  <c r="A1818" i="1"/>
  <c r="O1778" i="1"/>
  <c r="A240" i="1"/>
  <c r="B284" i="1"/>
  <c r="A294" i="1"/>
  <c r="M280" i="1"/>
  <c r="N289" i="1"/>
  <c r="N295" i="1"/>
  <c r="K300" i="1"/>
  <c r="Q1754" i="1"/>
  <c r="A1850" i="1"/>
  <c r="A285" i="1"/>
  <c r="B296" i="1"/>
  <c r="O280" i="1"/>
  <c r="O286" i="1"/>
  <c r="K290" i="1"/>
  <c r="Q300" i="1"/>
  <c r="J283" i="1"/>
  <c r="R283" i="1"/>
  <c r="J291" i="1"/>
  <c r="R291" i="1"/>
  <c r="J299" i="1"/>
  <c r="R299" i="1"/>
  <c r="B1769" i="1"/>
  <c r="R1817" i="1"/>
  <c r="R1849" i="1"/>
  <c r="K240" i="1"/>
  <c r="B281" i="1"/>
  <c r="B285" i="1"/>
  <c r="B289" i="1"/>
  <c r="B293" i="1"/>
  <c r="B297" i="1"/>
  <c r="B301" i="1"/>
  <c r="N280" i="1"/>
  <c r="M281" i="1"/>
  <c r="L282" i="1"/>
  <c r="K283" i="1"/>
  <c r="J284" i="1"/>
  <c r="R284" i="1"/>
  <c r="Q285" i="1"/>
  <c r="O287" i="1"/>
  <c r="N288" i="1"/>
  <c r="M289" i="1"/>
  <c r="L290" i="1"/>
  <c r="K291" i="1"/>
  <c r="J292" i="1"/>
  <c r="R292" i="1"/>
  <c r="Q293" i="1"/>
  <c r="O295" i="1"/>
  <c r="N296" i="1"/>
  <c r="M297" i="1"/>
  <c r="L298" i="1"/>
  <c r="K299" i="1"/>
  <c r="J300" i="1"/>
  <c r="R300" i="1"/>
  <c r="Q301" i="1"/>
  <c r="Q302" i="1"/>
  <c r="L283" i="1"/>
  <c r="B1753" i="1"/>
  <c r="O1769" i="1"/>
  <c r="A1793" i="1"/>
  <c r="A1809" i="1"/>
  <c r="R240" i="1"/>
  <c r="B282" i="1"/>
  <c r="B286" i="1"/>
  <c r="B290" i="1"/>
  <c r="B294" i="1"/>
  <c r="B298" i="1"/>
  <c r="B302" i="1"/>
  <c r="O281" i="1"/>
  <c r="N282" i="1"/>
  <c r="M283" i="1"/>
  <c r="L284" i="1"/>
  <c r="K285" i="1"/>
  <c r="J286" i="1"/>
  <c r="R286" i="1"/>
  <c r="Q287" i="1"/>
  <c r="O289" i="1"/>
  <c r="N290" i="1"/>
  <c r="M291" i="1"/>
  <c r="L292" i="1"/>
  <c r="K293" i="1"/>
  <c r="J294" i="1"/>
  <c r="R294" i="1"/>
  <c r="Q295" i="1"/>
  <c r="O297" i="1"/>
  <c r="N298" i="1"/>
  <c r="M299" i="1"/>
  <c r="L300" i="1"/>
  <c r="K301" i="1"/>
  <c r="J302" i="1"/>
  <c r="R302" i="1"/>
  <c r="L299" i="1"/>
  <c r="R301" i="1"/>
  <c r="R1753" i="1"/>
  <c r="N1793" i="1"/>
  <c r="B1809" i="1"/>
  <c r="N1851" i="1"/>
  <c r="J241" i="1"/>
  <c r="A283" i="1"/>
  <c r="A287" i="1"/>
  <c r="A291" i="1"/>
  <c r="A295" i="1"/>
  <c r="A299" i="1"/>
  <c r="Q280" i="1"/>
  <c r="O282" i="1"/>
  <c r="N283" i="1"/>
  <c r="M284" i="1"/>
  <c r="L285" i="1"/>
  <c r="K286" i="1"/>
  <c r="J287" i="1"/>
  <c r="R287" i="1"/>
  <c r="Q288" i="1"/>
  <c r="O290" i="1"/>
  <c r="N291" i="1"/>
  <c r="M292" i="1"/>
  <c r="L293" i="1"/>
  <c r="K294" i="1"/>
  <c r="J295" i="1"/>
  <c r="R295" i="1"/>
  <c r="Q296" i="1"/>
  <c r="O298" i="1"/>
  <c r="N299" i="1"/>
  <c r="M300" i="1"/>
  <c r="L301" i="1"/>
  <c r="K302" i="1"/>
  <c r="L291" i="1"/>
  <c r="J293" i="1"/>
  <c r="R293" i="1"/>
  <c r="O1793" i="1"/>
  <c r="B1833" i="1"/>
  <c r="A1857" i="1"/>
  <c r="B283" i="1"/>
  <c r="B287" i="1"/>
  <c r="B291" i="1"/>
  <c r="B295" i="1"/>
  <c r="B299" i="1"/>
  <c r="J280" i="1"/>
  <c r="R280" i="1"/>
  <c r="Q281" i="1"/>
  <c r="O283" i="1"/>
  <c r="N284" i="1"/>
  <c r="M285" i="1"/>
  <c r="L286" i="1"/>
  <c r="K287" i="1"/>
  <c r="J288" i="1"/>
  <c r="R288" i="1"/>
  <c r="Q289" i="1"/>
  <c r="O291" i="1"/>
  <c r="N292" i="1"/>
  <c r="M293" i="1"/>
  <c r="L294" i="1"/>
  <c r="K295" i="1"/>
  <c r="J296" i="1"/>
  <c r="R296" i="1"/>
  <c r="Q297" i="1"/>
  <c r="O299" i="1"/>
  <c r="N300" i="1"/>
  <c r="M301" i="1"/>
  <c r="L302" i="1"/>
  <c r="J285" i="1"/>
  <c r="R285" i="1"/>
  <c r="J301" i="1"/>
  <c r="R1761" i="1"/>
  <c r="A1815" i="1"/>
  <c r="B1857" i="1"/>
  <c r="B240" i="1"/>
  <c r="A280" i="1"/>
  <c r="A284" i="1"/>
  <c r="A288" i="1"/>
  <c r="A292" i="1"/>
  <c r="A296" i="1"/>
  <c r="A300" i="1"/>
  <c r="K280" i="1"/>
  <c r="J281" i="1"/>
  <c r="R281" i="1"/>
  <c r="Q282" i="1"/>
  <c r="O284" i="1"/>
  <c r="N285" i="1"/>
  <c r="M286" i="1"/>
  <c r="L287" i="1"/>
  <c r="K288" i="1"/>
  <c r="J289" i="1"/>
  <c r="R289" i="1"/>
  <c r="Q290" i="1"/>
  <c r="O292" i="1"/>
  <c r="N293" i="1"/>
  <c r="M294" i="1"/>
  <c r="L295" i="1"/>
  <c r="K296" i="1"/>
  <c r="J297" i="1"/>
  <c r="R297" i="1"/>
  <c r="Q298" i="1"/>
  <c r="O300" i="1"/>
  <c r="N301" i="1"/>
  <c r="M302" i="1"/>
  <c r="N1769" i="1"/>
  <c r="Q1793" i="1"/>
  <c r="B1839" i="1"/>
  <c r="J282" i="1"/>
  <c r="J290" i="1"/>
  <c r="J298" i="1"/>
  <c r="N302" i="1"/>
  <c r="R1758" i="1"/>
  <c r="L1771" i="1"/>
  <c r="B1774" i="1"/>
  <c r="N1795" i="1"/>
  <c r="A1811" i="1"/>
  <c r="B1851" i="1"/>
  <c r="Q1854" i="1"/>
  <c r="Q240" i="1"/>
  <c r="M1771" i="1"/>
  <c r="N1774" i="1"/>
  <c r="O1795" i="1"/>
  <c r="B1838" i="1"/>
  <c r="J1851" i="1"/>
  <c r="Q241" i="1"/>
  <c r="R241" i="1"/>
  <c r="O1771" i="1"/>
  <c r="A1819" i="1"/>
  <c r="J1839" i="1"/>
  <c r="L1851" i="1"/>
  <c r="L240" i="1"/>
  <c r="K241" i="1"/>
  <c r="N1798" i="1"/>
  <c r="M1851" i="1"/>
  <c r="M240" i="1"/>
  <c r="L241" i="1"/>
  <c r="M241" i="1"/>
  <c r="O1798" i="1"/>
  <c r="A1758" i="1"/>
  <c r="R1771" i="1"/>
  <c r="A1790" i="1"/>
  <c r="L1795" i="1"/>
  <c r="R1832" i="1"/>
  <c r="O1851" i="1"/>
  <c r="A241" i="1"/>
  <c r="O240" i="1"/>
  <c r="N241" i="1"/>
  <c r="R1830" i="1"/>
  <c r="J1771" i="1"/>
  <c r="B1790" i="1"/>
  <c r="R1798" i="1"/>
  <c r="A1851" i="1"/>
  <c r="B241" i="1"/>
  <c r="N1776" i="1"/>
  <c r="R1752" i="1"/>
  <c r="R1759" i="1"/>
  <c r="R1776" i="1"/>
  <c r="B1815" i="1"/>
  <c r="K1834" i="1"/>
  <c r="K1839" i="1"/>
  <c r="A1858" i="1"/>
  <c r="A1760" i="1"/>
  <c r="R1810" i="1"/>
  <c r="Q1815" i="1"/>
  <c r="L1839" i="1"/>
  <c r="M1856" i="1"/>
  <c r="B1858" i="1"/>
  <c r="R438" i="1"/>
  <c r="N1839" i="1"/>
  <c r="N1856" i="1"/>
  <c r="B1760" i="1"/>
  <c r="R1815" i="1"/>
  <c r="R446" i="1"/>
  <c r="R1760" i="1"/>
  <c r="K1810" i="1"/>
  <c r="O1839" i="1"/>
  <c r="O1856" i="1"/>
  <c r="L450" i="1"/>
  <c r="B1752" i="1"/>
  <c r="A1831" i="1"/>
  <c r="M450" i="1"/>
  <c r="N1752" i="1"/>
  <c r="M1810" i="1"/>
  <c r="B1831" i="1"/>
  <c r="A1839" i="1"/>
  <c r="A1791" i="1"/>
  <c r="R1811" i="1"/>
  <c r="L1831" i="1"/>
  <c r="B1791" i="1"/>
  <c r="A1799" i="1"/>
  <c r="A1812" i="1"/>
  <c r="B1819" i="1"/>
  <c r="A1832" i="1"/>
  <c r="A1750" i="1"/>
  <c r="A1770" i="1"/>
  <c r="A1778" i="1"/>
  <c r="N1791" i="1"/>
  <c r="B1799" i="1"/>
  <c r="L1812" i="1"/>
  <c r="B1832" i="1"/>
  <c r="Q1839" i="1"/>
  <c r="B1750" i="1"/>
  <c r="B1770" i="1"/>
  <c r="B1778" i="1"/>
  <c r="O1791" i="1"/>
  <c r="J1827" i="1"/>
  <c r="N1832" i="1"/>
  <c r="A1849" i="1"/>
  <c r="K1831" i="1"/>
  <c r="Q1749" i="1"/>
  <c r="R1769" i="1"/>
  <c r="B1751" i="1"/>
  <c r="J1778" i="1"/>
  <c r="A1800" i="1"/>
  <c r="Q1812" i="1"/>
  <c r="K1827" i="1"/>
  <c r="O1832" i="1"/>
  <c r="N1849" i="1"/>
  <c r="A1771" i="1"/>
  <c r="K1778" i="1"/>
  <c r="B1793" i="1"/>
  <c r="B1800" i="1"/>
  <c r="R1812" i="1"/>
  <c r="A1829" i="1"/>
  <c r="O1849" i="1"/>
  <c r="A1752" i="1"/>
  <c r="B1771" i="1"/>
  <c r="B1805" i="1"/>
  <c r="R433" i="1"/>
  <c r="J440" i="1"/>
  <c r="B1850" i="1"/>
  <c r="R1763" i="1"/>
  <c r="A1764" i="1"/>
  <c r="B1759" i="1"/>
  <c r="A1746" i="1"/>
  <c r="B1746" i="1"/>
  <c r="A1820" i="1"/>
  <c r="R1766" i="1"/>
  <c r="L1800" i="1"/>
  <c r="Q1820" i="1"/>
  <c r="O1774" i="1"/>
  <c r="B1779" i="1"/>
  <c r="K1817" i="1"/>
  <c r="M1822" i="1"/>
  <c r="O1837" i="1"/>
  <c r="A1755" i="1"/>
  <c r="N1759" i="1"/>
  <c r="B1797" i="1"/>
  <c r="R1800" i="1"/>
  <c r="O1842" i="1"/>
  <c r="L432" i="1"/>
  <c r="A1775" i="1"/>
  <c r="A1780" i="1"/>
  <c r="A1792" i="1"/>
  <c r="Q1797" i="1"/>
  <c r="B1804" i="1"/>
  <c r="B1812" i="1"/>
  <c r="M1817" i="1"/>
  <c r="O1822" i="1"/>
  <c r="Q1837" i="1"/>
  <c r="B1846" i="1"/>
  <c r="B1852" i="1"/>
  <c r="Q1859" i="1"/>
  <c r="N432" i="1"/>
  <c r="R1755" i="1"/>
  <c r="Q1775" i="1"/>
  <c r="N1781" i="1"/>
  <c r="B1792" i="1"/>
  <c r="A1798" i="1"/>
  <c r="R1804" i="1"/>
  <c r="J1812" i="1"/>
  <c r="N1817" i="1"/>
  <c r="M1831" i="1"/>
  <c r="R1837" i="1"/>
  <c r="J1846" i="1"/>
  <c r="R1852" i="1"/>
  <c r="B1860" i="1"/>
  <c r="R1808" i="1"/>
  <c r="O440" i="1"/>
  <c r="N1786" i="1"/>
  <c r="O1786" i="1"/>
  <c r="J1746" i="1"/>
  <c r="A1763" i="1"/>
  <c r="J1800" i="1"/>
  <c r="R1839" i="1"/>
  <c r="M1800" i="1"/>
  <c r="A1840" i="1"/>
  <c r="J1759" i="1"/>
  <c r="Q1778" i="1"/>
  <c r="N1800" i="1"/>
  <c r="A1817" i="1"/>
  <c r="R1820" i="1"/>
  <c r="A1837" i="1"/>
  <c r="B1840" i="1"/>
  <c r="A1859" i="1"/>
  <c r="K1759" i="1"/>
  <c r="B1796" i="1"/>
  <c r="O1800" i="1"/>
  <c r="B1817" i="1"/>
  <c r="K1822" i="1"/>
  <c r="B1837" i="1"/>
  <c r="B1859" i="1"/>
  <c r="L1759" i="1"/>
  <c r="A1779" i="1"/>
  <c r="J1817" i="1"/>
  <c r="L1822" i="1"/>
  <c r="A1841" i="1"/>
  <c r="N1859" i="1"/>
  <c r="M1759" i="1"/>
  <c r="Q1800" i="1"/>
  <c r="O1859" i="1"/>
  <c r="B432" i="1"/>
  <c r="L1817" i="1"/>
  <c r="N1822" i="1"/>
  <c r="B1755" i="1"/>
  <c r="O1759" i="1"/>
  <c r="O432" i="1"/>
  <c r="Q1759" i="1"/>
  <c r="M1776" i="1"/>
  <c r="O1781" i="1"/>
  <c r="B1798" i="1"/>
  <c r="A1805" i="1"/>
  <c r="K1812" i="1"/>
  <c r="N1831" i="1"/>
  <c r="O1846" i="1"/>
  <c r="Q1860" i="1"/>
  <c r="O1827" i="1"/>
  <c r="B1786" i="1"/>
  <c r="A1786" i="1"/>
  <c r="R1765" i="1"/>
  <c r="B1765" i="1"/>
  <c r="A1787" i="1"/>
  <c r="B1747" i="1"/>
  <c r="N1764" i="1"/>
  <c r="R1842" i="1"/>
  <c r="B1842" i="1"/>
  <c r="A1842" i="1"/>
  <c r="M1861" i="1"/>
  <c r="L1861" i="1"/>
  <c r="K1861" i="1"/>
  <c r="J1861" i="1"/>
  <c r="Q1805" i="1"/>
  <c r="A1824" i="1"/>
  <c r="Q1842" i="1"/>
  <c r="R1847" i="1"/>
  <c r="A1744" i="1"/>
  <c r="A1748" i="1"/>
  <c r="Q1764" i="1"/>
  <c r="K1783" i="1"/>
  <c r="L1788" i="1"/>
  <c r="R1805" i="1"/>
  <c r="N1815" i="1"/>
  <c r="B1824" i="1"/>
  <c r="B1844" i="1"/>
  <c r="A1848" i="1"/>
  <c r="B1744" i="1"/>
  <c r="B1748" i="1"/>
  <c r="R1764" i="1"/>
  <c r="Q1774" i="1"/>
  <c r="L1783" i="1"/>
  <c r="M1788" i="1"/>
  <c r="J1793" i="1"/>
  <c r="A1806" i="1"/>
  <c r="O1815" i="1"/>
  <c r="J1844" i="1"/>
  <c r="B1848" i="1"/>
  <c r="A1853" i="1"/>
  <c r="A1765" i="1"/>
  <c r="R1774" i="1"/>
  <c r="M1793" i="1"/>
  <c r="A1801" i="1"/>
  <c r="B1806" i="1"/>
  <c r="B1853" i="1"/>
  <c r="K1805" i="1"/>
  <c r="B1845" i="1"/>
  <c r="A1845" i="1"/>
  <c r="B1843" i="1"/>
  <c r="A1843" i="1"/>
  <c r="R1788" i="1"/>
  <c r="K1788" i="1"/>
  <c r="J1788" i="1"/>
  <c r="B1788" i="1"/>
  <c r="A1844" i="1"/>
  <c r="R1844" i="1"/>
  <c r="R1827" i="1"/>
  <c r="R1783" i="1"/>
  <c r="Q1783" i="1"/>
  <c r="R1828" i="1"/>
  <c r="B1828" i="1"/>
  <c r="A1828" i="1"/>
  <c r="O1747" i="1"/>
  <c r="N1747" i="1"/>
  <c r="N1846" i="1"/>
  <c r="M1846" i="1"/>
  <c r="L1846" i="1"/>
  <c r="K1846" i="1"/>
  <c r="K1746" i="1"/>
  <c r="B1768" i="1"/>
  <c r="R1786" i="1"/>
  <c r="R1823" i="1"/>
  <c r="B1823" i="1"/>
  <c r="A1823" i="1"/>
  <c r="L1805" i="1"/>
  <c r="Q1747" i="1"/>
  <c r="B1783" i="1"/>
  <c r="B1766" i="1"/>
  <c r="N1783" i="1"/>
  <c r="N1827" i="1"/>
  <c r="M1827" i="1"/>
  <c r="L1827" i="1"/>
  <c r="O1825" i="1"/>
  <c r="B1825" i="1"/>
  <c r="Q1768" i="1"/>
  <c r="Q1846" i="1"/>
  <c r="L1744" i="1"/>
  <c r="K1744" i="1"/>
  <c r="J1744" i="1"/>
  <c r="A1783" i="1"/>
  <c r="A1847" i="1"/>
  <c r="B1782" i="1"/>
  <c r="A1782" i="1"/>
  <c r="O1764" i="1"/>
  <c r="R1787" i="1"/>
  <c r="N1744" i="1"/>
  <c r="N1825" i="1"/>
  <c r="L1844" i="1"/>
  <c r="R1856" i="1"/>
  <c r="Q1856" i="1"/>
  <c r="L1856" i="1"/>
  <c r="K1856" i="1"/>
  <c r="J1856" i="1"/>
  <c r="B1856" i="1"/>
  <c r="B1816" i="1"/>
  <c r="O1744" i="1"/>
  <c r="A1761" i="1"/>
  <c r="J1766" i="1"/>
  <c r="R1795" i="1"/>
  <c r="Q1795" i="1"/>
  <c r="J1795" i="1"/>
  <c r="B1795" i="1"/>
  <c r="A1795" i="1"/>
  <c r="B1761" i="1"/>
  <c r="K1766" i="1"/>
  <c r="A1784" i="1"/>
  <c r="Q1788" i="1"/>
  <c r="A1803" i="1"/>
  <c r="A1808" i="1"/>
  <c r="R1825" i="1"/>
  <c r="N1844" i="1"/>
  <c r="N1854" i="1"/>
  <c r="B1854" i="1"/>
  <c r="A1854" i="1"/>
  <c r="R1834" i="1"/>
  <c r="Q1834" i="1"/>
  <c r="O1834" i="1"/>
  <c r="J1834" i="1"/>
  <c r="B1834" i="1"/>
  <c r="A1834" i="1"/>
  <c r="B1814" i="1"/>
  <c r="A1814" i="1"/>
  <c r="O1754" i="1"/>
  <c r="N1754" i="1"/>
  <c r="M1754" i="1"/>
  <c r="J1761" i="1"/>
  <c r="L1766" i="1"/>
  <c r="B1784" i="1"/>
  <c r="A1826" i="1"/>
  <c r="M1834" i="1"/>
  <c r="O1844" i="1"/>
  <c r="R1773" i="1"/>
  <c r="B1773" i="1"/>
  <c r="R1744" i="1"/>
  <c r="A1754" i="1"/>
  <c r="N1761" i="1"/>
  <c r="M1766" i="1"/>
  <c r="B1776" i="1"/>
  <c r="N1803" i="1"/>
  <c r="N1808" i="1"/>
  <c r="A1821" i="1"/>
  <c r="B1826" i="1"/>
  <c r="N1834" i="1"/>
  <c r="A1855" i="1"/>
  <c r="A1745" i="1"/>
  <c r="B1754" i="1"/>
  <c r="A1785" i="1"/>
  <c r="A1794" i="1"/>
  <c r="O1808" i="1"/>
  <c r="B1821" i="1"/>
  <c r="A1835" i="1"/>
  <c r="Q1844" i="1"/>
  <c r="B1855" i="1"/>
  <c r="Q1786" i="1"/>
  <c r="B1822" i="1"/>
  <c r="A1822" i="1"/>
  <c r="R1822" i="1"/>
  <c r="M1761" i="1"/>
  <c r="L1761" i="1"/>
  <c r="K1761" i="1"/>
  <c r="J1783" i="1"/>
  <c r="A1788" i="1"/>
  <c r="B1801" i="1"/>
  <c r="O1783" i="1"/>
  <c r="M1844" i="1"/>
  <c r="Q1807" i="1"/>
  <c r="B1807" i="1"/>
  <c r="A1766" i="1"/>
  <c r="O1805" i="1"/>
  <c r="N1805" i="1"/>
  <c r="R1803" i="1"/>
  <c r="Q1803" i="1"/>
  <c r="B1802" i="1"/>
  <c r="A1802" i="1"/>
  <c r="M1805" i="1"/>
  <c r="R1747" i="1"/>
  <c r="O1788" i="1"/>
  <c r="Q1776" i="1"/>
  <c r="O1776" i="1"/>
  <c r="M1802" i="1"/>
  <c r="A1807" i="1"/>
  <c r="Q1825" i="1"/>
  <c r="M1775" i="1"/>
  <c r="A1816" i="1"/>
  <c r="Q1744" i="1"/>
  <c r="A1776" i="1"/>
  <c r="B1803" i="1"/>
  <c r="B1808" i="1"/>
  <c r="R1854" i="1"/>
  <c r="L1793" i="1"/>
  <c r="K1793" i="1"/>
  <c r="R1745" i="1"/>
  <c r="J1754" i="1"/>
  <c r="O1766" i="1"/>
  <c r="K1776" i="1"/>
  <c r="B1785" i="1"/>
  <c r="B1794" i="1"/>
  <c r="A1827" i="1"/>
  <c r="B1835" i="1"/>
  <c r="R1845" i="1"/>
  <c r="A1861" i="1"/>
  <c r="J1745" i="1"/>
  <c r="K1754" i="1"/>
  <c r="Q1761" i="1"/>
  <c r="Q1766" i="1"/>
  <c r="L1776" i="1"/>
  <c r="B1781" i="1"/>
  <c r="J1822" i="1"/>
  <c r="B1827" i="1"/>
  <c r="A1846" i="1"/>
  <c r="A1856" i="1"/>
  <c r="B1861" i="1"/>
  <c r="B1780" i="1"/>
  <c r="M1812" i="1"/>
  <c r="B1820" i="1"/>
  <c r="Q1851" i="1"/>
  <c r="R1750" i="1"/>
  <c r="Q1791" i="1"/>
  <c r="A1810" i="1"/>
  <c r="N1812" i="1"/>
  <c r="N1820" i="1"/>
  <c r="A1830" i="1"/>
  <c r="B1810" i="1"/>
  <c r="J1848" i="1"/>
  <c r="J1853" i="1"/>
  <c r="J1858" i="1"/>
  <c r="L1848" i="1"/>
  <c r="L1853" i="1"/>
  <c r="M1848" i="1"/>
  <c r="M1858" i="1"/>
  <c r="N1848" i="1"/>
  <c r="J1850" i="1"/>
  <c r="N1853" i="1"/>
  <c r="J1855" i="1"/>
  <c r="N1858" i="1"/>
  <c r="J1860" i="1"/>
  <c r="K1850" i="1"/>
  <c r="J1852" i="1"/>
  <c r="N1860" i="1"/>
  <c r="O1850" i="1"/>
  <c r="K1852" i="1"/>
  <c r="O1860" i="1"/>
  <c r="K1862" i="1"/>
  <c r="L1847" i="1"/>
  <c r="L1852" i="1"/>
  <c r="L1862" i="1"/>
  <c r="M1847" i="1"/>
  <c r="Q1850" i="1"/>
  <c r="M1852" i="1"/>
  <c r="Q1855" i="1"/>
  <c r="M1862" i="1"/>
  <c r="J1849" i="1"/>
  <c r="J1854" i="1"/>
  <c r="R1860" i="1"/>
  <c r="O1852" i="1"/>
  <c r="K1854" i="1"/>
  <c r="O1857" i="1"/>
  <c r="K1859" i="1"/>
  <c r="O1862" i="1"/>
  <c r="L1849" i="1"/>
  <c r="L1854" i="1"/>
  <c r="L1859" i="1"/>
  <c r="Q1847" i="1"/>
  <c r="M1849" i="1"/>
  <c r="Q1852" i="1"/>
  <c r="M1854" i="1"/>
  <c r="Q1857" i="1"/>
  <c r="M1859" i="1"/>
  <c r="Q1862" i="1"/>
  <c r="K1848" i="1"/>
  <c r="K1853" i="1"/>
  <c r="K1858" i="1"/>
  <c r="L1858" i="1"/>
  <c r="M1853" i="1"/>
  <c r="O1848" i="1"/>
  <c r="O1853" i="1"/>
  <c r="K1855" i="1"/>
  <c r="O1858" i="1"/>
  <c r="K1860" i="1"/>
  <c r="A1862" i="1"/>
  <c r="L1850" i="1"/>
  <c r="L1855" i="1"/>
  <c r="L1860" i="1"/>
  <c r="B1862" i="1"/>
  <c r="Q1848" i="1"/>
  <c r="M1850" i="1"/>
  <c r="Q1853" i="1"/>
  <c r="M1855" i="1"/>
  <c r="Q1858" i="1"/>
  <c r="M1860" i="1"/>
  <c r="J1847" i="1"/>
  <c r="N1850" i="1"/>
  <c r="N1855" i="1"/>
  <c r="J1857" i="1"/>
  <c r="J1862" i="1"/>
  <c r="K1847" i="1"/>
  <c r="O1855" i="1"/>
  <c r="K1857" i="1"/>
  <c r="L1857" i="1"/>
  <c r="M1857" i="1"/>
  <c r="N1847" i="1"/>
  <c r="N1852" i="1"/>
  <c r="N1857" i="1"/>
  <c r="J1859" i="1"/>
  <c r="N1862" i="1"/>
  <c r="O1847" i="1"/>
  <c r="K1849" i="1"/>
  <c r="R1843" i="1"/>
  <c r="Q1843" i="1"/>
  <c r="O1843" i="1"/>
  <c r="N1843" i="1"/>
  <c r="M1843" i="1"/>
  <c r="L1843" i="1"/>
  <c r="K1843" i="1"/>
  <c r="J1843" i="1"/>
  <c r="R1841" i="1"/>
  <c r="Q1841" i="1"/>
  <c r="R1838" i="1"/>
  <c r="Q1838" i="1"/>
  <c r="O1838" i="1"/>
  <c r="N1838" i="1"/>
  <c r="M1838" i="1"/>
  <c r="L1838" i="1"/>
  <c r="J1838" i="1"/>
  <c r="K1841" i="1"/>
  <c r="K1838" i="1"/>
  <c r="L1841" i="1"/>
  <c r="M1841" i="1"/>
  <c r="N1841" i="1"/>
  <c r="O1841" i="1"/>
  <c r="J1841" i="1"/>
  <c r="R1836" i="1"/>
  <c r="Q1836" i="1"/>
  <c r="R1833" i="1"/>
  <c r="Q1833" i="1"/>
  <c r="O1833" i="1"/>
  <c r="N1833" i="1"/>
  <c r="M1833" i="1"/>
  <c r="L1833" i="1"/>
  <c r="J1836" i="1"/>
  <c r="J1833" i="1"/>
  <c r="K1836" i="1"/>
  <c r="K1833" i="1"/>
  <c r="L1836" i="1"/>
  <c r="M1836" i="1"/>
  <c r="R1831" i="1"/>
  <c r="Q1831" i="1"/>
  <c r="N1836" i="1"/>
  <c r="J1831" i="1"/>
  <c r="O1836" i="1"/>
  <c r="J1830" i="1"/>
  <c r="J1835" i="1"/>
  <c r="J1840" i="1"/>
  <c r="J1845" i="1"/>
  <c r="K1830" i="1"/>
  <c r="K1835" i="1"/>
  <c r="K1840" i="1"/>
  <c r="K1845" i="1"/>
  <c r="L1830" i="1"/>
  <c r="L1835" i="1"/>
  <c r="L1840" i="1"/>
  <c r="L1845" i="1"/>
  <c r="M1830" i="1"/>
  <c r="M1835" i="1"/>
  <c r="M1840" i="1"/>
  <c r="M1845" i="1"/>
  <c r="N1830" i="1"/>
  <c r="J1832" i="1"/>
  <c r="N1835" i="1"/>
  <c r="J1837" i="1"/>
  <c r="N1840" i="1"/>
  <c r="J1842" i="1"/>
  <c r="N1845" i="1"/>
  <c r="O1830" i="1"/>
  <c r="K1832" i="1"/>
  <c r="O1835" i="1"/>
  <c r="K1837" i="1"/>
  <c r="O1840" i="1"/>
  <c r="K1842" i="1"/>
  <c r="O1845" i="1"/>
  <c r="L1832" i="1"/>
  <c r="L1837" i="1"/>
  <c r="L1842" i="1"/>
  <c r="Q1830" i="1"/>
  <c r="M1832" i="1"/>
  <c r="Q1835" i="1"/>
  <c r="M1837" i="1"/>
  <c r="Q1840" i="1"/>
  <c r="M1842" i="1"/>
  <c r="Q1845" i="1"/>
  <c r="J1814" i="1"/>
  <c r="J1819" i="1"/>
  <c r="J1824" i="1"/>
  <c r="K1819" i="1"/>
  <c r="K1824" i="1"/>
  <c r="M1824" i="1"/>
  <c r="N1814" i="1"/>
  <c r="J1816" i="1"/>
  <c r="J1821" i="1"/>
  <c r="O1819" i="1"/>
  <c r="K1821" i="1"/>
  <c r="L1821" i="1"/>
  <c r="L1826" i="1"/>
  <c r="Q1814" i="1"/>
  <c r="M1821" i="1"/>
  <c r="J1813" i="1"/>
  <c r="R1814" i="1"/>
  <c r="N1816" i="1"/>
  <c r="J1818" i="1"/>
  <c r="R1819" i="1"/>
  <c r="N1821" i="1"/>
  <c r="J1823" i="1"/>
  <c r="R1824" i="1"/>
  <c r="J1828" i="1"/>
  <c r="K1813" i="1"/>
  <c r="O1821" i="1"/>
  <c r="K1823" i="1"/>
  <c r="L1818" i="1"/>
  <c r="L1828" i="1"/>
  <c r="M1813" i="1"/>
  <c r="Q1816" i="1"/>
  <c r="M1818" i="1"/>
  <c r="M1823" i="1"/>
  <c r="M1828" i="1"/>
  <c r="N1813" i="1"/>
  <c r="J1815" i="1"/>
  <c r="R1816" i="1"/>
  <c r="N1818" i="1"/>
  <c r="J1820" i="1"/>
  <c r="R1821" i="1"/>
  <c r="J1825" i="1"/>
  <c r="R1826" i="1"/>
  <c r="N1828" i="1"/>
  <c r="O1813" i="1"/>
  <c r="K1815" i="1"/>
  <c r="M1815" i="1"/>
  <c r="Q1818" i="1"/>
  <c r="M1820" i="1"/>
  <c r="Q1823" i="1"/>
  <c r="M1825" i="1"/>
  <c r="Q1828" i="1"/>
  <c r="K1814" i="1"/>
  <c r="L1814" i="1"/>
  <c r="L1819" i="1"/>
  <c r="L1824" i="1"/>
  <c r="M1814" i="1"/>
  <c r="M1819" i="1"/>
  <c r="N1819" i="1"/>
  <c r="N1824" i="1"/>
  <c r="J1826" i="1"/>
  <c r="O1814" i="1"/>
  <c r="K1816" i="1"/>
  <c r="O1824" i="1"/>
  <c r="K1826" i="1"/>
  <c r="L1816" i="1"/>
  <c r="M1816" i="1"/>
  <c r="M1826" i="1"/>
  <c r="N1826" i="1"/>
  <c r="O1816" i="1"/>
  <c r="K1818" i="1"/>
  <c r="O1826" i="1"/>
  <c r="K1828" i="1"/>
  <c r="L1813" i="1"/>
  <c r="L1823" i="1"/>
  <c r="N1823" i="1"/>
  <c r="O1818" i="1"/>
  <c r="K1820" i="1"/>
  <c r="O1823" i="1"/>
  <c r="K1825" i="1"/>
  <c r="O1828" i="1"/>
  <c r="L1815" i="1"/>
  <c r="L1820" i="1"/>
  <c r="L1825" i="1"/>
  <c r="Q1813" i="1"/>
  <c r="K1807" i="1"/>
  <c r="L1807" i="1"/>
  <c r="M1797" i="1"/>
  <c r="M1807" i="1"/>
  <c r="N1802" i="1"/>
  <c r="J1804" i="1"/>
  <c r="O1802" i="1"/>
  <c r="K1804" i="1"/>
  <c r="L1799" i="1"/>
  <c r="L1804" i="1"/>
  <c r="M1799" i="1"/>
  <c r="Q1802" i="1"/>
  <c r="M1809" i="1"/>
  <c r="J1796" i="1"/>
  <c r="R1797" i="1"/>
  <c r="J1801" i="1"/>
  <c r="R1802" i="1"/>
  <c r="N1804" i="1"/>
  <c r="J1806" i="1"/>
  <c r="R1807" i="1"/>
  <c r="J1811" i="1"/>
  <c r="O1799" i="1"/>
  <c r="K1801" i="1"/>
  <c r="O1809" i="1"/>
  <c r="K1811" i="1"/>
  <c r="L1796" i="1"/>
  <c r="L1801" i="1"/>
  <c r="L1811" i="1"/>
  <c r="M1796" i="1"/>
  <c r="Q1799" i="1"/>
  <c r="M1801" i="1"/>
  <c r="Q1804" i="1"/>
  <c r="Q1809" i="1"/>
  <c r="N1796" i="1"/>
  <c r="N1801" i="1"/>
  <c r="R1809" i="1"/>
  <c r="K1803" i="1"/>
  <c r="L1798" i="1"/>
  <c r="L1803" i="1"/>
  <c r="L1808" i="1"/>
  <c r="Q1796" i="1"/>
  <c r="M1798" i="1"/>
  <c r="Q1801" i="1"/>
  <c r="M1803" i="1"/>
  <c r="Q1806" i="1"/>
  <c r="M1808" i="1"/>
  <c r="Q1811" i="1"/>
  <c r="J1797" i="1"/>
  <c r="J1802" i="1"/>
  <c r="J1807" i="1"/>
  <c r="K1797" i="1"/>
  <c r="K1802" i="1"/>
  <c r="L1797" i="1"/>
  <c r="L1802" i="1"/>
  <c r="N1797" i="1"/>
  <c r="J1799" i="1"/>
  <c r="N1807" i="1"/>
  <c r="J1809" i="1"/>
  <c r="O1797" i="1"/>
  <c r="K1799" i="1"/>
  <c r="O1807" i="1"/>
  <c r="K1809" i="1"/>
  <c r="L1809" i="1"/>
  <c r="M1804" i="1"/>
  <c r="N1799" i="1"/>
  <c r="N1809" i="1"/>
  <c r="K1796" i="1"/>
  <c r="O1804" i="1"/>
  <c r="K1806" i="1"/>
  <c r="L1806" i="1"/>
  <c r="M1806" i="1"/>
  <c r="M1811" i="1"/>
  <c r="J1798" i="1"/>
  <c r="J1803" i="1"/>
  <c r="N1806" i="1"/>
  <c r="J1808" i="1"/>
  <c r="N1811" i="1"/>
  <c r="O1796" i="1"/>
  <c r="K1798" i="1"/>
  <c r="O1801" i="1"/>
  <c r="O1806" i="1"/>
  <c r="K1808" i="1"/>
  <c r="O1811" i="1"/>
  <c r="J1780" i="1"/>
  <c r="J1790" i="1"/>
  <c r="L1780" i="1"/>
  <c r="L1785" i="1"/>
  <c r="L1790" i="1"/>
  <c r="M1785" i="1"/>
  <c r="J1787" i="1"/>
  <c r="O1785" i="1"/>
  <c r="O1790" i="1"/>
  <c r="K1792" i="1"/>
  <c r="L1792" i="1"/>
  <c r="M1782" i="1"/>
  <c r="Q1785" i="1"/>
  <c r="M1792" i="1"/>
  <c r="R1785" i="1"/>
  <c r="O1782" i="1"/>
  <c r="K1784" i="1"/>
  <c r="O1792" i="1"/>
  <c r="K1794" i="1"/>
  <c r="L1779" i="1"/>
  <c r="L1789" i="1"/>
  <c r="L1794" i="1"/>
  <c r="M1779" i="1"/>
  <c r="Q1782" i="1"/>
  <c r="M1784" i="1"/>
  <c r="Q1787" i="1"/>
  <c r="Q1792" i="1"/>
  <c r="N1784" i="1"/>
  <c r="R1792" i="1"/>
  <c r="K1781" i="1"/>
  <c r="L1781" i="1"/>
  <c r="L1786" i="1"/>
  <c r="L1791" i="1"/>
  <c r="Q1779" i="1"/>
  <c r="M1781" i="1"/>
  <c r="Q1784" i="1"/>
  <c r="M1786" i="1"/>
  <c r="Q1789" i="1"/>
  <c r="M1791" i="1"/>
  <c r="Q1794" i="1"/>
  <c r="J1785" i="1"/>
  <c r="K1780" i="1"/>
  <c r="K1785" i="1"/>
  <c r="K1790" i="1"/>
  <c r="M1780" i="1"/>
  <c r="M1790" i="1"/>
  <c r="N1780" i="1"/>
  <c r="J1782" i="1"/>
  <c r="N1785" i="1"/>
  <c r="N1790" i="1"/>
  <c r="J1792" i="1"/>
  <c r="O1780" i="1"/>
  <c r="K1782" i="1"/>
  <c r="K1787" i="1"/>
  <c r="L1782" i="1"/>
  <c r="L1787" i="1"/>
  <c r="Q1780" i="1"/>
  <c r="M1787" i="1"/>
  <c r="Q1790" i="1"/>
  <c r="J1779" i="1"/>
  <c r="N1782" i="1"/>
  <c r="J1784" i="1"/>
  <c r="N1787" i="1"/>
  <c r="J1789" i="1"/>
  <c r="N1792" i="1"/>
  <c r="J1794" i="1"/>
  <c r="K1779" i="1"/>
  <c r="O1787" i="1"/>
  <c r="K1789" i="1"/>
  <c r="L1784" i="1"/>
  <c r="M1789" i="1"/>
  <c r="M1794" i="1"/>
  <c r="N1779" i="1"/>
  <c r="J1781" i="1"/>
  <c r="J1786" i="1"/>
  <c r="N1789" i="1"/>
  <c r="J1791" i="1"/>
  <c r="N1794" i="1"/>
  <c r="O1779" i="1"/>
  <c r="O1784" i="1"/>
  <c r="K1786" i="1"/>
  <c r="O1789" i="1"/>
  <c r="K1791" i="1"/>
  <c r="O1794" i="1"/>
  <c r="K1763" i="1"/>
  <c r="L1773" i="1"/>
  <c r="M1768" i="1"/>
  <c r="M1773" i="1"/>
  <c r="N1763" i="1"/>
  <c r="J1765" i="1"/>
  <c r="N1768" i="1"/>
  <c r="J1770" i="1"/>
  <c r="N1773" i="1"/>
  <c r="J1775" i="1"/>
  <c r="A1762" i="1"/>
  <c r="O1763" i="1"/>
  <c r="K1765" i="1"/>
  <c r="A1767" i="1"/>
  <c r="O1768" i="1"/>
  <c r="K1770" i="1"/>
  <c r="A1772" i="1"/>
  <c r="O1773" i="1"/>
  <c r="K1775" i="1"/>
  <c r="A1777" i="1"/>
  <c r="B1762" i="1"/>
  <c r="L1765" i="1"/>
  <c r="B1767" i="1"/>
  <c r="L1770" i="1"/>
  <c r="B1772" i="1"/>
  <c r="L1775" i="1"/>
  <c r="B1777" i="1"/>
  <c r="J1763" i="1"/>
  <c r="R1768" i="1"/>
  <c r="O1765" i="1"/>
  <c r="K1767" i="1"/>
  <c r="O1775" i="1"/>
  <c r="K1777" i="1"/>
  <c r="L1762" i="1"/>
  <c r="L1772" i="1"/>
  <c r="L1777" i="1"/>
  <c r="M1762" i="1"/>
  <c r="Q1765" i="1"/>
  <c r="Q1770" i="1"/>
  <c r="M1772" i="1"/>
  <c r="M1777" i="1"/>
  <c r="N1762" i="1"/>
  <c r="J1764" i="1"/>
  <c r="N1767" i="1"/>
  <c r="J1769" i="1"/>
  <c r="R1770" i="1"/>
  <c r="N1772" i="1"/>
  <c r="J1774" i="1"/>
  <c r="R1775" i="1"/>
  <c r="N1777" i="1"/>
  <c r="O1762" i="1"/>
  <c r="K1764" i="1"/>
  <c r="O1767" i="1"/>
  <c r="O1772" i="1"/>
  <c r="K1774" i="1"/>
  <c r="O1777" i="1"/>
  <c r="L1769" i="1"/>
  <c r="L1774" i="1"/>
  <c r="Q1762" i="1"/>
  <c r="M1764" i="1"/>
  <c r="Q1767" i="1"/>
  <c r="M1769" i="1"/>
  <c r="Q1772" i="1"/>
  <c r="M1774" i="1"/>
  <c r="Q1777" i="1"/>
  <c r="J1768" i="1"/>
  <c r="J1773" i="1"/>
  <c r="K1768" i="1"/>
  <c r="K1773" i="1"/>
  <c r="L1763" i="1"/>
  <c r="L1768" i="1"/>
  <c r="M1763" i="1"/>
  <c r="Q1763" i="1"/>
  <c r="M1765" i="1"/>
  <c r="M1770" i="1"/>
  <c r="Q1773" i="1"/>
  <c r="J1762" i="1"/>
  <c r="N1765" i="1"/>
  <c r="J1767" i="1"/>
  <c r="N1770" i="1"/>
  <c r="J1772" i="1"/>
  <c r="N1775" i="1"/>
  <c r="J1777" i="1"/>
  <c r="K1762" i="1"/>
  <c r="K1772" i="1"/>
  <c r="L1767" i="1"/>
  <c r="M1767" i="1"/>
  <c r="K1769" i="1"/>
  <c r="L1764" i="1"/>
  <c r="R1746" i="1"/>
  <c r="O1746" i="1"/>
  <c r="N1746" i="1"/>
  <c r="M1746" i="1"/>
  <c r="Q1746" i="1"/>
  <c r="R1751" i="1"/>
  <c r="Q1751" i="1"/>
  <c r="O1751" i="1"/>
  <c r="N1751" i="1"/>
  <c r="M1751" i="1"/>
  <c r="J1751" i="1"/>
  <c r="L1751" i="1"/>
  <c r="R1756" i="1"/>
  <c r="O1756" i="1"/>
  <c r="N1756" i="1"/>
  <c r="M1756" i="1"/>
  <c r="L1756" i="1"/>
  <c r="Q1756" i="1"/>
  <c r="J1756" i="1"/>
  <c r="K1756" i="1"/>
  <c r="A1751" i="1"/>
  <c r="J1753" i="1"/>
  <c r="K1753" i="1"/>
  <c r="M1748" i="1"/>
  <c r="M1753" i="1"/>
  <c r="M1758" i="1"/>
  <c r="J1748" i="1"/>
  <c r="J1758" i="1"/>
  <c r="K1748" i="1"/>
  <c r="K1758" i="1"/>
  <c r="L1748" i="1"/>
  <c r="L1753" i="1"/>
  <c r="L1758" i="1"/>
  <c r="N1748" i="1"/>
  <c r="N1753" i="1"/>
  <c r="N1758" i="1"/>
  <c r="K1745" i="1"/>
  <c r="O1748" i="1"/>
  <c r="K1750" i="1"/>
  <c r="O1753" i="1"/>
  <c r="K1755" i="1"/>
  <c r="O1758" i="1"/>
  <c r="K1760" i="1"/>
  <c r="L1745" i="1"/>
  <c r="L1750" i="1"/>
  <c r="L1755" i="1"/>
  <c r="L1760" i="1"/>
  <c r="M1745" i="1"/>
  <c r="Q1748" i="1"/>
  <c r="M1750" i="1"/>
  <c r="Q1753" i="1"/>
  <c r="M1755" i="1"/>
  <c r="Q1758" i="1"/>
  <c r="M1760" i="1"/>
  <c r="N1745" i="1"/>
  <c r="J1747" i="1"/>
  <c r="N1750" i="1"/>
  <c r="J1752" i="1"/>
  <c r="N1755" i="1"/>
  <c r="J1757" i="1"/>
  <c r="N1760" i="1"/>
  <c r="O1745" i="1"/>
  <c r="K1747" i="1"/>
  <c r="O1750" i="1"/>
  <c r="K1752" i="1"/>
  <c r="O1755" i="1"/>
  <c r="K1757" i="1"/>
  <c r="O1760" i="1"/>
  <c r="L1747" i="1"/>
  <c r="L1752" i="1"/>
  <c r="L1757" i="1"/>
  <c r="Q1745" i="1"/>
  <c r="M1747" i="1"/>
  <c r="Q1750" i="1"/>
  <c r="M1752" i="1"/>
  <c r="Q1755" i="1"/>
  <c r="M1757" i="1"/>
  <c r="Q1760" i="1"/>
  <c r="A434" i="1"/>
  <c r="J435" i="1"/>
  <c r="K435" i="1"/>
  <c r="L435" i="1"/>
  <c r="L440" i="1"/>
  <c r="J443" i="1"/>
  <c r="R442" i="1"/>
  <c r="O446" i="1"/>
  <c r="R437" i="1"/>
  <c r="J432" i="1"/>
  <c r="A440" i="1"/>
  <c r="O442" i="1"/>
  <c r="J451" i="1"/>
  <c r="M432" i="1"/>
  <c r="B440" i="1"/>
  <c r="M440" i="1"/>
  <c r="R432" i="1"/>
  <c r="K437" i="1"/>
  <c r="N440" i="1"/>
  <c r="B434" i="1"/>
  <c r="R450" i="1"/>
  <c r="R434" i="1"/>
  <c r="J433" i="1"/>
  <c r="N442" i="1"/>
  <c r="J449" i="1"/>
  <c r="K449" i="1"/>
  <c r="K433" i="1"/>
  <c r="L449" i="1"/>
  <c r="K451" i="1"/>
  <c r="L451" i="1"/>
  <c r="N449" i="1"/>
  <c r="R449" i="1"/>
  <c r="N436" i="1"/>
  <c r="N450" i="1"/>
  <c r="N451" i="1"/>
  <c r="O436" i="1"/>
  <c r="O450" i="1"/>
  <c r="R451" i="1"/>
  <c r="O452" i="1"/>
  <c r="A450" i="1"/>
  <c r="J450" i="1"/>
  <c r="J436" i="1"/>
  <c r="L443" i="1"/>
  <c r="M448" i="1"/>
  <c r="O448" i="1"/>
  <c r="J444" i="1"/>
  <c r="R448" i="1"/>
  <c r="K441" i="1"/>
  <c r="L438" i="1"/>
  <c r="A446" i="1"/>
  <c r="M438" i="1"/>
  <c r="L442" i="1"/>
  <c r="B448" i="1"/>
  <c r="L448" i="1"/>
  <c r="R443" i="1"/>
  <c r="A444" i="1"/>
  <c r="B438" i="1"/>
  <c r="L441" i="1"/>
  <c r="J445" i="1"/>
  <c r="J438" i="1"/>
  <c r="N438" i="1"/>
  <c r="N434" i="1"/>
  <c r="O438" i="1"/>
  <c r="J442" i="1"/>
  <c r="M446" i="1"/>
  <c r="A448" i="1"/>
  <c r="J448" i="1"/>
  <c r="N448" i="1"/>
  <c r="L444" i="1"/>
  <c r="J441" i="1"/>
  <c r="A438" i="1"/>
  <c r="R444" i="1"/>
  <c r="L434" i="1"/>
  <c r="A442" i="1"/>
  <c r="B446" i="1"/>
  <c r="J434" i="1"/>
  <c r="B442" i="1"/>
  <c r="L446" i="1"/>
  <c r="M434" i="1"/>
  <c r="J446" i="1"/>
  <c r="J452" i="1"/>
  <c r="N452" i="1"/>
  <c r="L453" i="1"/>
  <c r="M436" i="1"/>
  <c r="L437" i="1"/>
  <c r="B444" i="1"/>
  <c r="M452" i="1"/>
  <c r="K445" i="1"/>
  <c r="M444" i="1"/>
  <c r="L445" i="1"/>
  <c r="A436" i="1"/>
  <c r="R436" i="1"/>
  <c r="N444" i="1"/>
  <c r="A452" i="1"/>
  <c r="R452" i="1"/>
  <c r="B436" i="1"/>
  <c r="O444" i="1"/>
  <c r="B452" i="1"/>
  <c r="J439" i="1"/>
  <c r="J447" i="1"/>
  <c r="K439" i="1"/>
  <c r="K447" i="1"/>
  <c r="L439" i="1"/>
  <c r="L447" i="1"/>
  <c r="N447" i="1"/>
  <c r="L431" i="1"/>
  <c r="R431" i="1"/>
  <c r="J431" i="1"/>
  <c r="Q431" i="1"/>
  <c r="Q433" i="1"/>
  <c r="Q435" i="1"/>
  <c r="Q437" i="1"/>
  <c r="Q439" i="1"/>
  <c r="Q441" i="1"/>
  <c r="Q443" i="1"/>
  <c r="Q445" i="1"/>
  <c r="Q447" i="1"/>
  <c r="Q449" i="1"/>
  <c r="Q451" i="1"/>
  <c r="J453" i="1"/>
  <c r="M431" i="1"/>
  <c r="Q432" i="1"/>
  <c r="M433" i="1"/>
  <c r="Q434" i="1"/>
  <c r="M435" i="1"/>
  <c r="Q436" i="1"/>
  <c r="M437" i="1"/>
  <c r="Q438" i="1"/>
  <c r="M439" i="1"/>
  <c r="Q440" i="1"/>
  <c r="M441" i="1"/>
  <c r="Q442" i="1"/>
  <c r="M443" i="1"/>
  <c r="Q444" i="1"/>
  <c r="M445" i="1"/>
  <c r="Q446" i="1"/>
  <c r="M447" i="1"/>
  <c r="Q448" i="1"/>
  <c r="M449" i="1"/>
  <c r="Q450" i="1"/>
  <c r="M451" i="1"/>
  <c r="Q452" i="1"/>
  <c r="M453" i="1"/>
  <c r="N435" i="1"/>
  <c r="N453" i="1"/>
  <c r="N439" i="1"/>
  <c r="N441" i="1"/>
  <c r="N443" i="1"/>
  <c r="N445" i="1"/>
  <c r="A431" i="1"/>
  <c r="O431" i="1"/>
  <c r="K432" i="1"/>
  <c r="A433" i="1"/>
  <c r="O433" i="1"/>
  <c r="K434" i="1"/>
  <c r="A435" i="1"/>
  <c r="O435" i="1"/>
  <c r="K436" i="1"/>
  <c r="A437" i="1"/>
  <c r="O437" i="1"/>
  <c r="K438" i="1"/>
  <c r="A439" i="1"/>
  <c r="O439" i="1"/>
  <c r="K440" i="1"/>
  <c r="A441" i="1"/>
  <c r="O441" i="1"/>
  <c r="K442" i="1"/>
  <c r="A443" i="1"/>
  <c r="O443" i="1"/>
  <c r="K444" i="1"/>
  <c r="A445" i="1"/>
  <c r="O445" i="1"/>
  <c r="K446" i="1"/>
  <c r="A447" i="1"/>
  <c r="O447" i="1"/>
  <c r="K448" i="1"/>
  <c r="A449" i="1"/>
  <c r="O449" i="1"/>
  <c r="K450" i="1"/>
  <c r="A451" i="1"/>
  <c r="O451" i="1"/>
  <c r="K452" i="1"/>
  <c r="A453" i="1"/>
  <c r="O453" i="1"/>
  <c r="N431" i="1"/>
  <c r="N433" i="1"/>
  <c r="N437" i="1"/>
  <c r="B431" i="1"/>
  <c r="B433" i="1"/>
  <c r="B435" i="1"/>
  <c r="B437" i="1"/>
  <c r="B439" i="1"/>
  <c r="B441" i="1"/>
  <c r="B443" i="1"/>
  <c r="B445" i="1"/>
  <c r="B447" i="1"/>
  <c r="B449" i="1"/>
  <c r="B451" i="1"/>
  <c r="B453" i="1"/>
  <c r="B706" i="15"/>
  <c r="N191" i="1" l="1"/>
  <c r="R191" i="1"/>
  <c r="C192" i="1"/>
  <c r="P192" i="1" s="1"/>
  <c r="B191" i="1"/>
  <c r="Q191" i="1"/>
  <c r="J191" i="1"/>
  <c r="K191" i="1"/>
  <c r="L191" i="1"/>
  <c r="M191" i="1"/>
  <c r="O191" i="1"/>
  <c r="A191" i="1"/>
  <c r="R161" i="1"/>
  <c r="Q161" i="1"/>
  <c r="O161" i="1"/>
  <c r="N161" i="1"/>
  <c r="M161" i="1"/>
  <c r="L161" i="1"/>
  <c r="K161" i="1"/>
  <c r="J161" i="1"/>
  <c r="B161" i="1"/>
  <c r="A161" i="1"/>
  <c r="N192" i="1" l="1"/>
  <c r="Q192" i="1"/>
  <c r="R192" i="1"/>
  <c r="L192" i="1"/>
  <c r="M192" i="1"/>
  <c r="O192" i="1"/>
  <c r="J192" i="1"/>
  <c r="A192" i="1"/>
  <c r="K192" i="1"/>
  <c r="B192" i="1"/>
  <c r="C193" i="1"/>
  <c r="P193" i="1" s="1"/>
  <c r="B699" i="15"/>
  <c r="B704" i="15"/>
  <c r="H688" i="15"/>
  <c r="H689" i="15"/>
  <c r="H59" i="15"/>
  <c r="H665" i="15" s="1"/>
  <c r="G59" i="15"/>
  <c r="G665" i="15" s="1"/>
  <c r="F59" i="15"/>
  <c r="F665" i="15" s="1"/>
  <c r="E59" i="15"/>
  <c r="E665" i="15" s="1"/>
  <c r="D59" i="15"/>
  <c r="D665" i="15" s="1"/>
  <c r="C59" i="15"/>
  <c r="C665" i="15" s="1"/>
  <c r="B59" i="15"/>
  <c r="B665" i="15" s="1"/>
  <c r="C559" i="1"/>
  <c r="C560" i="1"/>
  <c r="C561" i="1"/>
  <c r="C562" i="1"/>
  <c r="C563" i="1"/>
  <c r="C564" i="1"/>
  <c r="P564" i="1" s="1"/>
  <c r="C565" i="1"/>
  <c r="C566" i="1"/>
  <c r="C567" i="1"/>
  <c r="C568" i="1"/>
  <c r="C569" i="1"/>
  <c r="C570" i="1"/>
  <c r="C571" i="1"/>
  <c r="C572" i="1"/>
  <c r="P572" i="1" s="1"/>
  <c r="C573" i="1"/>
  <c r="C574" i="1"/>
  <c r="C575" i="1"/>
  <c r="C576" i="1"/>
  <c r="C577" i="1"/>
  <c r="C578" i="1"/>
  <c r="C579" i="1"/>
  <c r="C580" i="1"/>
  <c r="P580" i="1" s="1"/>
  <c r="C558" i="1"/>
  <c r="J557" i="1"/>
  <c r="K557" i="1"/>
  <c r="L557" i="1"/>
  <c r="M557" i="1"/>
  <c r="N557" i="1"/>
  <c r="O557" i="1"/>
  <c r="A557" i="1"/>
  <c r="B557" i="1"/>
  <c r="K559" i="1" l="1"/>
  <c r="P559" i="1"/>
  <c r="L560" i="1"/>
  <c r="P560" i="1"/>
  <c r="M561" i="1"/>
  <c r="P561" i="1"/>
  <c r="N562" i="1"/>
  <c r="P562" i="1"/>
  <c r="O563" i="1"/>
  <c r="P563" i="1"/>
  <c r="B565" i="1"/>
  <c r="P565" i="1"/>
  <c r="J566" i="1"/>
  <c r="P566" i="1"/>
  <c r="K567" i="1"/>
  <c r="P567" i="1"/>
  <c r="L568" i="1"/>
  <c r="P568" i="1"/>
  <c r="M569" i="1"/>
  <c r="P569" i="1"/>
  <c r="N570" i="1"/>
  <c r="P570" i="1"/>
  <c r="O571" i="1"/>
  <c r="P571" i="1"/>
  <c r="B573" i="1"/>
  <c r="P573" i="1"/>
  <c r="J574" i="1"/>
  <c r="P574" i="1"/>
  <c r="K575" i="1"/>
  <c r="P575" i="1"/>
  <c r="L576" i="1"/>
  <c r="P576" i="1"/>
  <c r="M577" i="1"/>
  <c r="P577" i="1"/>
  <c r="N578" i="1"/>
  <c r="P578" i="1"/>
  <c r="O579" i="1"/>
  <c r="P579" i="1"/>
  <c r="J558" i="1"/>
  <c r="P558" i="1"/>
  <c r="K193" i="1"/>
  <c r="L193" i="1"/>
  <c r="M193" i="1"/>
  <c r="J193" i="1"/>
  <c r="O193" i="1"/>
  <c r="N193" i="1"/>
  <c r="C194" i="1"/>
  <c r="P194" i="1" s="1"/>
  <c r="Q193" i="1"/>
  <c r="R193" i="1"/>
  <c r="A193" i="1"/>
  <c r="B193" i="1"/>
  <c r="N576" i="1"/>
  <c r="O573" i="1"/>
  <c r="A576" i="1"/>
  <c r="A567" i="1"/>
  <c r="M579" i="1"/>
  <c r="O568" i="1"/>
  <c r="L567" i="1"/>
  <c r="B579" i="1"/>
  <c r="A568" i="1"/>
  <c r="A559" i="1"/>
  <c r="M575" i="1"/>
  <c r="K569" i="1"/>
  <c r="N567" i="1"/>
  <c r="O561" i="1"/>
  <c r="B576" i="1"/>
  <c r="B567" i="1"/>
  <c r="N580" i="1"/>
  <c r="O576" i="1"/>
  <c r="L575" i="1"/>
  <c r="M567" i="1"/>
  <c r="K561" i="1"/>
  <c r="B575" i="1"/>
  <c r="B564" i="1"/>
  <c r="L578" i="1"/>
  <c r="M576" i="1"/>
  <c r="N572" i="1"/>
  <c r="N568" i="1"/>
  <c r="O565" i="1"/>
  <c r="O560" i="1"/>
  <c r="A575" i="1"/>
  <c r="A564" i="1"/>
  <c r="J578" i="1"/>
  <c r="K576" i="1"/>
  <c r="M571" i="1"/>
  <c r="M568" i="1"/>
  <c r="N564" i="1"/>
  <c r="N560" i="1"/>
  <c r="B572" i="1"/>
  <c r="B560" i="1"/>
  <c r="J576" i="1"/>
  <c r="L570" i="1"/>
  <c r="K568" i="1"/>
  <c r="M563" i="1"/>
  <c r="M560" i="1"/>
  <c r="B580" i="1"/>
  <c r="A572" i="1"/>
  <c r="A560" i="1"/>
  <c r="O577" i="1"/>
  <c r="O575" i="1"/>
  <c r="J568" i="1"/>
  <c r="L562" i="1"/>
  <c r="K560" i="1"/>
  <c r="A580" i="1"/>
  <c r="B568" i="1"/>
  <c r="B559" i="1"/>
  <c r="K577" i="1"/>
  <c r="N575" i="1"/>
  <c r="O569" i="1"/>
  <c r="O567" i="1"/>
  <c r="J560" i="1"/>
  <c r="A579" i="1"/>
  <c r="A563" i="1"/>
  <c r="M574" i="1"/>
  <c r="L573" i="1"/>
  <c r="K572" i="1"/>
  <c r="J571" i="1"/>
  <c r="B578" i="1"/>
  <c r="B574" i="1"/>
  <c r="B570" i="1"/>
  <c r="B566" i="1"/>
  <c r="B562" i="1"/>
  <c r="B558" i="1"/>
  <c r="J580" i="1"/>
  <c r="L574" i="1"/>
  <c r="K573" i="1"/>
  <c r="J572" i="1"/>
  <c r="L566" i="1"/>
  <c r="K565" i="1"/>
  <c r="J564" i="1"/>
  <c r="A578" i="1"/>
  <c r="A570" i="1"/>
  <c r="A566" i="1"/>
  <c r="A558" i="1"/>
  <c r="O578" i="1"/>
  <c r="A577" i="1"/>
  <c r="A573" i="1"/>
  <c r="A569" i="1"/>
  <c r="A565" i="1"/>
  <c r="A561" i="1"/>
  <c r="O580" i="1"/>
  <c r="N579" i="1"/>
  <c r="M578" i="1"/>
  <c r="L577" i="1"/>
  <c r="J575" i="1"/>
  <c r="O572" i="1"/>
  <c r="N571" i="1"/>
  <c r="M570" i="1"/>
  <c r="L569" i="1"/>
  <c r="J567" i="1"/>
  <c r="O564" i="1"/>
  <c r="N563" i="1"/>
  <c r="M562" i="1"/>
  <c r="L561" i="1"/>
  <c r="J559" i="1"/>
  <c r="M580" i="1"/>
  <c r="L579" i="1"/>
  <c r="K578" i="1"/>
  <c r="J577" i="1"/>
  <c r="O574" i="1"/>
  <c r="N573" i="1"/>
  <c r="M572" i="1"/>
  <c r="L571" i="1"/>
  <c r="K570" i="1"/>
  <c r="J569" i="1"/>
  <c r="O566" i="1"/>
  <c r="N565" i="1"/>
  <c r="M564" i="1"/>
  <c r="L563" i="1"/>
  <c r="K562" i="1"/>
  <c r="J561" i="1"/>
  <c r="O558" i="1"/>
  <c r="B571" i="1"/>
  <c r="B563" i="1"/>
  <c r="L580" i="1"/>
  <c r="K579" i="1"/>
  <c r="N574" i="1"/>
  <c r="M573" i="1"/>
  <c r="L572" i="1"/>
  <c r="K571" i="1"/>
  <c r="J570" i="1"/>
  <c r="N566" i="1"/>
  <c r="M565" i="1"/>
  <c r="L564" i="1"/>
  <c r="K563" i="1"/>
  <c r="J562" i="1"/>
  <c r="O559" i="1"/>
  <c r="N558" i="1"/>
  <c r="N559" i="1"/>
  <c r="M558" i="1"/>
  <c r="M559" i="1"/>
  <c r="L558" i="1"/>
  <c r="L559" i="1"/>
  <c r="K558" i="1"/>
  <c r="A571" i="1"/>
  <c r="K580" i="1"/>
  <c r="J579" i="1"/>
  <c r="M566" i="1"/>
  <c r="L565" i="1"/>
  <c r="K564" i="1"/>
  <c r="J563" i="1"/>
  <c r="A574" i="1"/>
  <c r="A562" i="1"/>
  <c r="N577" i="1"/>
  <c r="K574" i="1"/>
  <c r="J573" i="1"/>
  <c r="O570" i="1"/>
  <c r="N569" i="1"/>
  <c r="K566" i="1"/>
  <c r="J565" i="1"/>
  <c r="O562" i="1"/>
  <c r="N561" i="1"/>
  <c r="B577" i="1"/>
  <c r="B569" i="1"/>
  <c r="B561" i="1"/>
  <c r="J556" i="1"/>
  <c r="K556" i="1"/>
  <c r="L556" i="1"/>
  <c r="M556" i="1"/>
  <c r="N556" i="1"/>
  <c r="O556" i="1"/>
  <c r="Q556" i="1"/>
  <c r="A556" i="1"/>
  <c r="B556" i="1"/>
  <c r="B194" i="1" l="1"/>
  <c r="R194" i="1"/>
  <c r="M194" i="1"/>
  <c r="Q194" i="1"/>
  <c r="K194" i="1"/>
  <c r="N194" i="1"/>
  <c r="J194" i="1"/>
  <c r="C195" i="1"/>
  <c r="P195" i="1" s="1"/>
  <c r="L194" i="1"/>
  <c r="O194" i="1"/>
  <c r="A194" i="1"/>
  <c r="J187" i="1"/>
  <c r="K187" i="1"/>
  <c r="L187" i="1"/>
  <c r="M187" i="1"/>
  <c r="N187" i="1"/>
  <c r="O187" i="1"/>
  <c r="Q187" i="1"/>
  <c r="R187" i="1"/>
  <c r="A187" i="1"/>
  <c r="B187" i="1"/>
  <c r="C2037" i="1"/>
  <c r="L2037" i="1" s="1"/>
  <c r="C2038" i="1"/>
  <c r="O2038" i="1" s="1"/>
  <c r="C2039" i="1"/>
  <c r="L2039" i="1" s="1"/>
  <c r="C2036" i="1"/>
  <c r="J2036" i="1" s="1"/>
  <c r="I2039" i="1"/>
  <c r="I2038" i="1"/>
  <c r="I2037" i="1"/>
  <c r="I2036" i="1"/>
  <c r="R2035" i="1"/>
  <c r="O2035" i="1"/>
  <c r="N2035" i="1"/>
  <c r="M2035" i="1"/>
  <c r="L2035" i="1"/>
  <c r="K2035" i="1"/>
  <c r="J2035" i="1"/>
  <c r="B2035" i="1"/>
  <c r="A2035" i="1"/>
  <c r="C2012" i="1"/>
  <c r="J2012" i="1" s="1"/>
  <c r="C2013" i="1"/>
  <c r="M2013" i="1" s="1"/>
  <c r="C2014" i="1"/>
  <c r="J2014" i="1" s="1"/>
  <c r="C2011" i="1"/>
  <c r="I2014" i="1"/>
  <c r="I2013" i="1"/>
  <c r="I2012" i="1"/>
  <c r="I2011" i="1"/>
  <c r="O2010" i="1"/>
  <c r="N2010" i="1"/>
  <c r="M2010" i="1"/>
  <c r="L2010" i="1"/>
  <c r="K2010" i="1"/>
  <c r="J2010" i="1"/>
  <c r="B2010" i="1"/>
  <c r="A2010" i="1"/>
  <c r="J123" i="19"/>
  <c r="K123" i="19"/>
  <c r="Q2035" i="1" s="1"/>
  <c r="J118" i="19"/>
  <c r="K118" i="19"/>
  <c r="P2011" i="1" l="1"/>
  <c r="P2012" i="1"/>
  <c r="P2013" i="1"/>
  <c r="P2014" i="1"/>
  <c r="P2010" i="1"/>
  <c r="P2039" i="1"/>
  <c r="P2035" i="1"/>
  <c r="P2036" i="1"/>
  <c r="P2038" i="1"/>
  <c r="P2037" i="1"/>
  <c r="K2011" i="1"/>
  <c r="B2011" i="1"/>
  <c r="O195" i="1"/>
  <c r="K195" i="1"/>
  <c r="L195" i="1"/>
  <c r="R195" i="1"/>
  <c r="C196" i="1"/>
  <c r="P196" i="1" s="1"/>
  <c r="B195" i="1"/>
  <c r="A195" i="1"/>
  <c r="M195" i="1"/>
  <c r="Q195" i="1"/>
  <c r="J195" i="1"/>
  <c r="N195" i="1"/>
  <c r="R2036" i="1"/>
  <c r="A2013" i="1"/>
  <c r="Q2012" i="1"/>
  <c r="M2037" i="1"/>
  <c r="A2011" i="1"/>
  <c r="J2013" i="1"/>
  <c r="L2011" i="1"/>
  <c r="L2013" i="1"/>
  <c r="N2037" i="1"/>
  <c r="M2011" i="1"/>
  <c r="N2013" i="1"/>
  <c r="J2039" i="1"/>
  <c r="N2011" i="1"/>
  <c r="K2039" i="1"/>
  <c r="Q2010" i="1"/>
  <c r="Q2036" i="1"/>
  <c r="Q2039" i="1"/>
  <c r="N2039" i="1"/>
  <c r="R2039" i="1"/>
  <c r="A2039" i="1"/>
  <c r="A2037" i="1"/>
  <c r="K2036" i="1"/>
  <c r="M2036" i="1"/>
  <c r="L2036" i="1"/>
  <c r="B2037" i="1"/>
  <c r="O2037" i="1"/>
  <c r="J2038" i="1"/>
  <c r="R2038" i="1"/>
  <c r="M2039" i="1"/>
  <c r="K2038" i="1"/>
  <c r="A2036" i="1"/>
  <c r="N2036" i="1"/>
  <c r="Q2037" i="1"/>
  <c r="L2038" i="1"/>
  <c r="B2039" i="1"/>
  <c r="O2039" i="1"/>
  <c r="Q2038" i="1"/>
  <c r="B2036" i="1"/>
  <c r="O2036" i="1"/>
  <c r="J2037" i="1"/>
  <c r="R2037" i="1"/>
  <c r="M2038" i="1"/>
  <c r="K2037" i="1"/>
  <c r="A2038" i="1"/>
  <c r="N2038" i="1"/>
  <c r="B2038" i="1"/>
  <c r="Q2014" i="1"/>
  <c r="K2013" i="1"/>
  <c r="J2011" i="1"/>
  <c r="O2011" i="1"/>
  <c r="K2012" i="1"/>
  <c r="B2013" i="1"/>
  <c r="O2013" i="1"/>
  <c r="K2014" i="1"/>
  <c r="L2012" i="1"/>
  <c r="L2014" i="1"/>
  <c r="Q2011" i="1"/>
  <c r="M2012" i="1"/>
  <c r="Q2013" i="1"/>
  <c r="M2014" i="1"/>
  <c r="A2012" i="1"/>
  <c r="N2012" i="1"/>
  <c r="A2014" i="1"/>
  <c r="N2014" i="1"/>
  <c r="B2012" i="1"/>
  <c r="O2012" i="1"/>
  <c r="B2014" i="1"/>
  <c r="O2014" i="1"/>
  <c r="Q196" i="1" l="1"/>
  <c r="R196" i="1"/>
  <c r="B196" i="1"/>
  <c r="M196" i="1"/>
  <c r="J196" i="1"/>
  <c r="K196" i="1"/>
  <c r="A196" i="1"/>
  <c r="O196" i="1"/>
  <c r="C197" i="1"/>
  <c r="P197" i="1" s="1"/>
  <c r="N196" i="1"/>
  <c r="L196" i="1"/>
  <c r="C1962" i="1"/>
  <c r="C1897" i="1"/>
  <c r="C529" i="1"/>
  <c r="C505" i="1"/>
  <c r="C477" i="1"/>
  <c r="C429" i="1"/>
  <c r="C405" i="1"/>
  <c r="C381" i="1"/>
  <c r="C356" i="1"/>
  <c r="C331" i="1"/>
  <c r="C278" i="1"/>
  <c r="J554" i="1"/>
  <c r="K554" i="1"/>
  <c r="L554" i="1"/>
  <c r="M554" i="1"/>
  <c r="N554" i="1"/>
  <c r="O554" i="1"/>
  <c r="Q554" i="1"/>
  <c r="R554" i="1"/>
  <c r="A554" i="1"/>
  <c r="B554" i="1"/>
  <c r="B22" i="18"/>
  <c r="J305" i="1"/>
  <c r="K305" i="1"/>
  <c r="L305" i="1"/>
  <c r="M305" i="1"/>
  <c r="N305" i="1"/>
  <c r="O305" i="1"/>
  <c r="Q305" i="1"/>
  <c r="R305" i="1"/>
  <c r="A305" i="1"/>
  <c r="B305" i="1"/>
  <c r="C1141" i="1"/>
  <c r="C1142" i="1"/>
  <c r="C1143" i="1"/>
  <c r="C1144" i="1"/>
  <c r="C1145" i="1"/>
  <c r="C1146" i="1"/>
  <c r="C1147" i="1"/>
  <c r="C1148" i="1"/>
  <c r="P1148" i="1" s="1"/>
  <c r="C1149" i="1"/>
  <c r="C1150" i="1"/>
  <c r="C1151" i="1"/>
  <c r="C1152" i="1"/>
  <c r="C1153" i="1"/>
  <c r="C1154" i="1"/>
  <c r="C1155" i="1"/>
  <c r="C1156" i="1"/>
  <c r="C1157" i="1"/>
  <c r="C1158" i="1"/>
  <c r="C1159" i="1"/>
  <c r="C1160" i="1"/>
  <c r="C1161" i="1"/>
  <c r="C1162" i="1"/>
  <c r="C1163" i="1"/>
  <c r="C1164" i="1"/>
  <c r="C1165" i="1"/>
  <c r="C1166" i="1"/>
  <c r="C1167" i="1"/>
  <c r="C1168" i="1"/>
  <c r="C1169" i="1"/>
  <c r="N1169" i="1" s="1"/>
  <c r="C1170" i="1"/>
  <c r="C1171" i="1"/>
  <c r="C1172" i="1"/>
  <c r="C1173" i="1"/>
  <c r="C1174" i="1"/>
  <c r="C1175" i="1"/>
  <c r="C1176" i="1"/>
  <c r="C1177" i="1"/>
  <c r="C1178" i="1"/>
  <c r="C1179" i="1"/>
  <c r="C1180" i="1"/>
  <c r="C1181" i="1"/>
  <c r="C1182" i="1"/>
  <c r="C1183" i="1"/>
  <c r="C1184" i="1"/>
  <c r="C1185" i="1"/>
  <c r="C1186" i="1"/>
  <c r="C1187" i="1"/>
  <c r="C1188" i="1"/>
  <c r="P1188" i="1" s="1"/>
  <c r="C1189" i="1"/>
  <c r="C1190" i="1"/>
  <c r="C1191" i="1"/>
  <c r="C1192" i="1"/>
  <c r="C1193" i="1"/>
  <c r="C1194" i="1"/>
  <c r="C1195" i="1"/>
  <c r="P1195" i="1" s="1"/>
  <c r="C1196" i="1"/>
  <c r="C1197" i="1"/>
  <c r="C1198" i="1"/>
  <c r="C1199" i="1"/>
  <c r="C1200" i="1"/>
  <c r="P1200" i="1" s="1"/>
  <c r="C1201" i="1"/>
  <c r="C1202" i="1"/>
  <c r="C1203" i="1"/>
  <c r="C1204" i="1"/>
  <c r="P1204" i="1" s="1"/>
  <c r="C1205" i="1"/>
  <c r="C1206" i="1"/>
  <c r="C1207" i="1"/>
  <c r="C1208" i="1"/>
  <c r="C1209" i="1"/>
  <c r="C1210" i="1"/>
  <c r="C1211" i="1"/>
  <c r="C1212" i="1"/>
  <c r="C1213" i="1"/>
  <c r="C1214" i="1"/>
  <c r="C1215" i="1"/>
  <c r="C1216" i="1"/>
  <c r="C1217" i="1"/>
  <c r="C1218" i="1"/>
  <c r="P1218" i="1" s="1"/>
  <c r="C1219" i="1"/>
  <c r="C1220" i="1"/>
  <c r="C1221" i="1"/>
  <c r="C1222" i="1"/>
  <c r="P1222" i="1" s="1"/>
  <c r="C1223" i="1"/>
  <c r="C1224" i="1"/>
  <c r="P1224" i="1" s="1"/>
  <c r="C1225" i="1"/>
  <c r="C1226" i="1"/>
  <c r="C1227" i="1"/>
  <c r="C1228" i="1"/>
  <c r="C1229" i="1"/>
  <c r="C1230" i="1"/>
  <c r="C1231" i="1"/>
  <c r="C1232" i="1"/>
  <c r="C1233" i="1"/>
  <c r="C1234" i="1"/>
  <c r="C1235" i="1"/>
  <c r="C1236" i="1"/>
  <c r="C1237" i="1"/>
  <c r="C1238" i="1"/>
  <c r="C1239" i="1"/>
  <c r="C1240" i="1"/>
  <c r="P1240" i="1" s="1"/>
  <c r="C1241" i="1"/>
  <c r="C1242" i="1"/>
  <c r="C1243" i="1"/>
  <c r="C1244" i="1"/>
  <c r="P1244" i="1" s="1"/>
  <c r="C1245" i="1"/>
  <c r="C1246" i="1"/>
  <c r="C1247" i="1"/>
  <c r="P1247" i="1" s="1"/>
  <c r="C1248" i="1"/>
  <c r="C1249" i="1"/>
  <c r="C1250" i="1"/>
  <c r="C1251" i="1"/>
  <c r="C1252" i="1"/>
  <c r="C1253" i="1"/>
  <c r="C1254" i="1"/>
  <c r="P1254" i="1" s="1"/>
  <c r="C1255" i="1"/>
  <c r="C1256" i="1"/>
  <c r="C1257" i="1"/>
  <c r="C1258" i="1"/>
  <c r="C1259" i="1"/>
  <c r="P1259" i="1" s="1"/>
  <c r="C1260" i="1"/>
  <c r="P1260" i="1" s="1"/>
  <c r="C1261" i="1"/>
  <c r="C1262" i="1"/>
  <c r="C1263" i="1"/>
  <c r="C1264" i="1"/>
  <c r="C1265" i="1"/>
  <c r="P1265" i="1" s="1"/>
  <c r="C1266" i="1"/>
  <c r="C1267" i="1"/>
  <c r="C1268" i="1"/>
  <c r="C1269" i="1"/>
  <c r="C1270" i="1"/>
  <c r="C1271" i="1"/>
  <c r="C1272" i="1"/>
  <c r="C1273" i="1"/>
  <c r="C1274" i="1"/>
  <c r="P1274" i="1" s="1"/>
  <c r="C1275" i="1"/>
  <c r="P1275" i="1" s="1"/>
  <c r="C1276" i="1"/>
  <c r="C1277" i="1"/>
  <c r="C1278" i="1"/>
  <c r="C1279" i="1"/>
  <c r="C1280" i="1"/>
  <c r="P1280" i="1" s="1"/>
  <c r="C1281" i="1"/>
  <c r="C1282" i="1"/>
  <c r="C1283" i="1"/>
  <c r="C1284" i="1"/>
  <c r="C1285" i="1"/>
  <c r="C1286" i="1"/>
  <c r="C1287" i="1"/>
  <c r="C1288" i="1"/>
  <c r="C1289" i="1"/>
  <c r="C1290" i="1"/>
  <c r="P1290" i="1" s="1"/>
  <c r="C1291" i="1"/>
  <c r="C1292" i="1"/>
  <c r="C1293" i="1"/>
  <c r="C1294" i="1"/>
  <c r="C1295" i="1"/>
  <c r="C1296" i="1"/>
  <c r="C1297" i="1"/>
  <c r="C1298" i="1"/>
  <c r="C1299" i="1"/>
  <c r="C1300" i="1"/>
  <c r="C1301" i="1"/>
  <c r="P1301" i="1" s="1"/>
  <c r="C1302" i="1"/>
  <c r="C1303" i="1"/>
  <c r="C1304" i="1"/>
  <c r="C1305" i="1"/>
  <c r="C1306" i="1"/>
  <c r="P1306" i="1" s="1"/>
  <c r="C1307" i="1"/>
  <c r="C1308" i="1"/>
  <c r="C1309" i="1"/>
  <c r="C1310" i="1"/>
  <c r="C1311" i="1"/>
  <c r="C1312" i="1"/>
  <c r="P1312" i="1" s="1"/>
  <c r="C1313" i="1"/>
  <c r="C1314" i="1"/>
  <c r="C1315" i="1"/>
  <c r="C1316" i="1"/>
  <c r="C1317" i="1"/>
  <c r="C1318" i="1"/>
  <c r="C1319" i="1"/>
  <c r="C1320" i="1"/>
  <c r="C1321" i="1"/>
  <c r="C1322" i="1"/>
  <c r="C1323" i="1"/>
  <c r="C1324" i="1"/>
  <c r="C1325" i="1"/>
  <c r="C1326" i="1"/>
  <c r="C1327" i="1"/>
  <c r="C1328" i="1"/>
  <c r="C1329" i="1"/>
  <c r="C1330" i="1"/>
  <c r="C1331" i="1"/>
  <c r="C1332" i="1"/>
  <c r="C1333" i="1"/>
  <c r="C1334" i="1"/>
  <c r="P1334" i="1" s="1"/>
  <c r="C1335" i="1"/>
  <c r="C1336" i="1"/>
  <c r="C1337" i="1"/>
  <c r="P1337" i="1" s="1"/>
  <c r="C1338" i="1"/>
  <c r="C1140" i="1"/>
  <c r="P1140" i="1" s="1"/>
  <c r="J1139" i="1"/>
  <c r="K1139" i="1"/>
  <c r="L1139" i="1"/>
  <c r="M1139" i="1"/>
  <c r="N1139" i="1"/>
  <c r="O1139" i="1"/>
  <c r="Q1139" i="1"/>
  <c r="R1139" i="1"/>
  <c r="A1139" i="1"/>
  <c r="B1139" i="1"/>
  <c r="A529" i="1" l="1"/>
  <c r="P529" i="1"/>
  <c r="B505" i="1"/>
  <c r="P505" i="1"/>
  <c r="M477" i="1"/>
  <c r="P477" i="1"/>
  <c r="A429" i="1"/>
  <c r="P429" i="1"/>
  <c r="A405" i="1"/>
  <c r="P405" i="1"/>
  <c r="A381" i="1"/>
  <c r="P381" i="1"/>
  <c r="J356" i="1"/>
  <c r="P356" i="1"/>
  <c r="A331" i="1"/>
  <c r="P331" i="1"/>
  <c r="A278" i="1"/>
  <c r="P278" i="1"/>
  <c r="N1141" i="1"/>
  <c r="P1141" i="1"/>
  <c r="N1142" i="1"/>
  <c r="P1142" i="1"/>
  <c r="O1143" i="1"/>
  <c r="P1143" i="1"/>
  <c r="L1144" i="1"/>
  <c r="P1144" i="1"/>
  <c r="O1145" i="1"/>
  <c r="P1145" i="1"/>
  <c r="J1146" i="1"/>
  <c r="P1146" i="1"/>
  <c r="Q1147" i="1"/>
  <c r="P1147" i="1"/>
  <c r="N1149" i="1"/>
  <c r="P1149" i="1"/>
  <c r="K1150" i="1"/>
  <c r="P1150" i="1"/>
  <c r="O1151" i="1"/>
  <c r="P1151" i="1"/>
  <c r="O1152" i="1"/>
  <c r="P1152" i="1"/>
  <c r="L1153" i="1"/>
  <c r="P1153" i="1"/>
  <c r="M1154" i="1"/>
  <c r="P1154" i="1"/>
  <c r="R1155" i="1"/>
  <c r="P1155" i="1"/>
  <c r="A1156" i="1"/>
  <c r="P1156" i="1"/>
  <c r="Q1157" i="1"/>
  <c r="P1157" i="1"/>
  <c r="K1158" i="1"/>
  <c r="P1158" i="1"/>
  <c r="K1159" i="1"/>
  <c r="P1159" i="1"/>
  <c r="N1160" i="1"/>
  <c r="P1160" i="1"/>
  <c r="N1161" i="1"/>
  <c r="P1161" i="1"/>
  <c r="O1162" i="1"/>
  <c r="P1162" i="1"/>
  <c r="A1163" i="1"/>
  <c r="P1163" i="1"/>
  <c r="B1164" i="1"/>
  <c r="P1164" i="1"/>
  <c r="Q1165" i="1"/>
  <c r="P1165" i="1"/>
  <c r="K1166" i="1"/>
  <c r="P1166" i="1"/>
  <c r="K1167" i="1"/>
  <c r="P1167" i="1"/>
  <c r="L1168" i="1"/>
  <c r="P1168" i="1"/>
  <c r="L1169" i="1"/>
  <c r="P1169" i="1"/>
  <c r="Q1170" i="1"/>
  <c r="P1170" i="1"/>
  <c r="A1171" i="1"/>
  <c r="P1171" i="1"/>
  <c r="O1172" i="1"/>
  <c r="P1172" i="1"/>
  <c r="Q1173" i="1"/>
  <c r="P1173" i="1"/>
  <c r="M1174" i="1"/>
  <c r="P1174" i="1"/>
  <c r="N1175" i="1"/>
  <c r="P1175" i="1"/>
  <c r="Q1176" i="1"/>
  <c r="P1176" i="1"/>
  <c r="Q1177" i="1"/>
  <c r="P1177" i="1"/>
  <c r="M1178" i="1"/>
  <c r="P1178" i="1"/>
  <c r="A1179" i="1"/>
  <c r="P1179" i="1"/>
  <c r="O1180" i="1"/>
  <c r="P1180" i="1"/>
  <c r="N1181" i="1"/>
  <c r="P1181" i="1"/>
  <c r="O1182" i="1"/>
  <c r="P1182" i="1"/>
  <c r="Q1183" i="1"/>
  <c r="P1183" i="1"/>
  <c r="N1184" i="1"/>
  <c r="P1184" i="1"/>
  <c r="A1185" i="1"/>
  <c r="P1185" i="1"/>
  <c r="Q1186" i="1"/>
  <c r="P1186" i="1"/>
  <c r="J1187" i="1"/>
  <c r="P1187" i="1"/>
  <c r="N1189" i="1"/>
  <c r="P1189" i="1"/>
  <c r="Q1190" i="1"/>
  <c r="P1190" i="1"/>
  <c r="L1191" i="1"/>
  <c r="P1191" i="1"/>
  <c r="L1192" i="1"/>
  <c r="P1192" i="1"/>
  <c r="R1193" i="1"/>
  <c r="P1193" i="1"/>
  <c r="M1194" i="1"/>
  <c r="P1194" i="1"/>
  <c r="O1196" i="1"/>
  <c r="P1196" i="1"/>
  <c r="Q1197" i="1"/>
  <c r="P1197" i="1"/>
  <c r="K1198" i="1"/>
  <c r="P1198" i="1"/>
  <c r="O1199" i="1"/>
  <c r="P1199" i="1"/>
  <c r="J1201" i="1"/>
  <c r="P1201" i="1"/>
  <c r="Q1202" i="1"/>
  <c r="P1202" i="1"/>
  <c r="Q1203" i="1"/>
  <c r="P1203" i="1"/>
  <c r="Q1205" i="1"/>
  <c r="P1205" i="1"/>
  <c r="J1206" i="1"/>
  <c r="P1206" i="1"/>
  <c r="J1207" i="1"/>
  <c r="P1207" i="1"/>
  <c r="M1208" i="1"/>
  <c r="P1208" i="1"/>
  <c r="A1209" i="1"/>
  <c r="P1209" i="1"/>
  <c r="M1210" i="1"/>
  <c r="P1210" i="1"/>
  <c r="R1211" i="1"/>
  <c r="P1211" i="1"/>
  <c r="A1212" i="1"/>
  <c r="P1212" i="1"/>
  <c r="Q1213" i="1"/>
  <c r="P1213" i="1"/>
  <c r="M1214" i="1"/>
  <c r="P1214" i="1"/>
  <c r="L1215" i="1"/>
  <c r="P1215" i="1"/>
  <c r="K1216" i="1"/>
  <c r="P1216" i="1"/>
  <c r="L1217" i="1"/>
  <c r="P1217" i="1"/>
  <c r="A1219" i="1"/>
  <c r="P1219" i="1"/>
  <c r="Q1220" i="1"/>
  <c r="P1220" i="1"/>
  <c r="Q1221" i="1"/>
  <c r="P1221" i="1"/>
  <c r="O1223" i="1"/>
  <c r="P1223" i="1"/>
  <c r="J1225" i="1"/>
  <c r="P1225" i="1"/>
  <c r="K1226" i="1"/>
  <c r="P1226" i="1"/>
  <c r="A1227" i="1"/>
  <c r="P1227" i="1"/>
  <c r="O1228" i="1"/>
  <c r="P1228" i="1"/>
  <c r="Q1229" i="1"/>
  <c r="P1229" i="1"/>
  <c r="K1230" i="1"/>
  <c r="P1230" i="1"/>
  <c r="J1231" i="1"/>
  <c r="P1231" i="1"/>
  <c r="K1232" i="1"/>
  <c r="P1232" i="1"/>
  <c r="L1233" i="1"/>
  <c r="P1233" i="1"/>
  <c r="N1234" i="1"/>
  <c r="P1234" i="1"/>
  <c r="A1235" i="1"/>
  <c r="P1235" i="1"/>
  <c r="O1236" i="1"/>
  <c r="P1236" i="1"/>
  <c r="Q1237" i="1"/>
  <c r="P1237" i="1"/>
  <c r="O1238" i="1"/>
  <c r="P1238" i="1"/>
  <c r="M1239" i="1"/>
  <c r="P1239" i="1"/>
  <c r="B1241" i="1"/>
  <c r="P1241" i="1"/>
  <c r="J1242" i="1"/>
  <c r="P1242" i="1"/>
  <c r="A1243" i="1"/>
  <c r="P1243" i="1"/>
  <c r="Q1245" i="1"/>
  <c r="P1245" i="1"/>
  <c r="K1246" i="1"/>
  <c r="P1246" i="1"/>
  <c r="O1248" i="1"/>
  <c r="P1248" i="1"/>
  <c r="N1249" i="1"/>
  <c r="P1249" i="1"/>
  <c r="N1250" i="1"/>
  <c r="P1250" i="1"/>
  <c r="J1251" i="1"/>
  <c r="P1251" i="1"/>
  <c r="A1252" i="1"/>
  <c r="P1252" i="1"/>
  <c r="Q1253" i="1"/>
  <c r="P1253" i="1"/>
  <c r="J1255" i="1"/>
  <c r="P1255" i="1"/>
  <c r="Q1256" i="1"/>
  <c r="P1256" i="1"/>
  <c r="O1257" i="1"/>
  <c r="P1257" i="1"/>
  <c r="Q1258" i="1"/>
  <c r="P1258" i="1"/>
  <c r="Q1261" i="1"/>
  <c r="P1261" i="1"/>
  <c r="K1262" i="1"/>
  <c r="P1262" i="1"/>
  <c r="L1263" i="1"/>
  <c r="P1263" i="1"/>
  <c r="K1264" i="1"/>
  <c r="P1264" i="1"/>
  <c r="L1266" i="1"/>
  <c r="P1266" i="1"/>
  <c r="A1267" i="1"/>
  <c r="P1267" i="1"/>
  <c r="A1268" i="1"/>
  <c r="P1268" i="1"/>
  <c r="Q1269" i="1"/>
  <c r="P1269" i="1"/>
  <c r="N1270" i="1"/>
  <c r="P1270" i="1"/>
  <c r="N1271" i="1"/>
  <c r="P1271" i="1"/>
  <c r="M1272" i="1"/>
  <c r="P1272" i="1"/>
  <c r="J1273" i="1"/>
  <c r="P1273" i="1"/>
  <c r="O1276" i="1"/>
  <c r="P1276" i="1"/>
  <c r="Q1277" i="1"/>
  <c r="P1277" i="1"/>
  <c r="J1278" i="1"/>
  <c r="P1278" i="1"/>
  <c r="Q1279" i="1"/>
  <c r="P1279" i="1"/>
  <c r="Q1281" i="1"/>
  <c r="P1281" i="1"/>
  <c r="L1282" i="1"/>
  <c r="P1282" i="1"/>
  <c r="J1283" i="1"/>
  <c r="P1283" i="1"/>
  <c r="O1284" i="1"/>
  <c r="P1284" i="1"/>
  <c r="Q1285" i="1"/>
  <c r="P1285" i="1"/>
  <c r="N1286" i="1"/>
  <c r="P1286" i="1"/>
  <c r="K1287" i="1"/>
  <c r="P1287" i="1"/>
  <c r="J1288" i="1"/>
  <c r="P1288" i="1"/>
  <c r="N1289" i="1"/>
  <c r="P1289" i="1"/>
  <c r="O1291" i="1"/>
  <c r="P1291" i="1"/>
  <c r="M1292" i="1"/>
  <c r="P1292" i="1"/>
  <c r="O1293" i="1"/>
  <c r="P1293" i="1"/>
  <c r="Q1294" i="1"/>
  <c r="P1294" i="1"/>
  <c r="M1295" i="1"/>
  <c r="P1295" i="1"/>
  <c r="L1296" i="1"/>
  <c r="P1296" i="1"/>
  <c r="O1297" i="1"/>
  <c r="P1297" i="1"/>
  <c r="L1298" i="1"/>
  <c r="P1298" i="1"/>
  <c r="L1299" i="1"/>
  <c r="P1299" i="1"/>
  <c r="O1300" i="1"/>
  <c r="P1300" i="1"/>
  <c r="M1302" i="1"/>
  <c r="P1302" i="1"/>
  <c r="O1303" i="1"/>
  <c r="P1303" i="1"/>
  <c r="N1304" i="1"/>
  <c r="P1304" i="1"/>
  <c r="A1305" i="1"/>
  <c r="P1305" i="1"/>
  <c r="Q1307" i="1"/>
  <c r="P1307" i="1"/>
  <c r="Q1308" i="1"/>
  <c r="P1308" i="1"/>
  <c r="Q1309" i="1"/>
  <c r="P1309" i="1"/>
  <c r="O1310" i="1"/>
  <c r="P1310" i="1"/>
  <c r="Q1311" i="1"/>
  <c r="P1311" i="1"/>
  <c r="A1313" i="1"/>
  <c r="P1313" i="1"/>
  <c r="K1314" i="1"/>
  <c r="P1314" i="1"/>
  <c r="L1315" i="1"/>
  <c r="P1315" i="1"/>
  <c r="J1316" i="1"/>
  <c r="P1316" i="1"/>
  <c r="J1317" i="1"/>
  <c r="P1317" i="1"/>
  <c r="Q1318" i="1"/>
  <c r="P1318" i="1"/>
  <c r="J1319" i="1"/>
  <c r="P1319" i="1"/>
  <c r="Q1320" i="1"/>
  <c r="P1320" i="1"/>
  <c r="J1321" i="1"/>
  <c r="P1321" i="1"/>
  <c r="O1322" i="1"/>
  <c r="P1322" i="1"/>
  <c r="L1323" i="1"/>
  <c r="P1323" i="1"/>
  <c r="J1324" i="1"/>
  <c r="P1324" i="1"/>
  <c r="K1325" i="1"/>
  <c r="P1325" i="1"/>
  <c r="L1326" i="1"/>
  <c r="P1326" i="1"/>
  <c r="K1327" i="1"/>
  <c r="P1327" i="1"/>
  <c r="J1328" i="1"/>
  <c r="P1328" i="1"/>
  <c r="A1329" i="1"/>
  <c r="P1329" i="1"/>
  <c r="K1330" i="1"/>
  <c r="P1330" i="1"/>
  <c r="L1331" i="1"/>
  <c r="P1331" i="1"/>
  <c r="J1332" i="1"/>
  <c r="P1332" i="1"/>
  <c r="L1333" i="1"/>
  <c r="P1333" i="1"/>
  <c r="M1335" i="1"/>
  <c r="P1335" i="1"/>
  <c r="L1336" i="1"/>
  <c r="P1336" i="1"/>
  <c r="O1338" i="1"/>
  <c r="P1338" i="1"/>
  <c r="Q1169" i="1"/>
  <c r="O1209" i="1"/>
  <c r="L1209" i="1"/>
  <c r="N1217" i="1"/>
  <c r="R1217" i="1"/>
  <c r="A1274" i="1"/>
  <c r="B1249" i="1"/>
  <c r="B1209" i="1"/>
  <c r="O1329" i="1"/>
  <c r="A1250" i="1"/>
  <c r="B1169" i="1"/>
  <c r="R1249" i="1"/>
  <c r="B1290" i="1"/>
  <c r="M1249" i="1"/>
  <c r="L1249" i="1"/>
  <c r="O1218" i="1"/>
  <c r="K1217" i="1"/>
  <c r="A1217" i="1"/>
  <c r="O1177" i="1"/>
  <c r="J1217" i="1"/>
  <c r="K1177" i="1"/>
  <c r="A197" i="1"/>
  <c r="B197" i="1"/>
  <c r="R197" i="1"/>
  <c r="M197" i="1"/>
  <c r="L197" i="1"/>
  <c r="N197" i="1"/>
  <c r="Q197" i="1"/>
  <c r="J197" i="1"/>
  <c r="K197" i="1"/>
  <c r="C198" i="1"/>
  <c r="P198" i="1" s="1"/>
  <c r="O197" i="1"/>
  <c r="M1273" i="1"/>
  <c r="O1274" i="1"/>
  <c r="Q1257" i="1"/>
  <c r="N1297" i="1"/>
  <c r="M1297" i="1"/>
  <c r="Q1297" i="1"/>
  <c r="A1154" i="1"/>
  <c r="Q1241" i="1"/>
  <c r="O1321" i="1"/>
  <c r="L1321" i="1"/>
  <c r="Q1314" i="1"/>
  <c r="A1290" i="1"/>
  <c r="B1289" i="1"/>
  <c r="K1289" i="1"/>
  <c r="B1274" i="1"/>
  <c r="J1289" i="1"/>
  <c r="O1201" i="1"/>
  <c r="M1185" i="1"/>
  <c r="M1338" i="1"/>
  <c r="M1161" i="1"/>
  <c r="R1337" i="1"/>
  <c r="A1337" i="1"/>
  <c r="Q1145" i="1"/>
  <c r="A1265" i="1"/>
  <c r="A1161" i="1"/>
  <c r="M1281" i="1"/>
  <c r="M1257" i="1"/>
  <c r="A1321" i="1"/>
  <c r="N1337" i="1"/>
  <c r="N1257" i="1"/>
  <c r="J1161" i="1"/>
  <c r="O1337" i="1"/>
  <c r="B1297" i="1"/>
  <c r="J1337" i="1"/>
  <c r="A1297" i="1"/>
  <c r="B1257" i="1"/>
  <c r="A1201" i="1"/>
  <c r="M1337" i="1"/>
  <c r="N1329" i="1"/>
  <c r="R1313" i="1"/>
  <c r="L1297" i="1"/>
  <c r="O1265" i="1"/>
  <c r="L1257" i="1"/>
  <c r="K1249" i="1"/>
  <c r="Q1217" i="1"/>
  <c r="R1209" i="1"/>
  <c r="N1201" i="1"/>
  <c r="N1177" i="1"/>
  <c r="K1169" i="1"/>
  <c r="A1257" i="1"/>
  <c r="B1177" i="1"/>
  <c r="L1337" i="1"/>
  <c r="M1329" i="1"/>
  <c r="O1305" i="1"/>
  <c r="K1297" i="1"/>
  <c r="O1281" i="1"/>
  <c r="N1265" i="1"/>
  <c r="K1257" i="1"/>
  <c r="J1249" i="1"/>
  <c r="Q1209" i="1"/>
  <c r="M1201" i="1"/>
  <c r="M1177" i="1"/>
  <c r="J1169" i="1"/>
  <c r="B1337" i="1"/>
  <c r="A1177" i="1"/>
  <c r="K1337" i="1"/>
  <c r="L1329" i="1"/>
  <c r="R1297" i="1"/>
  <c r="J1297" i="1"/>
  <c r="N1281" i="1"/>
  <c r="R1257" i="1"/>
  <c r="J1257" i="1"/>
  <c r="R1241" i="1"/>
  <c r="O1217" i="1"/>
  <c r="Q1193" i="1"/>
  <c r="L1177" i="1"/>
  <c r="R1161" i="1"/>
  <c r="B1329" i="1"/>
  <c r="A1289" i="1"/>
  <c r="A1241" i="1"/>
  <c r="A1169" i="1"/>
  <c r="Q1337" i="1"/>
  <c r="R1329" i="1"/>
  <c r="N1321" i="1"/>
  <c r="M1289" i="1"/>
  <c r="L1281" i="1"/>
  <c r="Q1249" i="1"/>
  <c r="R1233" i="1"/>
  <c r="M1217" i="1"/>
  <c r="N1209" i="1"/>
  <c r="R1177" i="1"/>
  <c r="J1177" i="1"/>
  <c r="L1161" i="1"/>
  <c r="B1321" i="1"/>
  <c r="B1217" i="1"/>
  <c r="B1161" i="1"/>
  <c r="Q1329" i="1"/>
  <c r="M1321" i="1"/>
  <c r="L1289" i="1"/>
  <c r="K1281" i="1"/>
  <c r="K1233" i="1"/>
  <c r="M1209" i="1"/>
  <c r="R1169" i="1"/>
  <c r="K1161" i="1"/>
  <c r="B1233" i="1"/>
  <c r="Q1313" i="1"/>
  <c r="J1233" i="1"/>
  <c r="A1233" i="1"/>
  <c r="M1265" i="1"/>
  <c r="B1226" i="1"/>
  <c r="L1265" i="1"/>
  <c r="N1193" i="1"/>
  <c r="A1226" i="1"/>
  <c r="N1313" i="1"/>
  <c r="K1265" i="1"/>
  <c r="M1193" i="1"/>
  <c r="B1225" i="1"/>
  <c r="B1153" i="1"/>
  <c r="M1313" i="1"/>
  <c r="O1225" i="1"/>
  <c r="L1193" i="1"/>
  <c r="B1281" i="1"/>
  <c r="A1225" i="1"/>
  <c r="A1153" i="1"/>
  <c r="J1281" i="1"/>
  <c r="K1193" i="1"/>
  <c r="A1281" i="1"/>
  <c r="B1145" i="1"/>
  <c r="K1313" i="1"/>
  <c r="O1241" i="1"/>
  <c r="M1225" i="1"/>
  <c r="J1193" i="1"/>
  <c r="N1153" i="1"/>
  <c r="A1145" i="1"/>
  <c r="K1329" i="1"/>
  <c r="J1313" i="1"/>
  <c r="R1289" i="1"/>
  <c r="R1273" i="1"/>
  <c r="N1241" i="1"/>
  <c r="L1225" i="1"/>
  <c r="K1209" i="1"/>
  <c r="R1185" i="1"/>
  <c r="M1153" i="1"/>
  <c r="A1330" i="1"/>
  <c r="B1210" i="1"/>
  <c r="J1329" i="1"/>
  <c r="O1306" i="1"/>
  <c r="Q1289" i="1"/>
  <c r="Q1273" i="1"/>
  <c r="M1241" i="1"/>
  <c r="K1225" i="1"/>
  <c r="J1209" i="1"/>
  <c r="Q1185" i="1"/>
  <c r="O1169" i="1"/>
  <c r="K1153" i="1"/>
  <c r="R1225" i="1"/>
  <c r="O1193" i="1"/>
  <c r="O1313" i="1"/>
  <c r="Q1225" i="1"/>
  <c r="R1153" i="1"/>
  <c r="J1265" i="1"/>
  <c r="Q1153" i="1"/>
  <c r="L1313" i="1"/>
  <c r="N1225" i="1"/>
  <c r="O1153" i="1"/>
  <c r="B1273" i="1"/>
  <c r="R1321" i="1"/>
  <c r="R1305" i="1"/>
  <c r="L1241" i="1"/>
  <c r="R1201" i="1"/>
  <c r="J1153" i="1"/>
  <c r="A1273" i="1"/>
  <c r="Q1321" i="1"/>
  <c r="Q1305" i="1"/>
  <c r="O1289" i="1"/>
  <c r="O1273" i="1"/>
  <c r="K1241" i="1"/>
  <c r="Q1201" i="1"/>
  <c r="O1185" i="1"/>
  <c r="M1169" i="1"/>
  <c r="M1146" i="1"/>
  <c r="B1322" i="1"/>
  <c r="B1265" i="1"/>
  <c r="B1201" i="1"/>
  <c r="N1273" i="1"/>
  <c r="J1241" i="1"/>
  <c r="N1185" i="1"/>
  <c r="R1145" i="1"/>
  <c r="B1193" i="1"/>
  <c r="N1305" i="1"/>
  <c r="L1273" i="1"/>
  <c r="Q1233" i="1"/>
  <c r="L1185" i="1"/>
  <c r="N1145" i="1"/>
  <c r="B1313" i="1"/>
  <c r="A1193" i="1"/>
  <c r="M1305" i="1"/>
  <c r="K1273" i="1"/>
  <c r="K1185" i="1"/>
  <c r="M1145" i="1"/>
  <c r="B1185" i="1"/>
  <c r="L1305" i="1"/>
  <c r="O1233" i="1"/>
  <c r="L1201" i="1"/>
  <c r="J1185" i="1"/>
  <c r="Q1161" i="1"/>
  <c r="L1145" i="1"/>
  <c r="A1306" i="1"/>
  <c r="K1321" i="1"/>
  <c r="K1305" i="1"/>
  <c r="Q1282" i="1"/>
  <c r="R1265" i="1"/>
  <c r="N1233" i="1"/>
  <c r="K1201" i="1"/>
  <c r="J1145" i="1"/>
  <c r="B1305" i="1"/>
  <c r="A1249" i="1"/>
  <c r="J1305" i="1"/>
  <c r="R1281" i="1"/>
  <c r="Q1265" i="1"/>
  <c r="O1249" i="1"/>
  <c r="M1233" i="1"/>
  <c r="O1161" i="1"/>
  <c r="M1184" i="1"/>
  <c r="A1314" i="1"/>
  <c r="J1143" i="1"/>
  <c r="M1160" i="1"/>
  <c r="J1246" i="1"/>
  <c r="O1240" i="1"/>
  <c r="A1322" i="1"/>
  <c r="B1266" i="1"/>
  <c r="B1242" i="1"/>
  <c r="B1202" i="1"/>
  <c r="N1306" i="1"/>
  <c r="R1178" i="1"/>
  <c r="B1282" i="1"/>
  <c r="A1242" i="1"/>
  <c r="A1202" i="1"/>
  <c r="J1330" i="1"/>
  <c r="M1234" i="1"/>
  <c r="B1298" i="1"/>
  <c r="B1218" i="1"/>
  <c r="A1170" i="1"/>
  <c r="B1146" i="1"/>
  <c r="K1298" i="1"/>
  <c r="N1170" i="1"/>
  <c r="B1338" i="1"/>
  <c r="B1314" i="1"/>
  <c r="R1194" i="1"/>
  <c r="R1314" i="1"/>
  <c r="K1250" i="1"/>
  <c r="J1226" i="1"/>
  <c r="J1194" i="1"/>
  <c r="Q1278" i="1"/>
  <c r="R1158" i="1"/>
  <c r="M1142" i="1"/>
  <c r="A1198" i="1"/>
  <c r="J1262" i="1"/>
  <c r="B1190" i="1"/>
  <c r="J1230" i="1"/>
  <c r="O1224" i="1"/>
  <c r="N1152" i="1"/>
  <c r="K1144" i="1"/>
  <c r="B1160" i="1"/>
  <c r="O1200" i="1"/>
  <c r="A1240" i="1"/>
  <c r="M1256" i="1"/>
  <c r="R1232" i="1"/>
  <c r="A1176" i="1"/>
  <c r="J1232" i="1"/>
  <c r="R1216" i="1"/>
  <c r="J1216" i="1"/>
  <c r="B1336" i="1"/>
  <c r="K1192" i="1"/>
  <c r="K1168" i="1"/>
  <c r="A1272" i="1"/>
  <c r="L1208" i="1"/>
  <c r="K1962" i="1"/>
  <c r="B1248" i="1"/>
  <c r="B1224" i="1"/>
  <c r="B1200" i="1"/>
  <c r="A1160" i="1"/>
  <c r="L1312" i="1"/>
  <c r="N1240" i="1"/>
  <c r="Q1232" i="1"/>
  <c r="N1224" i="1"/>
  <c r="Q1216" i="1"/>
  <c r="K1208" i="1"/>
  <c r="N1200" i="1"/>
  <c r="R1192" i="1"/>
  <c r="J1192" i="1"/>
  <c r="L1184" i="1"/>
  <c r="O1176" i="1"/>
  <c r="R1168" i="1"/>
  <c r="J1168" i="1"/>
  <c r="L1160" i="1"/>
  <c r="M1152" i="1"/>
  <c r="A1224" i="1"/>
  <c r="A1200" i="1"/>
  <c r="B1144" i="1"/>
  <c r="Q1272" i="1"/>
  <c r="M1240" i="1"/>
  <c r="M1224" i="1"/>
  <c r="R1208" i="1"/>
  <c r="J1208" i="1"/>
  <c r="M1200" i="1"/>
  <c r="Q1192" i="1"/>
  <c r="K1184" i="1"/>
  <c r="N1176" i="1"/>
  <c r="Q1168" i="1"/>
  <c r="K1160" i="1"/>
  <c r="L1152" i="1"/>
  <c r="A1248" i="1"/>
  <c r="B1232" i="1"/>
  <c r="B1208" i="1"/>
  <c r="B1184" i="1"/>
  <c r="A1144" i="1"/>
  <c r="N1328" i="1"/>
  <c r="N1288" i="1"/>
  <c r="L1240" i="1"/>
  <c r="O1232" i="1"/>
  <c r="L1224" i="1"/>
  <c r="O1216" i="1"/>
  <c r="Q1208" i="1"/>
  <c r="L1200" i="1"/>
  <c r="R1184" i="1"/>
  <c r="J1184" i="1"/>
  <c r="M1176" i="1"/>
  <c r="R1160" i="1"/>
  <c r="J1160" i="1"/>
  <c r="K1152" i="1"/>
  <c r="L477" i="1"/>
  <c r="A1232" i="1"/>
  <c r="A1208" i="1"/>
  <c r="A1184" i="1"/>
  <c r="B1168" i="1"/>
  <c r="O1264" i="1"/>
  <c r="K1240" i="1"/>
  <c r="N1232" i="1"/>
  <c r="K1224" i="1"/>
  <c r="N1216" i="1"/>
  <c r="K1200" i="1"/>
  <c r="O1192" i="1"/>
  <c r="Q1184" i="1"/>
  <c r="L1176" i="1"/>
  <c r="O1168" i="1"/>
  <c r="Q1160" i="1"/>
  <c r="R1152" i="1"/>
  <c r="J1152" i="1"/>
  <c r="Q1144" i="1"/>
  <c r="N1144" i="1"/>
  <c r="A1296" i="1"/>
  <c r="A1168" i="1"/>
  <c r="B1152" i="1"/>
  <c r="M1320" i="1"/>
  <c r="R1304" i="1"/>
  <c r="R1240" i="1"/>
  <c r="J1240" i="1"/>
  <c r="M1232" i="1"/>
  <c r="R1224" i="1"/>
  <c r="J1224" i="1"/>
  <c r="M1216" i="1"/>
  <c r="O1208" i="1"/>
  <c r="R1200" i="1"/>
  <c r="J1200" i="1"/>
  <c r="N1192" i="1"/>
  <c r="K1176" i="1"/>
  <c r="N1168" i="1"/>
  <c r="Q1152" i="1"/>
  <c r="B1216" i="1"/>
  <c r="B1192" i="1"/>
  <c r="A1152" i="1"/>
  <c r="L1280" i="1"/>
  <c r="Q1240" i="1"/>
  <c r="L1232" i="1"/>
  <c r="Q1224" i="1"/>
  <c r="L1216" i="1"/>
  <c r="N1208" i="1"/>
  <c r="Q1200" i="1"/>
  <c r="M1192" i="1"/>
  <c r="O1184" i="1"/>
  <c r="R1176" i="1"/>
  <c r="J1176" i="1"/>
  <c r="M1168" i="1"/>
  <c r="O1160" i="1"/>
  <c r="M1144" i="1"/>
  <c r="B1312" i="1"/>
  <c r="J1304" i="1"/>
  <c r="B1272" i="1"/>
  <c r="B1240" i="1"/>
  <c r="A1216" i="1"/>
  <c r="A1192" i="1"/>
  <c r="B1176" i="1"/>
  <c r="K1897" i="1"/>
  <c r="O1334" i="1"/>
  <c r="R1262" i="1"/>
  <c r="R1246" i="1"/>
  <c r="R1230" i="1"/>
  <c r="M1198" i="1"/>
  <c r="N1182" i="1"/>
  <c r="Q477" i="1"/>
  <c r="A1251" i="1"/>
  <c r="A1206" i="1"/>
  <c r="N1238" i="1"/>
  <c r="Q1206" i="1"/>
  <c r="Q529" i="1"/>
  <c r="A1331" i="1"/>
  <c r="M1286" i="1"/>
  <c r="M1270" i="1"/>
  <c r="O1254" i="1"/>
  <c r="M1190" i="1"/>
  <c r="N529" i="1"/>
  <c r="O1222" i="1"/>
  <c r="M529" i="1"/>
  <c r="L529" i="1"/>
  <c r="K529" i="1"/>
  <c r="J529" i="1"/>
  <c r="B529" i="1"/>
  <c r="O1215" i="1"/>
  <c r="L1302" i="1"/>
  <c r="N1255" i="1"/>
  <c r="A1183" i="1"/>
  <c r="R1223" i="1"/>
  <c r="Q1175" i="1"/>
  <c r="K477" i="1"/>
  <c r="J477" i="1"/>
  <c r="K1326" i="1"/>
  <c r="N1310" i="1"/>
  <c r="B1326" i="1"/>
  <c r="N1159" i="1"/>
  <c r="B1215" i="1"/>
  <c r="B1295" i="1"/>
  <c r="A505" i="1"/>
  <c r="N505" i="1"/>
  <c r="O505" i="1"/>
  <c r="M505" i="1"/>
  <c r="L505" i="1"/>
  <c r="K505" i="1"/>
  <c r="J505" i="1"/>
  <c r="Q505" i="1"/>
  <c r="B1330" i="1"/>
  <c r="A1291" i="1"/>
  <c r="A1275" i="1"/>
  <c r="A1266" i="1"/>
  <c r="B1250" i="1"/>
  <c r="A1218" i="1"/>
  <c r="A1210" i="1"/>
  <c r="B1178" i="1"/>
  <c r="K1338" i="1"/>
  <c r="Q1298" i="1"/>
  <c r="M1274" i="1"/>
  <c r="M1250" i="1"/>
  <c r="R1226" i="1"/>
  <c r="M1218" i="1"/>
  <c r="L1194" i="1"/>
  <c r="A1338" i="1"/>
  <c r="A1298" i="1"/>
  <c r="B1258" i="1"/>
  <c r="B1162" i="1"/>
  <c r="A1140" i="1"/>
  <c r="N1322" i="1"/>
  <c r="O1314" i="1"/>
  <c r="L1306" i="1"/>
  <c r="K1282" i="1"/>
  <c r="N1258" i="1"/>
  <c r="K1234" i="1"/>
  <c r="N1202" i="1"/>
  <c r="L1178" i="1"/>
  <c r="A1258" i="1"/>
  <c r="B1234" i="1"/>
  <c r="A1162" i="1"/>
  <c r="R1330" i="1"/>
  <c r="M1322" i="1"/>
  <c r="J1314" i="1"/>
  <c r="Q1266" i="1"/>
  <c r="R1210" i="1"/>
  <c r="J1178" i="1"/>
  <c r="Q1162" i="1"/>
  <c r="A1194" i="1"/>
  <c r="B1170" i="1"/>
  <c r="Q1330" i="1"/>
  <c r="K1322" i="1"/>
  <c r="O1290" i="1"/>
  <c r="K1266" i="1"/>
  <c r="Q1242" i="1"/>
  <c r="L1210" i="1"/>
  <c r="B477" i="1"/>
  <c r="A1307" i="1"/>
  <c r="A1211" i="1"/>
  <c r="N1338" i="1"/>
  <c r="O1330" i="1"/>
  <c r="M1290" i="1"/>
  <c r="O1242" i="1"/>
  <c r="J1210" i="1"/>
  <c r="N1186" i="1"/>
  <c r="A477" i="1"/>
  <c r="O477" i="1"/>
  <c r="N477" i="1"/>
  <c r="N405" i="1"/>
  <c r="B356" i="1"/>
  <c r="A356" i="1"/>
  <c r="N429" i="1"/>
  <c r="L429" i="1"/>
  <c r="L1214" i="1"/>
  <c r="M429" i="1"/>
  <c r="K429" i="1"/>
  <c r="J429" i="1"/>
  <c r="B429" i="1"/>
  <c r="O429" i="1"/>
  <c r="L405" i="1"/>
  <c r="M405" i="1"/>
  <c r="K405" i="1"/>
  <c r="J405" i="1"/>
  <c r="B405" i="1"/>
  <c r="O405" i="1"/>
  <c r="L1338" i="1"/>
  <c r="L1322" i="1"/>
  <c r="M1306" i="1"/>
  <c r="R1298" i="1"/>
  <c r="J1298" i="1"/>
  <c r="N1290" i="1"/>
  <c r="R1282" i="1"/>
  <c r="J1282" i="1"/>
  <c r="N1274" i="1"/>
  <c r="R1266" i="1"/>
  <c r="J1266" i="1"/>
  <c r="O1258" i="1"/>
  <c r="L1250" i="1"/>
  <c r="L1234" i="1"/>
  <c r="Q1226" i="1"/>
  <c r="N1218" i="1"/>
  <c r="K1210" i="1"/>
  <c r="O1202" i="1"/>
  <c r="K1194" i="1"/>
  <c r="O1186" i="1"/>
  <c r="K1178" i="1"/>
  <c r="O1170" i="1"/>
  <c r="R1162" i="1"/>
  <c r="L1146" i="1"/>
  <c r="B1306" i="1"/>
  <c r="A1282" i="1"/>
  <c r="A1234" i="1"/>
  <c r="B1186" i="1"/>
  <c r="A1178" i="1"/>
  <c r="A1146" i="1"/>
  <c r="R1338" i="1"/>
  <c r="J1338" i="1"/>
  <c r="N1330" i="1"/>
  <c r="R1322" i="1"/>
  <c r="J1322" i="1"/>
  <c r="N1314" i="1"/>
  <c r="K1306" i="1"/>
  <c r="L1290" i="1"/>
  <c r="L1274" i="1"/>
  <c r="M1258" i="1"/>
  <c r="R1250" i="1"/>
  <c r="J1250" i="1"/>
  <c r="N1242" i="1"/>
  <c r="R1234" i="1"/>
  <c r="J1234" i="1"/>
  <c r="O1226" i="1"/>
  <c r="L1218" i="1"/>
  <c r="Q1210" i="1"/>
  <c r="M1202" i="1"/>
  <c r="Q1194" i="1"/>
  <c r="M1186" i="1"/>
  <c r="Q1178" i="1"/>
  <c r="M1170" i="1"/>
  <c r="N1162" i="1"/>
  <c r="R1154" i="1"/>
  <c r="B1194" i="1"/>
  <c r="A1186" i="1"/>
  <c r="B1154" i="1"/>
  <c r="Q1338" i="1"/>
  <c r="M1330" i="1"/>
  <c r="Q1322" i="1"/>
  <c r="M1314" i="1"/>
  <c r="R1306" i="1"/>
  <c r="J1306" i="1"/>
  <c r="O1298" i="1"/>
  <c r="K1290" i="1"/>
  <c r="O1282" i="1"/>
  <c r="K1274" i="1"/>
  <c r="O1266" i="1"/>
  <c r="L1258" i="1"/>
  <c r="Q1250" i="1"/>
  <c r="M1242" i="1"/>
  <c r="Q1234" i="1"/>
  <c r="N1226" i="1"/>
  <c r="K1218" i="1"/>
  <c r="L1202" i="1"/>
  <c r="L1186" i="1"/>
  <c r="L1170" i="1"/>
  <c r="M1162" i="1"/>
  <c r="L1154" i="1"/>
  <c r="Q381" i="1"/>
  <c r="L1330" i="1"/>
  <c r="L1314" i="1"/>
  <c r="Q1306" i="1"/>
  <c r="N1298" i="1"/>
  <c r="R1290" i="1"/>
  <c r="J1290" i="1"/>
  <c r="N1282" i="1"/>
  <c r="R1274" i="1"/>
  <c r="J1274" i="1"/>
  <c r="N1266" i="1"/>
  <c r="K1258" i="1"/>
  <c r="L1242" i="1"/>
  <c r="M1226" i="1"/>
  <c r="R1218" i="1"/>
  <c r="J1218" i="1"/>
  <c r="O1210" i="1"/>
  <c r="K1202" i="1"/>
  <c r="O1194" i="1"/>
  <c r="K1186" i="1"/>
  <c r="O1178" i="1"/>
  <c r="K1170" i="1"/>
  <c r="L1162" i="1"/>
  <c r="K1154" i="1"/>
  <c r="N381" i="1"/>
  <c r="M1298" i="1"/>
  <c r="Q1290" i="1"/>
  <c r="M1282" i="1"/>
  <c r="Q1274" i="1"/>
  <c r="M1266" i="1"/>
  <c r="R1258" i="1"/>
  <c r="J1258" i="1"/>
  <c r="O1250" i="1"/>
  <c r="K1242" i="1"/>
  <c r="O1234" i="1"/>
  <c r="L1226" i="1"/>
  <c r="Q1218" i="1"/>
  <c r="N1210" i="1"/>
  <c r="R1202" i="1"/>
  <c r="J1202" i="1"/>
  <c r="N1194" i="1"/>
  <c r="R1186" i="1"/>
  <c r="J1186" i="1"/>
  <c r="N1178" i="1"/>
  <c r="R1170" i="1"/>
  <c r="J1170" i="1"/>
  <c r="J1162" i="1"/>
  <c r="J1154" i="1"/>
  <c r="L381" i="1"/>
  <c r="R1242" i="1"/>
  <c r="N1146" i="1"/>
  <c r="M381" i="1"/>
  <c r="K381" i="1"/>
  <c r="R381" i="1"/>
  <c r="J381" i="1"/>
  <c r="B381" i="1"/>
  <c r="O381" i="1"/>
  <c r="A1195" i="1"/>
  <c r="B1189" i="1"/>
  <c r="B1141" i="1"/>
  <c r="K1315" i="1"/>
  <c r="Q1317" i="1"/>
  <c r="N1293" i="1"/>
  <c r="A1315" i="1"/>
  <c r="A1229" i="1"/>
  <c r="A1155" i="1"/>
  <c r="J1325" i="1"/>
  <c r="O356" i="1"/>
  <c r="N356" i="1"/>
  <c r="B1301" i="1"/>
  <c r="B1277" i="1"/>
  <c r="A1253" i="1"/>
  <c r="M356" i="1"/>
  <c r="L356" i="1"/>
  <c r="K356" i="1"/>
  <c r="B1254" i="1"/>
  <c r="A1190" i="1"/>
  <c r="N1334" i="1"/>
  <c r="R1326" i="1"/>
  <c r="J1326" i="1"/>
  <c r="O1318" i="1"/>
  <c r="M1310" i="1"/>
  <c r="K1302" i="1"/>
  <c r="O1294" i="1"/>
  <c r="L1286" i="1"/>
  <c r="L1270" i="1"/>
  <c r="Q1262" i="1"/>
  <c r="N1254" i="1"/>
  <c r="Q1246" i="1"/>
  <c r="M1238" i="1"/>
  <c r="Q1230" i="1"/>
  <c r="N1222" i="1"/>
  <c r="K1214" i="1"/>
  <c r="J1198" i="1"/>
  <c r="L1190" i="1"/>
  <c r="M1182" i="1"/>
  <c r="R1174" i="1"/>
  <c r="Q1158" i="1"/>
  <c r="A1326" i="1"/>
  <c r="A1334" i="1"/>
  <c r="B1182" i="1"/>
  <c r="B1174" i="1"/>
  <c r="M1334" i="1"/>
  <c r="Q1326" i="1"/>
  <c r="N1318" i="1"/>
  <c r="L1310" i="1"/>
  <c r="R1302" i="1"/>
  <c r="J1302" i="1"/>
  <c r="N1294" i="1"/>
  <c r="K1286" i="1"/>
  <c r="O1278" i="1"/>
  <c r="K1270" i="1"/>
  <c r="M1254" i="1"/>
  <c r="L1238" i="1"/>
  <c r="M1222" i="1"/>
  <c r="R1214" i="1"/>
  <c r="J1214" i="1"/>
  <c r="O1206" i="1"/>
  <c r="K1190" i="1"/>
  <c r="L1182" i="1"/>
  <c r="Q1174" i="1"/>
  <c r="R1166" i="1"/>
  <c r="K1238" i="1"/>
  <c r="O1230" i="1"/>
  <c r="L1222" i="1"/>
  <c r="Q1214" i="1"/>
  <c r="N1206" i="1"/>
  <c r="R1198" i="1"/>
  <c r="K1182" i="1"/>
  <c r="Q1166" i="1"/>
  <c r="N1158" i="1"/>
  <c r="B1278" i="1"/>
  <c r="A1182" i="1"/>
  <c r="A1174" i="1"/>
  <c r="B1166" i="1"/>
  <c r="B1158" i="1"/>
  <c r="Q1302" i="1"/>
  <c r="M1294" i="1"/>
  <c r="R1286" i="1"/>
  <c r="J1286" i="1"/>
  <c r="N1278" i="1"/>
  <c r="R1270" i="1"/>
  <c r="J1270" i="1"/>
  <c r="O1262" i="1"/>
  <c r="A1278" i="1"/>
  <c r="A1262" i="1"/>
  <c r="A1246" i="1"/>
  <c r="A1238" i="1"/>
  <c r="B1230" i="1"/>
  <c r="A1166" i="1"/>
  <c r="A1158" i="1"/>
  <c r="B1150" i="1"/>
  <c r="B1142" i="1"/>
  <c r="K1334" i="1"/>
  <c r="O1326" i="1"/>
  <c r="L1318" i="1"/>
  <c r="R1310" i="1"/>
  <c r="J1310" i="1"/>
  <c r="L1294" i="1"/>
  <c r="Q1286" i="1"/>
  <c r="M1278" i="1"/>
  <c r="Q1270" i="1"/>
  <c r="N1262" i="1"/>
  <c r="K1254" i="1"/>
  <c r="N1246" i="1"/>
  <c r="R1238" i="1"/>
  <c r="J1238" i="1"/>
  <c r="N1230" i="1"/>
  <c r="K1222" i="1"/>
  <c r="M1206" i="1"/>
  <c r="Q1198" i="1"/>
  <c r="J1182" i="1"/>
  <c r="L1174" i="1"/>
  <c r="Q331" i="1"/>
  <c r="B1238" i="1"/>
  <c r="L1254" i="1"/>
  <c r="O1246" i="1"/>
  <c r="B1302" i="1"/>
  <c r="B1286" i="1"/>
  <c r="B1270" i="1"/>
  <c r="A1230" i="1"/>
  <c r="B1222" i="1"/>
  <c r="A1150" i="1"/>
  <c r="A1142" i="1"/>
  <c r="R1334" i="1"/>
  <c r="J1334" i="1"/>
  <c r="N1326" i="1"/>
  <c r="K1318" i="1"/>
  <c r="Q1310" i="1"/>
  <c r="O1302" i="1"/>
  <c r="K1294" i="1"/>
  <c r="L1278" i="1"/>
  <c r="M1262" i="1"/>
  <c r="R1254" i="1"/>
  <c r="J1254" i="1"/>
  <c r="M1246" i="1"/>
  <c r="Q1238" i="1"/>
  <c r="M1230" i="1"/>
  <c r="R1222" i="1"/>
  <c r="J1222" i="1"/>
  <c r="O1214" i="1"/>
  <c r="L1206" i="1"/>
  <c r="K1174" i="1"/>
  <c r="N1166" i="1"/>
  <c r="N331" i="1"/>
  <c r="B1334" i="1"/>
  <c r="A1254" i="1"/>
  <c r="B1262" i="1"/>
  <c r="B1246" i="1"/>
  <c r="L1334" i="1"/>
  <c r="M1318" i="1"/>
  <c r="K1310" i="1"/>
  <c r="B1318" i="1"/>
  <c r="B1310" i="1"/>
  <c r="A1302" i="1"/>
  <c r="B1294" i="1"/>
  <c r="A1286" i="1"/>
  <c r="A1270" i="1"/>
  <c r="A1222" i="1"/>
  <c r="B1214" i="1"/>
  <c r="Q1334" i="1"/>
  <c r="M1326" i="1"/>
  <c r="R1318" i="1"/>
  <c r="J1318" i="1"/>
  <c r="N1302" i="1"/>
  <c r="R1294" i="1"/>
  <c r="J1294" i="1"/>
  <c r="O1286" i="1"/>
  <c r="K1278" i="1"/>
  <c r="O1270" i="1"/>
  <c r="L1262" i="1"/>
  <c r="Q1254" i="1"/>
  <c r="L1246" i="1"/>
  <c r="L1230" i="1"/>
  <c r="Q1222" i="1"/>
  <c r="N1214" i="1"/>
  <c r="K1206" i="1"/>
  <c r="O1198" i="1"/>
  <c r="O1190" i="1"/>
  <c r="R1182" i="1"/>
  <c r="J1174" i="1"/>
  <c r="M1166" i="1"/>
  <c r="L331" i="1"/>
  <c r="A1318" i="1"/>
  <c r="A1310" i="1"/>
  <c r="A1294" i="1"/>
  <c r="A1214" i="1"/>
  <c r="B1206" i="1"/>
  <c r="B1198" i="1"/>
  <c r="R1278" i="1"/>
  <c r="R1206" i="1"/>
  <c r="N1198" i="1"/>
  <c r="N1190" i="1"/>
  <c r="Q1182" i="1"/>
  <c r="M331" i="1"/>
  <c r="K331" i="1"/>
  <c r="R331" i="1"/>
  <c r="J331" i="1"/>
  <c r="B331" i="1"/>
  <c r="O331" i="1"/>
  <c r="A1295" i="1"/>
  <c r="B1287" i="1"/>
  <c r="B1263" i="1"/>
  <c r="B1175" i="1"/>
  <c r="O1301" i="1"/>
  <c r="R1271" i="1"/>
  <c r="M1255" i="1"/>
  <c r="K1223" i="1"/>
  <c r="M1183" i="1"/>
  <c r="J1175" i="1"/>
  <c r="A1141" i="1"/>
  <c r="Q1335" i="1"/>
  <c r="M1279" i="1"/>
  <c r="J1271" i="1"/>
  <c r="M1231" i="1"/>
  <c r="A1207" i="1"/>
  <c r="A1175" i="1"/>
  <c r="O1263" i="1"/>
  <c r="N1231" i="1"/>
  <c r="B1239" i="1"/>
  <c r="A1199" i="1"/>
  <c r="O1327" i="1"/>
  <c r="O1287" i="1"/>
  <c r="L1279" i="1"/>
  <c r="N1261" i="1"/>
  <c r="Q1239" i="1"/>
  <c r="R1199" i="1"/>
  <c r="O1191" i="1"/>
  <c r="R1151" i="1"/>
  <c r="Q278" i="1"/>
  <c r="B1247" i="1"/>
  <c r="J1223" i="1"/>
  <c r="L1183" i="1"/>
  <c r="O1319" i="1"/>
  <c r="B1319" i="1"/>
  <c r="A1231" i="1"/>
  <c r="A1159" i="1"/>
  <c r="J1335" i="1"/>
  <c r="N1327" i="1"/>
  <c r="N1319" i="1"/>
  <c r="M1311" i="1"/>
  <c r="R1303" i="1"/>
  <c r="Q1295" i="1"/>
  <c r="N1287" i="1"/>
  <c r="K1199" i="1"/>
  <c r="L1198" i="1"/>
  <c r="R1190" i="1"/>
  <c r="J1190" i="1"/>
  <c r="O1174" i="1"/>
  <c r="J1166" i="1"/>
  <c r="J1158" i="1"/>
  <c r="K1151" i="1"/>
  <c r="N278" i="1"/>
  <c r="Q1271" i="1"/>
  <c r="B1199" i="1"/>
  <c r="A1335" i="1"/>
  <c r="B1327" i="1"/>
  <c r="A1319" i="1"/>
  <c r="B1191" i="1"/>
  <c r="A1165" i="1"/>
  <c r="M1319" i="1"/>
  <c r="L1311" i="1"/>
  <c r="K1303" i="1"/>
  <c r="L1247" i="1"/>
  <c r="N1207" i="1"/>
  <c r="J1199" i="1"/>
  <c r="N1174" i="1"/>
  <c r="O1167" i="1"/>
  <c r="O1165" i="1"/>
  <c r="J1151" i="1"/>
  <c r="R1143" i="1"/>
  <c r="L278" i="1"/>
  <c r="B1271" i="1"/>
  <c r="R1335" i="1"/>
  <c r="A1311" i="1"/>
  <c r="B1303" i="1"/>
  <c r="B1223" i="1"/>
  <c r="B1151" i="1"/>
  <c r="K1333" i="1"/>
  <c r="R1325" i="1"/>
  <c r="J1303" i="1"/>
  <c r="L1285" i="1"/>
  <c r="K1247" i="1"/>
  <c r="M1207" i="1"/>
  <c r="R1175" i="1"/>
  <c r="N1167" i="1"/>
  <c r="O1159" i="1"/>
  <c r="R1150" i="1"/>
  <c r="K1143" i="1"/>
  <c r="M278" i="1"/>
  <c r="K278" i="1"/>
  <c r="R278" i="1"/>
  <c r="J278" i="1"/>
  <c r="B278" i="1"/>
  <c r="O278" i="1"/>
  <c r="K1312" i="1"/>
  <c r="B1280" i="1"/>
  <c r="B1320" i="1"/>
  <c r="B1279" i="1"/>
  <c r="B1255" i="1"/>
  <c r="K1336" i="1"/>
  <c r="L1335" i="1"/>
  <c r="Q1328" i="1"/>
  <c r="R1327" i="1"/>
  <c r="J1327" i="1"/>
  <c r="Q1319" i="1"/>
  <c r="O1312" i="1"/>
  <c r="M1304" i="1"/>
  <c r="N1303" i="1"/>
  <c r="K1296" i="1"/>
  <c r="L1295" i="1"/>
  <c r="Q1288" i="1"/>
  <c r="R1287" i="1"/>
  <c r="J1287" i="1"/>
  <c r="O1280" i="1"/>
  <c r="L1272" i="1"/>
  <c r="M1271" i="1"/>
  <c r="R1264" i="1"/>
  <c r="J1264" i="1"/>
  <c r="K1263" i="1"/>
  <c r="Q1255" i="1"/>
  <c r="N1248" i="1"/>
  <c r="O1247" i="1"/>
  <c r="L1239" i="1"/>
  <c r="Q1231" i="1"/>
  <c r="N1223" i="1"/>
  <c r="K1215" i="1"/>
  <c r="Q1207" i="1"/>
  <c r="N1199" i="1"/>
  <c r="K1191" i="1"/>
  <c r="M1175" i="1"/>
  <c r="R1167" i="1"/>
  <c r="J1167" i="1"/>
  <c r="R1159" i="1"/>
  <c r="J1159" i="1"/>
  <c r="N1151" i="1"/>
  <c r="N1143" i="1"/>
  <c r="A1312" i="1"/>
  <c r="O1336" i="1"/>
  <c r="Q1304" i="1"/>
  <c r="R1248" i="1"/>
  <c r="B1256" i="1"/>
  <c r="A1327" i="1"/>
  <c r="A1320" i="1"/>
  <c r="A1303" i="1"/>
  <c r="B1296" i="1"/>
  <c r="A1279" i="1"/>
  <c r="A1255" i="1"/>
  <c r="B1231" i="1"/>
  <c r="B1207" i="1"/>
  <c r="B1183" i="1"/>
  <c r="B1159" i="1"/>
  <c r="R1336" i="1"/>
  <c r="J1336" i="1"/>
  <c r="K1335" i="1"/>
  <c r="Q1327" i="1"/>
  <c r="O1320" i="1"/>
  <c r="N1312" i="1"/>
  <c r="O1311" i="1"/>
  <c r="L1304" i="1"/>
  <c r="M1303" i="1"/>
  <c r="R1296" i="1"/>
  <c r="J1296" i="1"/>
  <c r="K1295" i="1"/>
  <c r="Q1287" i="1"/>
  <c r="N1280" i="1"/>
  <c r="O1279" i="1"/>
  <c r="K1272" i="1"/>
  <c r="L1271" i="1"/>
  <c r="Q1264" i="1"/>
  <c r="R1263" i="1"/>
  <c r="J1263" i="1"/>
  <c r="O1256" i="1"/>
  <c r="M1248" i="1"/>
  <c r="N1247" i="1"/>
  <c r="K1239" i="1"/>
  <c r="M1223" i="1"/>
  <c r="R1215" i="1"/>
  <c r="J1215" i="1"/>
  <c r="M1199" i="1"/>
  <c r="R1191" i="1"/>
  <c r="J1191" i="1"/>
  <c r="O1183" i="1"/>
  <c r="L1175" i="1"/>
  <c r="Q1167" i="1"/>
  <c r="Q1159" i="1"/>
  <c r="M1151" i="1"/>
  <c r="M1143" i="1"/>
  <c r="Q1336" i="1"/>
  <c r="O1328" i="1"/>
  <c r="N1320" i="1"/>
  <c r="M1312" i="1"/>
  <c r="N1311" i="1"/>
  <c r="K1304" i="1"/>
  <c r="L1303" i="1"/>
  <c r="Q1296" i="1"/>
  <c r="R1295" i="1"/>
  <c r="J1295" i="1"/>
  <c r="O1288" i="1"/>
  <c r="M1280" i="1"/>
  <c r="N1279" i="1"/>
  <c r="R1272" i="1"/>
  <c r="J1272" i="1"/>
  <c r="K1271" i="1"/>
  <c r="Q1263" i="1"/>
  <c r="N1256" i="1"/>
  <c r="O1255" i="1"/>
  <c r="L1248" i="1"/>
  <c r="M1247" i="1"/>
  <c r="R1239" i="1"/>
  <c r="J1239" i="1"/>
  <c r="O1231" i="1"/>
  <c r="L1223" i="1"/>
  <c r="Q1215" i="1"/>
  <c r="O1207" i="1"/>
  <c r="L1199" i="1"/>
  <c r="Q1191" i="1"/>
  <c r="N1183" i="1"/>
  <c r="K1175" i="1"/>
  <c r="L1151" i="1"/>
  <c r="L1143" i="1"/>
  <c r="A1336" i="1"/>
  <c r="B1288" i="1"/>
  <c r="O1296" i="1"/>
  <c r="L1256" i="1"/>
  <c r="B1335" i="1"/>
  <c r="B1311" i="1"/>
  <c r="A1288" i="1"/>
  <c r="A1271" i="1"/>
  <c r="A1264" i="1"/>
  <c r="A1247" i="1"/>
  <c r="A1223" i="1"/>
  <c r="A1151" i="1"/>
  <c r="N1336" i="1"/>
  <c r="O1335" i="1"/>
  <c r="L1328" i="1"/>
  <c r="M1327" i="1"/>
  <c r="K1320" i="1"/>
  <c r="L1319" i="1"/>
  <c r="R1312" i="1"/>
  <c r="J1312" i="1"/>
  <c r="K1311" i="1"/>
  <c r="Q1303" i="1"/>
  <c r="N1296" i="1"/>
  <c r="O1295" i="1"/>
  <c r="L1288" i="1"/>
  <c r="M1287" i="1"/>
  <c r="R1280" i="1"/>
  <c r="J1280" i="1"/>
  <c r="K1279" i="1"/>
  <c r="O1272" i="1"/>
  <c r="M1264" i="1"/>
  <c r="N1263" i="1"/>
  <c r="K1256" i="1"/>
  <c r="L1255" i="1"/>
  <c r="Q1248" i="1"/>
  <c r="R1247" i="1"/>
  <c r="J1247" i="1"/>
  <c r="O1239" i="1"/>
  <c r="L1231" i="1"/>
  <c r="Q1223" i="1"/>
  <c r="N1215" i="1"/>
  <c r="L1207" i="1"/>
  <c r="Q1199" i="1"/>
  <c r="N1191" i="1"/>
  <c r="K1183" i="1"/>
  <c r="M1167" i="1"/>
  <c r="M1159" i="1"/>
  <c r="Q1151" i="1"/>
  <c r="Q1143" i="1"/>
  <c r="L1320" i="1"/>
  <c r="N1264" i="1"/>
  <c r="J1248" i="1"/>
  <c r="B1328" i="1"/>
  <c r="B1167" i="1"/>
  <c r="B1143" i="1"/>
  <c r="M1336" i="1"/>
  <c r="N1335" i="1"/>
  <c r="K1328" i="1"/>
  <c r="L1327" i="1"/>
  <c r="R1320" i="1"/>
  <c r="J1320" i="1"/>
  <c r="K1319" i="1"/>
  <c r="Q1312" i="1"/>
  <c r="R1311" i="1"/>
  <c r="J1311" i="1"/>
  <c r="O1304" i="1"/>
  <c r="M1296" i="1"/>
  <c r="N1295" i="1"/>
  <c r="K1288" i="1"/>
  <c r="L1287" i="1"/>
  <c r="Q1280" i="1"/>
  <c r="R1279" i="1"/>
  <c r="J1279" i="1"/>
  <c r="N1272" i="1"/>
  <c r="O1271" i="1"/>
  <c r="L1264" i="1"/>
  <c r="M1263" i="1"/>
  <c r="R1256" i="1"/>
  <c r="J1256" i="1"/>
  <c r="K1255" i="1"/>
  <c r="Q1247" i="1"/>
  <c r="N1239" i="1"/>
  <c r="K1231" i="1"/>
  <c r="M1215" i="1"/>
  <c r="K1207" i="1"/>
  <c r="M1191" i="1"/>
  <c r="R1183" i="1"/>
  <c r="J1183" i="1"/>
  <c r="O1175" i="1"/>
  <c r="L1167" i="1"/>
  <c r="L1159" i="1"/>
  <c r="K1248" i="1"/>
  <c r="B1264" i="1"/>
  <c r="M1328" i="1"/>
  <c r="M1288" i="1"/>
  <c r="K1280" i="1"/>
  <c r="B1304" i="1"/>
  <c r="A1328" i="1"/>
  <c r="A1304" i="1"/>
  <c r="A1287" i="1"/>
  <c r="A1280" i="1"/>
  <c r="A1263" i="1"/>
  <c r="A1256" i="1"/>
  <c r="A1239" i="1"/>
  <c r="A1215" i="1"/>
  <c r="A1191" i="1"/>
  <c r="A1167" i="1"/>
  <c r="A1143" i="1"/>
  <c r="R1328" i="1"/>
  <c r="R1319" i="1"/>
  <c r="R1288" i="1"/>
  <c r="R1255" i="1"/>
  <c r="R1231" i="1"/>
  <c r="R1207" i="1"/>
  <c r="K1331" i="1"/>
  <c r="K1323" i="1"/>
  <c r="A1187" i="1"/>
  <c r="A1147" i="1"/>
  <c r="A1323" i="1"/>
  <c r="J1163" i="1"/>
  <c r="A1283" i="1"/>
  <c r="A1203" i="1"/>
  <c r="A1299" i="1"/>
  <c r="A1259" i="1"/>
  <c r="K1307" i="1"/>
  <c r="B1140" i="1"/>
  <c r="Q1141" i="1"/>
  <c r="N1150" i="1"/>
  <c r="M1150" i="1"/>
  <c r="Q1142" i="1"/>
  <c r="A1277" i="1"/>
  <c r="B1237" i="1"/>
  <c r="A1325" i="1"/>
  <c r="B1285" i="1"/>
  <c r="B1261" i="1"/>
  <c r="A1237" i="1"/>
  <c r="A1213" i="1"/>
  <c r="B1173" i="1"/>
  <c r="A1149" i="1"/>
  <c r="Q1333" i="1"/>
  <c r="O1317" i="1"/>
  <c r="N1309" i="1"/>
  <c r="M1301" i="1"/>
  <c r="L1293" i="1"/>
  <c r="J1285" i="1"/>
  <c r="O1277" i="1"/>
  <c r="N1253" i="1"/>
  <c r="O1245" i="1"/>
  <c r="O1237" i="1"/>
  <c r="O1229" i="1"/>
  <c r="O1221" i="1"/>
  <c r="O1213" i="1"/>
  <c r="L1150" i="1"/>
  <c r="A1301" i="1"/>
  <c r="A1189" i="1"/>
  <c r="O1253" i="1"/>
  <c r="B1309" i="1"/>
  <c r="A1285" i="1"/>
  <c r="B1236" i="1"/>
  <c r="B1197" i="1"/>
  <c r="A1173" i="1"/>
  <c r="O1325" i="1"/>
  <c r="N1317" i="1"/>
  <c r="M1309" i="1"/>
  <c r="L1301" i="1"/>
  <c r="K1293" i="1"/>
  <c r="R1285" i="1"/>
  <c r="N1277" i="1"/>
  <c r="N1245" i="1"/>
  <c r="N1237" i="1"/>
  <c r="N1229" i="1"/>
  <c r="N1221" i="1"/>
  <c r="N1213" i="1"/>
  <c r="O1205" i="1"/>
  <c r="B1213" i="1"/>
  <c r="N1301" i="1"/>
  <c r="M1293" i="1"/>
  <c r="K1285" i="1"/>
  <c r="A1261" i="1"/>
  <c r="B1333" i="1"/>
  <c r="A1309" i="1"/>
  <c r="A1284" i="1"/>
  <c r="B1245" i="1"/>
  <c r="B1221" i="1"/>
  <c r="A1197" i="1"/>
  <c r="B1157" i="1"/>
  <c r="O1333" i="1"/>
  <c r="N1325" i="1"/>
  <c r="M1317" i="1"/>
  <c r="L1309" i="1"/>
  <c r="K1301" i="1"/>
  <c r="R1293" i="1"/>
  <c r="J1293" i="1"/>
  <c r="M1277" i="1"/>
  <c r="N1205" i="1"/>
  <c r="O1197" i="1"/>
  <c r="O1309" i="1"/>
  <c r="A1333" i="1"/>
  <c r="B1293" i="1"/>
  <c r="B1269" i="1"/>
  <c r="A1245" i="1"/>
  <c r="A1221" i="1"/>
  <c r="B1181" i="1"/>
  <c r="A1157" i="1"/>
  <c r="N1333" i="1"/>
  <c r="M1325" i="1"/>
  <c r="L1317" i="1"/>
  <c r="K1309" i="1"/>
  <c r="R1301" i="1"/>
  <c r="J1301" i="1"/>
  <c r="Q1293" i="1"/>
  <c r="O1285" i="1"/>
  <c r="L1277" i="1"/>
  <c r="O1269" i="1"/>
  <c r="N1197" i="1"/>
  <c r="O1189" i="1"/>
  <c r="O1173" i="1"/>
  <c r="Q1189" i="1"/>
  <c r="B1325" i="1"/>
  <c r="R1333" i="1"/>
  <c r="J1333" i="1"/>
  <c r="N1165" i="1"/>
  <c r="B1317" i="1"/>
  <c r="A1293" i="1"/>
  <c r="A1269" i="1"/>
  <c r="B1205" i="1"/>
  <c r="A1181" i="1"/>
  <c r="M1333" i="1"/>
  <c r="L1325" i="1"/>
  <c r="K1317" i="1"/>
  <c r="R1309" i="1"/>
  <c r="J1309" i="1"/>
  <c r="Q1301" i="1"/>
  <c r="N1285" i="1"/>
  <c r="N1269" i="1"/>
  <c r="O1181" i="1"/>
  <c r="K1142" i="1"/>
  <c r="B1149" i="1"/>
  <c r="Q1325" i="1"/>
  <c r="L1261" i="1"/>
  <c r="A1317" i="1"/>
  <c r="B1253" i="1"/>
  <c r="B1229" i="1"/>
  <c r="A1205" i="1"/>
  <c r="B1165" i="1"/>
  <c r="R1317" i="1"/>
  <c r="M1285" i="1"/>
  <c r="L1269" i="1"/>
  <c r="O1261" i="1"/>
  <c r="B1292" i="1"/>
  <c r="A1164" i="1"/>
  <c r="M1284" i="1"/>
  <c r="O1260" i="1"/>
  <c r="O1166" i="1"/>
  <c r="Q1164" i="1"/>
  <c r="K1162" i="1"/>
  <c r="O1158" i="1"/>
  <c r="Q1154" i="1"/>
  <c r="J1150" i="1"/>
  <c r="K1146" i="1"/>
  <c r="L1142" i="1"/>
  <c r="Q1181" i="1"/>
  <c r="O1188" i="1"/>
  <c r="B1172" i="1"/>
  <c r="Q1332" i="1"/>
  <c r="Q1324" i="1"/>
  <c r="Q1316" i="1"/>
  <c r="N1300" i="1"/>
  <c r="M1158" i="1"/>
  <c r="O1154" i="1"/>
  <c r="Q1150" i="1"/>
  <c r="Q1146" i="1"/>
  <c r="A1292" i="1"/>
  <c r="A1220" i="1"/>
  <c r="O1244" i="1"/>
  <c r="L1166" i="1"/>
  <c r="L1158" i="1"/>
  <c r="N1154" i="1"/>
  <c r="B1300" i="1"/>
  <c r="B1228" i="1"/>
  <c r="O1150" i="1"/>
  <c r="O1146" i="1"/>
  <c r="A1228" i="1"/>
  <c r="O1204" i="1"/>
  <c r="B1308" i="1"/>
  <c r="A1300" i="1"/>
  <c r="B1244" i="1"/>
  <c r="A1236" i="1"/>
  <c r="B1180" i="1"/>
  <c r="A1172" i="1"/>
  <c r="O1308" i="1"/>
  <c r="M1300" i="1"/>
  <c r="Q1268" i="1"/>
  <c r="Q1236" i="1"/>
  <c r="O1220" i="1"/>
  <c r="O1157" i="1"/>
  <c r="R1146" i="1"/>
  <c r="K1145" i="1"/>
  <c r="R1142" i="1"/>
  <c r="J1142" i="1"/>
  <c r="Q1149" i="1"/>
  <c r="B1316" i="1"/>
  <c r="A1308" i="1"/>
  <c r="B1252" i="1"/>
  <c r="A1244" i="1"/>
  <c r="B1188" i="1"/>
  <c r="A1180" i="1"/>
  <c r="O1332" i="1"/>
  <c r="O1324" i="1"/>
  <c r="O1316" i="1"/>
  <c r="N1308" i="1"/>
  <c r="K1300" i="1"/>
  <c r="Q1292" i="1"/>
  <c r="Q1252" i="1"/>
  <c r="Q1212" i="1"/>
  <c r="Q1196" i="1"/>
  <c r="Q1180" i="1"/>
  <c r="O1164" i="1"/>
  <c r="N1157" i="1"/>
  <c r="A1316" i="1"/>
  <c r="N1332" i="1"/>
  <c r="N1324" i="1"/>
  <c r="N1316" i="1"/>
  <c r="M1308" i="1"/>
  <c r="O1268" i="1"/>
  <c r="Q1156" i="1"/>
  <c r="O1141" i="1"/>
  <c r="B1196" i="1"/>
  <c r="A1188" i="1"/>
  <c r="B1332" i="1"/>
  <c r="A1324" i="1"/>
  <c r="B1268" i="1"/>
  <c r="A1260" i="1"/>
  <c r="B1204" i="1"/>
  <c r="A1196" i="1"/>
  <c r="M1332" i="1"/>
  <c r="M1324" i="1"/>
  <c r="M1316" i="1"/>
  <c r="L1308" i="1"/>
  <c r="O1292" i="1"/>
  <c r="Q1276" i="1"/>
  <c r="O1252" i="1"/>
  <c r="Q1228" i="1"/>
  <c r="O1212" i="1"/>
  <c r="N1173" i="1"/>
  <c r="O1149" i="1"/>
  <c r="O1142" i="1"/>
  <c r="B1324" i="1"/>
  <c r="B1260" i="1"/>
  <c r="A1332" i="1"/>
  <c r="B1276" i="1"/>
  <c r="B1212" i="1"/>
  <c r="A1204" i="1"/>
  <c r="B1148" i="1"/>
  <c r="L1332" i="1"/>
  <c r="L1324" i="1"/>
  <c r="L1316" i="1"/>
  <c r="K1308" i="1"/>
  <c r="Q1300" i="1"/>
  <c r="N1292" i="1"/>
  <c r="Q1284" i="1"/>
  <c r="Q1172" i="1"/>
  <c r="O1156" i="1"/>
  <c r="B1284" i="1"/>
  <c r="A1276" i="1"/>
  <c r="B1220" i="1"/>
  <c r="B1156" i="1"/>
  <c r="A1148" i="1"/>
  <c r="K1332" i="1"/>
  <c r="K1324" i="1"/>
  <c r="K1316" i="1"/>
  <c r="Q1260" i="1"/>
  <c r="Q1244" i="1"/>
  <c r="Q1204" i="1"/>
  <c r="Q1188" i="1"/>
  <c r="Q1148" i="1"/>
  <c r="R1332" i="1"/>
  <c r="R1324" i="1"/>
  <c r="R1316" i="1"/>
  <c r="K1147" i="1"/>
  <c r="L1147" i="1"/>
  <c r="M1147" i="1"/>
  <c r="N1147" i="1"/>
  <c r="O1147" i="1"/>
  <c r="K1171" i="1"/>
  <c r="L1171" i="1"/>
  <c r="M1171" i="1"/>
  <c r="N1171" i="1"/>
  <c r="O1171" i="1"/>
  <c r="K1179" i="1"/>
  <c r="L1179" i="1"/>
  <c r="M1179" i="1"/>
  <c r="N1179" i="1"/>
  <c r="O1179" i="1"/>
  <c r="K1195" i="1"/>
  <c r="L1195" i="1"/>
  <c r="M1195" i="1"/>
  <c r="N1195" i="1"/>
  <c r="O1195" i="1"/>
  <c r="K1203" i="1"/>
  <c r="L1203" i="1"/>
  <c r="M1203" i="1"/>
  <c r="N1203" i="1"/>
  <c r="O1203" i="1"/>
  <c r="K1211" i="1"/>
  <c r="L1211" i="1"/>
  <c r="M1211" i="1"/>
  <c r="N1211" i="1"/>
  <c r="O1211" i="1"/>
  <c r="K1219" i="1"/>
  <c r="L1219" i="1"/>
  <c r="M1219" i="1"/>
  <c r="N1219" i="1"/>
  <c r="O1219" i="1"/>
  <c r="K1227" i="1"/>
  <c r="L1227" i="1"/>
  <c r="M1227" i="1"/>
  <c r="N1227" i="1"/>
  <c r="O1227" i="1"/>
  <c r="K1235" i="1"/>
  <c r="L1235" i="1"/>
  <c r="M1235" i="1"/>
  <c r="N1235" i="1"/>
  <c r="O1235" i="1"/>
  <c r="K1243" i="1"/>
  <c r="L1243" i="1"/>
  <c r="M1243" i="1"/>
  <c r="N1243" i="1"/>
  <c r="O1243" i="1"/>
  <c r="K1251" i="1"/>
  <c r="L1251" i="1"/>
  <c r="M1251" i="1"/>
  <c r="N1251" i="1"/>
  <c r="O1251" i="1"/>
  <c r="K1259" i="1"/>
  <c r="L1259" i="1"/>
  <c r="M1259" i="1"/>
  <c r="N1259" i="1"/>
  <c r="O1259" i="1"/>
  <c r="K1267" i="1"/>
  <c r="L1267" i="1"/>
  <c r="M1267" i="1"/>
  <c r="N1267" i="1"/>
  <c r="O1267" i="1"/>
  <c r="K1275" i="1"/>
  <c r="L1275" i="1"/>
  <c r="M1275" i="1"/>
  <c r="N1275" i="1"/>
  <c r="O1275" i="1"/>
  <c r="K1283" i="1"/>
  <c r="L1283" i="1"/>
  <c r="M1283" i="1"/>
  <c r="O1283" i="1"/>
  <c r="K1291" i="1"/>
  <c r="L1291" i="1"/>
  <c r="M1291" i="1"/>
  <c r="K1299" i="1"/>
  <c r="M1299" i="1"/>
  <c r="R1331" i="1"/>
  <c r="J1331" i="1"/>
  <c r="R1323" i="1"/>
  <c r="J1323" i="1"/>
  <c r="R1315" i="1"/>
  <c r="J1315" i="1"/>
  <c r="J1299" i="1"/>
  <c r="N1291" i="1"/>
  <c r="J1275" i="1"/>
  <c r="J1267" i="1"/>
  <c r="J1259" i="1"/>
  <c r="R1219" i="1"/>
  <c r="Q1211" i="1"/>
  <c r="J1195" i="1"/>
  <c r="J1147" i="1"/>
  <c r="J1140" i="1"/>
  <c r="R1140" i="1"/>
  <c r="K1140" i="1"/>
  <c r="L1140" i="1"/>
  <c r="M1140" i="1"/>
  <c r="N1140" i="1"/>
  <c r="O1140" i="1"/>
  <c r="J1148" i="1"/>
  <c r="R1148" i="1"/>
  <c r="K1148" i="1"/>
  <c r="L1148" i="1"/>
  <c r="M1148" i="1"/>
  <c r="N1148" i="1"/>
  <c r="O1148" i="1"/>
  <c r="J1156" i="1"/>
  <c r="R1156" i="1"/>
  <c r="K1156" i="1"/>
  <c r="L1156" i="1"/>
  <c r="M1156" i="1"/>
  <c r="N1156" i="1"/>
  <c r="J1164" i="1"/>
  <c r="R1164" i="1"/>
  <c r="K1164" i="1"/>
  <c r="L1164" i="1"/>
  <c r="M1164" i="1"/>
  <c r="N1164" i="1"/>
  <c r="J1172" i="1"/>
  <c r="R1172" i="1"/>
  <c r="K1172" i="1"/>
  <c r="L1172" i="1"/>
  <c r="M1172" i="1"/>
  <c r="N1172" i="1"/>
  <c r="J1180" i="1"/>
  <c r="R1180" i="1"/>
  <c r="K1180" i="1"/>
  <c r="L1180" i="1"/>
  <c r="M1180" i="1"/>
  <c r="N1180" i="1"/>
  <c r="J1188" i="1"/>
  <c r="R1188" i="1"/>
  <c r="K1188" i="1"/>
  <c r="L1188" i="1"/>
  <c r="M1188" i="1"/>
  <c r="N1188" i="1"/>
  <c r="J1196" i="1"/>
  <c r="R1196" i="1"/>
  <c r="K1196" i="1"/>
  <c r="L1196" i="1"/>
  <c r="M1196" i="1"/>
  <c r="N1196" i="1"/>
  <c r="J1204" i="1"/>
  <c r="R1204" i="1"/>
  <c r="K1204" i="1"/>
  <c r="L1204" i="1"/>
  <c r="M1204" i="1"/>
  <c r="N1204" i="1"/>
  <c r="J1212" i="1"/>
  <c r="R1212" i="1"/>
  <c r="K1212" i="1"/>
  <c r="L1212" i="1"/>
  <c r="M1212" i="1"/>
  <c r="N1212" i="1"/>
  <c r="J1220" i="1"/>
  <c r="R1220" i="1"/>
  <c r="K1220" i="1"/>
  <c r="L1220" i="1"/>
  <c r="M1220" i="1"/>
  <c r="N1220" i="1"/>
  <c r="J1228" i="1"/>
  <c r="R1228" i="1"/>
  <c r="K1228" i="1"/>
  <c r="L1228" i="1"/>
  <c r="M1228" i="1"/>
  <c r="N1228" i="1"/>
  <c r="J1236" i="1"/>
  <c r="R1236" i="1"/>
  <c r="K1236" i="1"/>
  <c r="L1236" i="1"/>
  <c r="M1236" i="1"/>
  <c r="N1236" i="1"/>
  <c r="J1244" i="1"/>
  <c r="R1244" i="1"/>
  <c r="K1244" i="1"/>
  <c r="L1244" i="1"/>
  <c r="M1244" i="1"/>
  <c r="N1244" i="1"/>
  <c r="J1252" i="1"/>
  <c r="R1252" i="1"/>
  <c r="K1252" i="1"/>
  <c r="L1252" i="1"/>
  <c r="M1252" i="1"/>
  <c r="N1252" i="1"/>
  <c r="J1260" i="1"/>
  <c r="R1260" i="1"/>
  <c r="K1260" i="1"/>
  <c r="L1260" i="1"/>
  <c r="M1260" i="1"/>
  <c r="N1260" i="1"/>
  <c r="J1268" i="1"/>
  <c r="R1268" i="1"/>
  <c r="K1268" i="1"/>
  <c r="L1268" i="1"/>
  <c r="M1268" i="1"/>
  <c r="N1268" i="1"/>
  <c r="J1276" i="1"/>
  <c r="R1276" i="1"/>
  <c r="K1276" i="1"/>
  <c r="L1276" i="1"/>
  <c r="M1276" i="1"/>
  <c r="N1276" i="1"/>
  <c r="J1284" i="1"/>
  <c r="R1284" i="1"/>
  <c r="K1284" i="1"/>
  <c r="L1284" i="1"/>
  <c r="N1284" i="1"/>
  <c r="J1292" i="1"/>
  <c r="R1292" i="1"/>
  <c r="K1292" i="1"/>
  <c r="L1292" i="1"/>
  <c r="J1300" i="1"/>
  <c r="R1300" i="1"/>
  <c r="L1300" i="1"/>
  <c r="J1308" i="1"/>
  <c r="R1308" i="1"/>
  <c r="K1155" i="1"/>
  <c r="L1155" i="1"/>
  <c r="M1155" i="1"/>
  <c r="N1155" i="1"/>
  <c r="O1155" i="1"/>
  <c r="J1291" i="1"/>
  <c r="N1307" i="1"/>
  <c r="R1299" i="1"/>
  <c r="R1235" i="1"/>
  <c r="Q1227" i="1"/>
  <c r="J1211" i="1"/>
  <c r="R1171" i="1"/>
  <c r="Q1163" i="1"/>
  <c r="K1187" i="1"/>
  <c r="L1187" i="1"/>
  <c r="M1187" i="1"/>
  <c r="N1187" i="1"/>
  <c r="O1187" i="1"/>
  <c r="Q1219" i="1"/>
  <c r="Q1155" i="1"/>
  <c r="O1331" i="1"/>
  <c r="O1323" i="1"/>
  <c r="O1315" i="1"/>
  <c r="M1307" i="1"/>
  <c r="Q1299" i="1"/>
  <c r="R1283" i="1"/>
  <c r="R1243" i="1"/>
  <c r="Q1235" i="1"/>
  <c r="J1219" i="1"/>
  <c r="R1179" i="1"/>
  <c r="Q1171" i="1"/>
  <c r="J1155" i="1"/>
  <c r="N1331" i="1"/>
  <c r="N1323" i="1"/>
  <c r="N1315" i="1"/>
  <c r="L1307" i="1"/>
  <c r="R1291" i="1"/>
  <c r="Q1283" i="1"/>
  <c r="R1251" i="1"/>
  <c r="Q1243" i="1"/>
  <c r="J1227" i="1"/>
  <c r="R1187" i="1"/>
  <c r="Q1179" i="1"/>
  <c r="K1163" i="1"/>
  <c r="L1163" i="1"/>
  <c r="M1163" i="1"/>
  <c r="N1163" i="1"/>
  <c r="O1163" i="1"/>
  <c r="Q1331" i="1"/>
  <c r="Q1315" i="1"/>
  <c r="R1227" i="1"/>
  <c r="M1331" i="1"/>
  <c r="M1323" i="1"/>
  <c r="M1315" i="1"/>
  <c r="J1307" i="1"/>
  <c r="O1299" i="1"/>
  <c r="Q1291" i="1"/>
  <c r="R1275" i="1"/>
  <c r="R1267" i="1"/>
  <c r="R1259" i="1"/>
  <c r="Q1251" i="1"/>
  <c r="J1235" i="1"/>
  <c r="R1195" i="1"/>
  <c r="Q1187" i="1"/>
  <c r="J1171" i="1"/>
  <c r="Q1140" i="1"/>
  <c r="Q1323" i="1"/>
  <c r="O1307" i="1"/>
  <c r="J1203" i="1"/>
  <c r="R1163" i="1"/>
  <c r="B1331" i="1"/>
  <c r="B1323" i="1"/>
  <c r="B1315" i="1"/>
  <c r="B1307" i="1"/>
  <c r="B1299" i="1"/>
  <c r="B1291" i="1"/>
  <c r="B1283" i="1"/>
  <c r="B1275" i="1"/>
  <c r="B1267" i="1"/>
  <c r="B1259" i="1"/>
  <c r="B1251" i="1"/>
  <c r="B1243" i="1"/>
  <c r="B1235" i="1"/>
  <c r="B1227" i="1"/>
  <c r="B1219" i="1"/>
  <c r="B1211" i="1"/>
  <c r="B1203" i="1"/>
  <c r="B1195" i="1"/>
  <c r="B1187" i="1"/>
  <c r="B1179" i="1"/>
  <c r="B1171" i="1"/>
  <c r="B1163" i="1"/>
  <c r="B1155" i="1"/>
  <c r="B1147" i="1"/>
  <c r="R1307" i="1"/>
  <c r="N1299" i="1"/>
  <c r="N1283" i="1"/>
  <c r="Q1275" i="1"/>
  <c r="Q1267" i="1"/>
  <c r="Q1259" i="1"/>
  <c r="J1243" i="1"/>
  <c r="R1203" i="1"/>
  <c r="Q1195" i="1"/>
  <c r="J1179" i="1"/>
  <c r="R1147" i="1"/>
  <c r="M1269" i="1"/>
  <c r="M1261" i="1"/>
  <c r="M1253" i="1"/>
  <c r="M1245" i="1"/>
  <c r="M1237" i="1"/>
  <c r="M1229" i="1"/>
  <c r="M1221" i="1"/>
  <c r="M1213" i="1"/>
  <c r="M1205" i="1"/>
  <c r="M1197" i="1"/>
  <c r="M1189" i="1"/>
  <c r="M1181" i="1"/>
  <c r="M1173" i="1"/>
  <c r="M1165" i="1"/>
  <c r="M1157" i="1"/>
  <c r="M1149" i="1"/>
  <c r="R1144" i="1"/>
  <c r="J1144" i="1"/>
  <c r="M1141" i="1"/>
  <c r="L1253" i="1"/>
  <c r="L1245" i="1"/>
  <c r="L1237" i="1"/>
  <c r="L1229" i="1"/>
  <c r="L1221" i="1"/>
  <c r="L1213" i="1"/>
  <c r="L1205" i="1"/>
  <c r="L1197" i="1"/>
  <c r="L1189" i="1"/>
  <c r="L1181" i="1"/>
  <c r="L1173" i="1"/>
  <c r="L1165" i="1"/>
  <c r="L1157" i="1"/>
  <c r="L1149" i="1"/>
  <c r="L1141" i="1"/>
  <c r="K1277" i="1"/>
  <c r="K1269" i="1"/>
  <c r="K1261" i="1"/>
  <c r="K1253" i="1"/>
  <c r="K1245" i="1"/>
  <c r="K1237" i="1"/>
  <c r="K1229" i="1"/>
  <c r="K1221" i="1"/>
  <c r="K1213" i="1"/>
  <c r="K1205" i="1"/>
  <c r="K1197" i="1"/>
  <c r="K1189" i="1"/>
  <c r="K1181" i="1"/>
  <c r="K1173" i="1"/>
  <c r="K1165" i="1"/>
  <c r="K1157" i="1"/>
  <c r="K1149" i="1"/>
  <c r="K1141" i="1"/>
  <c r="R1277" i="1"/>
  <c r="J1277" i="1"/>
  <c r="R1269" i="1"/>
  <c r="J1269" i="1"/>
  <c r="R1261" i="1"/>
  <c r="J1261" i="1"/>
  <c r="R1253" i="1"/>
  <c r="J1253" i="1"/>
  <c r="R1245" i="1"/>
  <c r="J1245" i="1"/>
  <c r="R1237" i="1"/>
  <c r="J1237" i="1"/>
  <c r="R1229" i="1"/>
  <c r="J1229" i="1"/>
  <c r="R1221" i="1"/>
  <c r="J1221" i="1"/>
  <c r="R1213" i="1"/>
  <c r="J1213" i="1"/>
  <c r="R1205" i="1"/>
  <c r="J1205" i="1"/>
  <c r="R1197" i="1"/>
  <c r="J1197" i="1"/>
  <c r="R1189" i="1"/>
  <c r="J1189" i="1"/>
  <c r="R1181" i="1"/>
  <c r="J1181" i="1"/>
  <c r="R1173" i="1"/>
  <c r="J1173" i="1"/>
  <c r="R1165" i="1"/>
  <c r="J1165" i="1"/>
  <c r="R1157" i="1"/>
  <c r="J1157" i="1"/>
  <c r="R1149" i="1"/>
  <c r="J1149" i="1"/>
  <c r="O1144" i="1"/>
  <c r="R1141" i="1"/>
  <c r="J1141" i="1"/>
  <c r="C1950" i="1"/>
  <c r="K1950" i="1" s="1"/>
  <c r="C1951" i="1"/>
  <c r="K1951" i="1" s="1"/>
  <c r="C1952" i="1"/>
  <c r="K1952" i="1" s="1"/>
  <c r="C1953" i="1"/>
  <c r="K1953" i="1" s="1"/>
  <c r="C1954" i="1"/>
  <c r="K1954" i="1" s="1"/>
  <c r="C1955" i="1"/>
  <c r="K1955" i="1" s="1"/>
  <c r="C1956" i="1"/>
  <c r="K1956" i="1" s="1"/>
  <c r="C1957" i="1"/>
  <c r="K1957" i="1" s="1"/>
  <c r="C1958" i="1"/>
  <c r="K1958" i="1" s="1"/>
  <c r="C1959" i="1"/>
  <c r="K1959" i="1" s="1"/>
  <c r="C1960" i="1"/>
  <c r="K1960" i="1" s="1"/>
  <c r="C1961" i="1"/>
  <c r="K1961" i="1" s="1"/>
  <c r="C1876" i="1"/>
  <c r="C1877" i="1"/>
  <c r="C1878" i="1"/>
  <c r="C1879" i="1"/>
  <c r="C1880" i="1"/>
  <c r="C1881" i="1"/>
  <c r="C1882" i="1"/>
  <c r="C1883" i="1"/>
  <c r="K1883" i="1" s="1"/>
  <c r="C1884" i="1"/>
  <c r="C1885" i="1"/>
  <c r="C1886" i="1"/>
  <c r="C1887" i="1"/>
  <c r="C1888" i="1"/>
  <c r="C1889" i="1"/>
  <c r="K1889" i="1" s="1"/>
  <c r="C1890" i="1"/>
  <c r="C1891" i="1"/>
  <c r="C1892" i="1"/>
  <c r="C1893" i="1"/>
  <c r="K1893" i="1" s="1"/>
  <c r="C1894" i="1"/>
  <c r="C1895" i="1"/>
  <c r="C1896" i="1"/>
  <c r="C335" i="1"/>
  <c r="C336" i="1"/>
  <c r="C337" i="1"/>
  <c r="C338" i="1"/>
  <c r="C339" i="1"/>
  <c r="C340" i="1"/>
  <c r="C341" i="1"/>
  <c r="C342" i="1"/>
  <c r="C343" i="1"/>
  <c r="C344" i="1"/>
  <c r="C345" i="1"/>
  <c r="C346" i="1"/>
  <c r="C347" i="1"/>
  <c r="C348" i="1"/>
  <c r="C349" i="1"/>
  <c r="C350" i="1"/>
  <c r="C351" i="1"/>
  <c r="C352" i="1"/>
  <c r="C353" i="1"/>
  <c r="C354" i="1"/>
  <c r="C355" i="1"/>
  <c r="C508" i="1"/>
  <c r="C509" i="1"/>
  <c r="C510" i="1"/>
  <c r="P510" i="1" s="1"/>
  <c r="C511" i="1"/>
  <c r="C512" i="1"/>
  <c r="C513" i="1"/>
  <c r="C514" i="1"/>
  <c r="C515" i="1"/>
  <c r="C516" i="1"/>
  <c r="C517" i="1"/>
  <c r="C518" i="1"/>
  <c r="C519" i="1"/>
  <c r="C520" i="1"/>
  <c r="C521" i="1"/>
  <c r="C522" i="1"/>
  <c r="C523" i="1"/>
  <c r="C524" i="1"/>
  <c r="C525" i="1"/>
  <c r="C526" i="1"/>
  <c r="C527" i="1"/>
  <c r="C528" i="1"/>
  <c r="C507" i="1"/>
  <c r="P507" i="1" s="1"/>
  <c r="C484" i="1"/>
  <c r="C485" i="1"/>
  <c r="C486" i="1"/>
  <c r="C487" i="1"/>
  <c r="C488" i="1"/>
  <c r="C489" i="1"/>
  <c r="C490" i="1"/>
  <c r="C491" i="1"/>
  <c r="C492" i="1"/>
  <c r="C493" i="1"/>
  <c r="C494" i="1"/>
  <c r="C495" i="1"/>
  <c r="C496" i="1"/>
  <c r="C497" i="1"/>
  <c r="C498" i="1"/>
  <c r="C499" i="1"/>
  <c r="C500" i="1"/>
  <c r="C501" i="1"/>
  <c r="C502" i="1"/>
  <c r="C503" i="1"/>
  <c r="C504" i="1"/>
  <c r="C476" i="1"/>
  <c r="R478" i="1"/>
  <c r="Q478" i="1"/>
  <c r="O478" i="1"/>
  <c r="N478" i="1"/>
  <c r="M478" i="1"/>
  <c r="L478" i="1"/>
  <c r="K478" i="1"/>
  <c r="J478" i="1"/>
  <c r="B478" i="1"/>
  <c r="A478" i="1"/>
  <c r="A335" i="1" l="1"/>
  <c r="P335" i="1"/>
  <c r="A336" i="1"/>
  <c r="P336" i="1"/>
  <c r="A337" i="1"/>
  <c r="P337" i="1"/>
  <c r="A338" i="1"/>
  <c r="P338" i="1"/>
  <c r="A339" i="1"/>
  <c r="P339" i="1"/>
  <c r="M340" i="1"/>
  <c r="P340" i="1"/>
  <c r="L341" i="1"/>
  <c r="P341" i="1"/>
  <c r="B342" i="1"/>
  <c r="P342" i="1"/>
  <c r="A343" i="1"/>
  <c r="P343" i="1"/>
  <c r="A344" i="1"/>
  <c r="P344" i="1"/>
  <c r="A345" i="1"/>
  <c r="P345" i="1"/>
  <c r="A346" i="1"/>
  <c r="P346" i="1"/>
  <c r="A347" i="1"/>
  <c r="P347" i="1"/>
  <c r="M348" i="1"/>
  <c r="P348" i="1"/>
  <c r="L349" i="1"/>
  <c r="P349" i="1"/>
  <c r="B350" i="1"/>
  <c r="P350" i="1"/>
  <c r="B351" i="1"/>
  <c r="P351" i="1"/>
  <c r="A352" i="1"/>
  <c r="P352" i="1"/>
  <c r="A353" i="1"/>
  <c r="P353" i="1"/>
  <c r="A354" i="1"/>
  <c r="P354" i="1"/>
  <c r="A355" i="1"/>
  <c r="P355" i="1"/>
  <c r="A508" i="1"/>
  <c r="P508" i="1"/>
  <c r="A509" i="1"/>
  <c r="P509" i="1"/>
  <c r="A511" i="1"/>
  <c r="P511" i="1"/>
  <c r="A512" i="1"/>
  <c r="P512" i="1"/>
  <c r="M513" i="1"/>
  <c r="P513" i="1"/>
  <c r="B514" i="1"/>
  <c r="P514" i="1"/>
  <c r="B515" i="1"/>
  <c r="P515" i="1"/>
  <c r="A516" i="1"/>
  <c r="P516" i="1"/>
  <c r="A517" i="1"/>
  <c r="P517" i="1"/>
  <c r="B518" i="1"/>
  <c r="P518" i="1"/>
  <c r="A519" i="1"/>
  <c r="P519" i="1"/>
  <c r="A520" i="1"/>
  <c r="P520" i="1"/>
  <c r="M521" i="1"/>
  <c r="P521" i="1"/>
  <c r="B522" i="1"/>
  <c r="P522" i="1"/>
  <c r="B523" i="1"/>
  <c r="P523" i="1"/>
  <c r="B524" i="1"/>
  <c r="P524" i="1"/>
  <c r="A525" i="1"/>
  <c r="P525" i="1"/>
  <c r="A526" i="1"/>
  <c r="P526" i="1"/>
  <c r="A527" i="1"/>
  <c r="P527" i="1"/>
  <c r="A528" i="1"/>
  <c r="P528" i="1"/>
  <c r="A484" i="1"/>
  <c r="P484" i="1"/>
  <c r="A485" i="1"/>
  <c r="P485" i="1"/>
  <c r="A486" i="1"/>
  <c r="P486" i="1"/>
  <c r="A487" i="1"/>
  <c r="P487" i="1"/>
  <c r="A488" i="1"/>
  <c r="P488" i="1"/>
  <c r="A489" i="1"/>
  <c r="P489" i="1"/>
  <c r="B490" i="1"/>
  <c r="P490" i="1"/>
  <c r="A491" i="1"/>
  <c r="P491" i="1"/>
  <c r="B492" i="1"/>
  <c r="P492" i="1"/>
  <c r="B493" i="1"/>
  <c r="P493" i="1"/>
  <c r="B494" i="1"/>
  <c r="P494" i="1"/>
  <c r="A495" i="1"/>
  <c r="P495" i="1"/>
  <c r="A496" i="1"/>
  <c r="P496" i="1"/>
  <c r="A497" i="1"/>
  <c r="P497" i="1"/>
  <c r="B498" i="1"/>
  <c r="P498" i="1"/>
  <c r="A499" i="1"/>
  <c r="P499" i="1"/>
  <c r="B500" i="1"/>
  <c r="P500" i="1"/>
  <c r="B501" i="1"/>
  <c r="P501" i="1"/>
  <c r="A502" i="1"/>
  <c r="P502" i="1"/>
  <c r="A503" i="1"/>
  <c r="P503" i="1"/>
  <c r="A504" i="1"/>
  <c r="P504" i="1"/>
  <c r="A476" i="1"/>
  <c r="P476" i="1"/>
  <c r="Q198" i="1"/>
  <c r="C199" i="1"/>
  <c r="P199" i="1" s="1"/>
  <c r="O198" i="1"/>
  <c r="R198" i="1"/>
  <c r="J198" i="1"/>
  <c r="B198" i="1"/>
  <c r="M198" i="1"/>
  <c r="N198" i="1"/>
  <c r="K198" i="1"/>
  <c r="A198" i="1"/>
  <c r="L198" i="1"/>
  <c r="K1891" i="1"/>
  <c r="K1882" i="1"/>
  <c r="K1890" i="1"/>
  <c r="K1896" i="1"/>
  <c r="K1888" i="1"/>
  <c r="K1880" i="1"/>
  <c r="K1895" i="1"/>
  <c r="K1887" i="1"/>
  <c r="K1879" i="1"/>
  <c r="K1881" i="1"/>
  <c r="K1894" i="1"/>
  <c r="K1886" i="1"/>
  <c r="K1878" i="1"/>
  <c r="K1885" i="1"/>
  <c r="K1877" i="1"/>
  <c r="K1892" i="1"/>
  <c r="K1884" i="1"/>
  <c r="K1876" i="1"/>
  <c r="B355" i="1"/>
  <c r="A510" i="1"/>
  <c r="R514" i="1"/>
  <c r="L512" i="1"/>
  <c r="L354" i="1"/>
  <c r="N510" i="1"/>
  <c r="Q341" i="1"/>
  <c r="N336" i="1"/>
  <c r="A349" i="1"/>
  <c r="R348" i="1"/>
  <c r="R340" i="1"/>
  <c r="M527" i="1"/>
  <c r="J348" i="1"/>
  <c r="J340" i="1"/>
  <c r="K522" i="1"/>
  <c r="B348" i="1"/>
  <c r="A341" i="1"/>
  <c r="K355" i="1"/>
  <c r="K347" i="1"/>
  <c r="K339" i="1"/>
  <c r="Q349" i="1"/>
  <c r="M520" i="1"/>
  <c r="L346" i="1"/>
  <c r="L338" i="1"/>
  <c r="B340" i="1"/>
  <c r="N352" i="1"/>
  <c r="M345" i="1"/>
  <c r="M337" i="1"/>
  <c r="O351" i="1"/>
  <c r="O343" i="1"/>
  <c r="M355" i="1"/>
  <c r="N354" i="1"/>
  <c r="O353" i="1"/>
  <c r="Q351" i="1"/>
  <c r="R350" i="1"/>
  <c r="J350" i="1"/>
  <c r="K349" i="1"/>
  <c r="L348" i="1"/>
  <c r="M347" i="1"/>
  <c r="N346" i="1"/>
  <c r="O345" i="1"/>
  <c r="Q343" i="1"/>
  <c r="R342" i="1"/>
  <c r="J342" i="1"/>
  <c r="K341" i="1"/>
  <c r="L340" i="1"/>
  <c r="M339" i="1"/>
  <c r="N338" i="1"/>
  <c r="O337" i="1"/>
  <c r="Q335" i="1"/>
  <c r="N527" i="1"/>
  <c r="R515" i="1"/>
  <c r="B349" i="1"/>
  <c r="L355" i="1"/>
  <c r="M354" i="1"/>
  <c r="N353" i="1"/>
  <c r="O352" i="1"/>
  <c r="Q350" i="1"/>
  <c r="R349" i="1"/>
  <c r="J349" i="1"/>
  <c r="K348" i="1"/>
  <c r="L347" i="1"/>
  <c r="M346" i="1"/>
  <c r="N345" i="1"/>
  <c r="O344" i="1"/>
  <c r="Q342" i="1"/>
  <c r="R341" i="1"/>
  <c r="J341" i="1"/>
  <c r="K340" i="1"/>
  <c r="L339" i="1"/>
  <c r="M338" i="1"/>
  <c r="N337" i="1"/>
  <c r="O336" i="1"/>
  <c r="O335" i="1"/>
  <c r="R522" i="1"/>
  <c r="K514" i="1"/>
  <c r="A340" i="1"/>
  <c r="R355" i="1"/>
  <c r="J355" i="1"/>
  <c r="K354" i="1"/>
  <c r="L353" i="1"/>
  <c r="M352" i="1"/>
  <c r="N351" i="1"/>
  <c r="O350" i="1"/>
  <c r="Q348" i="1"/>
  <c r="R347" i="1"/>
  <c r="J347" i="1"/>
  <c r="K346" i="1"/>
  <c r="L345" i="1"/>
  <c r="M344" i="1"/>
  <c r="N343" i="1"/>
  <c r="O342" i="1"/>
  <c r="Q340" i="1"/>
  <c r="R339" i="1"/>
  <c r="J339" i="1"/>
  <c r="K338" i="1"/>
  <c r="L337" i="1"/>
  <c r="M336" i="1"/>
  <c r="N335" i="1"/>
  <c r="N344" i="1"/>
  <c r="Q355" i="1"/>
  <c r="R354" i="1"/>
  <c r="J354" i="1"/>
  <c r="K353" i="1"/>
  <c r="L352" i="1"/>
  <c r="M351" i="1"/>
  <c r="N350" i="1"/>
  <c r="O349" i="1"/>
  <c r="Q347" i="1"/>
  <c r="R346" i="1"/>
  <c r="J346" i="1"/>
  <c r="K345" i="1"/>
  <c r="L344" i="1"/>
  <c r="M343" i="1"/>
  <c r="N342" i="1"/>
  <c r="O341" i="1"/>
  <c r="Q339" i="1"/>
  <c r="R338" i="1"/>
  <c r="J338" i="1"/>
  <c r="K337" i="1"/>
  <c r="L336" i="1"/>
  <c r="M335" i="1"/>
  <c r="M353" i="1"/>
  <c r="K521" i="1"/>
  <c r="N511" i="1"/>
  <c r="A351" i="1"/>
  <c r="A348" i="1"/>
  <c r="A342" i="1"/>
  <c r="B339" i="1"/>
  <c r="Q354" i="1"/>
  <c r="R353" i="1"/>
  <c r="J353" i="1"/>
  <c r="K352" i="1"/>
  <c r="L351" i="1"/>
  <c r="M350" i="1"/>
  <c r="N349" i="1"/>
  <c r="O348" i="1"/>
  <c r="Q346" i="1"/>
  <c r="R345" i="1"/>
  <c r="J345" i="1"/>
  <c r="K344" i="1"/>
  <c r="L343" i="1"/>
  <c r="M342" i="1"/>
  <c r="N341" i="1"/>
  <c r="O340" i="1"/>
  <c r="Q338" i="1"/>
  <c r="R337" i="1"/>
  <c r="J337" i="1"/>
  <c r="K336" i="1"/>
  <c r="L335" i="1"/>
  <c r="O355" i="1"/>
  <c r="Q353" i="1"/>
  <c r="R352" i="1"/>
  <c r="J352" i="1"/>
  <c r="K351" i="1"/>
  <c r="L350" i="1"/>
  <c r="M349" i="1"/>
  <c r="N348" i="1"/>
  <c r="O347" i="1"/>
  <c r="Q345" i="1"/>
  <c r="R344" i="1"/>
  <c r="J344" i="1"/>
  <c r="K343" i="1"/>
  <c r="L342" i="1"/>
  <c r="M341" i="1"/>
  <c r="N340" i="1"/>
  <c r="O339" i="1"/>
  <c r="Q337" i="1"/>
  <c r="R336" i="1"/>
  <c r="J336" i="1"/>
  <c r="K335" i="1"/>
  <c r="N518" i="1"/>
  <c r="A350" i="1"/>
  <c r="B347" i="1"/>
  <c r="B341" i="1"/>
  <c r="B338" i="1"/>
  <c r="N355" i="1"/>
  <c r="O354" i="1"/>
  <c r="Q352" i="1"/>
  <c r="R351" i="1"/>
  <c r="J351" i="1"/>
  <c r="K350" i="1"/>
  <c r="N347" i="1"/>
  <c r="O346" i="1"/>
  <c r="Q344" i="1"/>
  <c r="R343" i="1"/>
  <c r="J343" i="1"/>
  <c r="K342" i="1"/>
  <c r="N339" i="1"/>
  <c r="O338" i="1"/>
  <c r="Q336" i="1"/>
  <c r="R335" i="1"/>
  <c r="J335" i="1"/>
  <c r="B337" i="1"/>
  <c r="B353" i="1"/>
  <c r="B345" i="1"/>
  <c r="B352" i="1"/>
  <c r="B344" i="1"/>
  <c r="B336" i="1"/>
  <c r="B354" i="1"/>
  <c r="B346" i="1"/>
  <c r="B343" i="1"/>
  <c r="B335" i="1"/>
  <c r="R523" i="1"/>
  <c r="L520" i="1"/>
  <c r="Q515" i="1"/>
  <c r="M511" i="1"/>
  <c r="M528" i="1"/>
  <c r="J523" i="1"/>
  <c r="J515" i="1"/>
  <c r="J522" i="1"/>
  <c r="J514" i="1"/>
  <c r="Q508" i="1"/>
  <c r="N526" i="1"/>
  <c r="L521" i="1"/>
  <c r="Q516" i="1"/>
  <c r="M512" i="1"/>
  <c r="L528" i="1"/>
  <c r="A513" i="1"/>
  <c r="K528" i="1"/>
  <c r="L527" i="1"/>
  <c r="M526" i="1"/>
  <c r="N525" i="1"/>
  <c r="Q522" i="1"/>
  <c r="R521" i="1"/>
  <c r="J521" i="1"/>
  <c r="K520" i="1"/>
  <c r="L519" i="1"/>
  <c r="M518" i="1"/>
  <c r="N517" i="1"/>
  <c r="Q514" i="1"/>
  <c r="R513" i="1"/>
  <c r="J513" i="1"/>
  <c r="K512" i="1"/>
  <c r="L511" i="1"/>
  <c r="M510" i="1"/>
  <c r="N509" i="1"/>
  <c r="A522" i="1"/>
  <c r="R528" i="1"/>
  <c r="J528" i="1"/>
  <c r="K527" i="1"/>
  <c r="L526" i="1"/>
  <c r="M525" i="1"/>
  <c r="N524" i="1"/>
  <c r="Q521" i="1"/>
  <c r="R520" i="1"/>
  <c r="J520" i="1"/>
  <c r="K519" i="1"/>
  <c r="L518" i="1"/>
  <c r="M517" i="1"/>
  <c r="N516" i="1"/>
  <c r="Q513" i="1"/>
  <c r="R512" i="1"/>
  <c r="J512" i="1"/>
  <c r="K511" i="1"/>
  <c r="L510" i="1"/>
  <c r="M509" i="1"/>
  <c r="N508" i="1"/>
  <c r="N519" i="1"/>
  <c r="L513" i="1"/>
  <c r="Q528" i="1"/>
  <c r="R527" i="1"/>
  <c r="J527" i="1"/>
  <c r="K526" i="1"/>
  <c r="L525" i="1"/>
  <c r="M524" i="1"/>
  <c r="N523" i="1"/>
  <c r="Q520" i="1"/>
  <c r="R519" i="1"/>
  <c r="J519" i="1"/>
  <c r="K518" i="1"/>
  <c r="L517" i="1"/>
  <c r="M516" i="1"/>
  <c r="N515" i="1"/>
  <c r="Q512" i="1"/>
  <c r="R511" i="1"/>
  <c r="J511" i="1"/>
  <c r="K510" i="1"/>
  <c r="L509" i="1"/>
  <c r="M508" i="1"/>
  <c r="Q523" i="1"/>
  <c r="M519" i="1"/>
  <c r="A501" i="1"/>
  <c r="B486" i="1"/>
  <c r="B527" i="1"/>
  <c r="B521" i="1"/>
  <c r="B511" i="1"/>
  <c r="Q527" i="1"/>
  <c r="R526" i="1"/>
  <c r="J526" i="1"/>
  <c r="K525" i="1"/>
  <c r="L524" i="1"/>
  <c r="M523" i="1"/>
  <c r="N522" i="1"/>
  <c r="Q519" i="1"/>
  <c r="R518" i="1"/>
  <c r="J518" i="1"/>
  <c r="K517" i="1"/>
  <c r="L516" i="1"/>
  <c r="M515" i="1"/>
  <c r="N514" i="1"/>
  <c r="Q511" i="1"/>
  <c r="R510" i="1"/>
  <c r="J510" i="1"/>
  <c r="K509" i="1"/>
  <c r="L508" i="1"/>
  <c r="Q524" i="1"/>
  <c r="A521" i="1"/>
  <c r="Q526" i="1"/>
  <c r="R525" i="1"/>
  <c r="J525" i="1"/>
  <c r="K524" i="1"/>
  <c r="L523" i="1"/>
  <c r="M522" i="1"/>
  <c r="N521" i="1"/>
  <c r="Q518" i="1"/>
  <c r="R517" i="1"/>
  <c r="J517" i="1"/>
  <c r="K516" i="1"/>
  <c r="L515" i="1"/>
  <c r="M514" i="1"/>
  <c r="N513" i="1"/>
  <c r="Q510" i="1"/>
  <c r="R509" i="1"/>
  <c r="J509" i="1"/>
  <c r="K508" i="1"/>
  <c r="B519" i="1"/>
  <c r="B513" i="1"/>
  <c r="K513" i="1"/>
  <c r="A514" i="1"/>
  <c r="B510" i="1"/>
  <c r="N528" i="1"/>
  <c r="Q525" i="1"/>
  <c r="R524" i="1"/>
  <c r="J524" i="1"/>
  <c r="K523" i="1"/>
  <c r="L522" i="1"/>
  <c r="N520" i="1"/>
  <c r="Q517" i="1"/>
  <c r="R516" i="1"/>
  <c r="J516" i="1"/>
  <c r="K515" i="1"/>
  <c r="L514" i="1"/>
  <c r="N512" i="1"/>
  <c r="Q509" i="1"/>
  <c r="R508" i="1"/>
  <c r="J508" i="1"/>
  <c r="A524" i="1"/>
  <c r="B528" i="1"/>
  <c r="A523" i="1"/>
  <c r="B520" i="1"/>
  <c r="A515" i="1"/>
  <c r="B512" i="1"/>
  <c r="A518" i="1"/>
  <c r="B525" i="1"/>
  <c r="B517" i="1"/>
  <c r="B509" i="1"/>
  <c r="B526" i="1"/>
  <c r="B516" i="1"/>
  <c r="B508" i="1"/>
  <c r="N476" i="1"/>
  <c r="M476" i="1"/>
  <c r="L476" i="1"/>
  <c r="A490" i="1"/>
  <c r="J476" i="1"/>
  <c r="R476" i="1"/>
  <c r="A498" i="1"/>
  <c r="A493" i="1"/>
  <c r="B489" i="1"/>
  <c r="K504" i="1"/>
  <c r="Q476" i="1"/>
  <c r="L503" i="1"/>
  <c r="B497" i="1"/>
  <c r="A492" i="1"/>
  <c r="N501" i="1"/>
  <c r="O476" i="1"/>
  <c r="O500" i="1"/>
  <c r="Q484" i="1"/>
  <c r="R504" i="1"/>
  <c r="J504" i="1"/>
  <c r="K503" i="1"/>
  <c r="L502" i="1"/>
  <c r="M501" i="1"/>
  <c r="N500" i="1"/>
  <c r="O499" i="1"/>
  <c r="M502" i="1"/>
  <c r="Q504" i="1"/>
  <c r="R503" i="1"/>
  <c r="J503" i="1"/>
  <c r="K502" i="1"/>
  <c r="L501" i="1"/>
  <c r="M500" i="1"/>
  <c r="N499" i="1"/>
  <c r="O484" i="1"/>
  <c r="Q503" i="1"/>
  <c r="R502" i="1"/>
  <c r="J502" i="1"/>
  <c r="K501" i="1"/>
  <c r="L500" i="1"/>
  <c r="M499" i="1"/>
  <c r="N484" i="1"/>
  <c r="K476" i="1"/>
  <c r="A500" i="1"/>
  <c r="O504" i="1"/>
  <c r="Q502" i="1"/>
  <c r="R501" i="1"/>
  <c r="J501" i="1"/>
  <c r="K500" i="1"/>
  <c r="L499" i="1"/>
  <c r="M484" i="1"/>
  <c r="N504" i="1"/>
  <c r="O503" i="1"/>
  <c r="Q501" i="1"/>
  <c r="R500" i="1"/>
  <c r="J500" i="1"/>
  <c r="K499" i="1"/>
  <c r="L484" i="1"/>
  <c r="M504" i="1"/>
  <c r="N503" i="1"/>
  <c r="O502" i="1"/>
  <c r="Q500" i="1"/>
  <c r="R499" i="1"/>
  <c r="J499" i="1"/>
  <c r="K484" i="1"/>
  <c r="L504" i="1"/>
  <c r="M503" i="1"/>
  <c r="N502" i="1"/>
  <c r="O501" i="1"/>
  <c r="Q499" i="1"/>
  <c r="R484" i="1"/>
  <c r="J484" i="1"/>
  <c r="B502" i="1"/>
  <c r="B499" i="1"/>
  <c r="A494" i="1"/>
  <c r="B491" i="1"/>
  <c r="B504" i="1"/>
  <c r="B488" i="1"/>
  <c r="B496" i="1"/>
  <c r="B485" i="1"/>
  <c r="B503" i="1"/>
  <c r="B487" i="1"/>
  <c r="B495" i="1"/>
  <c r="B484" i="1"/>
  <c r="B476" i="1"/>
  <c r="B199" i="1" l="1"/>
  <c r="K199" i="1"/>
  <c r="Q199" i="1"/>
  <c r="N199" i="1"/>
  <c r="J199" i="1"/>
  <c r="O199" i="1"/>
  <c r="R199" i="1"/>
  <c r="A199" i="1"/>
  <c r="L199" i="1"/>
  <c r="M199" i="1"/>
  <c r="C456" i="1"/>
  <c r="C457" i="1"/>
  <c r="C458" i="1"/>
  <c r="P458" i="1" s="1"/>
  <c r="C459" i="1"/>
  <c r="C460" i="1"/>
  <c r="C461" i="1"/>
  <c r="C462" i="1"/>
  <c r="C463" i="1"/>
  <c r="C464" i="1"/>
  <c r="C465" i="1"/>
  <c r="C466" i="1"/>
  <c r="P466" i="1" s="1"/>
  <c r="C467" i="1"/>
  <c r="C468" i="1"/>
  <c r="C469" i="1"/>
  <c r="C470" i="1"/>
  <c r="C471" i="1"/>
  <c r="C472" i="1"/>
  <c r="C473" i="1"/>
  <c r="C474" i="1"/>
  <c r="P474" i="1" s="1"/>
  <c r="C475" i="1"/>
  <c r="C455" i="1"/>
  <c r="P455" i="1" s="1"/>
  <c r="K454" i="1"/>
  <c r="M486" i="1"/>
  <c r="Q491" i="1"/>
  <c r="N495" i="1"/>
  <c r="M496" i="1"/>
  <c r="K486" i="1"/>
  <c r="Q486" i="1"/>
  <c r="M492" i="1"/>
  <c r="N492" i="1"/>
  <c r="O492" i="1"/>
  <c r="M494" i="1"/>
  <c r="C408" i="1"/>
  <c r="C409" i="1"/>
  <c r="C410" i="1"/>
  <c r="P410" i="1" s="1"/>
  <c r="C411" i="1"/>
  <c r="C412" i="1"/>
  <c r="C413" i="1"/>
  <c r="C414" i="1"/>
  <c r="C415" i="1"/>
  <c r="C416" i="1"/>
  <c r="C417" i="1"/>
  <c r="C418" i="1"/>
  <c r="C419" i="1"/>
  <c r="C420" i="1"/>
  <c r="C421" i="1"/>
  <c r="C422" i="1"/>
  <c r="C423" i="1"/>
  <c r="C424" i="1"/>
  <c r="C425" i="1"/>
  <c r="C426" i="1"/>
  <c r="C427" i="1"/>
  <c r="C428" i="1"/>
  <c r="C384" i="1"/>
  <c r="C399" i="1"/>
  <c r="C400" i="1"/>
  <c r="C401" i="1"/>
  <c r="C402" i="1"/>
  <c r="P402" i="1" s="1"/>
  <c r="C403" i="1"/>
  <c r="C404" i="1"/>
  <c r="J359" i="1"/>
  <c r="K359" i="1"/>
  <c r="L359" i="1"/>
  <c r="M359" i="1"/>
  <c r="N359" i="1"/>
  <c r="O359" i="1"/>
  <c r="Q359" i="1"/>
  <c r="R359" i="1"/>
  <c r="C375" i="1"/>
  <c r="C376" i="1"/>
  <c r="C377" i="1"/>
  <c r="C378" i="1"/>
  <c r="C379" i="1"/>
  <c r="C380" i="1"/>
  <c r="A359" i="1"/>
  <c r="B359" i="1"/>
  <c r="J332" i="1"/>
  <c r="K332" i="1"/>
  <c r="L332" i="1"/>
  <c r="M332" i="1"/>
  <c r="N332" i="1"/>
  <c r="O332" i="1"/>
  <c r="Q332" i="1"/>
  <c r="R332" i="1"/>
  <c r="C325" i="1"/>
  <c r="C326" i="1"/>
  <c r="C327" i="1"/>
  <c r="C328" i="1"/>
  <c r="P328" i="1" s="1"/>
  <c r="C329" i="1"/>
  <c r="C330" i="1"/>
  <c r="C310" i="1"/>
  <c r="C257" i="1"/>
  <c r="P257" i="1" s="1"/>
  <c r="C272" i="1"/>
  <c r="C273" i="1"/>
  <c r="C274" i="1"/>
  <c r="C275" i="1"/>
  <c r="C276" i="1"/>
  <c r="C277" i="1"/>
  <c r="J456" i="1" l="1"/>
  <c r="P456" i="1"/>
  <c r="Q457" i="1"/>
  <c r="P457" i="1"/>
  <c r="O459" i="1"/>
  <c r="P459" i="1"/>
  <c r="N460" i="1"/>
  <c r="P460" i="1"/>
  <c r="M461" i="1"/>
  <c r="P461" i="1"/>
  <c r="L462" i="1"/>
  <c r="P462" i="1"/>
  <c r="K463" i="1"/>
  <c r="P463" i="1"/>
  <c r="J464" i="1"/>
  <c r="P464" i="1"/>
  <c r="Q465" i="1"/>
  <c r="P465" i="1"/>
  <c r="O467" i="1"/>
  <c r="P467" i="1"/>
  <c r="N468" i="1"/>
  <c r="P468" i="1"/>
  <c r="M469" i="1"/>
  <c r="P469" i="1"/>
  <c r="L470" i="1"/>
  <c r="P470" i="1"/>
  <c r="K471" i="1"/>
  <c r="P471" i="1"/>
  <c r="J472" i="1"/>
  <c r="P472" i="1"/>
  <c r="Q473" i="1"/>
  <c r="P473" i="1"/>
  <c r="O475" i="1"/>
  <c r="P475" i="1"/>
  <c r="A408" i="1"/>
  <c r="P408" i="1"/>
  <c r="A409" i="1"/>
  <c r="P409" i="1"/>
  <c r="A411" i="1"/>
  <c r="P411" i="1"/>
  <c r="A412" i="1"/>
  <c r="P412" i="1"/>
  <c r="M413" i="1"/>
  <c r="P413" i="1"/>
  <c r="L414" i="1"/>
  <c r="P414" i="1"/>
  <c r="A415" i="1"/>
  <c r="P415" i="1"/>
  <c r="A416" i="1"/>
  <c r="P416" i="1"/>
  <c r="B417" i="1"/>
  <c r="P417" i="1"/>
  <c r="A418" i="1"/>
  <c r="P418" i="1"/>
  <c r="A419" i="1"/>
  <c r="P419" i="1"/>
  <c r="A420" i="1"/>
  <c r="P420" i="1"/>
  <c r="M421" i="1"/>
  <c r="P421" i="1"/>
  <c r="L422" i="1"/>
  <c r="P422" i="1"/>
  <c r="A423" i="1"/>
  <c r="P423" i="1"/>
  <c r="B424" i="1"/>
  <c r="P424" i="1"/>
  <c r="B425" i="1"/>
  <c r="P425" i="1"/>
  <c r="A426" i="1"/>
  <c r="P426" i="1"/>
  <c r="A427" i="1"/>
  <c r="P427" i="1"/>
  <c r="A428" i="1"/>
  <c r="P428" i="1"/>
  <c r="B384" i="1"/>
  <c r="P384" i="1"/>
  <c r="A399" i="1"/>
  <c r="P399" i="1"/>
  <c r="A400" i="1"/>
  <c r="P400" i="1"/>
  <c r="A401" i="1"/>
  <c r="P401" i="1"/>
  <c r="O403" i="1"/>
  <c r="P403" i="1"/>
  <c r="A404" i="1"/>
  <c r="P404" i="1"/>
  <c r="B375" i="1"/>
  <c r="P375" i="1"/>
  <c r="A376" i="1"/>
  <c r="P376" i="1"/>
  <c r="B377" i="1"/>
  <c r="P377" i="1"/>
  <c r="A378" i="1"/>
  <c r="P378" i="1"/>
  <c r="B379" i="1"/>
  <c r="P379" i="1"/>
  <c r="L380" i="1"/>
  <c r="P380" i="1"/>
  <c r="K325" i="1"/>
  <c r="P325" i="1"/>
  <c r="A326" i="1"/>
  <c r="P326" i="1"/>
  <c r="B327" i="1"/>
  <c r="P327" i="1"/>
  <c r="A329" i="1"/>
  <c r="P329" i="1"/>
  <c r="B330" i="1"/>
  <c r="P330" i="1"/>
  <c r="B310" i="1"/>
  <c r="P310" i="1"/>
  <c r="B272" i="1"/>
  <c r="P272" i="1"/>
  <c r="B273" i="1"/>
  <c r="P273" i="1"/>
  <c r="A274" i="1"/>
  <c r="P274" i="1"/>
  <c r="A275" i="1"/>
  <c r="P275" i="1"/>
  <c r="A276" i="1"/>
  <c r="P276" i="1"/>
  <c r="A277" i="1"/>
  <c r="P277" i="1"/>
  <c r="A257" i="1"/>
  <c r="L257" i="1"/>
  <c r="M257" i="1"/>
  <c r="N257" i="1"/>
  <c r="O257" i="1"/>
  <c r="Q257" i="1"/>
  <c r="J257" i="1"/>
  <c r="R257" i="1"/>
  <c r="K257" i="1"/>
  <c r="A473" i="1"/>
  <c r="O464" i="1"/>
  <c r="A465" i="1"/>
  <c r="L460" i="1"/>
  <c r="B461" i="1"/>
  <c r="O458" i="1"/>
  <c r="O474" i="1"/>
  <c r="O473" i="1"/>
  <c r="K469" i="1"/>
  <c r="M468" i="1"/>
  <c r="Q464" i="1"/>
  <c r="Q462" i="1"/>
  <c r="B473" i="1"/>
  <c r="B464" i="1"/>
  <c r="J471" i="1"/>
  <c r="J469" i="1"/>
  <c r="K462" i="1"/>
  <c r="K460" i="1"/>
  <c r="B472" i="1"/>
  <c r="A461" i="1"/>
  <c r="Q472" i="1"/>
  <c r="Q470" i="1"/>
  <c r="L468" i="1"/>
  <c r="R463" i="1"/>
  <c r="R461" i="1"/>
  <c r="R470" i="1"/>
  <c r="J462" i="1"/>
  <c r="B469" i="1"/>
  <c r="B460" i="1"/>
  <c r="K470" i="1"/>
  <c r="K468" i="1"/>
  <c r="Q463" i="1"/>
  <c r="L461" i="1"/>
  <c r="O457" i="1"/>
  <c r="A469" i="1"/>
  <c r="B457" i="1"/>
  <c r="O472" i="1"/>
  <c r="J470" i="1"/>
  <c r="O466" i="1"/>
  <c r="K461" i="1"/>
  <c r="Q456" i="1"/>
  <c r="B468" i="1"/>
  <c r="A457" i="1"/>
  <c r="R471" i="1"/>
  <c r="R469" i="1"/>
  <c r="J463" i="1"/>
  <c r="J461" i="1"/>
  <c r="B465" i="1"/>
  <c r="B456" i="1"/>
  <c r="Q471" i="1"/>
  <c r="L469" i="1"/>
  <c r="O465" i="1"/>
  <c r="R462" i="1"/>
  <c r="M460" i="1"/>
  <c r="O456" i="1"/>
  <c r="N475" i="1"/>
  <c r="N474" i="1"/>
  <c r="N467" i="1"/>
  <c r="N458" i="1"/>
  <c r="L475" i="1"/>
  <c r="M474" i="1"/>
  <c r="N473" i="1"/>
  <c r="L467" i="1"/>
  <c r="N465" i="1"/>
  <c r="L459" i="1"/>
  <c r="K489" i="1"/>
  <c r="A472" i="1"/>
  <c r="A468" i="1"/>
  <c r="A464" i="1"/>
  <c r="A460" i="1"/>
  <c r="A456" i="1"/>
  <c r="K475" i="1"/>
  <c r="L474" i="1"/>
  <c r="M473" i="1"/>
  <c r="N472" i="1"/>
  <c r="O471" i="1"/>
  <c r="Q469" i="1"/>
  <c r="R468" i="1"/>
  <c r="J468" i="1"/>
  <c r="K467" i="1"/>
  <c r="L466" i="1"/>
  <c r="M465" i="1"/>
  <c r="N464" i="1"/>
  <c r="O463" i="1"/>
  <c r="Q461" i="1"/>
  <c r="R460" i="1"/>
  <c r="J460" i="1"/>
  <c r="K459" i="1"/>
  <c r="L458" i="1"/>
  <c r="M457" i="1"/>
  <c r="N456" i="1"/>
  <c r="M459" i="1"/>
  <c r="K497" i="1"/>
  <c r="J489" i="1"/>
  <c r="B475" i="1"/>
  <c r="B471" i="1"/>
  <c r="B467" i="1"/>
  <c r="B463" i="1"/>
  <c r="B459" i="1"/>
  <c r="R475" i="1"/>
  <c r="J475" i="1"/>
  <c r="K474" i="1"/>
  <c r="L473" i="1"/>
  <c r="M472" i="1"/>
  <c r="N471" i="1"/>
  <c r="O470" i="1"/>
  <c r="Q468" i="1"/>
  <c r="R467" i="1"/>
  <c r="J467" i="1"/>
  <c r="K466" i="1"/>
  <c r="L465" i="1"/>
  <c r="M464" i="1"/>
  <c r="N463" i="1"/>
  <c r="O462" i="1"/>
  <c r="Q460" i="1"/>
  <c r="R459" i="1"/>
  <c r="J459" i="1"/>
  <c r="K458" i="1"/>
  <c r="L457" i="1"/>
  <c r="M456" i="1"/>
  <c r="N459" i="1"/>
  <c r="M458" i="1"/>
  <c r="N457" i="1"/>
  <c r="A475" i="1"/>
  <c r="A471" i="1"/>
  <c r="A467" i="1"/>
  <c r="A463" i="1"/>
  <c r="A459" i="1"/>
  <c r="Q475" i="1"/>
  <c r="R474" i="1"/>
  <c r="J474" i="1"/>
  <c r="K473" i="1"/>
  <c r="L472" i="1"/>
  <c r="M471" i="1"/>
  <c r="N470" i="1"/>
  <c r="O469" i="1"/>
  <c r="Q467" i="1"/>
  <c r="R466" i="1"/>
  <c r="J466" i="1"/>
  <c r="K465" i="1"/>
  <c r="L464" i="1"/>
  <c r="M463" i="1"/>
  <c r="N462" i="1"/>
  <c r="O461" i="1"/>
  <c r="Q459" i="1"/>
  <c r="R458" i="1"/>
  <c r="J458" i="1"/>
  <c r="K457" i="1"/>
  <c r="L456" i="1"/>
  <c r="M467" i="1"/>
  <c r="N466" i="1"/>
  <c r="N489" i="1"/>
  <c r="M466" i="1"/>
  <c r="B474" i="1"/>
  <c r="B470" i="1"/>
  <c r="B466" i="1"/>
  <c r="B462" i="1"/>
  <c r="B458" i="1"/>
  <c r="Q474" i="1"/>
  <c r="R473" i="1"/>
  <c r="J473" i="1"/>
  <c r="K472" i="1"/>
  <c r="L471" i="1"/>
  <c r="M470" i="1"/>
  <c r="N469" i="1"/>
  <c r="O468" i="1"/>
  <c r="Q466" i="1"/>
  <c r="R465" i="1"/>
  <c r="J465" i="1"/>
  <c r="K464" i="1"/>
  <c r="L463" i="1"/>
  <c r="M462" i="1"/>
  <c r="N461" i="1"/>
  <c r="O460" i="1"/>
  <c r="Q458" i="1"/>
  <c r="R457" i="1"/>
  <c r="J457" i="1"/>
  <c r="K456" i="1"/>
  <c r="M475" i="1"/>
  <c r="A474" i="1"/>
  <c r="A470" i="1"/>
  <c r="A466" i="1"/>
  <c r="A462" i="1"/>
  <c r="A458" i="1"/>
  <c r="R472" i="1"/>
  <c r="R464" i="1"/>
  <c r="R456" i="1"/>
  <c r="M495" i="1"/>
  <c r="O486" i="1"/>
  <c r="N494" i="1"/>
  <c r="N486" i="1"/>
  <c r="L494" i="1"/>
  <c r="K494" i="1"/>
  <c r="O487" i="1"/>
  <c r="L493" i="1"/>
  <c r="R488" i="1"/>
  <c r="Q496" i="1"/>
  <c r="L488" i="1"/>
  <c r="J488" i="1"/>
  <c r="Q485" i="1"/>
  <c r="Q454" i="1"/>
  <c r="N493" i="1"/>
  <c r="R485" i="1"/>
  <c r="R454" i="1"/>
  <c r="J454" i="1"/>
  <c r="R497" i="1"/>
  <c r="K493" i="1"/>
  <c r="M489" i="1"/>
  <c r="O485" i="1"/>
  <c r="B454" i="1"/>
  <c r="Q497" i="1"/>
  <c r="L489" i="1"/>
  <c r="J485" i="1"/>
  <c r="O454" i="1"/>
  <c r="A454" i="1"/>
  <c r="N454" i="1"/>
  <c r="M454" i="1"/>
  <c r="J497" i="1"/>
  <c r="Q493" i="1"/>
  <c r="L454" i="1"/>
  <c r="O493" i="1"/>
  <c r="R489" i="1"/>
  <c r="R498" i="1"/>
  <c r="R496" i="1"/>
  <c r="M493" i="1"/>
  <c r="Q487" i="1"/>
  <c r="R490" i="1"/>
  <c r="J498" i="1"/>
  <c r="L496" i="1"/>
  <c r="Q488" i="1"/>
  <c r="K496" i="1"/>
  <c r="R493" i="1"/>
  <c r="J493" i="1"/>
  <c r="M487" i="1"/>
  <c r="Q498" i="1"/>
  <c r="J496" i="1"/>
  <c r="O488" i="1"/>
  <c r="N488" i="1"/>
  <c r="L485" i="1"/>
  <c r="O491" i="1"/>
  <c r="N491" i="1"/>
  <c r="N498" i="1"/>
  <c r="O497" i="1"/>
  <c r="R494" i="1"/>
  <c r="J494" i="1"/>
  <c r="L492" i="1"/>
  <c r="M491" i="1"/>
  <c r="K487" i="1"/>
  <c r="M498" i="1"/>
  <c r="N497" i="1"/>
  <c r="O496" i="1"/>
  <c r="Q494" i="1"/>
  <c r="K492" i="1"/>
  <c r="L491" i="1"/>
  <c r="J487" i="1"/>
  <c r="O498" i="1"/>
  <c r="L498" i="1"/>
  <c r="M497" i="1"/>
  <c r="N496" i="1"/>
  <c r="R492" i="1"/>
  <c r="K491" i="1"/>
  <c r="J492" i="1"/>
  <c r="K498" i="1"/>
  <c r="L497" i="1"/>
  <c r="O494" i="1"/>
  <c r="Q492" i="1"/>
  <c r="R491" i="1"/>
  <c r="J491" i="1"/>
  <c r="R487" i="1"/>
  <c r="M488" i="1"/>
  <c r="N487" i="1"/>
  <c r="K488" i="1"/>
  <c r="L487" i="1"/>
  <c r="L495" i="1"/>
  <c r="Q490" i="1"/>
  <c r="K495" i="1"/>
  <c r="R495" i="1"/>
  <c r="J495" i="1"/>
  <c r="O490" i="1"/>
  <c r="Q495" i="1"/>
  <c r="M490" i="1"/>
  <c r="L490" i="1"/>
  <c r="O495" i="1"/>
  <c r="K490" i="1"/>
  <c r="J490" i="1"/>
  <c r="Q489" i="1"/>
  <c r="L486" i="1"/>
  <c r="M485" i="1"/>
  <c r="N490" i="1"/>
  <c r="O489" i="1"/>
  <c r="R486" i="1"/>
  <c r="J486" i="1"/>
  <c r="K485" i="1"/>
  <c r="N485" i="1"/>
  <c r="Q424" i="1"/>
  <c r="A375" i="1"/>
  <c r="B414" i="1"/>
  <c r="M428" i="1"/>
  <c r="L421" i="1"/>
  <c r="M412" i="1"/>
  <c r="L412" i="1"/>
  <c r="B426" i="1"/>
  <c r="B413" i="1"/>
  <c r="M420" i="1"/>
  <c r="R415" i="1"/>
  <c r="A413" i="1"/>
  <c r="L428" i="1"/>
  <c r="R423" i="1"/>
  <c r="L420" i="1"/>
  <c r="Q415" i="1"/>
  <c r="N427" i="1"/>
  <c r="Q423" i="1"/>
  <c r="N419" i="1"/>
  <c r="J415" i="1"/>
  <c r="N411" i="1"/>
  <c r="M427" i="1"/>
  <c r="J423" i="1"/>
  <c r="M419" i="1"/>
  <c r="R414" i="1"/>
  <c r="M411" i="1"/>
  <c r="O426" i="1"/>
  <c r="R422" i="1"/>
  <c r="O418" i="1"/>
  <c r="K414" i="1"/>
  <c r="O410" i="1"/>
  <c r="K413" i="1"/>
  <c r="A422" i="1"/>
  <c r="N426" i="1"/>
  <c r="K422" i="1"/>
  <c r="N418" i="1"/>
  <c r="J414" i="1"/>
  <c r="N410" i="1"/>
  <c r="J422" i="1"/>
  <c r="Q416" i="1"/>
  <c r="L413" i="1"/>
  <c r="Q408" i="1"/>
  <c r="K421" i="1"/>
  <c r="A425" i="1"/>
  <c r="B421" i="1"/>
  <c r="K428" i="1"/>
  <c r="L427" i="1"/>
  <c r="M426" i="1"/>
  <c r="N425" i="1"/>
  <c r="O424" i="1"/>
  <c r="Q422" i="1"/>
  <c r="R421" i="1"/>
  <c r="J421" i="1"/>
  <c r="K420" i="1"/>
  <c r="L419" i="1"/>
  <c r="M418" i="1"/>
  <c r="N417" i="1"/>
  <c r="O416" i="1"/>
  <c r="Q414" i="1"/>
  <c r="R413" i="1"/>
  <c r="J413" i="1"/>
  <c r="K412" i="1"/>
  <c r="L411" i="1"/>
  <c r="M410" i="1"/>
  <c r="N409" i="1"/>
  <c r="O408" i="1"/>
  <c r="O417" i="1"/>
  <c r="O409" i="1"/>
  <c r="A421" i="1"/>
  <c r="R428" i="1"/>
  <c r="J428" i="1"/>
  <c r="K427" i="1"/>
  <c r="L426" i="1"/>
  <c r="M425" i="1"/>
  <c r="N424" i="1"/>
  <c r="O423" i="1"/>
  <c r="Q421" i="1"/>
  <c r="R420" i="1"/>
  <c r="J420" i="1"/>
  <c r="K419" i="1"/>
  <c r="L418" i="1"/>
  <c r="M417" i="1"/>
  <c r="N416" i="1"/>
  <c r="O415" i="1"/>
  <c r="Q413" i="1"/>
  <c r="R412" i="1"/>
  <c r="J412" i="1"/>
  <c r="K411" i="1"/>
  <c r="L410" i="1"/>
  <c r="M409" i="1"/>
  <c r="N408" i="1"/>
  <c r="A424" i="1"/>
  <c r="B411" i="1"/>
  <c r="Q428" i="1"/>
  <c r="R427" i="1"/>
  <c r="J427" i="1"/>
  <c r="K426" i="1"/>
  <c r="L425" i="1"/>
  <c r="M424" i="1"/>
  <c r="N423" i="1"/>
  <c r="O422" i="1"/>
  <c r="Q420" i="1"/>
  <c r="R419" i="1"/>
  <c r="J419" i="1"/>
  <c r="K418" i="1"/>
  <c r="L417" i="1"/>
  <c r="M416" i="1"/>
  <c r="N415" i="1"/>
  <c r="O414" i="1"/>
  <c r="Q412" i="1"/>
  <c r="R411" i="1"/>
  <c r="J411" i="1"/>
  <c r="K410" i="1"/>
  <c r="L409" i="1"/>
  <c r="M408" i="1"/>
  <c r="A417" i="1"/>
  <c r="Q427" i="1"/>
  <c r="R426" i="1"/>
  <c r="J426" i="1"/>
  <c r="K425" i="1"/>
  <c r="L424" i="1"/>
  <c r="M423" i="1"/>
  <c r="N422" i="1"/>
  <c r="O421" i="1"/>
  <c r="Q419" i="1"/>
  <c r="R418" i="1"/>
  <c r="J418" i="1"/>
  <c r="K417" i="1"/>
  <c r="L416" i="1"/>
  <c r="M415" i="1"/>
  <c r="N414" i="1"/>
  <c r="O413" i="1"/>
  <c r="Q411" i="1"/>
  <c r="R410" i="1"/>
  <c r="J410" i="1"/>
  <c r="K409" i="1"/>
  <c r="L408" i="1"/>
  <c r="O425" i="1"/>
  <c r="A414" i="1"/>
  <c r="B410" i="1"/>
  <c r="O428" i="1"/>
  <c r="Q426" i="1"/>
  <c r="R425" i="1"/>
  <c r="J425" i="1"/>
  <c r="K424" i="1"/>
  <c r="L423" i="1"/>
  <c r="M422" i="1"/>
  <c r="N421" i="1"/>
  <c r="O420" i="1"/>
  <c r="Q418" i="1"/>
  <c r="R417" i="1"/>
  <c r="J417" i="1"/>
  <c r="K416" i="1"/>
  <c r="L415" i="1"/>
  <c r="M414" i="1"/>
  <c r="N413" i="1"/>
  <c r="O412" i="1"/>
  <c r="Q410" i="1"/>
  <c r="R409" i="1"/>
  <c r="J409" i="1"/>
  <c r="K408" i="1"/>
  <c r="A403" i="1"/>
  <c r="B422" i="1"/>
  <c r="B418" i="1"/>
  <c r="A410" i="1"/>
  <c r="N428" i="1"/>
  <c r="O427" i="1"/>
  <c r="Q425" i="1"/>
  <c r="R424" i="1"/>
  <c r="J424" i="1"/>
  <c r="K423" i="1"/>
  <c r="N420" i="1"/>
  <c r="O419" i="1"/>
  <c r="Q417" i="1"/>
  <c r="R416" i="1"/>
  <c r="J416" i="1"/>
  <c r="K415" i="1"/>
  <c r="N412" i="1"/>
  <c r="O411" i="1"/>
  <c r="Q409" i="1"/>
  <c r="R408" i="1"/>
  <c r="J408" i="1"/>
  <c r="B423" i="1"/>
  <c r="B415" i="1"/>
  <c r="B428" i="1"/>
  <c r="B420" i="1"/>
  <c r="B412" i="1"/>
  <c r="B409" i="1"/>
  <c r="B427" i="1"/>
  <c r="B419" i="1"/>
  <c r="B416" i="1"/>
  <c r="B408" i="1"/>
  <c r="B403" i="1"/>
  <c r="B400" i="1"/>
  <c r="M404" i="1"/>
  <c r="N403" i="1"/>
  <c r="O402" i="1"/>
  <c r="Q400" i="1"/>
  <c r="R399" i="1"/>
  <c r="J399" i="1"/>
  <c r="Q384" i="1"/>
  <c r="L404" i="1"/>
  <c r="M403" i="1"/>
  <c r="N402" i="1"/>
  <c r="O401" i="1"/>
  <c r="Q399" i="1"/>
  <c r="K404" i="1"/>
  <c r="L403" i="1"/>
  <c r="M402" i="1"/>
  <c r="N401" i="1"/>
  <c r="O400" i="1"/>
  <c r="O384" i="1"/>
  <c r="O377" i="1"/>
  <c r="R404" i="1"/>
  <c r="J404" i="1"/>
  <c r="K403" i="1"/>
  <c r="L402" i="1"/>
  <c r="M401" i="1"/>
  <c r="N400" i="1"/>
  <c r="O399" i="1"/>
  <c r="N384" i="1"/>
  <c r="N377" i="1"/>
  <c r="B402" i="1"/>
  <c r="Q404" i="1"/>
  <c r="R403" i="1"/>
  <c r="J403" i="1"/>
  <c r="K402" i="1"/>
  <c r="L401" i="1"/>
  <c r="M400" i="1"/>
  <c r="N399" i="1"/>
  <c r="M384" i="1"/>
  <c r="L377" i="1"/>
  <c r="A402" i="1"/>
  <c r="Q403" i="1"/>
  <c r="R402" i="1"/>
  <c r="J402" i="1"/>
  <c r="K401" i="1"/>
  <c r="L400" i="1"/>
  <c r="M399" i="1"/>
  <c r="L384" i="1"/>
  <c r="O404" i="1"/>
  <c r="Q402" i="1"/>
  <c r="R401" i="1"/>
  <c r="J401" i="1"/>
  <c r="K400" i="1"/>
  <c r="L399" i="1"/>
  <c r="K384" i="1"/>
  <c r="N404" i="1"/>
  <c r="Q401" i="1"/>
  <c r="R400" i="1"/>
  <c r="J400" i="1"/>
  <c r="K399" i="1"/>
  <c r="R384" i="1"/>
  <c r="J384" i="1"/>
  <c r="A384" i="1"/>
  <c r="B399" i="1"/>
  <c r="B404" i="1"/>
  <c r="B401" i="1"/>
  <c r="B380" i="1"/>
  <c r="K380" i="1"/>
  <c r="L379" i="1"/>
  <c r="O376" i="1"/>
  <c r="N378" i="1"/>
  <c r="M376" i="1"/>
  <c r="Q380" i="1"/>
  <c r="M378" i="1"/>
  <c r="K378" i="1"/>
  <c r="N375" i="1"/>
  <c r="A325" i="1"/>
  <c r="A380" i="1"/>
  <c r="R380" i="1"/>
  <c r="J380" i="1"/>
  <c r="K379" i="1"/>
  <c r="L378" i="1"/>
  <c r="M377" i="1"/>
  <c r="N376" i="1"/>
  <c r="O375" i="1"/>
  <c r="N328" i="1"/>
  <c r="Q379" i="1"/>
  <c r="R378" i="1"/>
  <c r="J378" i="1"/>
  <c r="K377" i="1"/>
  <c r="L376" i="1"/>
  <c r="M375" i="1"/>
  <c r="J379" i="1"/>
  <c r="R325" i="1"/>
  <c r="B378" i="1"/>
  <c r="O380" i="1"/>
  <c r="Q378" i="1"/>
  <c r="R377" i="1"/>
  <c r="J377" i="1"/>
  <c r="K376" i="1"/>
  <c r="L375" i="1"/>
  <c r="N380" i="1"/>
  <c r="O379" i="1"/>
  <c r="Q377" i="1"/>
  <c r="R376" i="1"/>
  <c r="J376" i="1"/>
  <c r="K375" i="1"/>
  <c r="R379" i="1"/>
  <c r="M380" i="1"/>
  <c r="N379" i="1"/>
  <c r="O378" i="1"/>
  <c r="Q376" i="1"/>
  <c r="R375" i="1"/>
  <c r="J375" i="1"/>
  <c r="M379" i="1"/>
  <c r="Q375" i="1"/>
  <c r="A377" i="1"/>
  <c r="A379" i="1"/>
  <c r="B376" i="1"/>
  <c r="K328" i="1"/>
  <c r="Q325" i="1"/>
  <c r="N325" i="1"/>
  <c r="B325" i="1"/>
  <c r="O327" i="1"/>
  <c r="J325" i="1"/>
  <c r="L327" i="1"/>
  <c r="R310" i="1"/>
  <c r="Q326" i="1"/>
  <c r="O310" i="1"/>
  <c r="N329" i="1"/>
  <c r="K310" i="1"/>
  <c r="A328" i="1"/>
  <c r="O328" i="1"/>
  <c r="M326" i="1"/>
  <c r="J310" i="1"/>
  <c r="L330" i="1"/>
  <c r="K330" i="1"/>
  <c r="L329" i="1"/>
  <c r="M328" i="1"/>
  <c r="N327" i="1"/>
  <c r="O326" i="1"/>
  <c r="Q310" i="1"/>
  <c r="M329" i="1"/>
  <c r="B328" i="1"/>
  <c r="R330" i="1"/>
  <c r="J330" i="1"/>
  <c r="K329" i="1"/>
  <c r="L328" i="1"/>
  <c r="M327" i="1"/>
  <c r="N326" i="1"/>
  <c r="O325" i="1"/>
  <c r="R329" i="1"/>
  <c r="Q329" i="1"/>
  <c r="R328" i="1"/>
  <c r="J328" i="1"/>
  <c r="K327" i="1"/>
  <c r="L326" i="1"/>
  <c r="M325" i="1"/>
  <c r="N310" i="1"/>
  <c r="O330" i="1"/>
  <c r="Q328" i="1"/>
  <c r="R327" i="1"/>
  <c r="J327" i="1"/>
  <c r="K326" i="1"/>
  <c r="L325" i="1"/>
  <c r="M310" i="1"/>
  <c r="M330" i="1"/>
  <c r="Q330" i="1"/>
  <c r="J329" i="1"/>
  <c r="N330" i="1"/>
  <c r="O329" i="1"/>
  <c r="Q327" i="1"/>
  <c r="R326" i="1"/>
  <c r="J326" i="1"/>
  <c r="L310" i="1"/>
  <c r="A327" i="1"/>
  <c r="A330" i="1"/>
  <c r="B329" i="1"/>
  <c r="B326" i="1"/>
  <c r="A310" i="1"/>
  <c r="L277" i="1"/>
  <c r="N275" i="1"/>
  <c r="O273" i="1"/>
  <c r="M276" i="1"/>
  <c r="L276" i="1"/>
  <c r="K277" i="1"/>
  <c r="M275" i="1"/>
  <c r="O274" i="1"/>
  <c r="N274" i="1"/>
  <c r="R277" i="1"/>
  <c r="J277" i="1"/>
  <c r="K276" i="1"/>
  <c r="L275" i="1"/>
  <c r="M274" i="1"/>
  <c r="N273" i="1"/>
  <c r="O272" i="1"/>
  <c r="Q277" i="1"/>
  <c r="R276" i="1"/>
  <c r="J276" i="1"/>
  <c r="K275" i="1"/>
  <c r="L274" i="1"/>
  <c r="M273" i="1"/>
  <c r="N272" i="1"/>
  <c r="Q276" i="1"/>
  <c r="R275" i="1"/>
  <c r="J275" i="1"/>
  <c r="K274" i="1"/>
  <c r="L273" i="1"/>
  <c r="M272" i="1"/>
  <c r="O277" i="1"/>
  <c r="Q275" i="1"/>
  <c r="R274" i="1"/>
  <c r="J274" i="1"/>
  <c r="K273" i="1"/>
  <c r="L272" i="1"/>
  <c r="N277" i="1"/>
  <c r="O276" i="1"/>
  <c r="Q274" i="1"/>
  <c r="R273" i="1"/>
  <c r="J273" i="1"/>
  <c r="K272" i="1"/>
  <c r="Q272" i="1"/>
  <c r="M277" i="1"/>
  <c r="N276" i="1"/>
  <c r="O275" i="1"/>
  <c r="Q273" i="1"/>
  <c r="R272" i="1"/>
  <c r="J272" i="1"/>
  <c r="B257" i="1"/>
  <c r="B277" i="1"/>
  <c r="A272" i="1"/>
  <c r="B274" i="1"/>
  <c r="A273" i="1"/>
  <c r="B276" i="1"/>
  <c r="B275" i="1"/>
  <c r="J333" i="1" l="1"/>
  <c r="K333" i="1"/>
  <c r="L333" i="1"/>
  <c r="M333" i="1"/>
  <c r="N333" i="1"/>
  <c r="O333" i="1"/>
  <c r="Q333" i="1"/>
  <c r="R333" i="1"/>
  <c r="A333" i="1"/>
  <c r="B333" i="1"/>
  <c r="C334" i="1"/>
  <c r="B4" i="18"/>
  <c r="F5" i="8" s="1"/>
  <c r="C238" i="1"/>
  <c r="P238" i="1" s="1"/>
  <c r="C237" i="1"/>
  <c r="B236" i="1"/>
  <c r="A334" i="1" l="1"/>
  <c r="P334" i="1"/>
  <c r="R237" i="1"/>
  <c r="P237" i="1"/>
  <c r="F4" i="8"/>
  <c r="O334" i="1"/>
  <c r="N334" i="1"/>
  <c r="M334" i="1"/>
  <c r="L334" i="1"/>
  <c r="K334" i="1"/>
  <c r="R334" i="1"/>
  <c r="J334" i="1"/>
  <c r="Q334" i="1"/>
  <c r="B334" i="1"/>
  <c r="M238" i="1"/>
  <c r="A238" i="1"/>
  <c r="L238" i="1"/>
  <c r="L237" i="1"/>
  <c r="O237" i="1"/>
  <c r="N237" i="1"/>
  <c r="M237" i="1"/>
  <c r="B237" i="1"/>
  <c r="K238" i="1"/>
  <c r="K237" i="1"/>
  <c r="Q238" i="1"/>
  <c r="Q237" i="1"/>
  <c r="R238" i="1"/>
  <c r="O238" i="1"/>
  <c r="N238" i="1"/>
  <c r="B238" i="1"/>
  <c r="A237" i="1"/>
  <c r="J238" i="1"/>
  <c r="J237"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06" i="1"/>
  <c r="R105" i="1"/>
  <c r="Q105" i="1"/>
  <c r="O105" i="1"/>
  <c r="N105" i="1"/>
  <c r="M105" i="1"/>
  <c r="L105" i="1"/>
  <c r="K105" i="1"/>
  <c r="J105" i="1"/>
  <c r="B105" i="1"/>
  <c r="A105" i="1"/>
  <c r="C75" i="1"/>
  <c r="P75" i="1" s="1"/>
  <c r="C76" i="1"/>
  <c r="C77" i="1"/>
  <c r="C78" i="1"/>
  <c r="C79" i="1"/>
  <c r="C80" i="1"/>
  <c r="C81" i="1"/>
  <c r="C82" i="1"/>
  <c r="C83" i="1"/>
  <c r="P83" i="1" s="1"/>
  <c r="C84" i="1"/>
  <c r="C85" i="1"/>
  <c r="C86" i="1"/>
  <c r="C87" i="1"/>
  <c r="C88" i="1"/>
  <c r="C89" i="1"/>
  <c r="C90" i="1"/>
  <c r="C91" i="1"/>
  <c r="P91" i="1" s="1"/>
  <c r="C92" i="1"/>
  <c r="C93" i="1"/>
  <c r="C94" i="1"/>
  <c r="C95" i="1"/>
  <c r="C96" i="1"/>
  <c r="C97" i="1"/>
  <c r="C98" i="1"/>
  <c r="C99" i="1"/>
  <c r="P99" i="1" s="1"/>
  <c r="C100" i="1"/>
  <c r="C101" i="1"/>
  <c r="C102" i="1"/>
  <c r="P102" i="1" s="1"/>
  <c r="C103" i="1"/>
  <c r="C104" i="1"/>
  <c r="C176" i="1"/>
  <c r="C177" i="1"/>
  <c r="C178" i="1"/>
  <c r="C179" i="1"/>
  <c r="C180" i="1"/>
  <c r="C181" i="1"/>
  <c r="P181" i="1" s="1"/>
  <c r="C182" i="1"/>
  <c r="P182" i="1" s="1"/>
  <c r="C183" i="1"/>
  <c r="C184" i="1"/>
  <c r="C185" i="1"/>
  <c r="P185" i="1" s="1"/>
  <c r="C175" i="1"/>
  <c r="J174" i="1"/>
  <c r="K174" i="1"/>
  <c r="L174" i="1"/>
  <c r="M174" i="1"/>
  <c r="N174" i="1"/>
  <c r="O174" i="1"/>
  <c r="Q174" i="1"/>
  <c r="R174" i="1"/>
  <c r="J186" i="1"/>
  <c r="K186" i="1"/>
  <c r="L186" i="1"/>
  <c r="M186" i="1"/>
  <c r="N186" i="1"/>
  <c r="O186" i="1"/>
  <c r="Q186" i="1"/>
  <c r="R186" i="1"/>
  <c r="A174" i="1"/>
  <c r="B174" i="1"/>
  <c r="A186" i="1"/>
  <c r="B186" i="1"/>
  <c r="N107" i="1" l="1"/>
  <c r="P107" i="1"/>
  <c r="R108" i="1"/>
  <c r="P108" i="1"/>
  <c r="O109" i="1"/>
  <c r="P109" i="1"/>
  <c r="R110" i="1"/>
  <c r="P110" i="1"/>
  <c r="M111" i="1"/>
  <c r="P111" i="1"/>
  <c r="K112" i="1"/>
  <c r="P112" i="1"/>
  <c r="M113" i="1"/>
  <c r="P113" i="1"/>
  <c r="K114" i="1"/>
  <c r="P114" i="1"/>
  <c r="N115" i="1"/>
  <c r="P115" i="1"/>
  <c r="R116" i="1"/>
  <c r="P116" i="1"/>
  <c r="O117" i="1"/>
  <c r="P117" i="1"/>
  <c r="K118" i="1"/>
  <c r="P118" i="1"/>
  <c r="M119" i="1"/>
  <c r="P119" i="1"/>
  <c r="K120" i="1"/>
  <c r="P120" i="1"/>
  <c r="N121" i="1"/>
  <c r="P121" i="1"/>
  <c r="R122" i="1"/>
  <c r="P122" i="1"/>
  <c r="N123" i="1"/>
  <c r="P123" i="1"/>
  <c r="R124" i="1"/>
  <c r="P124" i="1"/>
  <c r="O125" i="1"/>
  <c r="P125" i="1"/>
  <c r="R126" i="1"/>
  <c r="P126" i="1"/>
  <c r="O127" i="1"/>
  <c r="P127" i="1"/>
  <c r="K128" i="1"/>
  <c r="P128" i="1"/>
  <c r="M129" i="1"/>
  <c r="P129" i="1"/>
  <c r="K130" i="1"/>
  <c r="P130" i="1"/>
  <c r="N131" i="1"/>
  <c r="P131" i="1"/>
  <c r="R132" i="1"/>
  <c r="P132" i="1"/>
  <c r="O133" i="1"/>
  <c r="P133" i="1"/>
  <c r="R134" i="1"/>
  <c r="P134" i="1"/>
  <c r="O135" i="1"/>
  <c r="P135" i="1"/>
  <c r="K136" i="1"/>
  <c r="P136" i="1"/>
  <c r="M137" i="1"/>
  <c r="P137" i="1"/>
  <c r="Q138" i="1"/>
  <c r="P138" i="1"/>
  <c r="M139" i="1"/>
  <c r="P139" i="1"/>
  <c r="R140" i="1"/>
  <c r="P140" i="1"/>
  <c r="M141" i="1"/>
  <c r="P141" i="1"/>
  <c r="K142" i="1"/>
  <c r="P142" i="1"/>
  <c r="O143" i="1"/>
  <c r="P143" i="1"/>
  <c r="R144" i="1"/>
  <c r="P144" i="1"/>
  <c r="N145" i="1"/>
  <c r="P145" i="1"/>
  <c r="K146" i="1"/>
  <c r="P146" i="1"/>
  <c r="K106" i="1"/>
  <c r="P106" i="1"/>
  <c r="A76" i="1"/>
  <c r="P76" i="1"/>
  <c r="O77" i="1"/>
  <c r="P77" i="1"/>
  <c r="O78" i="1"/>
  <c r="P78" i="1"/>
  <c r="L79" i="1"/>
  <c r="P79" i="1"/>
  <c r="A80" i="1"/>
  <c r="P80" i="1"/>
  <c r="A81" i="1"/>
  <c r="P81" i="1"/>
  <c r="Q82" i="1"/>
  <c r="P82" i="1"/>
  <c r="A84" i="1"/>
  <c r="P84" i="1"/>
  <c r="A85" i="1"/>
  <c r="P85" i="1"/>
  <c r="O86" i="1"/>
  <c r="P86" i="1"/>
  <c r="L87" i="1"/>
  <c r="P87" i="1"/>
  <c r="A88" i="1"/>
  <c r="P88" i="1"/>
  <c r="A89" i="1"/>
  <c r="P89" i="1"/>
  <c r="Q90" i="1"/>
  <c r="P90" i="1"/>
  <c r="A92" i="1"/>
  <c r="P92" i="1"/>
  <c r="A93" i="1"/>
  <c r="P93" i="1"/>
  <c r="O94" i="1"/>
  <c r="P94" i="1"/>
  <c r="M95" i="1"/>
  <c r="P95" i="1"/>
  <c r="A96" i="1"/>
  <c r="P96" i="1"/>
  <c r="A97" i="1"/>
  <c r="P97" i="1"/>
  <c r="Q98" i="1"/>
  <c r="P98" i="1"/>
  <c r="A100" i="1"/>
  <c r="P100" i="1"/>
  <c r="A101" i="1"/>
  <c r="P101" i="1"/>
  <c r="M103" i="1"/>
  <c r="P103" i="1"/>
  <c r="A104" i="1"/>
  <c r="P104" i="1"/>
  <c r="O176" i="1"/>
  <c r="P176" i="1"/>
  <c r="Q177" i="1"/>
  <c r="P177" i="1"/>
  <c r="L178" i="1"/>
  <c r="P178" i="1"/>
  <c r="K179" i="1"/>
  <c r="P179" i="1"/>
  <c r="K180" i="1"/>
  <c r="P180" i="1"/>
  <c r="O183" i="1"/>
  <c r="P183" i="1"/>
  <c r="L184" i="1"/>
  <c r="P184" i="1"/>
  <c r="K175" i="1"/>
  <c r="P175" i="1"/>
  <c r="M133" i="1"/>
  <c r="K140" i="1"/>
  <c r="N117" i="1"/>
  <c r="N125" i="1"/>
  <c r="M181" i="1"/>
  <c r="A178" i="1"/>
  <c r="N133" i="1"/>
  <c r="N181" i="1"/>
  <c r="L181" i="1"/>
  <c r="K110" i="1"/>
  <c r="B87" i="1"/>
  <c r="O185" i="1"/>
  <c r="J177" i="1"/>
  <c r="A139" i="1"/>
  <c r="R106" i="1"/>
  <c r="N139" i="1"/>
  <c r="O139" i="1"/>
  <c r="O181" i="1"/>
  <c r="R77" i="1"/>
  <c r="A119" i="1"/>
  <c r="A127" i="1"/>
  <c r="N135" i="1"/>
  <c r="J181" i="1"/>
  <c r="A111" i="1"/>
  <c r="N119" i="1"/>
  <c r="N127" i="1"/>
  <c r="M135" i="1"/>
  <c r="N143" i="1"/>
  <c r="R180" i="1"/>
  <c r="O104" i="1"/>
  <c r="O111" i="1"/>
  <c r="O119" i="1"/>
  <c r="R128" i="1"/>
  <c r="R136" i="1"/>
  <c r="M143" i="1"/>
  <c r="O102" i="1"/>
  <c r="R112" i="1"/>
  <c r="R120" i="1"/>
  <c r="A94" i="1"/>
  <c r="Q180" i="1"/>
  <c r="R181" i="1"/>
  <c r="N180" i="1"/>
  <c r="N100" i="1"/>
  <c r="J180" i="1"/>
  <c r="L94" i="1"/>
  <c r="N179" i="1"/>
  <c r="J104" i="1"/>
  <c r="R97" i="1"/>
  <c r="K88" i="1"/>
  <c r="N77" i="1"/>
  <c r="L103" i="1"/>
  <c r="K96" i="1"/>
  <c r="J88" i="1"/>
  <c r="N76" i="1"/>
  <c r="N111" i="1"/>
  <c r="M117" i="1"/>
  <c r="M127" i="1"/>
  <c r="K178" i="1"/>
  <c r="Q102" i="1"/>
  <c r="J96" i="1"/>
  <c r="Q86" i="1"/>
  <c r="B103" i="1"/>
  <c r="A135" i="1"/>
  <c r="N101" i="1"/>
  <c r="N93" i="1"/>
  <c r="J85" i="1"/>
  <c r="N109" i="1"/>
  <c r="M125" i="1"/>
  <c r="K89" i="1"/>
  <c r="K182" i="1"/>
  <c r="J182" i="1"/>
  <c r="M101" i="1"/>
  <c r="O92" i="1"/>
  <c r="J81" i="1"/>
  <c r="M109" i="1"/>
  <c r="N141" i="1"/>
  <c r="M85" i="1"/>
  <c r="A182" i="1"/>
  <c r="R104" i="1"/>
  <c r="O100" i="1"/>
  <c r="N92" i="1"/>
  <c r="R80" i="1"/>
  <c r="K126" i="1"/>
  <c r="J94" i="1"/>
  <c r="J89" i="1"/>
  <c r="N86" i="1"/>
  <c r="R142" i="1"/>
  <c r="L104" i="1"/>
  <c r="N102" i="1"/>
  <c r="K101" i="1"/>
  <c r="O97" i="1"/>
  <c r="L95" i="1"/>
  <c r="R93" i="1"/>
  <c r="K92" i="1"/>
  <c r="R88" i="1"/>
  <c r="M86" i="1"/>
  <c r="N84" i="1"/>
  <c r="J80" i="1"/>
  <c r="M77" i="1"/>
  <c r="A86" i="1"/>
  <c r="K134" i="1"/>
  <c r="Q97" i="1"/>
  <c r="O180" i="1"/>
  <c r="K104" i="1"/>
  <c r="M102" i="1"/>
  <c r="J101" i="1"/>
  <c r="N97" i="1"/>
  <c r="K95" i="1"/>
  <c r="O93" i="1"/>
  <c r="O91" i="1"/>
  <c r="O88" i="1"/>
  <c r="L86" i="1"/>
  <c r="O83" i="1"/>
  <c r="K79" i="1"/>
  <c r="J77" i="1"/>
  <c r="B79" i="1"/>
  <c r="N129" i="1"/>
  <c r="K97" i="1"/>
  <c r="R94" i="1"/>
  <c r="R89" i="1"/>
  <c r="R184" i="1"/>
  <c r="J102" i="1"/>
  <c r="J97" i="1"/>
  <c r="Q94" i="1"/>
  <c r="M93" i="1"/>
  <c r="Q89" i="1"/>
  <c r="R85" i="1"/>
  <c r="Q81" i="1"/>
  <c r="N78" i="1"/>
  <c r="R118" i="1"/>
  <c r="M121" i="1"/>
  <c r="Q176" i="1"/>
  <c r="L102" i="1"/>
  <c r="J86" i="1"/>
  <c r="R81" i="1"/>
  <c r="Q78" i="1"/>
  <c r="A78" i="1"/>
  <c r="M180" i="1"/>
  <c r="B180" i="1"/>
  <c r="K184" i="1"/>
  <c r="L180" i="1"/>
  <c r="K103" i="1"/>
  <c r="R101" i="1"/>
  <c r="K100" i="1"/>
  <c r="R96" i="1"/>
  <c r="N94" i="1"/>
  <c r="K93" i="1"/>
  <c r="O89" i="1"/>
  <c r="K87" i="1"/>
  <c r="O85" i="1"/>
  <c r="N81" i="1"/>
  <c r="M78" i="1"/>
  <c r="A102" i="1"/>
  <c r="A180" i="1"/>
  <c r="J184" i="1"/>
  <c r="R102" i="1"/>
  <c r="O101" i="1"/>
  <c r="O99" i="1"/>
  <c r="O96" i="1"/>
  <c r="M94" i="1"/>
  <c r="J93" i="1"/>
  <c r="N89" i="1"/>
  <c r="R86" i="1"/>
  <c r="N85" i="1"/>
  <c r="K81" i="1"/>
  <c r="L78" i="1"/>
  <c r="B95" i="1"/>
  <c r="R114" i="1"/>
  <c r="N137" i="1"/>
  <c r="K122" i="1"/>
  <c r="R130" i="1"/>
  <c r="R138" i="1"/>
  <c r="K138" i="1"/>
  <c r="R146" i="1"/>
  <c r="N113" i="1"/>
  <c r="Q104" i="1"/>
  <c r="R103" i="1"/>
  <c r="J103" i="1"/>
  <c r="K102" i="1"/>
  <c r="L101" i="1"/>
  <c r="M100" i="1"/>
  <c r="N99" i="1"/>
  <c r="O98" i="1"/>
  <c r="Q96" i="1"/>
  <c r="R95" i="1"/>
  <c r="J95" i="1"/>
  <c r="K94" i="1"/>
  <c r="L93" i="1"/>
  <c r="M92" i="1"/>
  <c r="N91" i="1"/>
  <c r="O90" i="1"/>
  <c r="Q88" i="1"/>
  <c r="R87" i="1"/>
  <c r="J87" i="1"/>
  <c r="K86" i="1"/>
  <c r="L85" i="1"/>
  <c r="M84" i="1"/>
  <c r="N83" i="1"/>
  <c r="O82" i="1"/>
  <c r="Q80" i="1"/>
  <c r="R79" i="1"/>
  <c r="J79" i="1"/>
  <c r="K78" i="1"/>
  <c r="L77" i="1"/>
  <c r="M76" i="1"/>
  <c r="N75" i="1"/>
  <c r="A103" i="1"/>
  <c r="A99" i="1"/>
  <c r="A95" i="1"/>
  <c r="A91" i="1"/>
  <c r="A87" i="1"/>
  <c r="A83" i="1"/>
  <c r="A79" i="1"/>
  <c r="A75" i="1"/>
  <c r="M107" i="1"/>
  <c r="A113" i="1"/>
  <c r="M115" i="1"/>
  <c r="A121" i="1"/>
  <c r="M123" i="1"/>
  <c r="A129" i="1"/>
  <c r="M131" i="1"/>
  <c r="A137" i="1"/>
  <c r="O141" i="1"/>
  <c r="K144" i="1"/>
  <c r="O75" i="1"/>
  <c r="B99" i="1"/>
  <c r="B91" i="1"/>
  <c r="B184" i="1"/>
  <c r="Q184" i="1"/>
  <c r="A184" i="1"/>
  <c r="B176" i="1"/>
  <c r="K181" i="1"/>
  <c r="N176" i="1"/>
  <c r="Q103" i="1"/>
  <c r="L100" i="1"/>
  <c r="M99" i="1"/>
  <c r="N98" i="1"/>
  <c r="Q95" i="1"/>
  <c r="L92" i="1"/>
  <c r="M91" i="1"/>
  <c r="N90" i="1"/>
  <c r="Q87" i="1"/>
  <c r="K85" i="1"/>
  <c r="L84" i="1"/>
  <c r="M83" i="1"/>
  <c r="N82" i="1"/>
  <c r="O81" i="1"/>
  <c r="Q79" i="1"/>
  <c r="R78" i="1"/>
  <c r="J78" i="1"/>
  <c r="K77" i="1"/>
  <c r="L76" i="1"/>
  <c r="M75" i="1"/>
  <c r="B102" i="1"/>
  <c r="B98" i="1"/>
  <c r="B94" i="1"/>
  <c r="B90" i="1"/>
  <c r="B86" i="1"/>
  <c r="B82" i="1"/>
  <c r="B78" i="1"/>
  <c r="O107" i="1"/>
  <c r="O115" i="1"/>
  <c r="O123" i="1"/>
  <c r="O131" i="1"/>
  <c r="A145" i="1"/>
  <c r="O184" i="1"/>
  <c r="K76" i="1"/>
  <c r="L75" i="1"/>
  <c r="A90" i="1"/>
  <c r="A82" i="1"/>
  <c r="B83" i="1"/>
  <c r="L91" i="1"/>
  <c r="A98" i="1"/>
  <c r="B181" i="1"/>
  <c r="N184" i="1"/>
  <c r="Q181" i="1"/>
  <c r="L176" i="1"/>
  <c r="N104" i="1"/>
  <c r="O103" i="1"/>
  <c r="Q101" i="1"/>
  <c r="R100" i="1"/>
  <c r="J100" i="1"/>
  <c r="K99" i="1"/>
  <c r="L98" i="1"/>
  <c r="M97" i="1"/>
  <c r="N96" i="1"/>
  <c r="O95" i="1"/>
  <c r="Q93" i="1"/>
  <c r="R92" i="1"/>
  <c r="J92" i="1"/>
  <c r="K91" i="1"/>
  <c r="L90" i="1"/>
  <c r="M89" i="1"/>
  <c r="N88" i="1"/>
  <c r="O87" i="1"/>
  <c r="Q85" i="1"/>
  <c r="R84" i="1"/>
  <c r="J84" i="1"/>
  <c r="K83" i="1"/>
  <c r="L82" i="1"/>
  <c r="M81" i="1"/>
  <c r="N80" i="1"/>
  <c r="O79" i="1"/>
  <c r="Q77" i="1"/>
  <c r="R76" i="1"/>
  <c r="J76" i="1"/>
  <c r="K75" i="1"/>
  <c r="B101" i="1"/>
  <c r="B97" i="1"/>
  <c r="B93" i="1"/>
  <c r="B89" i="1"/>
  <c r="B85" i="1"/>
  <c r="B81" i="1"/>
  <c r="B77" i="1"/>
  <c r="K108" i="1"/>
  <c r="O113" i="1"/>
  <c r="K116" i="1"/>
  <c r="O121" i="1"/>
  <c r="K124" i="1"/>
  <c r="O129" i="1"/>
  <c r="K132" i="1"/>
  <c r="O137" i="1"/>
  <c r="A143" i="1"/>
  <c r="M145" i="1"/>
  <c r="B177" i="1"/>
  <c r="A176" i="1"/>
  <c r="M176" i="1"/>
  <c r="L99" i="1"/>
  <c r="M98" i="1"/>
  <c r="M90" i="1"/>
  <c r="K84" i="1"/>
  <c r="L83" i="1"/>
  <c r="M82" i="1"/>
  <c r="O80" i="1"/>
  <c r="A181" i="1"/>
  <c r="M184" i="1"/>
  <c r="M104" i="1"/>
  <c r="N103" i="1"/>
  <c r="Q100" i="1"/>
  <c r="R99" i="1"/>
  <c r="J99" i="1"/>
  <c r="K98" i="1"/>
  <c r="L97" i="1"/>
  <c r="M96" i="1"/>
  <c r="N95" i="1"/>
  <c r="Q92" i="1"/>
  <c r="R91" i="1"/>
  <c r="J91" i="1"/>
  <c r="K90" i="1"/>
  <c r="L89" i="1"/>
  <c r="M88" i="1"/>
  <c r="N87" i="1"/>
  <c r="Q84" i="1"/>
  <c r="R83" i="1"/>
  <c r="J83" i="1"/>
  <c r="K82" i="1"/>
  <c r="L81" i="1"/>
  <c r="M80" i="1"/>
  <c r="N79" i="1"/>
  <c r="Q76" i="1"/>
  <c r="R75" i="1"/>
  <c r="J75" i="1"/>
  <c r="A77" i="1"/>
  <c r="A109" i="1"/>
  <c r="A117" i="1"/>
  <c r="A125" i="1"/>
  <c r="A133" i="1"/>
  <c r="O145" i="1"/>
  <c r="B75" i="1"/>
  <c r="Q99" i="1"/>
  <c r="R98" i="1"/>
  <c r="J98" i="1"/>
  <c r="L96" i="1"/>
  <c r="Q91" i="1"/>
  <c r="R90" i="1"/>
  <c r="J90" i="1"/>
  <c r="L88" i="1"/>
  <c r="M87" i="1"/>
  <c r="Q83" i="1"/>
  <c r="R82" i="1"/>
  <c r="J82" i="1"/>
  <c r="L80" i="1"/>
  <c r="M79" i="1"/>
  <c r="Q75" i="1"/>
  <c r="B104" i="1"/>
  <c r="B100" i="1"/>
  <c r="B96" i="1"/>
  <c r="B92" i="1"/>
  <c r="B88" i="1"/>
  <c r="B84" i="1"/>
  <c r="B80" i="1"/>
  <c r="B76" i="1"/>
  <c r="A141" i="1"/>
  <c r="O84" i="1"/>
  <c r="K80" i="1"/>
  <c r="O76" i="1"/>
  <c r="A107" i="1"/>
  <c r="A115" i="1"/>
  <c r="A123" i="1"/>
  <c r="A131" i="1"/>
  <c r="L106" i="1"/>
  <c r="B107" i="1"/>
  <c r="L108" i="1"/>
  <c r="B109" i="1"/>
  <c r="L110" i="1"/>
  <c r="B111" i="1"/>
  <c r="L112" i="1"/>
  <c r="B113" i="1"/>
  <c r="L114" i="1"/>
  <c r="B115" i="1"/>
  <c r="L116" i="1"/>
  <c r="B117" i="1"/>
  <c r="L118" i="1"/>
  <c r="B119" i="1"/>
  <c r="L120" i="1"/>
  <c r="B121" i="1"/>
  <c r="L122" i="1"/>
  <c r="B123" i="1"/>
  <c r="L124" i="1"/>
  <c r="B125" i="1"/>
  <c r="L126" i="1"/>
  <c r="B127" i="1"/>
  <c r="L128" i="1"/>
  <c r="B129" i="1"/>
  <c r="L130" i="1"/>
  <c r="B131" i="1"/>
  <c r="L132" i="1"/>
  <c r="B133" i="1"/>
  <c r="L134" i="1"/>
  <c r="B135" i="1"/>
  <c r="L136" i="1"/>
  <c r="B137" i="1"/>
  <c r="L138" i="1"/>
  <c r="B139" i="1"/>
  <c r="L140" i="1"/>
  <c r="B141" i="1"/>
  <c r="L142" i="1"/>
  <c r="B143" i="1"/>
  <c r="L144" i="1"/>
  <c r="B145" i="1"/>
  <c r="L146" i="1"/>
  <c r="M106" i="1"/>
  <c r="Q107" i="1"/>
  <c r="M108" i="1"/>
  <c r="Q109" i="1"/>
  <c r="M110" i="1"/>
  <c r="Q111" i="1"/>
  <c r="M112" i="1"/>
  <c r="Q113" i="1"/>
  <c r="M114" i="1"/>
  <c r="Q115" i="1"/>
  <c r="M116" i="1"/>
  <c r="Q117" i="1"/>
  <c r="M118" i="1"/>
  <c r="Q119" i="1"/>
  <c r="M120" i="1"/>
  <c r="Q121" i="1"/>
  <c r="M122" i="1"/>
  <c r="Q123" i="1"/>
  <c r="M124" i="1"/>
  <c r="Q125" i="1"/>
  <c r="M126" i="1"/>
  <c r="Q127" i="1"/>
  <c r="M128" i="1"/>
  <c r="Q129" i="1"/>
  <c r="M130" i="1"/>
  <c r="Q131" i="1"/>
  <c r="M132" i="1"/>
  <c r="Q133" i="1"/>
  <c r="M134" i="1"/>
  <c r="Q135" i="1"/>
  <c r="M136" i="1"/>
  <c r="Q137" i="1"/>
  <c r="M138" i="1"/>
  <c r="Q139" i="1"/>
  <c r="M140" i="1"/>
  <c r="Q141" i="1"/>
  <c r="M142" i="1"/>
  <c r="Q143" i="1"/>
  <c r="M144" i="1"/>
  <c r="Q145" i="1"/>
  <c r="M146" i="1"/>
  <c r="N106" i="1"/>
  <c r="J107" i="1"/>
  <c r="R107" i="1"/>
  <c r="N108" i="1"/>
  <c r="J109" i="1"/>
  <c r="R109" i="1"/>
  <c r="N110" i="1"/>
  <c r="J111" i="1"/>
  <c r="R111" i="1"/>
  <c r="N112" i="1"/>
  <c r="J113" i="1"/>
  <c r="R113" i="1"/>
  <c r="N114" i="1"/>
  <c r="J115" i="1"/>
  <c r="R115" i="1"/>
  <c r="N116" i="1"/>
  <c r="J117" i="1"/>
  <c r="R117" i="1"/>
  <c r="N118" i="1"/>
  <c r="J119" i="1"/>
  <c r="R119" i="1"/>
  <c r="N120" i="1"/>
  <c r="J121" i="1"/>
  <c r="R121" i="1"/>
  <c r="N122" i="1"/>
  <c r="J123" i="1"/>
  <c r="R123" i="1"/>
  <c r="N124" i="1"/>
  <c r="J125" i="1"/>
  <c r="R125" i="1"/>
  <c r="N126" i="1"/>
  <c r="J127" i="1"/>
  <c r="R127" i="1"/>
  <c r="N128" i="1"/>
  <c r="J129" i="1"/>
  <c r="R129" i="1"/>
  <c r="N130" i="1"/>
  <c r="J131" i="1"/>
  <c r="R131" i="1"/>
  <c r="N132" i="1"/>
  <c r="J133" i="1"/>
  <c r="R133" i="1"/>
  <c r="N134" i="1"/>
  <c r="J135" i="1"/>
  <c r="R135" i="1"/>
  <c r="N136" i="1"/>
  <c r="J137" i="1"/>
  <c r="R137" i="1"/>
  <c r="N138" i="1"/>
  <c r="J139" i="1"/>
  <c r="R139" i="1"/>
  <c r="N140" i="1"/>
  <c r="J141" i="1"/>
  <c r="R141" i="1"/>
  <c r="N142" i="1"/>
  <c r="J143" i="1"/>
  <c r="R143" i="1"/>
  <c r="N144" i="1"/>
  <c r="J145" i="1"/>
  <c r="R145" i="1"/>
  <c r="N146" i="1"/>
  <c r="A106" i="1"/>
  <c r="O106" i="1"/>
  <c r="K107" i="1"/>
  <c r="A108" i="1"/>
  <c r="O108" i="1"/>
  <c r="K109" i="1"/>
  <c r="A110" i="1"/>
  <c r="O110" i="1"/>
  <c r="K111" i="1"/>
  <c r="A112" i="1"/>
  <c r="O112" i="1"/>
  <c r="K113" i="1"/>
  <c r="A114" i="1"/>
  <c r="O114" i="1"/>
  <c r="K115" i="1"/>
  <c r="A116" i="1"/>
  <c r="O116" i="1"/>
  <c r="K117" i="1"/>
  <c r="A118" i="1"/>
  <c r="O118" i="1"/>
  <c r="K119" i="1"/>
  <c r="A120" i="1"/>
  <c r="O120" i="1"/>
  <c r="K121" i="1"/>
  <c r="A122" i="1"/>
  <c r="O122" i="1"/>
  <c r="K123" i="1"/>
  <c r="A124" i="1"/>
  <c r="O124" i="1"/>
  <c r="K125" i="1"/>
  <c r="A126" i="1"/>
  <c r="O126" i="1"/>
  <c r="K127" i="1"/>
  <c r="A128" i="1"/>
  <c r="O128" i="1"/>
  <c r="K129" i="1"/>
  <c r="A130" i="1"/>
  <c r="O130" i="1"/>
  <c r="K131" i="1"/>
  <c r="A132" i="1"/>
  <c r="O132" i="1"/>
  <c r="K133" i="1"/>
  <c r="A134" i="1"/>
  <c r="O134" i="1"/>
  <c r="K135" i="1"/>
  <c r="A136" i="1"/>
  <c r="O136" i="1"/>
  <c r="K137" i="1"/>
  <c r="A138" i="1"/>
  <c r="O138" i="1"/>
  <c r="K139" i="1"/>
  <c r="A140" i="1"/>
  <c r="O140" i="1"/>
  <c r="K141" i="1"/>
  <c r="A142" i="1"/>
  <c r="O142" i="1"/>
  <c r="K143" i="1"/>
  <c r="A144" i="1"/>
  <c r="O144" i="1"/>
  <c r="K145" i="1"/>
  <c r="A146" i="1"/>
  <c r="O146" i="1"/>
  <c r="B106" i="1"/>
  <c r="L107" i="1"/>
  <c r="B108" i="1"/>
  <c r="L109" i="1"/>
  <c r="B110" i="1"/>
  <c r="L111" i="1"/>
  <c r="B112" i="1"/>
  <c r="L113" i="1"/>
  <c r="B114" i="1"/>
  <c r="L115" i="1"/>
  <c r="B116" i="1"/>
  <c r="L117" i="1"/>
  <c r="B118" i="1"/>
  <c r="L119" i="1"/>
  <c r="B120" i="1"/>
  <c r="L121" i="1"/>
  <c r="B122" i="1"/>
  <c r="L123" i="1"/>
  <c r="B124" i="1"/>
  <c r="L125" i="1"/>
  <c r="B126" i="1"/>
  <c r="L127" i="1"/>
  <c r="B128" i="1"/>
  <c r="L129" i="1"/>
  <c r="B130" i="1"/>
  <c r="L131" i="1"/>
  <c r="B132" i="1"/>
  <c r="L133" i="1"/>
  <c r="B134" i="1"/>
  <c r="L135" i="1"/>
  <c r="B136" i="1"/>
  <c r="L137" i="1"/>
  <c r="B138" i="1"/>
  <c r="L139" i="1"/>
  <c r="B140" i="1"/>
  <c r="L141" i="1"/>
  <c r="B142" i="1"/>
  <c r="L143" i="1"/>
  <c r="B144" i="1"/>
  <c r="L145" i="1"/>
  <c r="B146" i="1"/>
  <c r="Q106" i="1"/>
  <c r="Q110" i="1"/>
  <c r="Q114" i="1"/>
  <c r="Q120" i="1"/>
  <c r="Q124" i="1"/>
  <c r="Q126" i="1"/>
  <c r="Q132" i="1"/>
  <c r="Q134" i="1"/>
  <c r="Q136" i="1"/>
  <c r="Q140" i="1"/>
  <c r="Q142" i="1"/>
  <c r="Q144" i="1"/>
  <c r="Q146" i="1"/>
  <c r="Q108" i="1"/>
  <c r="Q112" i="1"/>
  <c r="Q116" i="1"/>
  <c r="Q118" i="1"/>
  <c r="Q122" i="1"/>
  <c r="Q128" i="1"/>
  <c r="Q130" i="1"/>
  <c r="J106" i="1"/>
  <c r="J108" i="1"/>
  <c r="J110" i="1"/>
  <c r="J112" i="1"/>
  <c r="J114" i="1"/>
  <c r="J116" i="1"/>
  <c r="J118" i="1"/>
  <c r="J120" i="1"/>
  <c r="J122" i="1"/>
  <c r="J124" i="1"/>
  <c r="J126" i="1"/>
  <c r="J128" i="1"/>
  <c r="J130" i="1"/>
  <c r="J132" i="1"/>
  <c r="J134" i="1"/>
  <c r="J136" i="1"/>
  <c r="J138" i="1"/>
  <c r="J140" i="1"/>
  <c r="J142" i="1"/>
  <c r="J144" i="1"/>
  <c r="J146" i="1"/>
  <c r="R182" i="1"/>
  <c r="O182" i="1"/>
  <c r="N182" i="1"/>
  <c r="Q183" i="1"/>
  <c r="R177" i="1"/>
  <c r="R185" i="1"/>
  <c r="A185" i="1"/>
  <c r="Q185" i="1"/>
  <c r="K177" i="1"/>
  <c r="J185" i="1"/>
  <c r="N185" i="1"/>
  <c r="N183" i="1"/>
  <c r="O177" i="1"/>
  <c r="M185" i="1"/>
  <c r="J183" i="1"/>
  <c r="N177" i="1"/>
  <c r="L185" i="1"/>
  <c r="O178" i="1"/>
  <c r="M177" i="1"/>
  <c r="B185" i="1"/>
  <c r="K185" i="1"/>
  <c r="N178" i="1"/>
  <c r="L177" i="1"/>
  <c r="A177" i="1"/>
  <c r="R183" i="1"/>
  <c r="R179" i="1"/>
  <c r="J179" i="1"/>
  <c r="B183" i="1"/>
  <c r="B179" i="1"/>
  <c r="Q179" i="1"/>
  <c r="A183" i="1"/>
  <c r="A179" i="1"/>
  <c r="L183" i="1"/>
  <c r="M182" i="1"/>
  <c r="Q178" i="1"/>
  <c r="K176" i="1"/>
  <c r="M183" i="1"/>
  <c r="R178" i="1"/>
  <c r="J178" i="1"/>
  <c r="B182" i="1"/>
  <c r="B178" i="1"/>
  <c r="K183" i="1"/>
  <c r="L182" i="1"/>
  <c r="O179" i="1"/>
  <c r="R176" i="1"/>
  <c r="J176" i="1"/>
  <c r="M179" i="1"/>
  <c r="Q182" i="1"/>
  <c r="L179" i="1"/>
  <c r="M178" i="1"/>
  <c r="R175" i="1"/>
  <c r="B175" i="1"/>
  <c r="O175" i="1"/>
  <c r="A175" i="1"/>
  <c r="N175" i="1"/>
  <c r="M175" i="1"/>
  <c r="J175" i="1"/>
  <c r="Q175" i="1"/>
  <c r="L175" i="1"/>
  <c r="A2" i="1" l="1"/>
  <c r="B2" i="1"/>
  <c r="J2" i="1"/>
  <c r="K2" i="1"/>
  <c r="L2" i="1"/>
  <c r="M2" i="1"/>
  <c r="N2" i="1"/>
  <c r="O2" i="1"/>
  <c r="Q2" i="1"/>
  <c r="R2" i="1"/>
  <c r="J1634" i="1"/>
  <c r="K1634" i="1"/>
  <c r="L1634" i="1"/>
  <c r="M1634" i="1"/>
  <c r="N1634" i="1"/>
  <c r="O1634" i="1"/>
  <c r="Q1634" i="1"/>
  <c r="R1634" i="1"/>
  <c r="A1634" i="1"/>
  <c r="B1634" i="1"/>
  <c r="A888" i="1" l="1"/>
  <c r="B888" i="1"/>
  <c r="J888" i="1"/>
  <c r="K888" i="1"/>
  <c r="L888" i="1"/>
  <c r="M888" i="1"/>
  <c r="N888" i="1"/>
  <c r="O888" i="1"/>
  <c r="Q888" i="1"/>
  <c r="R888" i="1"/>
  <c r="C1673" i="1"/>
  <c r="C1674" i="1"/>
  <c r="P1674" i="1" s="1"/>
  <c r="C1675" i="1"/>
  <c r="C1676" i="1"/>
  <c r="C1677" i="1"/>
  <c r="C1678" i="1"/>
  <c r="C1679" i="1"/>
  <c r="C1680" i="1"/>
  <c r="P1680" i="1" s="1"/>
  <c r="C1681" i="1"/>
  <c r="C1682" i="1"/>
  <c r="P1682" i="1" s="1"/>
  <c r="C1683" i="1"/>
  <c r="C1684" i="1"/>
  <c r="C1685" i="1"/>
  <c r="C1686" i="1"/>
  <c r="C1687" i="1"/>
  <c r="C1688" i="1"/>
  <c r="P1688" i="1" s="1"/>
  <c r="C1689" i="1"/>
  <c r="C1690" i="1"/>
  <c r="P1690" i="1" s="1"/>
  <c r="C1691" i="1"/>
  <c r="C1692" i="1"/>
  <c r="C1693" i="1"/>
  <c r="C1694" i="1"/>
  <c r="C1695" i="1"/>
  <c r="C1672" i="1"/>
  <c r="P1672" i="1" s="1"/>
  <c r="F119" i="8"/>
  <c r="B24" i="18"/>
  <c r="F118" i="8" s="1"/>
  <c r="B23" i="18"/>
  <c r="J1696" i="1"/>
  <c r="K1696" i="1"/>
  <c r="L1696" i="1"/>
  <c r="M1696" i="1"/>
  <c r="N1696" i="1"/>
  <c r="O1696" i="1"/>
  <c r="Q1696" i="1"/>
  <c r="R1696" i="1"/>
  <c r="A1696" i="1"/>
  <c r="B1696" i="1"/>
  <c r="B1671" i="1"/>
  <c r="A884" i="1"/>
  <c r="B884" i="1"/>
  <c r="A885" i="1"/>
  <c r="B885" i="1"/>
  <c r="A886" i="1"/>
  <c r="B886" i="1"/>
  <c r="A887" i="1"/>
  <c r="B887" i="1"/>
  <c r="A1339" i="1"/>
  <c r="B1339" i="1"/>
  <c r="A1340" i="1"/>
  <c r="B1340" i="1"/>
  <c r="C1341" i="1"/>
  <c r="P1341" i="1" s="1"/>
  <c r="C1342" i="1"/>
  <c r="C1343" i="1"/>
  <c r="C1344" i="1"/>
  <c r="C1345" i="1"/>
  <c r="C1346" i="1"/>
  <c r="C1347" i="1"/>
  <c r="C1348" i="1"/>
  <c r="C1349" i="1"/>
  <c r="C1350" i="1"/>
  <c r="C1351" i="1"/>
  <c r="C1352" i="1"/>
  <c r="C1353" i="1"/>
  <c r="P1353" i="1" s="1"/>
  <c r="C1354" i="1"/>
  <c r="C1355" i="1"/>
  <c r="P1355" i="1" s="1"/>
  <c r="C1356" i="1"/>
  <c r="C1357" i="1"/>
  <c r="C1358" i="1"/>
  <c r="C1359" i="1"/>
  <c r="C1360" i="1"/>
  <c r="C1361" i="1"/>
  <c r="C1362" i="1"/>
  <c r="C1363" i="1"/>
  <c r="P1363" i="1" s="1"/>
  <c r="C1364" i="1"/>
  <c r="C1365" i="1"/>
  <c r="C1366" i="1"/>
  <c r="C1367" i="1"/>
  <c r="C1368" i="1"/>
  <c r="C1369" i="1"/>
  <c r="P1369" i="1" s="1"/>
  <c r="C1370" i="1"/>
  <c r="C1371" i="1"/>
  <c r="C1372" i="1"/>
  <c r="C1373" i="1"/>
  <c r="C1374" i="1"/>
  <c r="C1375" i="1"/>
  <c r="C1376" i="1"/>
  <c r="C1377" i="1"/>
  <c r="C1378" i="1"/>
  <c r="C1379" i="1"/>
  <c r="C1380" i="1"/>
  <c r="C1381" i="1"/>
  <c r="C1382" i="1"/>
  <c r="C1383" i="1"/>
  <c r="C1384" i="1"/>
  <c r="C1385" i="1"/>
  <c r="C1386" i="1"/>
  <c r="C1387" i="1"/>
  <c r="P1387" i="1" s="1"/>
  <c r="C1388" i="1"/>
  <c r="C1389" i="1"/>
  <c r="P1389" i="1" s="1"/>
  <c r="C1390" i="1"/>
  <c r="C1391" i="1"/>
  <c r="C1392" i="1"/>
  <c r="C1393" i="1"/>
  <c r="C1394" i="1"/>
  <c r="C1395" i="1"/>
  <c r="P1395" i="1" s="1"/>
  <c r="C1396" i="1"/>
  <c r="C1397" i="1"/>
  <c r="P1397" i="1" s="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P1433" i="1" s="1"/>
  <c r="C1434" i="1"/>
  <c r="C1435" i="1"/>
  <c r="C1436" i="1"/>
  <c r="C1437" i="1"/>
  <c r="C1438" i="1"/>
  <c r="C1439" i="1"/>
  <c r="C1440" i="1"/>
  <c r="C1441" i="1"/>
  <c r="C1442" i="1"/>
  <c r="C1443" i="1"/>
  <c r="C1444" i="1"/>
  <c r="C1445" i="1"/>
  <c r="C1446" i="1"/>
  <c r="C1447" i="1"/>
  <c r="C1448" i="1"/>
  <c r="C1449" i="1"/>
  <c r="C1450" i="1"/>
  <c r="C1451" i="1"/>
  <c r="C1452" i="1"/>
  <c r="I1996" i="1"/>
  <c r="I1997" i="1"/>
  <c r="I1998" i="1"/>
  <c r="I1999" i="1"/>
  <c r="I2001" i="1"/>
  <c r="I2002" i="1"/>
  <c r="I2003" i="1"/>
  <c r="I2004" i="1"/>
  <c r="I2006" i="1"/>
  <c r="I2007" i="1"/>
  <c r="I2008" i="1"/>
  <c r="I2009" i="1"/>
  <c r="I2016" i="1"/>
  <c r="I2017" i="1"/>
  <c r="I2018" i="1"/>
  <c r="I2019" i="1"/>
  <c r="I2021" i="1"/>
  <c r="I2022" i="1"/>
  <c r="I2023" i="1"/>
  <c r="I2024" i="1"/>
  <c r="I2026" i="1"/>
  <c r="I2027" i="1"/>
  <c r="I2028" i="1"/>
  <c r="I2029" i="1"/>
  <c r="I2031" i="1"/>
  <c r="I2032" i="1"/>
  <c r="I2033" i="1"/>
  <c r="I2034" i="1"/>
  <c r="I2041" i="1"/>
  <c r="I2042" i="1"/>
  <c r="I2043" i="1"/>
  <c r="I2044" i="1"/>
  <c r="I2046" i="1"/>
  <c r="I2047" i="1"/>
  <c r="I2048" i="1"/>
  <c r="I2049" i="1"/>
  <c r="L2051" i="1"/>
  <c r="M2051" i="1"/>
  <c r="N2051" i="1"/>
  <c r="O2051" i="1"/>
  <c r="Q2051" i="1"/>
  <c r="R2051" i="1"/>
  <c r="I691" i="15"/>
  <c r="B630" i="15"/>
  <c r="B676" i="15" s="1"/>
  <c r="B696" i="15" s="1"/>
  <c r="B598" i="15"/>
  <c r="B675" i="15" s="1"/>
  <c r="B511" i="15"/>
  <c r="B465" i="15"/>
  <c r="B60" i="15"/>
  <c r="B666" i="15" s="1"/>
  <c r="B62" i="15"/>
  <c r="B668" i="15" s="1"/>
  <c r="B691" i="15" s="1"/>
  <c r="J1601" i="1"/>
  <c r="K1601" i="1"/>
  <c r="L1601" i="1"/>
  <c r="M1601" i="1"/>
  <c r="N1601" i="1"/>
  <c r="O1601" i="1"/>
  <c r="Q1601" i="1"/>
  <c r="R1601" i="1"/>
  <c r="A1601" i="1"/>
  <c r="B1601" i="1"/>
  <c r="A62" i="1"/>
  <c r="B62" i="1"/>
  <c r="A63" i="1"/>
  <c r="B63" i="1"/>
  <c r="A147" i="1"/>
  <c r="B147" i="1"/>
  <c r="A148" i="1"/>
  <c r="B148" i="1"/>
  <c r="A160" i="1"/>
  <c r="B160" i="1"/>
  <c r="A162" i="1"/>
  <c r="B162" i="1"/>
  <c r="A201" i="1"/>
  <c r="B201" i="1"/>
  <c r="A216" i="1"/>
  <c r="B216" i="1"/>
  <c r="A234" i="1"/>
  <c r="B234" i="1"/>
  <c r="A235" i="1"/>
  <c r="B235" i="1"/>
  <c r="A236" i="1"/>
  <c r="A245" i="1"/>
  <c r="B245" i="1"/>
  <c r="A246" i="1"/>
  <c r="B246" i="1"/>
  <c r="A249" i="1"/>
  <c r="B249" i="1"/>
  <c r="A255" i="1"/>
  <c r="B255" i="1"/>
  <c r="A303" i="1"/>
  <c r="B303" i="1"/>
  <c r="A307" i="1"/>
  <c r="B307" i="1"/>
  <c r="A308" i="1"/>
  <c r="B308" i="1"/>
  <c r="A332" i="1"/>
  <c r="B332" i="1"/>
  <c r="A357" i="1"/>
  <c r="B357" i="1"/>
  <c r="A358" i="1"/>
  <c r="B358" i="1"/>
  <c r="A382" i="1"/>
  <c r="B382" i="1"/>
  <c r="A406" i="1"/>
  <c r="B406" i="1"/>
  <c r="A481" i="1"/>
  <c r="B481" i="1"/>
  <c r="A482" i="1"/>
  <c r="B482" i="1"/>
  <c r="A581" i="1"/>
  <c r="B581" i="1"/>
  <c r="A606" i="1"/>
  <c r="B606" i="1"/>
  <c r="A681" i="1"/>
  <c r="B681" i="1"/>
  <c r="A682" i="1"/>
  <c r="B682" i="1"/>
  <c r="A683" i="1"/>
  <c r="B683" i="1"/>
  <c r="A684" i="1"/>
  <c r="B684" i="1"/>
  <c r="A1593" i="1"/>
  <c r="B1593" i="1"/>
  <c r="A1620" i="1"/>
  <c r="B1620" i="1"/>
  <c r="A1629" i="1"/>
  <c r="B1629" i="1"/>
  <c r="A1630" i="1"/>
  <c r="B1630" i="1"/>
  <c r="A1631" i="1"/>
  <c r="B1631" i="1"/>
  <c r="A1632" i="1"/>
  <c r="B1632" i="1"/>
  <c r="A1633" i="1"/>
  <c r="B1633" i="1"/>
  <c r="A1635" i="1"/>
  <c r="B1635" i="1"/>
  <c r="A1636" i="1"/>
  <c r="B1636" i="1"/>
  <c r="A1637" i="1"/>
  <c r="B1637" i="1"/>
  <c r="A1638" i="1"/>
  <c r="B1638" i="1"/>
  <c r="A1639" i="1"/>
  <c r="B1639" i="1"/>
  <c r="A1640" i="1"/>
  <c r="B1640" i="1"/>
  <c r="A1641" i="1"/>
  <c r="B1641" i="1"/>
  <c r="A1643" i="1"/>
  <c r="B1643" i="1"/>
  <c r="A1649" i="1"/>
  <c r="B1649" i="1"/>
  <c r="A1670" i="1"/>
  <c r="B1670" i="1"/>
  <c r="A1671" i="1"/>
  <c r="A1697" i="1"/>
  <c r="B1697" i="1"/>
  <c r="A1700" i="1"/>
  <c r="B1700" i="1"/>
  <c r="A1712" i="1"/>
  <c r="B1712" i="1"/>
  <c r="A1727" i="1"/>
  <c r="B1727" i="1"/>
  <c r="A1867" i="1"/>
  <c r="B1867" i="1"/>
  <c r="A1930" i="1"/>
  <c r="B1930" i="1"/>
  <c r="A1932" i="1"/>
  <c r="B1932" i="1"/>
  <c r="A2050" i="1"/>
  <c r="B2050" i="1"/>
  <c r="A1995" i="1"/>
  <c r="B1995" i="1"/>
  <c r="A2000" i="1"/>
  <c r="B2000" i="1"/>
  <c r="A2005" i="1"/>
  <c r="B2005" i="1"/>
  <c r="A2015" i="1"/>
  <c r="B2015" i="1"/>
  <c r="A2020" i="1"/>
  <c r="B2020" i="1"/>
  <c r="A2025" i="1"/>
  <c r="B2025" i="1"/>
  <c r="A2030" i="1"/>
  <c r="B2030" i="1"/>
  <c r="A2040" i="1"/>
  <c r="B2040" i="1"/>
  <c r="A2045" i="1"/>
  <c r="B2045" i="1"/>
  <c r="J62" i="1"/>
  <c r="K62" i="1"/>
  <c r="L62" i="1"/>
  <c r="M62" i="1"/>
  <c r="N62" i="1"/>
  <c r="O62" i="1"/>
  <c r="Q62" i="1"/>
  <c r="R62" i="1"/>
  <c r="J63" i="1"/>
  <c r="K63" i="1"/>
  <c r="L63" i="1"/>
  <c r="M63" i="1"/>
  <c r="N63" i="1"/>
  <c r="O63" i="1"/>
  <c r="Q63" i="1"/>
  <c r="R63" i="1"/>
  <c r="J147" i="1"/>
  <c r="K147" i="1"/>
  <c r="L147" i="1"/>
  <c r="M147" i="1"/>
  <c r="N147" i="1"/>
  <c r="O147" i="1"/>
  <c r="Q147" i="1"/>
  <c r="R147" i="1"/>
  <c r="J148" i="1"/>
  <c r="K148" i="1"/>
  <c r="L148" i="1"/>
  <c r="N148" i="1"/>
  <c r="O148" i="1"/>
  <c r="Q148" i="1"/>
  <c r="R148" i="1"/>
  <c r="J160" i="1"/>
  <c r="K160" i="1"/>
  <c r="L160" i="1"/>
  <c r="M160" i="1"/>
  <c r="N160" i="1"/>
  <c r="O160" i="1"/>
  <c r="Q160" i="1"/>
  <c r="R160" i="1"/>
  <c r="J162" i="1"/>
  <c r="K162" i="1"/>
  <c r="L162" i="1"/>
  <c r="N162" i="1"/>
  <c r="O162" i="1"/>
  <c r="Q162" i="1"/>
  <c r="R162" i="1"/>
  <c r="J201" i="1"/>
  <c r="K201" i="1"/>
  <c r="L201" i="1"/>
  <c r="M201" i="1"/>
  <c r="N201" i="1"/>
  <c r="O201" i="1"/>
  <c r="Q201" i="1"/>
  <c r="R201" i="1"/>
  <c r="J216" i="1"/>
  <c r="K216" i="1"/>
  <c r="L216" i="1"/>
  <c r="M216" i="1"/>
  <c r="N216" i="1"/>
  <c r="O216" i="1"/>
  <c r="Q216" i="1"/>
  <c r="R216" i="1"/>
  <c r="J234" i="1"/>
  <c r="K234" i="1"/>
  <c r="L234" i="1"/>
  <c r="M234" i="1"/>
  <c r="N234" i="1"/>
  <c r="O234" i="1"/>
  <c r="Q234" i="1"/>
  <c r="R234" i="1"/>
  <c r="J235" i="1"/>
  <c r="K235" i="1"/>
  <c r="L235" i="1"/>
  <c r="N235" i="1"/>
  <c r="O235" i="1"/>
  <c r="Q235" i="1"/>
  <c r="R235" i="1"/>
  <c r="J236" i="1"/>
  <c r="K236" i="1"/>
  <c r="L236" i="1"/>
  <c r="M236" i="1"/>
  <c r="N236" i="1"/>
  <c r="O236" i="1"/>
  <c r="Q236" i="1"/>
  <c r="R236" i="1"/>
  <c r="J245" i="1"/>
  <c r="K245" i="1"/>
  <c r="L245" i="1"/>
  <c r="M245" i="1"/>
  <c r="N245" i="1"/>
  <c r="O245" i="1"/>
  <c r="Q245" i="1"/>
  <c r="R245" i="1"/>
  <c r="J246" i="1"/>
  <c r="K246" i="1"/>
  <c r="L246" i="1"/>
  <c r="M246" i="1"/>
  <c r="N246" i="1"/>
  <c r="O246" i="1"/>
  <c r="Q246" i="1"/>
  <c r="R246" i="1"/>
  <c r="J249" i="1"/>
  <c r="K249" i="1"/>
  <c r="L249" i="1"/>
  <c r="M249" i="1"/>
  <c r="N249" i="1"/>
  <c r="O249" i="1"/>
  <c r="Q249" i="1"/>
  <c r="R249" i="1"/>
  <c r="J255" i="1"/>
  <c r="K255" i="1"/>
  <c r="L255" i="1"/>
  <c r="M255" i="1"/>
  <c r="N255" i="1"/>
  <c r="O255" i="1"/>
  <c r="Q255" i="1"/>
  <c r="R255" i="1"/>
  <c r="J303" i="1"/>
  <c r="K303" i="1"/>
  <c r="L303" i="1"/>
  <c r="M303" i="1"/>
  <c r="N303" i="1"/>
  <c r="O303" i="1"/>
  <c r="Q303" i="1"/>
  <c r="R303" i="1"/>
  <c r="J307" i="1"/>
  <c r="K307" i="1"/>
  <c r="L307" i="1"/>
  <c r="M307" i="1"/>
  <c r="N307" i="1"/>
  <c r="O307" i="1"/>
  <c r="Q307" i="1"/>
  <c r="R307" i="1"/>
  <c r="J308" i="1"/>
  <c r="K308" i="1"/>
  <c r="L308" i="1"/>
  <c r="M308" i="1"/>
  <c r="N308" i="1"/>
  <c r="O308" i="1"/>
  <c r="Q308" i="1"/>
  <c r="R308" i="1"/>
  <c r="J357" i="1"/>
  <c r="K357" i="1"/>
  <c r="L357" i="1"/>
  <c r="M357" i="1"/>
  <c r="N357" i="1"/>
  <c r="O357" i="1"/>
  <c r="Q357" i="1"/>
  <c r="R357" i="1"/>
  <c r="J358" i="1"/>
  <c r="K358" i="1"/>
  <c r="L358" i="1"/>
  <c r="M358" i="1"/>
  <c r="N358" i="1"/>
  <c r="O358" i="1"/>
  <c r="Q358" i="1"/>
  <c r="R358" i="1"/>
  <c r="J382" i="1"/>
  <c r="K382" i="1"/>
  <c r="L382" i="1"/>
  <c r="M382" i="1"/>
  <c r="N382" i="1"/>
  <c r="O382" i="1"/>
  <c r="Q382" i="1"/>
  <c r="R382" i="1"/>
  <c r="J406" i="1"/>
  <c r="K406" i="1"/>
  <c r="L406" i="1"/>
  <c r="M406" i="1"/>
  <c r="N406" i="1"/>
  <c r="O406" i="1"/>
  <c r="Q406" i="1"/>
  <c r="R406" i="1"/>
  <c r="J481" i="1"/>
  <c r="K481" i="1"/>
  <c r="L481" i="1"/>
  <c r="M481" i="1"/>
  <c r="N481" i="1"/>
  <c r="O481" i="1"/>
  <c r="Q481" i="1"/>
  <c r="R481" i="1"/>
  <c r="J482" i="1"/>
  <c r="K482" i="1"/>
  <c r="L482" i="1"/>
  <c r="M482" i="1"/>
  <c r="N482" i="1"/>
  <c r="O482" i="1"/>
  <c r="Q482" i="1"/>
  <c r="R482" i="1"/>
  <c r="J581" i="1"/>
  <c r="K581" i="1"/>
  <c r="L581" i="1"/>
  <c r="M581" i="1"/>
  <c r="N581" i="1"/>
  <c r="O581" i="1"/>
  <c r="Q581" i="1"/>
  <c r="R581" i="1"/>
  <c r="J606" i="1"/>
  <c r="K606" i="1"/>
  <c r="L606" i="1"/>
  <c r="M606" i="1"/>
  <c r="N606" i="1"/>
  <c r="O606" i="1"/>
  <c r="Q606" i="1"/>
  <c r="R606" i="1"/>
  <c r="J681" i="1"/>
  <c r="K681" i="1"/>
  <c r="L681" i="1"/>
  <c r="M681" i="1"/>
  <c r="N681" i="1"/>
  <c r="O681" i="1"/>
  <c r="Q681" i="1"/>
  <c r="R681" i="1"/>
  <c r="J682" i="1"/>
  <c r="K682" i="1"/>
  <c r="L682" i="1"/>
  <c r="M682" i="1"/>
  <c r="N682" i="1"/>
  <c r="O682" i="1"/>
  <c r="Q682" i="1"/>
  <c r="R682" i="1"/>
  <c r="J683" i="1"/>
  <c r="K683" i="1"/>
  <c r="L683" i="1"/>
  <c r="M683" i="1"/>
  <c r="N683" i="1"/>
  <c r="O683" i="1"/>
  <c r="Q683" i="1"/>
  <c r="R683" i="1"/>
  <c r="J1340" i="1"/>
  <c r="K1340" i="1"/>
  <c r="L1340" i="1"/>
  <c r="M1340" i="1"/>
  <c r="N1340" i="1"/>
  <c r="O1340" i="1"/>
  <c r="Q1340" i="1"/>
  <c r="R1340" i="1"/>
  <c r="J1339" i="1"/>
  <c r="K1339" i="1"/>
  <c r="L1339" i="1"/>
  <c r="M1339" i="1"/>
  <c r="N1339" i="1"/>
  <c r="O1339" i="1"/>
  <c r="Q1339" i="1"/>
  <c r="R1339" i="1"/>
  <c r="J684" i="1"/>
  <c r="K684" i="1"/>
  <c r="L684" i="1"/>
  <c r="M684" i="1"/>
  <c r="N684" i="1"/>
  <c r="O684" i="1"/>
  <c r="Q684" i="1"/>
  <c r="R684" i="1"/>
  <c r="J884" i="1"/>
  <c r="K884" i="1"/>
  <c r="L884" i="1"/>
  <c r="M884" i="1"/>
  <c r="N884" i="1"/>
  <c r="O884" i="1"/>
  <c r="Q884" i="1"/>
  <c r="R884" i="1"/>
  <c r="J885" i="1"/>
  <c r="K885" i="1"/>
  <c r="L885" i="1"/>
  <c r="M885" i="1"/>
  <c r="N885" i="1"/>
  <c r="O885" i="1"/>
  <c r="Q885" i="1"/>
  <c r="R885" i="1"/>
  <c r="J886" i="1"/>
  <c r="K886" i="1"/>
  <c r="L886" i="1"/>
  <c r="M886" i="1"/>
  <c r="N886" i="1"/>
  <c r="O886" i="1"/>
  <c r="Q886" i="1"/>
  <c r="R886" i="1"/>
  <c r="J887" i="1"/>
  <c r="K887" i="1"/>
  <c r="L887" i="1"/>
  <c r="M887" i="1"/>
  <c r="N887" i="1"/>
  <c r="O887" i="1"/>
  <c r="Q887" i="1"/>
  <c r="R887" i="1"/>
  <c r="J1593" i="1"/>
  <c r="K1593" i="1"/>
  <c r="L1593" i="1"/>
  <c r="M1593" i="1"/>
  <c r="N1593" i="1"/>
  <c r="O1593" i="1"/>
  <c r="Q1593" i="1"/>
  <c r="R1593" i="1"/>
  <c r="J1620" i="1"/>
  <c r="K1620" i="1"/>
  <c r="L1620" i="1"/>
  <c r="M1620" i="1"/>
  <c r="N1620" i="1"/>
  <c r="O1620" i="1"/>
  <c r="Q1620" i="1"/>
  <c r="R1620" i="1"/>
  <c r="J1629" i="1"/>
  <c r="K1629" i="1"/>
  <c r="L1629" i="1"/>
  <c r="M1629" i="1"/>
  <c r="N1629" i="1"/>
  <c r="O1629" i="1"/>
  <c r="Q1629" i="1"/>
  <c r="R1629" i="1"/>
  <c r="J1630" i="1"/>
  <c r="K1630" i="1"/>
  <c r="L1630" i="1"/>
  <c r="M1630" i="1"/>
  <c r="N1630" i="1"/>
  <c r="O1630" i="1"/>
  <c r="Q1630" i="1"/>
  <c r="R1630" i="1"/>
  <c r="J1631" i="1"/>
  <c r="K1631" i="1"/>
  <c r="L1631" i="1"/>
  <c r="M1631" i="1"/>
  <c r="N1631" i="1"/>
  <c r="O1631" i="1"/>
  <c r="Q1631" i="1"/>
  <c r="R1631" i="1"/>
  <c r="J1632" i="1"/>
  <c r="K1632" i="1"/>
  <c r="L1632" i="1"/>
  <c r="M1632" i="1"/>
  <c r="N1632" i="1"/>
  <c r="O1632" i="1"/>
  <c r="Q1632" i="1"/>
  <c r="R1632" i="1"/>
  <c r="J1633" i="1"/>
  <c r="K1633" i="1"/>
  <c r="L1633" i="1"/>
  <c r="M1633" i="1"/>
  <c r="N1633" i="1"/>
  <c r="O1633" i="1"/>
  <c r="Q1633" i="1"/>
  <c r="R1633" i="1"/>
  <c r="J1635" i="1"/>
  <c r="K1635" i="1"/>
  <c r="L1635" i="1"/>
  <c r="M1635" i="1"/>
  <c r="N1635" i="1"/>
  <c r="O1635" i="1"/>
  <c r="Q1635" i="1"/>
  <c r="R1635" i="1"/>
  <c r="J1636" i="1"/>
  <c r="K1636" i="1"/>
  <c r="L1636" i="1"/>
  <c r="M1636" i="1"/>
  <c r="N1636" i="1"/>
  <c r="O1636" i="1"/>
  <c r="Q1636" i="1"/>
  <c r="R1636" i="1"/>
  <c r="J1637" i="1"/>
  <c r="K1637" i="1"/>
  <c r="L1637" i="1"/>
  <c r="M1637" i="1"/>
  <c r="N1637" i="1"/>
  <c r="O1637" i="1"/>
  <c r="Q1637" i="1"/>
  <c r="R1637" i="1"/>
  <c r="J1638" i="1"/>
  <c r="K1638" i="1"/>
  <c r="L1638" i="1"/>
  <c r="M1638" i="1"/>
  <c r="N1638" i="1"/>
  <c r="O1638" i="1"/>
  <c r="Q1638" i="1"/>
  <c r="R1638" i="1"/>
  <c r="J1639" i="1"/>
  <c r="K1639" i="1"/>
  <c r="L1639" i="1"/>
  <c r="M1639" i="1"/>
  <c r="N1639" i="1"/>
  <c r="O1639" i="1"/>
  <c r="Q1639" i="1"/>
  <c r="R1639" i="1"/>
  <c r="J1640" i="1"/>
  <c r="K1640" i="1"/>
  <c r="L1640" i="1"/>
  <c r="M1640" i="1"/>
  <c r="N1640" i="1"/>
  <c r="O1640" i="1"/>
  <c r="Q1640" i="1"/>
  <c r="R1640" i="1"/>
  <c r="J1641" i="1"/>
  <c r="K1641" i="1"/>
  <c r="L1641" i="1"/>
  <c r="M1641" i="1"/>
  <c r="N1641" i="1"/>
  <c r="O1641" i="1"/>
  <c r="Q1641" i="1"/>
  <c r="R1641" i="1"/>
  <c r="J1643" i="1"/>
  <c r="K1643" i="1"/>
  <c r="L1643" i="1"/>
  <c r="M1643" i="1"/>
  <c r="N1643" i="1"/>
  <c r="Q1643" i="1"/>
  <c r="R1643" i="1"/>
  <c r="J1649" i="1"/>
  <c r="K1649" i="1"/>
  <c r="L1649" i="1"/>
  <c r="M1649" i="1"/>
  <c r="N1649" i="1"/>
  <c r="O1649" i="1"/>
  <c r="Q1649" i="1"/>
  <c r="R1649" i="1"/>
  <c r="J1670" i="1"/>
  <c r="K1670" i="1"/>
  <c r="L1670" i="1"/>
  <c r="M1670" i="1"/>
  <c r="N1670" i="1"/>
  <c r="O1670" i="1"/>
  <c r="Q1670" i="1"/>
  <c r="R1670" i="1"/>
  <c r="J1671" i="1"/>
  <c r="K1671" i="1"/>
  <c r="L1671" i="1"/>
  <c r="M1671" i="1"/>
  <c r="N1671" i="1"/>
  <c r="O1671" i="1"/>
  <c r="Q1671" i="1"/>
  <c r="R1671" i="1"/>
  <c r="J1697" i="1"/>
  <c r="K1697" i="1"/>
  <c r="L1697" i="1"/>
  <c r="M1697" i="1"/>
  <c r="N1697" i="1"/>
  <c r="O1697" i="1"/>
  <c r="Q1697" i="1"/>
  <c r="R1697" i="1"/>
  <c r="J1700" i="1"/>
  <c r="K1700" i="1"/>
  <c r="L1700" i="1"/>
  <c r="M1700" i="1"/>
  <c r="N1700" i="1"/>
  <c r="O1700" i="1"/>
  <c r="Q1700" i="1"/>
  <c r="R1700" i="1"/>
  <c r="J1712" i="1"/>
  <c r="K1712" i="1"/>
  <c r="L1712" i="1"/>
  <c r="M1712" i="1"/>
  <c r="N1712" i="1"/>
  <c r="O1712" i="1"/>
  <c r="Q1712" i="1"/>
  <c r="R1712" i="1"/>
  <c r="J1727" i="1"/>
  <c r="K1727" i="1"/>
  <c r="L1727" i="1"/>
  <c r="M1727" i="1"/>
  <c r="N1727" i="1"/>
  <c r="O1727" i="1"/>
  <c r="Q1727" i="1"/>
  <c r="R1727" i="1"/>
  <c r="J1867" i="1"/>
  <c r="K1867" i="1"/>
  <c r="L1867" i="1"/>
  <c r="M1867" i="1"/>
  <c r="N1867" i="1"/>
  <c r="O1867" i="1"/>
  <c r="Q1867" i="1"/>
  <c r="R1867" i="1"/>
  <c r="K1873" i="1"/>
  <c r="K1874" i="1"/>
  <c r="K1898" i="1"/>
  <c r="K1923" i="1"/>
  <c r="J1930" i="1"/>
  <c r="K1930" i="1"/>
  <c r="L1930" i="1"/>
  <c r="M1930" i="1"/>
  <c r="N1930" i="1"/>
  <c r="O1930" i="1"/>
  <c r="Q1930" i="1"/>
  <c r="R1930" i="1"/>
  <c r="J1932" i="1"/>
  <c r="K1932" i="1"/>
  <c r="L1932" i="1"/>
  <c r="M1932" i="1"/>
  <c r="N1932" i="1"/>
  <c r="O1932" i="1"/>
  <c r="Q1932" i="1"/>
  <c r="R1932" i="1"/>
  <c r="K1938" i="1"/>
  <c r="K1939" i="1"/>
  <c r="K1963" i="1"/>
  <c r="K1988" i="1"/>
  <c r="K2050" i="1"/>
  <c r="L2050" i="1"/>
  <c r="M2050" i="1"/>
  <c r="N2050" i="1"/>
  <c r="O2050" i="1"/>
  <c r="Q2050" i="1"/>
  <c r="R2050" i="1"/>
  <c r="J1995" i="1"/>
  <c r="K1995" i="1"/>
  <c r="L1995" i="1"/>
  <c r="M1995" i="1"/>
  <c r="N1995" i="1"/>
  <c r="O1995" i="1"/>
  <c r="Q1995" i="1"/>
  <c r="R1995" i="1"/>
  <c r="J2000" i="1"/>
  <c r="K2000" i="1"/>
  <c r="L2000" i="1"/>
  <c r="M2000" i="1"/>
  <c r="N2000" i="1"/>
  <c r="O2000" i="1"/>
  <c r="R2000" i="1"/>
  <c r="J2005" i="1"/>
  <c r="K2005" i="1"/>
  <c r="L2005" i="1"/>
  <c r="M2005" i="1"/>
  <c r="N2005" i="1"/>
  <c r="O2005" i="1"/>
  <c r="R2005" i="1"/>
  <c r="J2015" i="1"/>
  <c r="K2015" i="1"/>
  <c r="L2015" i="1"/>
  <c r="M2015" i="1"/>
  <c r="N2015" i="1"/>
  <c r="O2015" i="1"/>
  <c r="R2015" i="1"/>
  <c r="J2020" i="1"/>
  <c r="K2020" i="1"/>
  <c r="L2020" i="1"/>
  <c r="M2020" i="1"/>
  <c r="N2020" i="1"/>
  <c r="O2020" i="1"/>
  <c r="R2020" i="1"/>
  <c r="J2025" i="1"/>
  <c r="K2025" i="1"/>
  <c r="L2025" i="1"/>
  <c r="M2025" i="1"/>
  <c r="N2025" i="1"/>
  <c r="O2025" i="1"/>
  <c r="R2025" i="1"/>
  <c r="J2030" i="1"/>
  <c r="K2030" i="1"/>
  <c r="L2030" i="1"/>
  <c r="M2030" i="1"/>
  <c r="N2030" i="1"/>
  <c r="O2030" i="1"/>
  <c r="R2030" i="1"/>
  <c r="J2040" i="1"/>
  <c r="K2040" i="1"/>
  <c r="L2040" i="1"/>
  <c r="M2040" i="1"/>
  <c r="N2040" i="1"/>
  <c r="O2040" i="1"/>
  <c r="R2040" i="1"/>
  <c r="J2045" i="1"/>
  <c r="K2045" i="1"/>
  <c r="L2045" i="1"/>
  <c r="M2045" i="1"/>
  <c r="N2045" i="1"/>
  <c r="O2045" i="1"/>
  <c r="R2045" i="1"/>
  <c r="K125" i="19"/>
  <c r="Q2045" i="1" s="1"/>
  <c r="K124" i="19"/>
  <c r="Q2040" i="1" s="1"/>
  <c r="K122" i="19"/>
  <c r="Q2030" i="1" s="1"/>
  <c r="K121" i="19"/>
  <c r="Q2025" i="1" s="1"/>
  <c r="K120" i="19"/>
  <c r="Q2020" i="1" s="1"/>
  <c r="K119" i="19"/>
  <c r="Q2015" i="1" s="1"/>
  <c r="K117" i="19"/>
  <c r="Q2005" i="1" s="1"/>
  <c r="K116" i="19"/>
  <c r="Q2000" i="1" s="1"/>
  <c r="J125" i="19"/>
  <c r="J124" i="19"/>
  <c r="J122" i="19"/>
  <c r="J121" i="19"/>
  <c r="J120" i="19"/>
  <c r="J119" i="19"/>
  <c r="J117" i="19"/>
  <c r="J116" i="19"/>
  <c r="L114" i="19"/>
  <c r="R1988" i="1" s="1"/>
  <c r="K114" i="19"/>
  <c r="Q1988" i="1" s="1"/>
  <c r="J114" i="19"/>
  <c r="I114" i="19"/>
  <c r="H114" i="19"/>
  <c r="N1988" i="1" s="1"/>
  <c r="G114" i="19"/>
  <c r="M1988" i="1" s="1"/>
  <c r="F114" i="19"/>
  <c r="L1988" i="1" s="1"/>
  <c r="D114" i="19"/>
  <c r="J1988" i="1" s="1"/>
  <c r="L113" i="19"/>
  <c r="R1963" i="1" s="1"/>
  <c r="K113" i="19"/>
  <c r="Q1963" i="1" s="1"/>
  <c r="J113" i="19"/>
  <c r="I113" i="19"/>
  <c r="O1963" i="1" s="1"/>
  <c r="H113" i="19"/>
  <c r="N1963" i="1" s="1"/>
  <c r="G113" i="19"/>
  <c r="M1963" i="1" s="1"/>
  <c r="F113" i="19"/>
  <c r="L1963" i="1" s="1"/>
  <c r="D113" i="19"/>
  <c r="J1963" i="1" s="1"/>
  <c r="L112" i="19"/>
  <c r="R1962" i="1" s="1"/>
  <c r="K112" i="19"/>
  <c r="Q1962" i="1" s="1"/>
  <c r="J112" i="19"/>
  <c r="I112" i="19"/>
  <c r="O1962" i="1" s="1"/>
  <c r="H112" i="19"/>
  <c r="N1962" i="1" s="1"/>
  <c r="G112" i="19"/>
  <c r="M1962" i="1" s="1"/>
  <c r="F112" i="19"/>
  <c r="L1962" i="1" s="1"/>
  <c r="D112" i="19"/>
  <c r="J1962" i="1" s="1"/>
  <c r="L111" i="19"/>
  <c r="R1938" i="1" s="1"/>
  <c r="K111" i="19"/>
  <c r="Q1938" i="1" s="1"/>
  <c r="J111" i="19"/>
  <c r="P1938" i="1" s="1"/>
  <c r="I111" i="19"/>
  <c r="O1938" i="1" s="1"/>
  <c r="H111" i="19"/>
  <c r="N1938" i="1" s="1"/>
  <c r="G111" i="19"/>
  <c r="M1938" i="1" s="1"/>
  <c r="F111" i="19"/>
  <c r="L1938" i="1" s="1"/>
  <c r="D111" i="19"/>
  <c r="J1938" i="1" s="1"/>
  <c r="B111" i="19"/>
  <c r="B1938" i="1" s="1"/>
  <c r="B112" i="19"/>
  <c r="B1962" i="1" s="1"/>
  <c r="B113" i="19"/>
  <c r="B1963" i="1" s="1"/>
  <c r="B114" i="19"/>
  <c r="B1988" i="1" s="1"/>
  <c r="A112" i="19"/>
  <c r="A1962" i="1" s="1"/>
  <c r="A113" i="19"/>
  <c r="A1963" i="1" s="1"/>
  <c r="A114" i="19"/>
  <c r="A1988" i="1" s="1"/>
  <c r="A111" i="19"/>
  <c r="A1938" i="1" s="1"/>
  <c r="L109" i="19"/>
  <c r="R1923" i="1" s="1"/>
  <c r="K109" i="19"/>
  <c r="Q1923" i="1" s="1"/>
  <c r="J109" i="19"/>
  <c r="I109" i="19"/>
  <c r="O1923" i="1" s="1"/>
  <c r="H109" i="19"/>
  <c r="N1923" i="1" s="1"/>
  <c r="G109" i="19"/>
  <c r="M1923" i="1" s="1"/>
  <c r="F109" i="19"/>
  <c r="L1923" i="1" s="1"/>
  <c r="D109" i="19"/>
  <c r="J1923" i="1" s="1"/>
  <c r="L108" i="19"/>
  <c r="K108" i="19"/>
  <c r="J108" i="19"/>
  <c r="I108" i="19"/>
  <c r="O1898" i="1" s="1"/>
  <c r="H108" i="19"/>
  <c r="N1898" i="1" s="1"/>
  <c r="G108" i="19"/>
  <c r="M1898" i="1" s="1"/>
  <c r="F108" i="19"/>
  <c r="L1898" i="1" s="1"/>
  <c r="D108" i="19"/>
  <c r="J1898" i="1" s="1"/>
  <c r="L107" i="19"/>
  <c r="R1897" i="1" s="1"/>
  <c r="K107" i="19"/>
  <c r="Q1897" i="1" s="1"/>
  <c r="J107" i="19"/>
  <c r="I107" i="19"/>
  <c r="O1897" i="1" s="1"/>
  <c r="H107" i="19"/>
  <c r="N1897" i="1" s="1"/>
  <c r="G107" i="19"/>
  <c r="M1897" i="1" s="1"/>
  <c r="F107" i="19"/>
  <c r="L1897" i="1" s="1"/>
  <c r="D107" i="19"/>
  <c r="J1897" i="1" s="1"/>
  <c r="L106" i="19"/>
  <c r="R1873" i="1" s="1"/>
  <c r="K106" i="19"/>
  <c r="Q1873" i="1" s="1"/>
  <c r="J106" i="19"/>
  <c r="P1873" i="1" s="1"/>
  <c r="I106" i="19"/>
  <c r="O1873" i="1" s="1"/>
  <c r="H106" i="19"/>
  <c r="N1873" i="1" s="1"/>
  <c r="G106" i="19"/>
  <c r="M1873" i="1" s="1"/>
  <c r="F106" i="19"/>
  <c r="L1873" i="1" s="1"/>
  <c r="D106" i="19"/>
  <c r="J1873" i="1" s="1"/>
  <c r="B109" i="19"/>
  <c r="B1923" i="1" s="1"/>
  <c r="A109" i="19"/>
  <c r="A1923" i="1" s="1"/>
  <c r="B108" i="19"/>
  <c r="B1898" i="1" s="1"/>
  <c r="A108" i="19"/>
  <c r="A1898" i="1" s="1"/>
  <c r="B107" i="19"/>
  <c r="B1897" i="1" s="1"/>
  <c r="A107" i="19"/>
  <c r="A1897" i="1" s="1"/>
  <c r="B106" i="19"/>
  <c r="B1873" i="1" s="1"/>
  <c r="A106" i="19"/>
  <c r="A1873" i="1" s="1"/>
  <c r="M235" i="1"/>
  <c r="M162" i="1"/>
  <c r="G10" i="19"/>
  <c r="M148" i="1" s="1"/>
  <c r="C583" i="1"/>
  <c r="C584" i="1"/>
  <c r="P584" i="1" s="1"/>
  <c r="C585" i="1"/>
  <c r="P585" i="1" s="1"/>
  <c r="C586" i="1"/>
  <c r="P586" i="1" s="1"/>
  <c r="C587" i="1"/>
  <c r="P587" i="1" s="1"/>
  <c r="C588" i="1"/>
  <c r="C589" i="1"/>
  <c r="P589" i="1" s="1"/>
  <c r="C590" i="1"/>
  <c r="P590" i="1" s="1"/>
  <c r="C591" i="1"/>
  <c r="C592" i="1"/>
  <c r="P592" i="1" s="1"/>
  <c r="C593" i="1"/>
  <c r="C594" i="1"/>
  <c r="P594" i="1" s="1"/>
  <c r="C595" i="1"/>
  <c r="P595" i="1" s="1"/>
  <c r="C596" i="1"/>
  <c r="C597" i="1"/>
  <c r="C598" i="1"/>
  <c r="P598" i="1" s="1"/>
  <c r="C599" i="1"/>
  <c r="C600" i="1"/>
  <c r="P600" i="1" s="1"/>
  <c r="C601" i="1"/>
  <c r="C602" i="1"/>
  <c r="P602" i="1" s="1"/>
  <c r="C603" i="1"/>
  <c r="C604" i="1"/>
  <c r="C605" i="1"/>
  <c r="P605" i="1" s="1"/>
  <c r="C582" i="1"/>
  <c r="P582" i="1" s="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C1971" i="1"/>
  <c r="C1972" i="1"/>
  <c r="K1972" i="1" s="1"/>
  <c r="C1973" i="1"/>
  <c r="C1974" i="1"/>
  <c r="C1975" i="1"/>
  <c r="C1976" i="1"/>
  <c r="C1977" i="1"/>
  <c r="C1978" i="1"/>
  <c r="K1978" i="1" s="1"/>
  <c r="C1979" i="1"/>
  <c r="C1980" i="1"/>
  <c r="C1981" i="1"/>
  <c r="C1982" i="1"/>
  <c r="C1983" i="1"/>
  <c r="C1984" i="1"/>
  <c r="C1985" i="1"/>
  <c r="C1986" i="1"/>
  <c r="C1987" i="1"/>
  <c r="C1906" i="1"/>
  <c r="C1907" i="1"/>
  <c r="C1908" i="1"/>
  <c r="C1909" i="1"/>
  <c r="C1910" i="1"/>
  <c r="C1911" i="1"/>
  <c r="C1912" i="1"/>
  <c r="C1913" i="1"/>
  <c r="C1914" i="1"/>
  <c r="C1915" i="1"/>
  <c r="C1916" i="1"/>
  <c r="C1917" i="1"/>
  <c r="C1918" i="1"/>
  <c r="C1919" i="1"/>
  <c r="C1920" i="1"/>
  <c r="C1921" i="1"/>
  <c r="C1922" i="1"/>
  <c r="C1594" i="1"/>
  <c r="P1594" i="1" s="1"/>
  <c r="C748" i="1"/>
  <c r="P748" i="1" s="1"/>
  <c r="C749" i="1"/>
  <c r="C750" i="1"/>
  <c r="P750" i="1" s="1"/>
  <c r="C751" i="1"/>
  <c r="C752" i="1"/>
  <c r="C753" i="1"/>
  <c r="P753" i="1" s="1"/>
  <c r="C754" i="1"/>
  <c r="C755" i="1"/>
  <c r="P755" i="1" s="1"/>
  <c r="C756" i="1"/>
  <c r="C757" i="1"/>
  <c r="P757" i="1" s="1"/>
  <c r="C758" i="1"/>
  <c r="C759" i="1"/>
  <c r="P759" i="1" s="1"/>
  <c r="C760" i="1"/>
  <c r="C761" i="1"/>
  <c r="P761" i="1" s="1"/>
  <c r="C762" i="1"/>
  <c r="P762" i="1" s="1"/>
  <c r="C763" i="1"/>
  <c r="P763" i="1" s="1"/>
  <c r="C764" i="1"/>
  <c r="P764" i="1" s="1"/>
  <c r="C765" i="1"/>
  <c r="C766" i="1"/>
  <c r="C767" i="1"/>
  <c r="P767" i="1" s="1"/>
  <c r="C768" i="1"/>
  <c r="P768" i="1" s="1"/>
  <c r="C769" i="1"/>
  <c r="C770" i="1"/>
  <c r="P770" i="1" s="1"/>
  <c r="C771" i="1"/>
  <c r="C772" i="1"/>
  <c r="P772" i="1" s="1"/>
  <c r="C773" i="1"/>
  <c r="C774" i="1"/>
  <c r="P774" i="1" s="1"/>
  <c r="C775" i="1"/>
  <c r="C776" i="1"/>
  <c r="P776" i="1" s="1"/>
  <c r="C777" i="1"/>
  <c r="C778" i="1"/>
  <c r="C779" i="1"/>
  <c r="P779" i="1" s="1"/>
  <c r="C780" i="1"/>
  <c r="P780" i="1" s="1"/>
  <c r="C781" i="1"/>
  <c r="P781" i="1" s="1"/>
  <c r="C782" i="1"/>
  <c r="C783" i="1"/>
  <c r="C784" i="1"/>
  <c r="C785" i="1"/>
  <c r="C786" i="1"/>
  <c r="P786" i="1" s="1"/>
  <c r="C787" i="1"/>
  <c r="C788" i="1"/>
  <c r="C789" i="1"/>
  <c r="P789" i="1" s="1"/>
  <c r="C790" i="1"/>
  <c r="C791" i="1"/>
  <c r="C792" i="1"/>
  <c r="C793" i="1"/>
  <c r="C794" i="1"/>
  <c r="C795" i="1"/>
  <c r="P795" i="1" s="1"/>
  <c r="C796" i="1"/>
  <c r="C797" i="1"/>
  <c r="C798" i="1"/>
  <c r="C799" i="1"/>
  <c r="C800" i="1"/>
  <c r="P800" i="1" s="1"/>
  <c r="C801" i="1"/>
  <c r="C802" i="1"/>
  <c r="C803" i="1"/>
  <c r="P803" i="1" s="1"/>
  <c r="C804" i="1"/>
  <c r="C805" i="1"/>
  <c r="C806" i="1"/>
  <c r="P806" i="1" s="1"/>
  <c r="C807" i="1"/>
  <c r="C808" i="1"/>
  <c r="P808" i="1" s="1"/>
  <c r="C809" i="1"/>
  <c r="C810" i="1"/>
  <c r="C811" i="1"/>
  <c r="C812" i="1"/>
  <c r="P812" i="1" s="1"/>
  <c r="C813" i="1"/>
  <c r="P813" i="1" s="1"/>
  <c r="C814" i="1"/>
  <c r="P814" i="1" s="1"/>
  <c r="C815" i="1"/>
  <c r="C816" i="1"/>
  <c r="C817" i="1"/>
  <c r="C818" i="1"/>
  <c r="P818" i="1" s="1"/>
  <c r="C819" i="1"/>
  <c r="C820" i="1"/>
  <c r="C821" i="1"/>
  <c r="C822" i="1"/>
  <c r="C823" i="1"/>
  <c r="C824" i="1"/>
  <c r="P824" i="1" s="1"/>
  <c r="C825" i="1"/>
  <c r="P825" i="1" s="1"/>
  <c r="C826" i="1"/>
  <c r="P826" i="1" s="1"/>
  <c r="C827" i="1"/>
  <c r="P827" i="1" s="1"/>
  <c r="C828" i="1"/>
  <c r="C829" i="1"/>
  <c r="C830" i="1"/>
  <c r="C831" i="1"/>
  <c r="C832" i="1"/>
  <c r="P832" i="1" s="1"/>
  <c r="C833" i="1"/>
  <c r="C834" i="1"/>
  <c r="C835" i="1"/>
  <c r="P835" i="1" s="1"/>
  <c r="C836" i="1"/>
  <c r="C837" i="1"/>
  <c r="C838" i="1"/>
  <c r="P838" i="1" s="1"/>
  <c r="C839" i="1"/>
  <c r="P839" i="1" s="1"/>
  <c r="C840" i="1"/>
  <c r="P840" i="1" s="1"/>
  <c r="C841" i="1"/>
  <c r="P841" i="1" s="1"/>
  <c r="C842" i="1"/>
  <c r="C843" i="1"/>
  <c r="P843" i="1" s="1"/>
  <c r="C844" i="1"/>
  <c r="P844" i="1" s="1"/>
  <c r="C845" i="1"/>
  <c r="C846" i="1"/>
  <c r="C847" i="1"/>
  <c r="P847" i="1" s="1"/>
  <c r="C848" i="1"/>
  <c r="C849" i="1"/>
  <c r="C850" i="1"/>
  <c r="C851" i="1"/>
  <c r="P851" i="1" s="1"/>
  <c r="C852" i="1"/>
  <c r="P852" i="1" s="1"/>
  <c r="C853" i="1"/>
  <c r="P853" i="1" s="1"/>
  <c r="C854" i="1"/>
  <c r="C855" i="1"/>
  <c r="C856" i="1"/>
  <c r="C857" i="1"/>
  <c r="C858" i="1"/>
  <c r="P858" i="1" s="1"/>
  <c r="C859" i="1"/>
  <c r="P859" i="1" s="1"/>
  <c r="C860" i="1"/>
  <c r="C861" i="1"/>
  <c r="C862" i="1"/>
  <c r="C863" i="1"/>
  <c r="C864" i="1"/>
  <c r="P864" i="1" s="1"/>
  <c r="C865" i="1"/>
  <c r="P865" i="1" s="1"/>
  <c r="C866" i="1"/>
  <c r="C867" i="1"/>
  <c r="P867" i="1" s="1"/>
  <c r="C868" i="1"/>
  <c r="C869" i="1"/>
  <c r="P869" i="1" s="1"/>
  <c r="C870" i="1"/>
  <c r="C871" i="1"/>
  <c r="C872" i="1"/>
  <c r="C873" i="1"/>
  <c r="C874" i="1"/>
  <c r="P874" i="1" s="1"/>
  <c r="C875" i="1"/>
  <c r="C876" i="1"/>
  <c r="P876" i="1" s="1"/>
  <c r="C877" i="1"/>
  <c r="P877" i="1" s="1"/>
  <c r="C878" i="1"/>
  <c r="P878" i="1" s="1"/>
  <c r="C879" i="1"/>
  <c r="P879" i="1" s="1"/>
  <c r="C880" i="1"/>
  <c r="C881" i="1"/>
  <c r="C882" i="1"/>
  <c r="C883" i="1"/>
  <c r="C1453" i="1"/>
  <c r="C1454" i="1"/>
  <c r="P1454" i="1" s="1"/>
  <c r="C1455" i="1"/>
  <c r="P1455" i="1" s="1"/>
  <c r="C1456" i="1"/>
  <c r="C1457" i="1"/>
  <c r="C1458" i="1"/>
  <c r="C1459" i="1"/>
  <c r="C1460" i="1"/>
  <c r="C1461" i="1"/>
  <c r="C1462" i="1"/>
  <c r="C1463" i="1"/>
  <c r="C1464" i="1"/>
  <c r="C1465" i="1"/>
  <c r="P1465" i="1" s="1"/>
  <c r="C1466" i="1"/>
  <c r="C1467" i="1"/>
  <c r="C1468" i="1"/>
  <c r="C1469" i="1"/>
  <c r="P1469" i="1" s="1"/>
  <c r="C1470" i="1"/>
  <c r="C1471" i="1"/>
  <c r="C1472" i="1"/>
  <c r="C1473" i="1"/>
  <c r="C1474" i="1"/>
  <c r="C1475" i="1"/>
  <c r="C1476" i="1"/>
  <c r="C1477" i="1"/>
  <c r="P1477" i="1" s="1"/>
  <c r="C1478" i="1"/>
  <c r="P1478" i="1" s="1"/>
  <c r="C1479" i="1"/>
  <c r="P1479" i="1" s="1"/>
  <c r="C1480" i="1"/>
  <c r="C1481" i="1"/>
  <c r="C1482" i="1"/>
  <c r="P1482" i="1" s="1"/>
  <c r="C1483" i="1"/>
  <c r="P1483" i="1" s="1"/>
  <c r="C1484" i="1"/>
  <c r="P1484" i="1" s="1"/>
  <c r="C1485" i="1"/>
  <c r="C1486" i="1"/>
  <c r="C1487" i="1"/>
  <c r="P1487" i="1" s="1"/>
  <c r="C1488" i="1"/>
  <c r="C1489" i="1"/>
  <c r="C1490" i="1"/>
  <c r="C1491" i="1"/>
  <c r="C1492" i="1"/>
  <c r="C1493" i="1"/>
  <c r="P1493" i="1" s="1"/>
  <c r="C1494" i="1"/>
  <c r="P1494" i="1" s="1"/>
  <c r="C1495" i="1"/>
  <c r="P1495" i="1" s="1"/>
  <c r="C1496" i="1"/>
  <c r="C1497" i="1"/>
  <c r="C1498" i="1"/>
  <c r="C1499" i="1"/>
  <c r="C1500" i="1"/>
  <c r="C1501" i="1"/>
  <c r="C1502" i="1"/>
  <c r="P1502" i="1" s="1"/>
  <c r="C1503" i="1"/>
  <c r="C1504" i="1"/>
  <c r="C1505" i="1"/>
  <c r="C1506" i="1"/>
  <c r="P1506" i="1" s="1"/>
  <c r="C1507" i="1"/>
  <c r="P1507" i="1" s="1"/>
  <c r="C1508" i="1"/>
  <c r="C1509" i="1"/>
  <c r="P1509" i="1" s="1"/>
  <c r="C1510" i="1"/>
  <c r="P1510" i="1" s="1"/>
  <c r="C1511" i="1"/>
  <c r="C1512" i="1"/>
  <c r="C1513" i="1"/>
  <c r="C1514" i="1"/>
  <c r="C1515" i="1"/>
  <c r="P1515" i="1" s="1"/>
  <c r="C1516" i="1"/>
  <c r="C1517" i="1"/>
  <c r="C1518" i="1"/>
  <c r="P1518" i="1" s="1"/>
  <c r="C1519" i="1"/>
  <c r="P1519" i="1" s="1"/>
  <c r="C1520" i="1"/>
  <c r="C1521" i="1"/>
  <c r="C1522" i="1"/>
  <c r="P1522" i="1" s="1"/>
  <c r="C1523" i="1"/>
  <c r="C1524" i="1"/>
  <c r="C1525" i="1"/>
  <c r="C1526" i="1"/>
  <c r="C1527" i="1"/>
  <c r="C1528" i="1"/>
  <c r="C1529" i="1"/>
  <c r="P1529" i="1" s="1"/>
  <c r="C1530" i="1"/>
  <c r="C1531" i="1"/>
  <c r="C1532" i="1"/>
  <c r="C1533" i="1"/>
  <c r="C1534" i="1"/>
  <c r="C1535" i="1"/>
  <c r="P1535" i="1" s="1"/>
  <c r="C1536" i="1"/>
  <c r="C1537" i="1"/>
  <c r="P1537" i="1" s="1"/>
  <c r="C1538" i="1"/>
  <c r="C1539" i="1"/>
  <c r="P1539" i="1" s="1"/>
  <c r="C1540" i="1"/>
  <c r="C1541" i="1"/>
  <c r="C1542" i="1"/>
  <c r="C1543" i="1"/>
  <c r="C1544" i="1"/>
  <c r="C1545" i="1"/>
  <c r="C1546" i="1"/>
  <c r="C1547" i="1"/>
  <c r="P1547" i="1" s="1"/>
  <c r="C1548" i="1"/>
  <c r="C1549" i="1"/>
  <c r="C1550" i="1"/>
  <c r="P1550" i="1" s="1"/>
  <c r="C1551" i="1"/>
  <c r="P1551" i="1" s="1"/>
  <c r="C1552" i="1"/>
  <c r="C1553" i="1"/>
  <c r="C1554" i="1"/>
  <c r="C1555" i="1"/>
  <c r="C1556" i="1"/>
  <c r="P1556" i="1" s="1"/>
  <c r="C1557" i="1"/>
  <c r="P1557" i="1" s="1"/>
  <c r="C1558" i="1"/>
  <c r="P1558" i="1" s="1"/>
  <c r="C1559" i="1"/>
  <c r="P1559" i="1" s="1"/>
  <c r="C1560" i="1"/>
  <c r="C1561" i="1"/>
  <c r="P1561" i="1" s="1"/>
  <c r="C1562" i="1"/>
  <c r="P1562" i="1" s="1"/>
  <c r="C1563" i="1"/>
  <c r="P1563" i="1" s="1"/>
  <c r="C1564" i="1"/>
  <c r="C1565" i="1"/>
  <c r="P1565" i="1" s="1"/>
  <c r="C1566" i="1"/>
  <c r="P1566" i="1" s="1"/>
  <c r="C1567" i="1"/>
  <c r="P1567" i="1" s="1"/>
  <c r="C1568" i="1"/>
  <c r="C1569" i="1"/>
  <c r="C1570" i="1"/>
  <c r="C1571" i="1"/>
  <c r="C1572" i="1"/>
  <c r="C1573" i="1"/>
  <c r="C1574" i="1"/>
  <c r="C1575" i="1"/>
  <c r="P1575" i="1" s="1"/>
  <c r="C1576" i="1"/>
  <c r="C1577" i="1"/>
  <c r="P1577" i="1" s="1"/>
  <c r="C1578" i="1"/>
  <c r="C1579" i="1"/>
  <c r="C1580" i="1"/>
  <c r="C1581" i="1"/>
  <c r="C1582" i="1"/>
  <c r="P1582" i="1" s="1"/>
  <c r="C1583" i="1"/>
  <c r="C1584" i="1"/>
  <c r="P1584" i="1" s="1"/>
  <c r="C1585" i="1"/>
  <c r="C1586" i="1"/>
  <c r="C1587" i="1"/>
  <c r="P1587" i="1" s="1"/>
  <c r="C1588" i="1"/>
  <c r="P1588" i="1" s="1"/>
  <c r="C1589" i="1"/>
  <c r="P1589" i="1" s="1"/>
  <c r="Q1439" i="1"/>
  <c r="L1439" i="1"/>
  <c r="M1439" i="1"/>
  <c r="C622" i="1"/>
  <c r="C623" i="1"/>
  <c r="P623" i="1" s="1"/>
  <c r="C624" i="1"/>
  <c r="C625" i="1"/>
  <c r="C626" i="1"/>
  <c r="C627" i="1"/>
  <c r="C628" i="1"/>
  <c r="C629" i="1"/>
  <c r="C630" i="1"/>
  <c r="C631" i="1"/>
  <c r="P631" i="1" s="1"/>
  <c r="C632" i="1"/>
  <c r="P632" i="1" s="1"/>
  <c r="C633" i="1"/>
  <c r="P633" i="1" s="1"/>
  <c r="C634" i="1"/>
  <c r="P634" i="1" s="1"/>
  <c r="C635" i="1"/>
  <c r="P635" i="1" s="1"/>
  <c r="C636" i="1"/>
  <c r="C637" i="1"/>
  <c r="P637" i="1" s="1"/>
  <c r="C638" i="1"/>
  <c r="C639" i="1"/>
  <c r="P639" i="1" s="1"/>
  <c r="C640" i="1"/>
  <c r="C641" i="1"/>
  <c r="C642" i="1"/>
  <c r="P642" i="1" s="1"/>
  <c r="C643" i="1"/>
  <c r="P643" i="1" s="1"/>
  <c r="C644" i="1"/>
  <c r="P644" i="1" s="1"/>
  <c r="C645" i="1"/>
  <c r="C646" i="1"/>
  <c r="C647" i="1"/>
  <c r="P647" i="1" s="1"/>
  <c r="C648" i="1"/>
  <c r="P648" i="1" s="1"/>
  <c r="C649" i="1"/>
  <c r="C650" i="1"/>
  <c r="C651" i="1"/>
  <c r="P651" i="1" s="1"/>
  <c r="C652" i="1"/>
  <c r="C653" i="1"/>
  <c r="P653" i="1" s="1"/>
  <c r="C654" i="1"/>
  <c r="C655" i="1"/>
  <c r="P655" i="1" s="1"/>
  <c r="G152" i="13"/>
  <c r="G139" i="13"/>
  <c r="C608" i="1"/>
  <c r="P608" i="1" s="1"/>
  <c r="C609" i="1"/>
  <c r="C610" i="1"/>
  <c r="C611" i="1"/>
  <c r="C612" i="1"/>
  <c r="C613" i="1"/>
  <c r="P613" i="1" s="1"/>
  <c r="C614" i="1"/>
  <c r="C615" i="1"/>
  <c r="P615" i="1" s="1"/>
  <c r="C616" i="1"/>
  <c r="P616" i="1" s="1"/>
  <c r="C617" i="1"/>
  <c r="C618" i="1"/>
  <c r="P618" i="1" s="1"/>
  <c r="C619" i="1"/>
  <c r="P619" i="1" s="1"/>
  <c r="C620" i="1"/>
  <c r="C621" i="1"/>
  <c r="P621" i="1" s="1"/>
  <c r="C607" i="1"/>
  <c r="P607" i="1" s="1"/>
  <c r="C385" i="1"/>
  <c r="P385" i="1" s="1"/>
  <c r="C386" i="1"/>
  <c r="P386" i="1" s="1"/>
  <c r="C387" i="1"/>
  <c r="P387" i="1" s="1"/>
  <c r="C388" i="1"/>
  <c r="P388" i="1" s="1"/>
  <c r="C389" i="1"/>
  <c r="P389" i="1" s="1"/>
  <c r="C390" i="1"/>
  <c r="P390" i="1" s="1"/>
  <c r="C391" i="1"/>
  <c r="P391" i="1" s="1"/>
  <c r="C392" i="1"/>
  <c r="P392" i="1" s="1"/>
  <c r="C393" i="1"/>
  <c r="P393" i="1" s="1"/>
  <c r="C394" i="1"/>
  <c r="P394" i="1" s="1"/>
  <c r="C395" i="1"/>
  <c r="P395" i="1" s="1"/>
  <c r="C396" i="1"/>
  <c r="P396" i="1" s="1"/>
  <c r="C397" i="1"/>
  <c r="P397" i="1" s="1"/>
  <c r="C398" i="1"/>
  <c r="P398" i="1" s="1"/>
  <c r="C383" i="1"/>
  <c r="I213" i="13"/>
  <c r="B215" i="13"/>
  <c r="H213" i="13"/>
  <c r="G213" i="13"/>
  <c r="B214" i="13"/>
  <c r="F213" i="13"/>
  <c r="E213" i="13"/>
  <c r="D213" i="13"/>
  <c r="C213" i="13"/>
  <c r="B213" i="13"/>
  <c r="C221" i="13"/>
  <c r="D221" i="13"/>
  <c r="E221" i="13"/>
  <c r="B221" i="13"/>
  <c r="B222" i="13"/>
  <c r="C205" i="13"/>
  <c r="D205" i="13"/>
  <c r="E205" i="13"/>
  <c r="F205" i="13"/>
  <c r="G205" i="13"/>
  <c r="H205" i="13"/>
  <c r="I205" i="13"/>
  <c r="B207" i="13"/>
  <c r="B205" i="13"/>
  <c r="C173" i="1"/>
  <c r="C172" i="1"/>
  <c r="C171" i="1"/>
  <c r="P171" i="1" s="1"/>
  <c r="C170" i="1"/>
  <c r="P170" i="1" s="1"/>
  <c r="C169" i="1"/>
  <c r="P169" i="1" s="1"/>
  <c r="C168" i="1"/>
  <c r="C167" i="1"/>
  <c r="C166" i="1"/>
  <c r="P166" i="1" s="1"/>
  <c r="C165" i="1"/>
  <c r="C164" i="1"/>
  <c r="C1702" i="1"/>
  <c r="C1703" i="1"/>
  <c r="P1703" i="1" s="1"/>
  <c r="C1704" i="1"/>
  <c r="C1705" i="1"/>
  <c r="C1706" i="1"/>
  <c r="C1707" i="1"/>
  <c r="C1708" i="1"/>
  <c r="C1709" i="1"/>
  <c r="P1709" i="1" s="1"/>
  <c r="C1710" i="1"/>
  <c r="P1710" i="1" s="1"/>
  <c r="C1711" i="1"/>
  <c r="C1701" i="1"/>
  <c r="R1359" i="1"/>
  <c r="L1359" i="1"/>
  <c r="O1359" i="1"/>
  <c r="K1359"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C2002" i="1"/>
  <c r="B2002" i="1" s="1"/>
  <c r="C2003" i="1"/>
  <c r="C2004" i="1"/>
  <c r="M2004" i="1" s="1"/>
  <c r="C2001" i="1"/>
  <c r="B2001" i="1" s="1"/>
  <c r="C2007" i="1"/>
  <c r="N2007" i="1" s="1"/>
  <c r="C2008" i="1"/>
  <c r="L2008" i="1" s="1"/>
  <c r="C2009" i="1"/>
  <c r="C2006" i="1"/>
  <c r="C2017" i="1"/>
  <c r="M2017" i="1" s="1"/>
  <c r="C2018" i="1"/>
  <c r="M2018" i="1" s="1"/>
  <c r="C2019" i="1"/>
  <c r="L2019" i="1" s="1"/>
  <c r="C2016" i="1"/>
  <c r="A2016" i="1" s="1"/>
  <c r="C2022" i="1"/>
  <c r="C2023" i="1"/>
  <c r="N2023" i="1" s="1"/>
  <c r="C2024" i="1"/>
  <c r="J2024" i="1" s="1"/>
  <c r="C2021" i="1"/>
  <c r="B2021" i="1" s="1"/>
  <c r="C2027" i="1"/>
  <c r="O2027" i="1" s="1"/>
  <c r="C2028" i="1"/>
  <c r="C2029" i="1"/>
  <c r="B2029" i="1" s="1"/>
  <c r="C2026" i="1"/>
  <c r="O2026" i="1" s="1"/>
  <c r="C2032" i="1"/>
  <c r="R2032" i="1" s="1"/>
  <c r="C2033" i="1"/>
  <c r="O2033" i="1" s="1"/>
  <c r="C2034" i="1"/>
  <c r="B2034" i="1" s="1"/>
  <c r="C2031" i="1"/>
  <c r="C2042" i="1"/>
  <c r="J2042" i="1" s="1"/>
  <c r="C2043" i="1"/>
  <c r="C2044" i="1"/>
  <c r="O2044" i="1" s="1"/>
  <c r="C2041" i="1"/>
  <c r="B2041" i="1" s="1"/>
  <c r="C2046" i="1"/>
  <c r="C2047" i="1"/>
  <c r="A2047" i="1" s="1"/>
  <c r="C2048" i="1"/>
  <c r="K2048" i="1" s="1"/>
  <c r="C2049" i="1"/>
  <c r="C1996" i="1"/>
  <c r="C1997" i="1"/>
  <c r="C1998" i="1"/>
  <c r="P1998" i="1" s="1"/>
  <c r="C1999" i="1"/>
  <c r="P1999" i="1" s="1"/>
  <c r="F55" i="8"/>
  <c r="B12" i="18"/>
  <c r="B18" i="18"/>
  <c r="F89" i="8" s="1"/>
  <c r="F76" i="8"/>
  <c r="B11" i="18"/>
  <c r="F62" i="8" s="1"/>
  <c r="F183" i="8"/>
  <c r="F42" i="8"/>
  <c r="F9" i="8"/>
  <c r="B56" i="18"/>
  <c r="O529" i="1" s="1"/>
  <c r="B55" i="18"/>
  <c r="F230" i="8"/>
  <c r="F227" i="8"/>
  <c r="B49" i="18"/>
  <c r="F226" i="8" s="1"/>
  <c r="F225" i="8"/>
  <c r="F224" i="8"/>
  <c r="F222" i="8"/>
  <c r="F220" i="8"/>
  <c r="F218" i="8"/>
  <c r="F217" i="8"/>
  <c r="B41" i="18"/>
  <c r="F200" i="8" s="1"/>
  <c r="B40" i="18"/>
  <c r="F191" i="8" s="1"/>
  <c r="B39" i="18"/>
  <c r="B38" i="18"/>
  <c r="F187" i="8" s="1"/>
  <c r="B37" i="18"/>
  <c r="F190" i="8" s="1"/>
  <c r="B34" i="18"/>
  <c r="F145" i="8" s="1"/>
  <c r="B33" i="18"/>
  <c r="B32" i="18"/>
  <c r="B31" i="18"/>
  <c r="F138" i="8" s="1"/>
  <c r="F155" i="8"/>
  <c r="F154" i="8"/>
  <c r="B28" i="18"/>
  <c r="F137" i="8" s="1"/>
  <c r="B26" i="18"/>
  <c r="B21" i="18"/>
  <c r="B20" i="18"/>
  <c r="F85" i="8"/>
  <c r="F51" i="8"/>
  <c r="B6" i="18"/>
  <c r="B3" i="18"/>
  <c r="C264" i="1"/>
  <c r="C324" i="1"/>
  <c r="C323" i="1"/>
  <c r="C322" i="1"/>
  <c r="C321" i="1"/>
  <c r="C320" i="1"/>
  <c r="C319" i="1"/>
  <c r="P319" i="1" s="1"/>
  <c r="C318" i="1"/>
  <c r="P318" i="1" s="1"/>
  <c r="C317" i="1"/>
  <c r="C316" i="1"/>
  <c r="C315" i="1"/>
  <c r="C314" i="1"/>
  <c r="P314" i="1" s="1"/>
  <c r="C313" i="1"/>
  <c r="P313" i="1" s="1"/>
  <c r="C312" i="1"/>
  <c r="C311" i="1"/>
  <c r="P311" i="1" s="1"/>
  <c r="C309" i="1"/>
  <c r="C1994" i="1"/>
  <c r="C1929" i="1"/>
  <c r="C483" i="1"/>
  <c r="C1595" i="1"/>
  <c r="C1596" i="1"/>
  <c r="C1726" i="1"/>
  <c r="C1725" i="1"/>
  <c r="P1725" i="1" s="1"/>
  <c r="C1724" i="1"/>
  <c r="P1724" i="1" s="1"/>
  <c r="C1723" i="1"/>
  <c r="C1722" i="1"/>
  <c r="P1722" i="1" s="1"/>
  <c r="C1721" i="1"/>
  <c r="P1721" i="1" s="1"/>
  <c r="C1720" i="1"/>
  <c r="C1719" i="1"/>
  <c r="C1718" i="1"/>
  <c r="C1717" i="1"/>
  <c r="C1716" i="1"/>
  <c r="P1716" i="1" s="1"/>
  <c r="C1715" i="1"/>
  <c r="C1714" i="1"/>
  <c r="P1714" i="1" s="1"/>
  <c r="C1713" i="1"/>
  <c r="P1713" i="1" s="1"/>
  <c r="C374" i="1"/>
  <c r="C373" i="1"/>
  <c r="C372" i="1"/>
  <c r="C271" i="1"/>
  <c r="C270" i="1"/>
  <c r="C269" i="1"/>
  <c r="P269" i="1" s="1"/>
  <c r="C1699" i="1"/>
  <c r="C1698" i="1"/>
  <c r="P1698" i="1" s="1"/>
  <c r="C692" i="1"/>
  <c r="P692" i="1" s="1"/>
  <c r="C693" i="1"/>
  <c r="P693" i="1" s="1"/>
  <c r="C694" i="1"/>
  <c r="C695" i="1"/>
  <c r="C696" i="1"/>
  <c r="C697" i="1"/>
  <c r="P697" i="1" s="1"/>
  <c r="C698" i="1"/>
  <c r="C699" i="1"/>
  <c r="C700" i="1"/>
  <c r="C701" i="1"/>
  <c r="C702" i="1"/>
  <c r="C703" i="1"/>
  <c r="C704" i="1"/>
  <c r="C705" i="1"/>
  <c r="C706" i="1"/>
  <c r="C707" i="1"/>
  <c r="C708" i="1"/>
  <c r="C709" i="1"/>
  <c r="C710" i="1"/>
  <c r="C711" i="1"/>
  <c r="P711" i="1" s="1"/>
  <c r="C712" i="1"/>
  <c r="C713" i="1"/>
  <c r="C714" i="1"/>
  <c r="C715" i="1"/>
  <c r="P715" i="1" s="1"/>
  <c r="C716" i="1"/>
  <c r="P716" i="1" s="1"/>
  <c r="C717" i="1"/>
  <c r="P717" i="1" s="1"/>
  <c r="C718" i="1"/>
  <c r="C719" i="1"/>
  <c r="P719" i="1" s="1"/>
  <c r="C720" i="1"/>
  <c r="C721" i="1"/>
  <c r="P721" i="1" s="1"/>
  <c r="C722" i="1"/>
  <c r="C723" i="1"/>
  <c r="C724" i="1"/>
  <c r="C725" i="1"/>
  <c r="P725" i="1" s="1"/>
  <c r="C726" i="1"/>
  <c r="C727" i="1"/>
  <c r="C728" i="1"/>
  <c r="C729" i="1"/>
  <c r="P729" i="1" s="1"/>
  <c r="C730" i="1"/>
  <c r="C731" i="1"/>
  <c r="P731" i="1" s="1"/>
  <c r="C732" i="1"/>
  <c r="C733" i="1"/>
  <c r="C734" i="1"/>
  <c r="C735" i="1"/>
  <c r="C736" i="1"/>
  <c r="C737" i="1"/>
  <c r="P737" i="1" s="1"/>
  <c r="C738" i="1"/>
  <c r="P738" i="1" s="1"/>
  <c r="C739" i="1"/>
  <c r="C740" i="1"/>
  <c r="P740" i="1" s="1"/>
  <c r="C741" i="1"/>
  <c r="C742" i="1"/>
  <c r="C743" i="1"/>
  <c r="P743" i="1" s="1"/>
  <c r="C744" i="1"/>
  <c r="C745" i="1"/>
  <c r="C746" i="1"/>
  <c r="C747" i="1"/>
  <c r="C691" i="1"/>
  <c r="P691" i="1" s="1"/>
  <c r="C690" i="1"/>
  <c r="C1628" i="1"/>
  <c r="C1627" i="1"/>
  <c r="C1626" i="1"/>
  <c r="P1626" i="1" s="1"/>
  <c r="C1625" i="1"/>
  <c r="P1625" i="1" s="1"/>
  <c r="C1624" i="1"/>
  <c r="C1623" i="1"/>
  <c r="C1622" i="1"/>
  <c r="P1622" i="1" s="1"/>
  <c r="C1621" i="1"/>
  <c r="C1665" i="1"/>
  <c r="P1665" i="1" s="1"/>
  <c r="C1666" i="1"/>
  <c r="C1667" i="1"/>
  <c r="P1667" i="1" s="1"/>
  <c r="C1668" i="1"/>
  <c r="C1669" i="1"/>
  <c r="P1669" i="1" s="1"/>
  <c r="Q1739" i="1"/>
  <c r="B1741" i="1"/>
  <c r="Q1743" i="1"/>
  <c r="C205" i="1"/>
  <c r="P205" i="1" s="1"/>
  <c r="C210" i="1"/>
  <c r="C215" i="1"/>
  <c r="C203" i="1"/>
  <c r="C204" i="1"/>
  <c r="C206" i="1"/>
  <c r="C207" i="1"/>
  <c r="C208" i="1"/>
  <c r="C209" i="1"/>
  <c r="P209" i="1" s="1"/>
  <c r="C211" i="1"/>
  <c r="C212" i="1"/>
  <c r="C213" i="1"/>
  <c r="P213" i="1" s="1"/>
  <c r="C214" i="1"/>
  <c r="P214" i="1" s="1"/>
  <c r="B17" i="10"/>
  <c r="C61" i="1"/>
  <c r="P61" i="1" s="1"/>
  <c r="C60" i="1"/>
  <c r="P60" i="1" s="1"/>
  <c r="C59" i="1"/>
  <c r="C58" i="1"/>
  <c r="C57" i="1"/>
  <c r="C56" i="1"/>
  <c r="C55" i="1"/>
  <c r="C54" i="1"/>
  <c r="P54" i="1" s="1"/>
  <c r="C53" i="1"/>
  <c r="P53" i="1" s="1"/>
  <c r="C52" i="1"/>
  <c r="P52" i="1" s="1"/>
  <c r="C51" i="1"/>
  <c r="P51" i="1" s="1"/>
  <c r="C50" i="1"/>
  <c r="C49" i="1"/>
  <c r="C48" i="1"/>
  <c r="C47" i="1"/>
  <c r="C46" i="1"/>
  <c r="C45" i="1"/>
  <c r="C44" i="1"/>
  <c r="C43" i="1"/>
  <c r="P43" i="1" s="1"/>
  <c r="C42" i="1"/>
  <c r="C41" i="1"/>
  <c r="C40" i="1"/>
  <c r="C39" i="1"/>
  <c r="P39" i="1" s="1"/>
  <c r="C38" i="1"/>
  <c r="C37" i="1"/>
  <c r="P37" i="1" s="1"/>
  <c r="C36" i="1"/>
  <c r="P36" i="1" s="1"/>
  <c r="C35" i="1"/>
  <c r="C34" i="1"/>
  <c r="C33" i="1"/>
  <c r="P33" i="1" s="1"/>
  <c r="C32" i="1"/>
  <c r="C31" i="1"/>
  <c r="C30" i="1"/>
  <c r="C29" i="1"/>
  <c r="P29" i="1" s="1"/>
  <c r="C28" i="1"/>
  <c r="C27" i="1"/>
  <c r="C26" i="1"/>
  <c r="C25" i="1"/>
  <c r="C24" i="1"/>
  <c r="C23" i="1"/>
  <c r="C22" i="1"/>
  <c r="C21" i="1"/>
  <c r="C20" i="1"/>
  <c r="P20" i="1" s="1"/>
  <c r="C19" i="1"/>
  <c r="C18" i="1"/>
  <c r="C17" i="1"/>
  <c r="C16" i="1"/>
  <c r="C15" i="1"/>
  <c r="C14" i="1"/>
  <c r="C13" i="1"/>
  <c r="P13" i="1" s="1"/>
  <c r="C12" i="1"/>
  <c r="P12" i="1" s="1"/>
  <c r="C11" i="1"/>
  <c r="P11" i="1" s="1"/>
  <c r="C10" i="1"/>
  <c r="P10" i="1" s="1"/>
  <c r="C9" i="1"/>
  <c r="P9" i="1" s="1"/>
  <c r="C8" i="1"/>
  <c r="P8" i="1" s="1"/>
  <c r="C7" i="1"/>
  <c r="P7" i="1" s="1"/>
  <c r="C6" i="1"/>
  <c r="P6" i="1" s="1"/>
  <c r="C5" i="1"/>
  <c r="P5" i="1" s="1"/>
  <c r="C4" i="1"/>
  <c r="P4" i="1" s="1"/>
  <c r="C3" i="1"/>
  <c r="P3" i="1" s="1"/>
  <c r="C407" i="1"/>
  <c r="C367" i="1"/>
  <c r="C689" i="1"/>
  <c r="P689" i="1" s="1"/>
  <c r="C688" i="1"/>
  <c r="C687" i="1"/>
  <c r="P687" i="1" s="1"/>
  <c r="C686" i="1"/>
  <c r="P686" i="1" s="1"/>
  <c r="C685" i="1"/>
  <c r="C480" i="1"/>
  <c r="P480" i="1" s="1"/>
  <c r="C479" i="1"/>
  <c r="P479" i="1" s="1"/>
  <c r="C1947" i="1"/>
  <c r="B186" i="13"/>
  <c r="B187" i="13"/>
  <c r="C151" i="1"/>
  <c r="P151" i="1" s="1"/>
  <c r="C152" i="1"/>
  <c r="C153" i="1"/>
  <c r="C154" i="1"/>
  <c r="C155" i="1"/>
  <c r="P155" i="1" s="1"/>
  <c r="C156" i="1"/>
  <c r="C157" i="1"/>
  <c r="C158" i="1"/>
  <c r="C159" i="1"/>
  <c r="P159" i="1" s="1"/>
  <c r="C149" i="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C74" i="1"/>
  <c r="P74" i="1" s="1"/>
  <c r="C73" i="1"/>
  <c r="C72" i="1"/>
  <c r="C71" i="1"/>
  <c r="C70" i="1"/>
  <c r="C69" i="1"/>
  <c r="P69" i="1" s="1"/>
  <c r="C68" i="1"/>
  <c r="C67" i="1"/>
  <c r="C66" i="1"/>
  <c r="C65" i="1"/>
  <c r="C64" i="1"/>
  <c r="P64" i="1" s="1"/>
  <c r="C1949" i="1"/>
  <c r="C268" i="1"/>
  <c r="C371" i="1"/>
  <c r="C1948" i="1"/>
  <c r="C267" i="1"/>
  <c r="C370" i="1"/>
  <c r="P370" i="1" s="1"/>
  <c r="C1664" i="1"/>
  <c r="L1738" i="1"/>
  <c r="C163" i="1"/>
  <c r="P163" i="1" s="1"/>
  <c r="C1663" i="1"/>
  <c r="B161" i="13"/>
  <c r="G140" i="13"/>
  <c r="G141" i="13"/>
  <c r="G142" i="13"/>
  <c r="G143" i="13"/>
  <c r="G144" i="13"/>
  <c r="G145" i="13"/>
  <c r="G146" i="13"/>
  <c r="G147" i="13"/>
  <c r="G148" i="13"/>
  <c r="G149" i="13"/>
  <c r="G150" i="13"/>
  <c r="G151" i="13"/>
  <c r="G153" i="13"/>
  <c r="B162" i="13"/>
  <c r="G154" i="13"/>
  <c r="G155" i="13"/>
  <c r="G156" i="13"/>
  <c r="B167" i="13"/>
  <c r="B181" i="13"/>
  <c r="B176" i="13"/>
  <c r="B171" i="13"/>
  <c r="B172" i="13"/>
  <c r="A127" i="13"/>
  <c r="A128" i="13"/>
  <c r="A130" i="13"/>
  <c r="A116" i="13"/>
  <c r="A117" i="13"/>
  <c r="A101" i="13"/>
  <c r="A102" i="13"/>
  <c r="B88" i="13"/>
  <c r="A91" i="13"/>
  <c r="A93" i="13"/>
  <c r="A94" i="13"/>
  <c r="A96" i="13"/>
  <c r="C1644" i="1"/>
  <c r="C1645" i="1"/>
  <c r="P1645" i="1" s="1"/>
  <c r="C1646" i="1"/>
  <c r="C1647" i="1"/>
  <c r="P1647" i="1" s="1"/>
  <c r="C1648" i="1"/>
  <c r="C258" i="1"/>
  <c r="C259" i="1"/>
  <c r="P259" i="1" s="1"/>
  <c r="C260" i="1"/>
  <c r="P260" i="1" s="1"/>
  <c r="C261" i="1"/>
  <c r="C262" i="1"/>
  <c r="C263" i="1"/>
  <c r="C265" i="1"/>
  <c r="P265" i="1" s="1"/>
  <c r="C266" i="1"/>
  <c r="C256" i="1"/>
  <c r="C368" i="1"/>
  <c r="C369" i="1"/>
  <c r="P369" i="1" s="1"/>
  <c r="C202" i="1"/>
  <c r="C222" i="1"/>
  <c r="C223" i="1"/>
  <c r="C224" i="1"/>
  <c r="P224" i="1" s="1"/>
  <c r="C225" i="1"/>
  <c r="C226" i="1"/>
  <c r="C227" i="1"/>
  <c r="P227" i="1" s="1"/>
  <c r="C228" i="1"/>
  <c r="P228" i="1" s="1"/>
  <c r="C229" i="1"/>
  <c r="C230" i="1"/>
  <c r="C231" i="1"/>
  <c r="C232" i="1"/>
  <c r="P232" i="1" s="1"/>
  <c r="C233" i="1"/>
  <c r="B194" i="13"/>
  <c r="B196" i="13"/>
  <c r="B197" i="13"/>
  <c r="C1993" i="1"/>
  <c r="C1992" i="1"/>
  <c r="C1991" i="1"/>
  <c r="C1990" i="1"/>
  <c r="C1989" i="1"/>
  <c r="C1970" i="1"/>
  <c r="C1969" i="1"/>
  <c r="C1968" i="1"/>
  <c r="C1967" i="1"/>
  <c r="C1966" i="1"/>
  <c r="C1965" i="1"/>
  <c r="C1964" i="1"/>
  <c r="C1946" i="1"/>
  <c r="K1946" i="1" s="1"/>
  <c r="C1945" i="1"/>
  <c r="C1944" i="1"/>
  <c r="C1943" i="1"/>
  <c r="C1942" i="1"/>
  <c r="C1941" i="1"/>
  <c r="C1940" i="1"/>
  <c r="C1928" i="1"/>
  <c r="C1927" i="1"/>
  <c r="K1927" i="1" s="1"/>
  <c r="C1926" i="1"/>
  <c r="C1925" i="1"/>
  <c r="C1924" i="1"/>
  <c r="C1937" i="1"/>
  <c r="P1937" i="1" s="1"/>
  <c r="C1936" i="1"/>
  <c r="C1935" i="1"/>
  <c r="C1934" i="1"/>
  <c r="C1933" i="1"/>
  <c r="C1905" i="1"/>
  <c r="C1904" i="1"/>
  <c r="C1903" i="1"/>
  <c r="C1902" i="1"/>
  <c r="C1901" i="1"/>
  <c r="C1900" i="1"/>
  <c r="K1900" i="1" s="1"/>
  <c r="C1899" i="1"/>
  <c r="C1875" i="1"/>
  <c r="C1869" i="1"/>
  <c r="P1869" i="1" s="1"/>
  <c r="C1870" i="1"/>
  <c r="C1871" i="1"/>
  <c r="P1871" i="1" s="1"/>
  <c r="C1872" i="1"/>
  <c r="P1872" i="1" s="1"/>
  <c r="C1868" i="1"/>
  <c r="P1868" i="1" s="1"/>
  <c r="C1662" i="1"/>
  <c r="P1662" i="1" s="1"/>
  <c r="C1651" i="1"/>
  <c r="P1651" i="1" s="1"/>
  <c r="C1652" i="1"/>
  <c r="P1652" i="1" s="1"/>
  <c r="C1653" i="1"/>
  <c r="C1654" i="1"/>
  <c r="C1655" i="1"/>
  <c r="C1656" i="1"/>
  <c r="C1657" i="1"/>
  <c r="P1657" i="1" s="1"/>
  <c r="C1658" i="1"/>
  <c r="C1659" i="1"/>
  <c r="C1660" i="1"/>
  <c r="C1661" i="1"/>
  <c r="P1661" i="1" s="1"/>
  <c r="C1650" i="1"/>
  <c r="C361" i="1"/>
  <c r="C362" i="1"/>
  <c r="P362" i="1" s="1"/>
  <c r="C363" i="1"/>
  <c r="C364" i="1"/>
  <c r="P364" i="1" s="1"/>
  <c r="C365" i="1"/>
  <c r="C366" i="1"/>
  <c r="C360" i="1"/>
  <c r="C251" i="1"/>
  <c r="P251" i="1" s="1"/>
  <c r="C252" i="1"/>
  <c r="P252" i="1" s="1"/>
  <c r="C253" i="1"/>
  <c r="C254" i="1"/>
  <c r="P254" i="1" s="1"/>
  <c r="C250" i="1"/>
  <c r="C248" i="1"/>
  <c r="P248" i="1" s="1"/>
  <c r="C247" i="1"/>
  <c r="P247" i="1" s="1"/>
  <c r="C218" i="1"/>
  <c r="C219" i="1"/>
  <c r="P219" i="1" s="1"/>
  <c r="C220" i="1"/>
  <c r="C221" i="1"/>
  <c r="P221" i="1" s="1"/>
  <c r="C217" i="1"/>
  <c r="P217" i="1" s="1"/>
  <c r="C150" i="1"/>
  <c r="A1735" i="1"/>
  <c r="O1734" i="1"/>
  <c r="B1733" i="1"/>
  <c r="L1732" i="1"/>
  <c r="N1729" i="1"/>
  <c r="C1728" i="1"/>
  <c r="P1728" i="1" s="1"/>
  <c r="R507" i="1"/>
  <c r="F82" i="8"/>
  <c r="B159" i="13"/>
  <c r="F81" i="8"/>
  <c r="F151" i="8"/>
  <c r="F205" i="8"/>
  <c r="F152" i="8"/>
  <c r="B188" i="13"/>
  <c r="B189" i="13"/>
  <c r="F59" i="8"/>
  <c r="B160" i="13"/>
  <c r="A131" i="13"/>
  <c r="A118" i="13"/>
  <c r="A120" i="13"/>
  <c r="A121" i="13"/>
  <c r="F68" i="8"/>
  <c r="B163" i="13"/>
  <c r="A103" i="13"/>
  <c r="A105" i="13"/>
  <c r="A106" i="13"/>
  <c r="F70" i="8"/>
  <c r="A122" i="13"/>
  <c r="A111" i="13"/>
  <c r="A107" i="13"/>
  <c r="F90" i="8" l="1"/>
  <c r="F188" i="8"/>
  <c r="F189" i="8"/>
  <c r="F149" i="8"/>
  <c r="F146" i="8"/>
  <c r="F141" i="8"/>
  <c r="F140" i="8"/>
  <c r="F142" i="8"/>
  <c r="F115" i="8"/>
  <c r="F114" i="8"/>
  <c r="F134" i="8"/>
  <c r="F112" i="8"/>
  <c r="F113" i="8"/>
  <c r="F24" i="8"/>
  <c r="F28" i="8"/>
  <c r="F25" i="8"/>
  <c r="F171" i="8"/>
  <c r="F29" i="8"/>
  <c r="F167" i="8"/>
  <c r="F41" i="8"/>
  <c r="F46" i="8"/>
  <c r="Q1673" i="1"/>
  <c r="P1673" i="1"/>
  <c r="O1675" i="1"/>
  <c r="P1675" i="1"/>
  <c r="N1676" i="1"/>
  <c r="P1676" i="1"/>
  <c r="M1677" i="1"/>
  <c r="P1677" i="1"/>
  <c r="L1678" i="1"/>
  <c r="P1678" i="1"/>
  <c r="R1679" i="1"/>
  <c r="P1679" i="1"/>
  <c r="Q1681" i="1"/>
  <c r="P1681" i="1"/>
  <c r="O1683" i="1"/>
  <c r="P1683" i="1"/>
  <c r="N1684" i="1"/>
  <c r="P1684" i="1"/>
  <c r="M1685" i="1"/>
  <c r="P1685" i="1"/>
  <c r="L1686" i="1"/>
  <c r="P1686" i="1"/>
  <c r="J1687" i="1"/>
  <c r="P1687" i="1"/>
  <c r="Q1689" i="1"/>
  <c r="P1689" i="1"/>
  <c r="O1691" i="1"/>
  <c r="P1691" i="1"/>
  <c r="N1692" i="1"/>
  <c r="P1692" i="1"/>
  <c r="M1693" i="1"/>
  <c r="P1693" i="1"/>
  <c r="L1694" i="1"/>
  <c r="P1694" i="1"/>
  <c r="J1695" i="1"/>
  <c r="P1695" i="1"/>
  <c r="B1342" i="1"/>
  <c r="P1342" i="1"/>
  <c r="A1343" i="1"/>
  <c r="P1343" i="1"/>
  <c r="A1344" i="1"/>
  <c r="P1344" i="1"/>
  <c r="M1345" i="1"/>
  <c r="P1345" i="1"/>
  <c r="B1346" i="1"/>
  <c r="P1346" i="1"/>
  <c r="N1347" i="1"/>
  <c r="P1347" i="1"/>
  <c r="Q1348" i="1"/>
  <c r="P1348" i="1"/>
  <c r="Q1349" i="1"/>
  <c r="P1349" i="1"/>
  <c r="B1350" i="1"/>
  <c r="P1350" i="1"/>
  <c r="A1351" i="1"/>
  <c r="P1351" i="1"/>
  <c r="A1352" i="1"/>
  <c r="P1352" i="1"/>
  <c r="B1354" i="1"/>
  <c r="P1354" i="1"/>
  <c r="A1356" i="1"/>
  <c r="P1356" i="1"/>
  <c r="R1357" i="1"/>
  <c r="P1357" i="1"/>
  <c r="B1358" i="1"/>
  <c r="P1358" i="1"/>
  <c r="A1359" i="1"/>
  <c r="P1359" i="1"/>
  <c r="A1360" i="1"/>
  <c r="P1360" i="1"/>
  <c r="K1361" i="1"/>
  <c r="P1361" i="1"/>
  <c r="B1362" i="1"/>
  <c r="P1362" i="1"/>
  <c r="A1364" i="1"/>
  <c r="P1364" i="1"/>
  <c r="K1365" i="1"/>
  <c r="P1365" i="1"/>
  <c r="B1366" i="1"/>
  <c r="P1366" i="1"/>
  <c r="A1367" i="1"/>
  <c r="P1367" i="1"/>
  <c r="A1368" i="1"/>
  <c r="P1368" i="1"/>
  <c r="B1370" i="1"/>
  <c r="P1370" i="1"/>
  <c r="K1371" i="1"/>
  <c r="P1371" i="1"/>
  <c r="A1372" i="1"/>
  <c r="P1372" i="1"/>
  <c r="L1373" i="1"/>
  <c r="P1373" i="1"/>
  <c r="B1374" i="1"/>
  <c r="P1374" i="1"/>
  <c r="A1375" i="1"/>
  <c r="P1375" i="1"/>
  <c r="A1376" i="1"/>
  <c r="P1376" i="1"/>
  <c r="R1377" i="1"/>
  <c r="P1377" i="1"/>
  <c r="B1378" i="1"/>
  <c r="P1378" i="1"/>
  <c r="R1379" i="1"/>
  <c r="P1379" i="1"/>
  <c r="A1380" i="1"/>
  <c r="P1380" i="1"/>
  <c r="M1381" i="1"/>
  <c r="P1381" i="1"/>
  <c r="B1382" i="1"/>
  <c r="P1382" i="1"/>
  <c r="A1383" i="1"/>
  <c r="P1383" i="1"/>
  <c r="A1384" i="1"/>
  <c r="P1384" i="1"/>
  <c r="L1385" i="1"/>
  <c r="P1385" i="1"/>
  <c r="B1386" i="1"/>
  <c r="P1386" i="1"/>
  <c r="A1388" i="1"/>
  <c r="P1388" i="1"/>
  <c r="B1390" i="1"/>
  <c r="P1390" i="1"/>
  <c r="A1391" i="1"/>
  <c r="P1391" i="1"/>
  <c r="A1392" i="1"/>
  <c r="P1392" i="1"/>
  <c r="N1393" i="1"/>
  <c r="P1393" i="1"/>
  <c r="B1394" i="1"/>
  <c r="P1394" i="1"/>
  <c r="A1396" i="1"/>
  <c r="P1396" i="1"/>
  <c r="B1398" i="1"/>
  <c r="P1398" i="1"/>
  <c r="A1399" i="1"/>
  <c r="Q1399" i="1"/>
  <c r="J1399" i="1"/>
  <c r="R1399" i="1"/>
  <c r="M1399" i="1"/>
  <c r="P1399" i="1"/>
  <c r="A1400" i="1"/>
  <c r="P1400" i="1"/>
  <c r="Q1401" i="1"/>
  <c r="P1401" i="1"/>
  <c r="O1402" i="1"/>
  <c r="P1402" i="1"/>
  <c r="A1403" i="1"/>
  <c r="P1403" i="1"/>
  <c r="A1404" i="1"/>
  <c r="P1404" i="1"/>
  <c r="Q1405" i="1"/>
  <c r="P1405" i="1"/>
  <c r="A1406" i="1"/>
  <c r="P1406" i="1"/>
  <c r="A1407" i="1"/>
  <c r="P1407" i="1"/>
  <c r="A1408" i="1"/>
  <c r="P1408" i="1"/>
  <c r="K1409" i="1"/>
  <c r="P1409" i="1"/>
  <c r="B1410" i="1"/>
  <c r="P1410" i="1"/>
  <c r="A1411" i="1"/>
  <c r="P1411" i="1"/>
  <c r="A1412" i="1"/>
  <c r="P1412" i="1"/>
  <c r="J1413" i="1"/>
  <c r="P1413" i="1"/>
  <c r="A1414" i="1"/>
  <c r="P1414" i="1"/>
  <c r="A1415" i="1"/>
  <c r="P1415" i="1"/>
  <c r="A1416" i="1"/>
  <c r="P1416" i="1"/>
  <c r="Q1417" i="1"/>
  <c r="P1417" i="1"/>
  <c r="B1418" i="1"/>
  <c r="P1418" i="1"/>
  <c r="A1419" i="1"/>
  <c r="N1419" i="1"/>
  <c r="R1419" i="1"/>
  <c r="L1419" i="1"/>
  <c r="P1419" i="1"/>
  <c r="A1420" i="1"/>
  <c r="P1420" i="1"/>
  <c r="J1421" i="1"/>
  <c r="P1421" i="1"/>
  <c r="A1422" i="1"/>
  <c r="P1422" i="1"/>
  <c r="A1423" i="1"/>
  <c r="P1423" i="1"/>
  <c r="A1424" i="1"/>
  <c r="P1424" i="1"/>
  <c r="N1425" i="1"/>
  <c r="P1425" i="1"/>
  <c r="B1426" i="1"/>
  <c r="P1426" i="1"/>
  <c r="B1427" i="1"/>
  <c r="P1427" i="1"/>
  <c r="A1428" i="1"/>
  <c r="P1428" i="1"/>
  <c r="R1429" i="1"/>
  <c r="P1429" i="1"/>
  <c r="A1430" i="1"/>
  <c r="P1430" i="1"/>
  <c r="A1431" i="1"/>
  <c r="P1431" i="1"/>
  <c r="A1432" i="1"/>
  <c r="P1432" i="1"/>
  <c r="B1434" i="1"/>
  <c r="P1434" i="1"/>
  <c r="A1435" i="1"/>
  <c r="P1435" i="1"/>
  <c r="A1436" i="1"/>
  <c r="P1436" i="1"/>
  <c r="R1437" i="1"/>
  <c r="P1437" i="1"/>
  <c r="A1438" i="1"/>
  <c r="P1438" i="1"/>
  <c r="A1439" i="1"/>
  <c r="P1439" i="1"/>
  <c r="A1440" i="1"/>
  <c r="P1440" i="1"/>
  <c r="R1441" i="1"/>
  <c r="P1441" i="1"/>
  <c r="B1442" i="1"/>
  <c r="P1442" i="1"/>
  <c r="B1443" i="1"/>
  <c r="P1443" i="1"/>
  <c r="A1444" i="1"/>
  <c r="P1444" i="1"/>
  <c r="L1445" i="1"/>
  <c r="P1445" i="1"/>
  <c r="A1446" i="1"/>
  <c r="P1446" i="1"/>
  <c r="A1447" i="1"/>
  <c r="P1447" i="1"/>
  <c r="A1448" i="1"/>
  <c r="P1448" i="1"/>
  <c r="L1449" i="1"/>
  <c r="P1449" i="1"/>
  <c r="B1450" i="1"/>
  <c r="P1450" i="1"/>
  <c r="B1451" i="1"/>
  <c r="P1451" i="1"/>
  <c r="A1452" i="1"/>
  <c r="P1452" i="1"/>
  <c r="B583" i="1"/>
  <c r="P583" i="1"/>
  <c r="O588" i="1"/>
  <c r="P588" i="1"/>
  <c r="A591" i="1"/>
  <c r="P591" i="1"/>
  <c r="M593" i="1"/>
  <c r="P593" i="1"/>
  <c r="Q596" i="1"/>
  <c r="P596" i="1"/>
  <c r="K597" i="1"/>
  <c r="P597" i="1"/>
  <c r="Q599" i="1"/>
  <c r="P599" i="1"/>
  <c r="B601" i="1"/>
  <c r="P601" i="1"/>
  <c r="M603" i="1"/>
  <c r="P603" i="1"/>
  <c r="B604" i="1"/>
  <c r="P604" i="1"/>
  <c r="R749" i="1"/>
  <c r="P749" i="1"/>
  <c r="A751" i="1"/>
  <c r="P751" i="1"/>
  <c r="J752" i="1"/>
  <c r="P752" i="1"/>
  <c r="M754" i="1"/>
  <c r="P754" i="1"/>
  <c r="K756" i="1"/>
  <c r="P756" i="1"/>
  <c r="Q758" i="1"/>
  <c r="P758" i="1"/>
  <c r="B760" i="1"/>
  <c r="P760" i="1"/>
  <c r="L765" i="1"/>
  <c r="P765" i="1"/>
  <c r="K766" i="1"/>
  <c r="P766" i="1"/>
  <c r="M769" i="1"/>
  <c r="P769" i="1"/>
  <c r="M771" i="1"/>
  <c r="P771" i="1"/>
  <c r="J773" i="1"/>
  <c r="P773" i="1"/>
  <c r="N775" i="1"/>
  <c r="P775" i="1"/>
  <c r="M777" i="1"/>
  <c r="P777" i="1"/>
  <c r="M778" i="1"/>
  <c r="P778" i="1"/>
  <c r="L782" i="1"/>
  <c r="P782" i="1"/>
  <c r="K783" i="1"/>
  <c r="P783" i="1"/>
  <c r="J784" i="1"/>
  <c r="P784" i="1"/>
  <c r="M785" i="1"/>
  <c r="P785" i="1"/>
  <c r="J787" i="1"/>
  <c r="P787" i="1"/>
  <c r="A788" i="1"/>
  <c r="P788" i="1"/>
  <c r="Q790" i="1"/>
  <c r="P790" i="1"/>
  <c r="A791" i="1"/>
  <c r="P791" i="1"/>
  <c r="N792" i="1"/>
  <c r="P792" i="1"/>
  <c r="R793" i="1"/>
  <c r="P793" i="1"/>
  <c r="O794" i="1"/>
  <c r="P794" i="1"/>
  <c r="N796" i="1"/>
  <c r="P796" i="1"/>
  <c r="R797" i="1"/>
  <c r="P797" i="1"/>
  <c r="O798" i="1"/>
  <c r="P798" i="1"/>
  <c r="R799" i="1"/>
  <c r="P799" i="1"/>
  <c r="R801" i="1"/>
  <c r="P801" i="1"/>
  <c r="Q802" i="1"/>
  <c r="P802" i="1"/>
  <c r="O804" i="1"/>
  <c r="P804" i="1"/>
  <c r="J805" i="1"/>
  <c r="P805" i="1"/>
  <c r="A807" i="1"/>
  <c r="P807" i="1"/>
  <c r="L809" i="1"/>
  <c r="P809" i="1"/>
  <c r="K810" i="1"/>
  <c r="P810" i="1"/>
  <c r="B811" i="1"/>
  <c r="P811" i="1"/>
  <c r="B815" i="1"/>
  <c r="P815" i="1"/>
  <c r="K816" i="1"/>
  <c r="P816" i="1"/>
  <c r="J817" i="1"/>
  <c r="P817" i="1"/>
  <c r="A819" i="1"/>
  <c r="P819" i="1"/>
  <c r="B820" i="1"/>
  <c r="P820" i="1"/>
  <c r="B821" i="1"/>
  <c r="P821" i="1"/>
  <c r="N822" i="1"/>
  <c r="P822" i="1"/>
  <c r="L823" i="1"/>
  <c r="P823" i="1"/>
  <c r="J828" i="1"/>
  <c r="P828" i="1"/>
  <c r="B829" i="1"/>
  <c r="P829" i="1"/>
  <c r="N830" i="1"/>
  <c r="P830" i="1"/>
  <c r="M831" i="1"/>
  <c r="P831" i="1"/>
  <c r="A833" i="1"/>
  <c r="P833" i="1"/>
  <c r="A834" i="1"/>
  <c r="P834" i="1"/>
  <c r="Q836" i="1"/>
  <c r="P836" i="1"/>
  <c r="R837" i="1"/>
  <c r="P837" i="1"/>
  <c r="A842" i="1"/>
  <c r="P842" i="1"/>
  <c r="B845" i="1"/>
  <c r="P845" i="1"/>
  <c r="R846" i="1"/>
  <c r="P846" i="1"/>
  <c r="R848" i="1"/>
  <c r="P848" i="1"/>
  <c r="Q849" i="1"/>
  <c r="P849" i="1"/>
  <c r="A850" i="1"/>
  <c r="P850" i="1"/>
  <c r="M854" i="1"/>
  <c r="P854" i="1"/>
  <c r="Q855" i="1"/>
  <c r="P855" i="1"/>
  <c r="J856" i="1"/>
  <c r="P856" i="1"/>
  <c r="N857" i="1"/>
  <c r="P857" i="1"/>
  <c r="O860" i="1"/>
  <c r="P860" i="1"/>
  <c r="Q861" i="1"/>
  <c r="P861" i="1"/>
  <c r="M862" i="1"/>
  <c r="P862" i="1"/>
  <c r="A863" i="1"/>
  <c r="P863" i="1"/>
  <c r="O866" i="1"/>
  <c r="P866" i="1"/>
  <c r="B868" i="1"/>
  <c r="P868" i="1"/>
  <c r="O870" i="1"/>
  <c r="P870" i="1"/>
  <c r="K871" i="1"/>
  <c r="P871" i="1"/>
  <c r="M872" i="1"/>
  <c r="P872" i="1"/>
  <c r="M873" i="1"/>
  <c r="P873" i="1"/>
  <c r="J875" i="1"/>
  <c r="P875" i="1"/>
  <c r="J880" i="1"/>
  <c r="P880" i="1"/>
  <c r="J881" i="1"/>
  <c r="P881" i="1"/>
  <c r="O882" i="1"/>
  <c r="P882" i="1"/>
  <c r="R883" i="1"/>
  <c r="P883" i="1"/>
  <c r="J1453" i="1"/>
  <c r="P1453" i="1"/>
  <c r="K1456" i="1"/>
  <c r="P1456" i="1"/>
  <c r="J1457" i="1"/>
  <c r="P1457" i="1"/>
  <c r="A1458" i="1"/>
  <c r="P1458" i="1"/>
  <c r="K1459" i="1"/>
  <c r="P1459" i="1"/>
  <c r="O1460" i="1"/>
  <c r="P1460" i="1"/>
  <c r="K1461" i="1"/>
  <c r="P1461" i="1"/>
  <c r="M1462" i="1"/>
  <c r="P1462" i="1"/>
  <c r="L1463" i="1"/>
  <c r="P1463" i="1"/>
  <c r="J1464" i="1"/>
  <c r="P1464" i="1"/>
  <c r="L1466" i="1"/>
  <c r="P1466" i="1"/>
  <c r="Q1467" i="1"/>
  <c r="P1467" i="1"/>
  <c r="A1468" i="1"/>
  <c r="P1468" i="1"/>
  <c r="N1470" i="1"/>
  <c r="P1470" i="1"/>
  <c r="B1471" i="1"/>
  <c r="P1471" i="1"/>
  <c r="J1472" i="1"/>
  <c r="P1472" i="1"/>
  <c r="Q1473" i="1"/>
  <c r="P1473" i="1"/>
  <c r="A1474" i="1"/>
  <c r="P1474" i="1"/>
  <c r="L1475" i="1"/>
  <c r="P1475" i="1"/>
  <c r="R1476" i="1"/>
  <c r="P1476" i="1"/>
  <c r="B1480" i="1"/>
  <c r="P1480" i="1"/>
  <c r="N1481" i="1"/>
  <c r="P1481" i="1"/>
  <c r="R1485" i="1"/>
  <c r="P1485" i="1"/>
  <c r="N1486" i="1"/>
  <c r="P1486" i="1"/>
  <c r="M1488" i="1"/>
  <c r="P1488" i="1"/>
  <c r="Q1489" i="1"/>
  <c r="P1489" i="1"/>
  <c r="L1490" i="1"/>
  <c r="P1490" i="1"/>
  <c r="Q1491" i="1"/>
  <c r="P1491" i="1"/>
  <c r="M1492" i="1"/>
  <c r="P1492" i="1"/>
  <c r="K1496" i="1"/>
  <c r="P1496" i="1"/>
  <c r="R1497" i="1"/>
  <c r="P1497" i="1"/>
  <c r="B1498" i="1"/>
  <c r="P1498" i="1"/>
  <c r="N1499" i="1"/>
  <c r="P1499" i="1"/>
  <c r="L1500" i="1"/>
  <c r="P1500" i="1"/>
  <c r="M1501" i="1"/>
  <c r="P1501" i="1"/>
  <c r="M1503" i="1"/>
  <c r="P1503" i="1"/>
  <c r="L1504" i="1"/>
  <c r="P1504" i="1"/>
  <c r="L1505" i="1"/>
  <c r="P1505" i="1"/>
  <c r="L1508" i="1"/>
  <c r="P1508" i="1"/>
  <c r="K1511" i="1"/>
  <c r="P1511" i="1"/>
  <c r="O1512" i="1"/>
  <c r="P1512" i="1"/>
  <c r="N1513" i="1"/>
  <c r="P1513" i="1"/>
  <c r="J1514" i="1"/>
  <c r="P1514" i="1"/>
  <c r="O1516" i="1"/>
  <c r="P1516" i="1"/>
  <c r="B1517" i="1"/>
  <c r="P1517" i="1"/>
  <c r="O1520" i="1"/>
  <c r="P1520" i="1"/>
  <c r="O1521" i="1"/>
  <c r="P1521" i="1"/>
  <c r="J1523" i="1"/>
  <c r="P1523" i="1"/>
  <c r="B1524" i="1"/>
  <c r="P1524" i="1"/>
  <c r="O1525" i="1"/>
  <c r="P1525" i="1"/>
  <c r="J1526" i="1"/>
  <c r="P1526" i="1"/>
  <c r="M1527" i="1"/>
  <c r="P1527" i="1"/>
  <c r="K1528" i="1"/>
  <c r="P1528" i="1"/>
  <c r="J1530" i="1"/>
  <c r="P1530" i="1"/>
  <c r="L1531" i="1"/>
  <c r="P1531" i="1"/>
  <c r="L1532" i="1"/>
  <c r="P1532" i="1"/>
  <c r="J1533" i="1"/>
  <c r="P1533" i="1"/>
  <c r="N1534" i="1"/>
  <c r="P1534" i="1"/>
  <c r="B1536" i="1"/>
  <c r="P1536" i="1"/>
  <c r="R1538" i="1"/>
  <c r="P1538" i="1"/>
  <c r="Q1540" i="1"/>
  <c r="P1540" i="1"/>
  <c r="O1541" i="1"/>
  <c r="P1541" i="1"/>
  <c r="Q1542" i="1"/>
  <c r="P1542" i="1"/>
  <c r="M1543" i="1"/>
  <c r="P1543" i="1"/>
  <c r="J1544" i="1"/>
  <c r="P1544" i="1"/>
  <c r="K1545" i="1"/>
  <c r="P1545" i="1"/>
  <c r="B1546" i="1"/>
  <c r="P1546" i="1"/>
  <c r="A1548" i="1"/>
  <c r="P1548" i="1"/>
  <c r="R1549" i="1"/>
  <c r="P1549" i="1"/>
  <c r="L1552" i="1"/>
  <c r="P1552" i="1"/>
  <c r="B1553" i="1"/>
  <c r="P1553" i="1"/>
  <c r="B1554" i="1"/>
  <c r="P1554" i="1"/>
  <c r="N1555" i="1"/>
  <c r="P1555" i="1"/>
  <c r="N1560" i="1"/>
  <c r="P1560" i="1"/>
  <c r="J1564" i="1"/>
  <c r="P1564" i="1"/>
  <c r="R1568" i="1"/>
  <c r="P1568" i="1"/>
  <c r="J1569" i="1"/>
  <c r="P1569" i="1"/>
  <c r="R1570" i="1"/>
  <c r="P1570" i="1"/>
  <c r="J1571" i="1"/>
  <c r="P1571" i="1"/>
  <c r="A1572" i="1"/>
  <c r="P1572" i="1"/>
  <c r="Q1573" i="1"/>
  <c r="P1573" i="1"/>
  <c r="B1574" i="1"/>
  <c r="P1574" i="1"/>
  <c r="L1576" i="1"/>
  <c r="P1576" i="1"/>
  <c r="O1578" i="1"/>
  <c r="P1578" i="1"/>
  <c r="M1579" i="1"/>
  <c r="P1579" i="1"/>
  <c r="N1580" i="1"/>
  <c r="P1580" i="1"/>
  <c r="B1581" i="1"/>
  <c r="P1581" i="1"/>
  <c r="R1583" i="1"/>
  <c r="P1583" i="1"/>
  <c r="L1585" i="1"/>
  <c r="P1585" i="1"/>
  <c r="K1586" i="1"/>
  <c r="P1586" i="1"/>
  <c r="N622" i="1"/>
  <c r="P622" i="1"/>
  <c r="O624" i="1"/>
  <c r="P624" i="1"/>
  <c r="B625" i="1"/>
  <c r="P625" i="1"/>
  <c r="M626" i="1"/>
  <c r="P626" i="1"/>
  <c r="B627" i="1"/>
  <c r="P627" i="1"/>
  <c r="L628" i="1"/>
  <c r="P628" i="1"/>
  <c r="N629" i="1"/>
  <c r="P629" i="1"/>
  <c r="R630" i="1"/>
  <c r="P630" i="1"/>
  <c r="L636" i="1"/>
  <c r="P636" i="1"/>
  <c r="J638" i="1"/>
  <c r="P638" i="1"/>
  <c r="A640" i="1"/>
  <c r="P640" i="1"/>
  <c r="K641" i="1"/>
  <c r="P641" i="1"/>
  <c r="K645" i="1"/>
  <c r="P645" i="1"/>
  <c r="L646" i="1"/>
  <c r="P646" i="1"/>
  <c r="M649" i="1"/>
  <c r="P649" i="1"/>
  <c r="N650" i="1"/>
  <c r="P650" i="1"/>
  <c r="N652" i="1"/>
  <c r="P652" i="1"/>
  <c r="L654" i="1"/>
  <c r="P654" i="1"/>
  <c r="A609" i="1"/>
  <c r="P609" i="1"/>
  <c r="N610" i="1"/>
  <c r="P610" i="1"/>
  <c r="A611" i="1"/>
  <c r="P611" i="1"/>
  <c r="B612" i="1"/>
  <c r="P612" i="1"/>
  <c r="L614" i="1"/>
  <c r="P614" i="1"/>
  <c r="L617" i="1"/>
  <c r="P617" i="1"/>
  <c r="K620" i="1"/>
  <c r="P620" i="1"/>
  <c r="R383" i="1"/>
  <c r="P383" i="1"/>
  <c r="L173" i="1"/>
  <c r="P173" i="1"/>
  <c r="B172" i="1"/>
  <c r="P172" i="1"/>
  <c r="K168" i="1"/>
  <c r="P168" i="1"/>
  <c r="A167" i="1"/>
  <c r="P167" i="1"/>
  <c r="O165" i="1"/>
  <c r="P165" i="1"/>
  <c r="A164" i="1"/>
  <c r="P164" i="1"/>
  <c r="A1702" i="1"/>
  <c r="P1702" i="1"/>
  <c r="M1704" i="1"/>
  <c r="P1704" i="1"/>
  <c r="R1705" i="1"/>
  <c r="P1705" i="1"/>
  <c r="O1706" i="1"/>
  <c r="P1706" i="1"/>
  <c r="A1707" i="1"/>
  <c r="P1707" i="1"/>
  <c r="L1708" i="1"/>
  <c r="P1708" i="1"/>
  <c r="K1711" i="1"/>
  <c r="P1711" i="1"/>
  <c r="O1701" i="1"/>
  <c r="P1701" i="1"/>
  <c r="J1996" i="1"/>
  <c r="P1996" i="1"/>
  <c r="K1997" i="1"/>
  <c r="P1997" i="1"/>
  <c r="B264" i="1"/>
  <c r="P264" i="1"/>
  <c r="O324" i="1"/>
  <c r="P324" i="1"/>
  <c r="N323" i="1"/>
  <c r="P323" i="1"/>
  <c r="R322" i="1"/>
  <c r="P322" i="1"/>
  <c r="L321" i="1"/>
  <c r="P321" i="1"/>
  <c r="O320" i="1"/>
  <c r="P320" i="1"/>
  <c r="R317" i="1"/>
  <c r="P317" i="1"/>
  <c r="B316" i="1"/>
  <c r="P316" i="1"/>
  <c r="M315" i="1"/>
  <c r="P315" i="1"/>
  <c r="Q312" i="1"/>
  <c r="P312" i="1"/>
  <c r="J309" i="1"/>
  <c r="P309" i="1"/>
  <c r="Q483" i="1"/>
  <c r="P483" i="1"/>
  <c r="O1595" i="1"/>
  <c r="P1595" i="1"/>
  <c r="J1596" i="1"/>
  <c r="P1596" i="1"/>
  <c r="O1726" i="1"/>
  <c r="P1726" i="1"/>
  <c r="Q1723" i="1"/>
  <c r="P1723" i="1"/>
  <c r="J1720" i="1"/>
  <c r="P1720" i="1"/>
  <c r="L1719" i="1"/>
  <c r="P1719" i="1"/>
  <c r="N1718" i="1"/>
  <c r="P1718" i="1"/>
  <c r="R1717" i="1"/>
  <c r="P1717" i="1"/>
  <c r="O1715" i="1"/>
  <c r="P1715" i="1"/>
  <c r="Q374" i="1"/>
  <c r="P374" i="1"/>
  <c r="N373" i="1"/>
  <c r="P373" i="1"/>
  <c r="N372" i="1"/>
  <c r="P372" i="1"/>
  <c r="K271" i="1"/>
  <c r="P271" i="1"/>
  <c r="R270" i="1"/>
  <c r="P270" i="1"/>
  <c r="K1699" i="1"/>
  <c r="P1699" i="1"/>
  <c r="A694" i="1"/>
  <c r="P694" i="1"/>
  <c r="L695" i="1"/>
  <c r="P695" i="1"/>
  <c r="O696" i="1"/>
  <c r="P696" i="1"/>
  <c r="Q698" i="1"/>
  <c r="P698" i="1"/>
  <c r="A699" i="1"/>
  <c r="P699" i="1"/>
  <c r="R700" i="1"/>
  <c r="P700" i="1"/>
  <c r="Q701" i="1"/>
  <c r="P701" i="1"/>
  <c r="A702" i="1"/>
  <c r="P702" i="1"/>
  <c r="R703" i="1"/>
  <c r="P703" i="1"/>
  <c r="O704" i="1"/>
  <c r="P704" i="1"/>
  <c r="B705" i="1"/>
  <c r="P705" i="1"/>
  <c r="R706" i="1"/>
  <c r="P706" i="1"/>
  <c r="K707" i="1"/>
  <c r="P707" i="1"/>
  <c r="M708" i="1"/>
  <c r="P708" i="1"/>
  <c r="J709" i="1"/>
  <c r="P709" i="1"/>
  <c r="L710" i="1"/>
  <c r="P710" i="1"/>
  <c r="B712" i="1"/>
  <c r="P712" i="1"/>
  <c r="J713" i="1"/>
  <c r="P713" i="1"/>
  <c r="B714" i="1"/>
  <c r="P714" i="1"/>
  <c r="Q718" i="1"/>
  <c r="P718" i="1"/>
  <c r="M720" i="1"/>
  <c r="P720" i="1"/>
  <c r="B722" i="1"/>
  <c r="P722" i="1"/>
  <c r="Q723" i="1"/>
  <c r="P723" i="1"/>
  <c r="J724" i="1"/>
  <c r="P724" i="1"/>
  <c r="J726" i="1"/>
  <c r="P726" i="1"/>
  <c r="O727" i="1"/>
  <c r="P727" i="1"/>
  <c r="K728" i="1"/>
  <c r="P728" i="1"/>
  <c r="J730" i="1"/>
  <c r="P730" i="1"/>
  <c r="K732" i="1"/>
  <c r="P732" i="1"/>
  <c r="M733" i="1"/>
  <c r="P733" i="1"/>
  <c r="K734" i="1"/>
  <c r="P734" i="1"/>
  <c r="O735" i="1"/>
  <c r="P735" i="1"/>
  <c r="R736" i="1"/>
  <c r="P736" i="1"/>
  <c r="Q739" i="1"/>
  <c r="P739" i="1"/>
  <c r="L741" i="1"/>
  <c r="P741" i="1"/>
  <c r="A742" i="1"/>
  <c r="P742" i="1"/>
  <c r="A744" i="1"/>
  <c r="P744" i="1"/>
  <c r="A745" i="1"/>
  <c r="P745" i="1"/>
  <c r="A746" i="1"/>
  <c r="P746" i="1"/>
  <c r="J747" i="1"/>
  <c r="P747" i="1"/>
  <c r="R690" i="1"/>
  <c r="P690" i="1"/>
  <c r="J1628" i="1"/>
  <c r="P1628" i="1"/>
  <c r="J1627" i="1"/>
  <c r="P1627" i="1"/>
  <c r="R1624" i="1"/>
  <c r="P1624" i="1"/>
  <c r="B1623" i="1"/>
  <c r="P1623" i="1"/>
  <c r="L1621" i="1"/>
  <c r="P1621" i="1"/>
  <c r="L1666" i="1"/>
  <c r="P1666" i="1"/>
  <c r="R1668" i="1"/>
  <c r="P1668" i="1"/>
  <c r="B210" i="1"/>
  <c r="P210" i="1"/>
  <c r="J215" i="1"/>
  <c r="P215" i="1"/>
  <c r="K203" i="1"/>
  <c r="P203" i="1"/>
  <c r="J204" i="1"/>
  <c r="P204" i="1"/>
  <c r="Q206" i="1"/>
  <c r="P206" i="1"/>
  <c r="M207" i="1"/>
  <c r="P207" i="1"/>
  <c r="O208" i="1"/>
  <c r="P208" i="1"/>
  <c r="Q211" i="1"/>
  <c r="P211" i="1"/>
  <c r="Q212" i="1"/>
  <c r="P212" i="1"/>
  <c r="M59" i="1"/>
  <c r="P59" i="1"/>
  <c r="M58" i="1"/>
  <c r="P58" i="1"/>
  <c r="M57" i="1"/>
  <c r="P57" i="1"/>
  <c r="B56" i="1"/>
  <c r="P56" i="1"/>
  <c r="K55" i="1"/>
  <c r="P55" i="1"/>
  <c r="N50" i="1"/>
  <c r="P50" i="1"/>
  <c r="A49" i="1"/>
  <c r="P49" i="1"/>
  <c r="A48" i="1"/>
  <c r="P48" i="1"/>
  <c r="R47" i="1"/>
  <c r="P47" i="1"/>
  <c r="N46" i="1"/>
  <c r="P46" i="1"/>
  <c r="A45" i="1"/>
  <c r="P45" i="1"/>
  <c r="Q44" i="1"/>
  <c r="P44" i="1"/>
  <c r="K42" i="1"/>
  <c r="P42" i="1"/>
  <c r="A41" i="1"/>
  <c r="P41" i="1"/>
  <c r="J40" i="1"/>
  <c r="P40" i="1"/>
  <c r="N38" i="1"/>
  <c r="P38" i="1"/>
  <c r="B35" i="1"/>
  <c r="P35" i="1"/>
  <c r="Q34" i="1"/>
  <c r="P34" i="1"/>
  <c r="O32" i="1"/>
  <c r="P32" i="1"/>
  <c r="R31" i="1"/>
  <c r="P31" i="1"/>
  <c r="J30" i="1"/>
  <c r="P30" i="1"/>
  <c r="B28" i="1"/>
  <c r="P28" i="1"/>
  <c r="Q27" i="1"/>
  <c r="P27" i="1"/>
  <c r="M26" i="1"/>
  <c r="P26" i="1"/>
  <c r="M25" i="1"/>
  <c r="P25" i="1"/>
  <c r="B24" i="1"/>
  <c r="P24" i="1"/>
  <c r="A23" i="1"/>
  <c r="P23" i="1"/>
  <c r="L22" i="1"/>
  <c r="P22" i="1"/>
  <c r="R21" i="1"/>
  <c r="P21" i="1"/>
  <c r="A19" i="1"/>
  <c r="P19" i="1"/>
  <c r="O18" i="1"/>
  <c r="P18" i="1"/>
  <c r="O17" i="1"/>
  <c r="P17" i="1"/>
  <c r="N16" i="1"/>
  <c r="P16" i="1"/>
  <c r="B15" i="1"/>
  <c r="P15" i="1"/>
  <c r="R14" i="1"/>
  <c r="P14" i="1"/>
  <c r="N407" i="1"/>
  <c r="P407" i="1"/>
  <c r="J367" i="1"/>
  <c r="P367" i="1"/>
  <c r="B688" i="1"/>
  <c r="P688" i="1"/>
  <c r="A685" i="1"/>
  <c r="P685" i="1"/>
  <c r="O152" i="1"/>
  <c r="P152" i="1"/>
  <c r="L153" i="1"/>
  <c r="P153" i="1"/>
  <c r="R154" i="1"/>
  <c r="P154" i="1"/>
  <c r="Q156" i="1"/>
  <c r="P156" i="1"/>
  <c r="L157" i="1"/>
  <c r="P157" i="1"/>
  <c r="O158" i="1"/>
  <c r="P158" i="1"/>
  <c r="R149" i="1"/>
  <c r="P149" i="1"/>
  <c r="Q73" i="1"/>
  <c r="P73" i="1"/>
  <c r="J72" i="1"/>
  <c r="P72" i="1"/>
  <c r="B71" i="1"/>
  <c r="P71" i="1"/>
  <c r="M70" i="1"/>
  <c r="P70" i="1"/>
  <c r="J68" i="1"/>
  <c r="P68" i="1"/>
  <c r="Q67" i="1"/>
  <c r="P67" i="1"/>
  <c r="A66" i="1"/>
  <c r="P66" i="1"/>
  <c r="O65" i="1"/>
  <c r="P65" i="1"/>
  <c r="K268" i="1"/>
  <c r="P268" i="1"/>
  <c r="Q371" i="1"/>
  <c r="P371" i="1"/>
  <c r="R267" i="1"/>
  <c r="P267" i="1"/>
  <c r="A1664" i="1"/>
  <c r="P1664" i="1"/>
  <c r="K1663" i="1"/>
  <c r="P1663" i="1"/>
  <c r="A1644" i="1"/>
  <c r="P1644" i="1"/>
  <c r="N1646" i="1"/>
  <c r="P1646" i="1"/>
  <c r="A1648" i="1"/>
  <c r="P1648" i="1"/>
  <c r="B258" i="1"/>
  <c r="P258" i="1"/>
  <c r="J261" i="1"/>
  <c r="P261" i="1"/>
  <c r="N262" i="1"/>
  <c r="P262" i="1"/>
  <c r="J263" i="1"/>
  <c r="P263" i="1"/>
  <c r="R266" i="1"/>
  <c r="P266" i="1"/>
  <c r="J256" i="1"/>
  <c r="P256" i="1"/>
  <c r="Q368" i="1"/>
  <c r="P368" i="1"/>
  <c r="M202" i="1"/>
  <c r="P202" i="1"/>
  <c r="A222" i="1"/>
  <c r="P222" i="1"/>
  <c r="O223" i="1"/>
  <c r="P223" i="1"/>
  <c r="R225" i="1"/>
  <c r="P225" i="1"/>
  <c r="B226" i="1"/>
  <c r="P226" i="1"/>
  <c r="A229" i="1"/>
  <c r="P229" i="1"/>
  <c r="K230" i="1"/>
  <c r="P230" i="1"/>
  <c r="B231" i="1"/>
  <c r="P231" i="1"/>
  <c r="O233" i="1"/>
  <c r="P233" i="1"/>
  <c r="N1936" i="1"/>
  <c r="P1936" i="1"/>
  <c r="N1935" i="1"/>
  <c r="P1935" i="1"/>
  <c r="B1934" i="1"/>
  <c r="P1934" i="1"/>
  <c r="N1933" i="1"/>
  <c r="P1933" i="1"/>
  <c r="A1870" i="1"/>
  <c r="P1870" i="1"/>
  <c r="B1653" i="1"/>
  <c r="P1653" i="1"/>
  <c r="J1654" i="1"/>
  <c r="P1654" i="1"/>
  <c r="A1655" i="1"/>
  <c r="P1655" i="1"/>
  <c r="Q1656" i="1"/>
  <c r="P1656" i="1"/>
  <c r="K1658" i="1"/>
  <c r="P1658" i="1"/>
  <c r="L1659" i="1"/>
  <c r="P1659" i="1"/>
  <c r="B1660" i="1"/>
  <c r="P1660" i="1"/>
  <c r="K1650" i="1"/>
  <c r="P1650" i="1"/>
  <c r="B361" i="1"/>
  <c r="P361" i="1"/>
  <c r="R363" i="1"/>
  <c r="P363" i="1"/>
  <c r="L365" i="1"/>
  <c r="P365" i="1"/>
  <c r="R366" i="1"/>
  <c r="P366" i="1"/>
  <c r="N360" i="1"/>
  <c r="P360" i="1"/>
  <c r="A253" i="1"/>
  <c r="P253" i="1"/>
  <c r="A250" i="1"/>
  <c r="P250" i="1"/>
  <c r="L218" i="1"/>
  <c r="P218" i="1"/>
  <c r="K220" i="1"/>
  <c r="P220" i="1"/>
  <c r="L150" i="1"/>
  <c r="P150" i="1"/>
  <c r="P2002" i="1"/>
  <c r="P2000" i="1"/>
  <c r="P2003" i="1"/>
  <c r="P2004" i="1"/>
  <c r="P2001" i="1"/>
  <c r="P2005" i="1"/>
  <c r="P2006" i="1"/>
  <c r="P2007" i="1"/>
  <c r="P2008" i="1"/>
  <c r="P2009" i="1"/>
  <c r="P1885" i="1"/>
  <c r="P1886" i="1"/>
  <c r="P1887" i="1"/>
  <c r="P1894" i="1"/>
  <c r="P1888" i="1"/>
  <c r="P1877" i="1"/>
  <c r="P1889" i="1"/>
  <c r="P1890" i="1"/>
  <c r="P1878" i="1"/>
  <c r="P1891" i="1"/>
  <c r="P1895" i="1"/>
  <c r="P1896" i="1"/>
  <c r="P1874" i="1"/>
  <c r="P1892" i="1"/>
  <c r="P1875" i="1"/>
  <c r="P1893" i="1"/>
  <c r="P1876" i="1"/>
  <c r="P1879" i="1"/>
  <c r="P1897" i="1"/>
  <c r="P1880" i="1"/>
  <c r="P1881" i="1"/>
  <c r="P1882" i="1"/>
  <c r="P1883" i="1"/>
  <c r="P1884" i="1"/>
  <c r="P2015" i="1"/>
  <c r="P2016" i="1"/>
  <c r="P2017" i="1"/>
  <c r="P2018" i="1"/>
  <c r="P2019" i="1"/>
  <c r="P2047" i="1"/>
  <c r="P2048" i="1"/>
  <c r="P2049" i="1"/>
  <c r="P2045" i="1"/>
  <c r="P2046" i="1"/>
  <c r="P1903" i="1"/>
  <c r="P1921" i="1"/>
  <c r="P1913" i="1"/>
  <c r="P1904" i="1"/>
  <c r="P1922" i="1"/>
  <c r="P1905" i="1"/>
  <c r="P1906" i="1"/>
  <c r="P1912" i="1"/>
  <c r="P1914" i="1"/>
  <c r="P1907" i="1"/>
  <c r="P1908" i="1"/>
  <c r="P1909" i="1"/>
  <c r="P1910" i="1"/>
  <c r="P1911" i="1"/>
  <c r="P1915" i="1"/>
  <c r="P1899" i="1"/>
  <c r="P1898" i="1"/>
  <c r="P1916" i="1"/>
  <c r="P1917" i="1"/>
  <c r="P1900" i="1"/>
  <c r="P1918" i="1"/>
  <c r="P1901" i="1"/>
  <c r="P1919" i="1"/>
  <c r="P1902" i="1"/>
  <c r="P1920" i="1"/>
  <c r="P2020" i="1"/>
  <c r="P2022" i="1"/>
  <c r="P2021" i="1"/>
  <c r="P2023" i="1"/>
  <c r="P2024" i="1"/>
  <c r="P2029" i="1"/>
  <c r="P2025" i="1"/>
  <c r="P2026" i="1"/>
  <c r="P2027" i="1"/>
  <c r="P2028" i="1"/>
  <c r="P2030" i="1"/>
  <c r="P2031" i="1"/>
  <c r="P2032" i="1"/>
  <c r="P2033" i="1"/>
  <c r="P2034" i="1"/>
  <c r="P1923" i="1"/>
  <c r="P1924" i="1"/>
  <c r="P1925" i="1"/>
  <c r="P1926" i="1"/>
  <c r="P1927" i="1"/>
  <c r="P1928" i="1"/>
  <c r="P1929" i="1"/>
  <c r="P2040" i="1"/>
  <c r="P2041" i="1"/>
  <c r="P2042" i="1"/>
  <c r="P2043" i="1"/>
  <c r="P2044" i="1"/>
  <c r="P1975" i="1"/>
  <c r="P1985" i="1"/>
  <c r="P1976" i="1"/>
  <c r="P1977" i="1"/>
  <c r="P1978" i="1"/>
  <c r="P1966" i="1"/>
  <c r="P1967" i="1"/>
  <c r="P1986" i="1"/>
  <c r="P1979" i="1"/>
  <c r="P1984" i="1"/>
  <c r="P1980" i="1"/>
  <c r="P1963" i="1"/>
  <c r="P1981" i="1"/>
  <c r="P1964" i="1"/>
  <c r="P1982" i="1"/>
  <c r="P1965" i="1"/>
  <c r="P1983" i="1"/>
  <c r="P1968" i="1"/>
  <c r="P1969" i="1"/>
  <c r="P1987" i="1"/>
  <c r="P1970" i="1"/>
  <c r="P1971" i="1"/>
  <c r="P1972" i="1"/>
  <c r="P1973" i="1"/>
  <c r="P1974" i="1"/>
  <c r="P1993" i="1"/>
  <c r="P1994" i="1"/>
  <c r="P1989" i="1"/>
  <c r="P1988" i="1"/>
  <c r="P1990" i="1"/>
  <c r="P1991" i="1"/>
  <c r="P1992" i="1"/>
  <c r="P1939" i="1"/>
  <c r="P1957" i="1"/>
  <c r="P1940" i="1"/>
  <c r="P1958" i="1"/>
  <c r="P1941" i="1"/>
  <c r="P1959" i="1"/>
  <c r="P1949" i="1"/>
  <c r="P1950" i="1"/>
  <c r="P1942" i="1"/>
  <c r="P1960" i="1"/>
  <c r="P1943" i="1"/>
  <c r="P1961" i="1"/>
  <c r="P1944" i="1"/>
  <c r="P1962" i="1"/>
  <c r="P1945" i="1"/>
  <c r="P1946" i="1"/>
  <c r="P1947" i="1"/>
  <c r="P1948" i="1"/>
  <c r="P1951" i="1"/>
  <c r="P1952" i="1"/>
  <c r="P1953" i="1"/>
  <c r="P1954" i="1"/>
  <c r="P1955" i="1"/>
  <c r="P1956" i="1"/>
  <c r="F229" i="8"/>
  <c r="F133" i="8"/>
  <c r="M1367" i="1"/>
  <c r="L1447" i="1"/>
  <c r="K1367" i="1"/>
  <c r="N1367" i="1"/>
  <c r="L1367" i="1"/>
  <c r="N1391" i="1"/>
  <c r="O1391" i="1"/>
  <c r="N1447" i="1"/>
  <c r="K1351" i="1"/>
  <c r="O1343" i="1"/>
  <c r="J1351" i="1"/>
  <c r="R1443" i="1"/>
  <c r="Q1391" i="1"/>
  <c r="M1447" i="1"/>
  <c r="M1427" i="1"/>
  <c r="J1391" i="1"/>
  <c r="L1351" i="1"/>
  <c r="Q1423" i="1"/>
  <c r="R1351" i="1"/>
  <c r="R1423" i="1"/>
  <c r="M1423" i="1"/>
  <c r="L1423" i="1"/>
  <c r="M1383" i="1"/>
  <c r="O1383" i="1"/>
  <c r="O1443" i="1"/>
  <c r="L1343" i="1"/>
  <c r="K1343" i="1"/>
  <c r="N1383" i="1"/>
  <c r="J1343" i="1"/>
  <c r="Q1383" i="1"/>
  <c r="M1451" i="1"/>
  <c r="R1427" i="1"/>
  <c r="R1407" i="1"/>
  <c r="B756" i="1"/>
  <c r="Q1411" i="1"/>
  <c r="O1375" i="1"/>
  <c r="J1407" i="1"/>
  <c r="N1435" i="1"/>
  <c r="L1435" i="1"/>
  <c r="K1407" i="1"/>
  <c r="J1411" i="1"/>
  <c r="N1375" i="1"/>
  <c r="Q1407" i="1"/>
  <c r="A1542" i="1"/>
  <c r="L1375" i="1"/>
  <c r="K1375" i="1"/>
  <c r="L1411" i="1"/>
  <c r="N1415" i="1"/>
  <c r="K1431" i="1"/>
  <c r="L1415" i="1"/>
  <c r="N1431" i="1"/>
  <c r="M1435" i="1"/>
  <c r="R1415" i="1"/>
  <c r="L1431" i="1"/>
  <c r="J1415" i="1"/>
  <c r="N1944" i="1"/>
  <c r="N1948" i="1"/>
  <c r="F215" i="8"/>
  <c r="M1341" i="1"/>
  <c r="F165" i="8"/>
  <c r="F47" i="8"/>
  <c r="F8" i="8"/>
  <c r="F150" i="8"/>
  <c r="F15" i="8"/>
  <c r="F27" i="8"/>
  <c r="F169" i="8"/>
  <c r="F11" i="8"/>
  <c r="F22" i="8"/>
  <c r="F185" i="8"/>
  <c r="F20" i="8"/>
  <c r="F2" i="8"/>
  <c r="F17" i="8"/>
  <c r="F13" i="8"/>
  <c r="F14" i="8"/>
  <c r="F164" i="8"/>
  <c r="F30" i="8"/>
  <c r="F21" i="8"/>
  <c r="F6" i="8"/>
  <c r="F16" i="8"/>
  <c r="F135" i="8"/>
  <c r="F10" i="8"/>
  <c r="F45" i="8"/>
  <c r="F166" i="8"/>
  <c r="F19" i="8"/>
  <c r="F199" i="8"/>
  <c r="F39" i="8"/>
  <c r="F40" i="8"/>
  <c r="F168" i="8"/>
  <c r="F3" i="8"/>
  <c r="F48" i="8"/>
  <c r="F198" i="8"/>
  <c r="F7" i="8"/>
  <c r="F12" i="8"/>
  <c r="F44" i="8"/>
  <c r="F43" i="8"/>
  <c r="F174" i="8"/>
  <c r="F182" i="8"/>
  <c r="F181" i="8"/>
  <c r="F223" i="8"/>
  <c r="F219" i="8"/>
  <c r="F696" i="15"/>
  <c r="C695" i="15"/>
  <c r="B679" i="15"/>
  <c r="B678" i="15" s="1"/>
  <c r="B688" i="15" s="1"/>
  <c r="C694" i="15"/>
  <c r="E693" i="15"/>
  <c r="B689" i="15"/>
  <c r="C693" i="15"/>
  <c r="O1939" i="1"/>
  <c r="Q1429" i="1"/>
  <c r="Q1421" i="1"/>
  <c r="J1429" i="1"/>
  <c r="R1365" i="1"/>
  <c r="K1373" i="1"/>
  <c r="L1366" i="1"/>
  <c r="L1381" i="1"/>
  <c r="N1406" i="1"/>
  <c r="J1437" i="1"/>
  <c r="O1389" i="1"/>
  <c r="R1445" i="1"/>
  <c r="K1382" i="1"/>
  <c r="N1397" i="1"/>
  <c r="N1422" i="1"/>
  <c r="M1342" i="1"/>
  <c r="J1438" i="1"/>
  <c r="O1413" i="1"/>
  <c r="J1357" i="1"/>
  <c r="L1342" i="1"/>
  <c r="O1350" i="1"/>
  <c r="R1366" i="1"/>
  <c r="Q1382" i="1"/>
  <c r="L1406" i="1"/>
  <c r="M1422" i="1"/>
  <c r="K1438" i="1"/>
  <c r="R1342" i="1"/>
  <c r="L1350" i="1"/>
  <c r="J1366" i="1"/>
  <c r="M1390" i="1"/>
  <c r="K1406" i="1"/>
  <c r="J1422" i="1"/>
  <c r="Q1438" i="1"/>
  <c r="Q1350" i="1"/>
  <c r="O1374" i="1"/>
  <c r="L1390" i="1"/>
  <c r="O1414" i="1"/>
  <c r="O1430" i="1"/>
  <c r="L1446" i="1"/>
  <c r="K1374" i="1"/>
  <c r="J1390" i="1"/>
  <c r="L1430" i="1"/>
  <c r="O1446" i="1"/>
  <c r="L1358" i="1"/>
  <c r="R1374" i="1"/>
  <c r="O1398" i="1"/>
  <c r="L1414" i="1"/>
  <c r="N1430" i="1"/>
  <c r="K1446" i="1"/>
  <c r="J1358" i="1"/>
  <c r="M1382" i="1"/>
  <c r="N1398" i="1"/>
  <c r="Q1414" i="1"/>
  <c r="Q1430" i="1"/>
  <c r="Q1358" i="1"/>
  <c r="N1382" i="1"/>
  <c r="R1398" i="1"/>
  <c r="R1438" i="1"/>
  <c r="F179" i="8"/>
  <c r="F192" i="8"/>
  <c r="F180" i="8"/>
  <c r="F173" i="8"/>
  <c r="F221" i="8"/>
  <c r="F186" i="8"/>
  <c r="F159" i="8"/>
  <c r="F156" i="8"/>
  <c r="F157" i="8"/>
  <c r="F216" i="8"/>
  <c r="F228" i="8"/>
  <c r="F176" i="8"/>
  <c r="F162" i="8"/>
  <c r="F184" i="8"/>
  <c r="F163" i="8"/>
  <c r="F204" i="8"/>
  <c r="F144" i="8"/>
  <c r="F175" i="8"/>
  <c r="F195" i="8"/>
  <c r="F116" i="8"/>
  <c r="F201" i="8"/>
  <c r="F160" i="8"/>
  <c r="F194" i="8"/>
  <c r="F50" i="8"/>
  <c r="L1341" i="1"/>
  <c r="O1349" i="1"/>
  <c r="O1357" i="1"/>
  <c r="Q1365" i="1"/>
  <c r="J1365" i="1"/>
  <c r="R1373" i="1"/>
  <c r="K1381" i="1"/>
  <c r="L1389" i="1"/>
  <c r="M1397" i="1"/>
  <c r="O1405" i="1"/>
  <c r="M1413" i="1"/>
  <c r="O1429" i="1"/>
  <c r="O1421" i="1"/>
  <c r="M1437" i="1"/>
  <c r="O1445" i="1"/>
  <c r="J1445" i="1"/>
  <c r="M1349" i="1"/>
  <c r="M1357" i="1"/>
  <c r="J1373" i="1"/>
  <c r="R1381" i="1"/>
  <c r="K1389" i="1"/>
  <c r="L1397" i="1"/>
  <c r="M1405" i="1"/>
  <c r="N1413" i="1"/>
  <c r="N1429" i="1"/>
  <c r="M1421" i="1"/>
  <c r="Q1437" i="1"/>
  <c r="M1445" i="1"/>
  <c r="L1349" i="1"/>
  <c r="Q1357" i="1"/>
  <c r="O1365" i="1"/>
  <c r="N1373" i="1"/>
  <c r="Q1381" i="1"/>
  <c r="J1381" i="1"/>
  <c r="R1389" i="1"/>
  <c r="K1397" i="1"/>
  <c r="L1405" i="1"/>
  <c r="N1421" i="1"/>
  <c r="O1437" i="1"/>
  <c r="K1445" i="1"/>
  <c r="J1341" i="1"/>
  <c r="R1341" i="1"/>
  <c r="K1349" i="1"/>
  <c r="N1357" i="1"/>
  <c r="M1365" i="1"/>
  <c r="O1373" i="1"/>
  <c r="N1389" i="1"/>
  <c r="J1389" i="1"/>
  <c r="R1397" i="1"/>
  <c r="K1405" i="1"/>
  <c r="L1413" i="1"/>
  <c r="M1429" i="1"/>
  <c r="N1437" i="1"/>
  <c r="Q1445" i="1"/>
  <c r="O1341" i="1"/>
  <c r="J1349" i="1"/>
  <c r="L1357" i="1"/>
  <c r="N1365" i="1"/>
  <c r="M1373" i="1"/>
  <c r="O1381" i="1"/>
  <c r="M1389" i="1"/>
  <c r="Q1397" i="1"/>
  <c r="J1397" i="1"/>
  <c r="R1405" i="1"/>
  <c r="K1413" i="1"/>
  <c r="K1429" i="1"/>
  <c r="L1421" i="1"/>
  <c r="K1437" i="1"/>
  <c r="Q1341" i="1"/>
  <c r="R1349" i="1"/>
  <c r="K1357" i="1"/>
  <c r="L1365" i="1"/>
  <c r="Q1373" i="1"/>
  <c r="N1381" i="1"/>
  <c r="Q1389" i="1"/>
  <c r="O1397" i="1"/>
  <c r="N1405" i="1"/>
  <c r="J1405" i="1"/>
  <c r="R1413" i="1"/>
  <c r="L1429" i="1"/>
  <c r="R1421" i="1"/>
  <c r="L1437" i="1"/>
  <c r="N1445" i="1"/>
  <c r="K1341" i="1"/>
  <c r="N1341" i="1"/>
  <c r="N1349" i="1"/>
  <c r="Q1413" i="1"/>
  <c r="K1421" i="1"/>
  <c r="Q716" i="1"/>
  <c r="K716" i="1"/>
  <c r="L716" i="1"/>
  <c r="M716" i="1"/>
  <c r="N716" i="1"/>
  <c r="O716" i="1"/>
  <c r="J716" i="1"/>
  <c r="O1431" i="1"/>
  <c r="K1439" i="1"/>
  <c r="O1447" i="1"/>
  <c r="Q1351" i="1"/>
  <c r="J1359" i="1"/>
  <c r="R1367" i="1"/>
  <c r="M1375" i="1"/>
  <c r="L1383" i="1"/>
  <c r="M1391" i="1"/>
  <c r="K1399" i="1"/>
  <c r="N1407" i="1"/>
  <c r="Q1415" i="1"/>
  <c r="J1423" i="1"/>
  <c r="R1431" i="1"/>
  <c r="N1439" i="1"/>
  <c r="K1447" i="1"/>
  <c r="O1351" i="1"/>
  <c r="Q1359" i="1"/>
  <c r="J1367" i="1"/>
  <c r="R1375" i="1"/>
  <c r="K1383" i="1"/>
  <c r="L1391" i="1"/>
  <c r="O1399" i="1"/>
  <c r="O1407" i="1"/>
  <c r="M1415" i="1"/>
  <c r="N1423" i="1"/>
  <c r="J1431" i="1"/>
  <c r="R1439" i="1"/>
  <c r="Q1447" i="1"/>
  <c r="N1351" i="1"/>
  <c r="N1359" i="1"/>
  <c r="Q1367" i="1"/>
  <c r="J1375" i="1"/>
  <c r="R1383" i="1"/>
  <c r="K1391" i="1"/>
  <c r="L1399" i="1"/>
  <c r="M1407" i="1"/>
  <c r="K1415" i="1"/>
  <c r="K1423" i="1"/>
  <c r="Q1431" i="1"/>
  <c r="J1439" i="1"/>
  <c r="R1447" i="1"/>
  <c r="R1343" i="1"/>
  <c r="N1343" i="1"/>
  <c r="Q1343" i="1"/>
  <c r="M1343" i="1"/>
  <c r="M1351" i="1"/>
  <c r="M1359" i="1"/>
  <c r="O1367" i="1"/>
  <c r="Q1375" i="1"/>
  <c r="J1383" i="1"/>
  <c r="R1391" i="1"/>
  <c r="N1399" i="1"/>
  <c r="L1407" i="1"/>
  <c r="O1415" i="1"/>
  <c r="O1423" i="1"/>
  <c r="M1431" i="1"/>
  <c r="O1439" i="1"/>
  <c r="J1447" i="1"/>
  <c r="B1991" i="1"/>
  <c r="O1951" i="1"/>
  <c r="O1959" i="1"/>
  <c r="O1954" i="1"/>
  <c r="O1952" i="1"/>
  <c r="O1960" i="1"/>
  <c r="O1953" i="1"/>
  <c r="O1955" i="1"/>
  <c r="O1956" i="1"/>
  <c r="O1957" i="1"/>
  <c r="O1950" i="1"/>
  <c r="O1958" i="1"/>
  <c r="O1961" i="1"/>
  <c r="Q1874" i="1"/>
  <c r="Q1891" i="1"/>
  <c r="Q1884" i="1"/>
  <c r="Q1879" i="1"/>
  <c r="Q1878" i="1"/>
  <c r="Q1896" i="1"/>
  <c r="Q1883" i="1"/>
  <c r="Q1887" i="1"/>
  <c r="Q1888" i="1"/>
  <c r="Q1890" i="1"/>
  <c r="Q1880" i="1"/>
  <c r="Q1895" i="1"/>
  <c r="Q1894" i="1"/>
  <c r="Q1886" i="1"/>
  <c r="Q1893" i="1"/>
  <c r="Q1882" i="1"/>
  <c r="Q1885" i="1"/>
  <c r="Q1877" i="1"/>
  <c r="Q1889" i="1"/>
  <c r="Q1892" i="1"/>
  <c r="Q1876" i="1"/>
  <c r="Q1881" i="1"/>
  <c r="B1939" i="1"/>
  <c r="B1953" i="1"/>
  <c r="B1952" i="1"/>
  <c r="B1955" i="1"/>
  <c r="B1961" i="1"/>
  <c r="B1954" i="1"/>
  <c r="B1960" i="1"/>
  <c r="B1959" i="1"/>
  <c r="B1956" i="1"/>
  <c r="B1951" i="1"/>
  <c r="B1958" i="1"/>
  <c r="B1957" i="1"/>
  <c r="B1950" i="1"/>
  <c r="R1874" i="1"/>
  <c r="R1884" i="1"/>
  <c r="R1895" i="1"/>
  <c r="R1878" i="1"/>
  <c r="R1887" i="1"/>
  <c r="R1891" i="1"/>
  <c r="R1882" i="1"/>
  <c r="R1889" i="1"/>
  <c r="R1879" i="1"/>
  <c r="R1894" i="1"/>
  <c r="R1893" i="1"/>
  <c r="R1885" i="1"/>
  <c r="R1877" i="1"/>
  <c r="R1881" i="1"/>
  <c r="R1892" i="1"/>
  <c r="R1890" i="1"/>
  <c r="R1876" i="1"/>
  <c r="R1883" i="1"/>
  <c r="R1896" i="1"/>
  <c r="R1880" i="1"/>
  <c r="R1888" i="1"/>
  <c r="R1886" i="1"/>
  <c r="Q1939" i="1"/>
  <c r="Q1957" i="1"/>
  <c r="Q1951" i="1"/>
  <c r="Q1950" i="1"/>
  <c r="Q1958" i="1"/>
  <c r="Q1960" i="1"/>
  <c r="Q1953" i="1"/>
  <c r="Q1961" i="1"/>
  <c r="Q1954" i="1"/>
  <c r="Q1955" i="1"/>
  <c r="Q1959" i="1"/>
  <c r="Q1956" i="1"/>
  <c r="Q1952" i="1"/>
  <c r="J1874" i="1"/>
  <c r="J1878" i="1"/>
  <c r="J1883" i="1"/>
  <c r="J1891" i="1"/>
  <c r="J1890" i="1"/>
  <c r="J1880" i="1"/>
  <c r="J1895" i="1"/>
  <c r="J1884" i="1"/>
  <c r="J1887" i="1"/>
  <c r="J1888" i="1"/>
  <c r="J1886" i="1"/>
  <c r="J1882" i="1"/>
  <c r="J1892" i="1"/>
  <c r="J1889" i="1"/>
  <c r="J1879" i="1"/>
  <c r="J1893" i="1"/>
  <c r="J1885" i="1"/>
  <c r="J1877" i="1"/>
  <c r="J1876" i="1"/>
  <c r="J1881" i="1"/>
  <c r="J1896" i="1"/>
  <c r="J1894" i="1"/>
  <c r="J1939" i="1"/>
  <c r="J1956" i="1"/>
  <c r="J1958" i="1"/>
  <c r="J1957" i="1"/>
  <c r="J1950" i="1"/>
  <c r="J1951" i="1"/>
  <c r="J1952" i="1"/>
  <c r="J1960" i="1"/>
  <c r="J1953" i="1"/>
  <c r="J1961" i="1"/>
  <c r="J1954" i="1"/>
  <c r="J1959" i="1"/>
  <c r="J1955" i="1"/>
  <c r="R1939" i="1"/>
  <c r="R1956" i="1"/>
  <c r="R1957" i="1"/>
  <c r="R1952" i="1"/>
  <c r="R1960" i="1"/>
  <c r="R1953" i="1"/>
  <c r="R1961" i="1"/>
  <c r="R1954" i="1"/>
  <c r="R1951" i="1"/>
  <c r="R1955" i="1"/>
  <c r="R1950" i="1"/>
  <c r="R1958" i="1"/>
  <c r="R1959" i="1"/>
  <c r="O1874" i="1"/>
  <c r="O1893" i="1"/>
  <c r="O1892" i="1"/>
  <c r="O1882" i="1"/>
  <c r="O1896" i="1"/>
  <c r="O1888" i="1"/>
  <c r="O1894" i="1"/>
  <c r="O1886" i="1"/>
  <c r="O1884" i="1"/>
  <c r="O1880" i="1"/>
  <c r="O1887" i="1"/>
  <c r="O1885" i="1"/>
  <c r="O1876" i="1"/>
  <c r="O1881" i="1"/>
  <c r="O1890" i="1"/>
  <c r="O1889" i="1"/>
  <c r="O1891" i="1"/>
  <c r="O1879" i="1"/>
  <c r="O1878" i="1"/>
  <c r="O1877" i="1"/>
  <c r="O1883" i="1"/>
  <c r="O1895" i="1"/>
  <c r="O516" i="1"/>
  <c r="O520" i="1"/>
  <c r="O524" i="1"/>
  <c r="O525" i="1"/>
  <c r="O517" i="1"/>
  <c r="O508" i="1"/>
  <c r="O523" i="1"/>
  <c r="O512" i="1"/>
  <c r="O528" i="1"/>
  <c r="O518" i="1"/>
  <c r="O515" i="1"/>
  <c r="O509" i="1"/>
  <c r="O526" i="1"/>
  <c r="O510" i="1"/>
  <c r="O522" i="1"/>
  <c r="O514" i="1"/>
  <c r="O521" i="1"/>
  <c r="O519" i="1"/>
  <c r="O513" i="1"/>
  <c r="O527" i="1"/>
  <c r="O511" i="1"/>
  <c r="L1874" i="1"/>
  <c r="L1880" i="1"/>
  <c r="L1889" i="1"/>
  <c r="L1894" i="1"/>
  <c r="L1888" i="1"/>
  <c r="L1886" i="1"/>
  <c r="L1879" i="1"/>
  <c r="L1890" i="1"/>
  <c r="L1884" i="1"/>
  <c r="L1892" i="1"/>
  <c r="L1876" i="1"/>
  <c r="L1878" i="1"/>
  <c r="L1896" i="1"/>
  <c r="L1882" i="1"/>
  <c r="L1893" i="1"/>
  <c r="L1895" i="1"/>
  <c r="L1885" i="1"/>
  <c r="L1881" i="1"/>
  <c r="L1887" i="1"/>
  <c r="L1877" i="1"/>
  <c r="L1891" i="1"/>
  <c r="L1883" i="1"/>
  <c r="L1939" i="1"/>
  <c r="L1954" i="1"/>
  <c r="L1955" i="1"/>
  <c r="L1957" i="1"/>
  <c r="L1950" i="1"/>
  <c r="L1958" i="1"/>
  <c r="L1951" i="1"/>
  <c r="L1959" i="1"/>
  <c r="L1952" i="1"/>
  <c r="L1960" i="1"/>
  <c r="L1956" i="1"/>
  <c r="L1953" i="1"/>
  <c r="L1961" i="1"/>
  <c r="B1905" i="1"/>
  <c r="B1913" i="1"/>
  <c r="A1874" i="1"/>
  <c r="A1878" i="1"/>
  <c r="A1889" i="1"/>
  <c r="A1884" i="1"/>
  <c r="A1887" i="1"/>
  <c r="A1876" i="1"/>
  <c r="A1888" i="1"/>
  <c r="A1895" i="1"/>
  <c r="A1886" i="1"/>
  <c r="A1880" i="1"/>
  <c r="A1892" i="1"/>
  <c r="A1879" i="1"/>
  <c r="A1882" i="1"/>
  <c r="A1877" i="1"/>
  <c r="A1896" i="1"/>
  <c r="A1893" i="1"/>
  <c r="A1881" i="1"/>
  <c r="A1894" i="1"/>
  <c r="A1891" i="1"/>
  <c r="A1885" i="1"/>
  <c r="A1883" i="1"/>
  <c r="A1890" i="1"/>
  <c r="M1874" i="1"/>
  <c r="M1891" i="1"/>
  <c r="M1878" i="1"/>
  <c r="M1882" i="1"/>
  <c r="M1881" i="1"/>
  <c r="M1893" i="1"/>
  <c r="M1876" i="1"/>
  <c r="M1883" i="1"/>
  <c r="M1885" i="1"/>
  <c r="M1890" i="1"/>
  <c r="M1880" i="1"/>
  <c r="M1877" i="1"/>
  <c r="M1895" i="1"/>
  <c r="M1879" i="1"/>
  <c r="M1889" i="1"/>
  <c r="M1892" i="1"/>
  <c r="M1888" i="1"/>
  <c r="M1896" i="1"/>
  <c r="M1887" i="1"/>
  <c r="M1894" i="1"/>
  <c r="M1884" i="1"/>
  <c r="M1886" i="1"/>
  <c r="M1939" i="1"/>
  <c r="M1953" i="1"/>
  <c r="M1961" i="1"/>
  <c r="M1954" i="1"/>
  <c r="M1957" i="1"/>
  <c r="M1950" i="1"/>
  <c r="M1958" i="1"/>
  <c r="M1951" i="1"/>
  <c r="M1959" i="1"/>
  <c r="M1952" i="1"/>
  <c r="M1960" i="1"/>
  <c r="M1955" i="1"/>
  <c r="M1956" i="1"/>
  <c r="O1875" i="1"/>
  <c r="O1989" i="1"/>
  <c r="B1874" i="1"/>
  <c r="B1879" i="1"/>
  <c r="B1881" i="1"/>
  <c r="B1883" i="1"/>
  <c r="B1896" i="1"/>
  <c r="B1885" i="1"/>
  <c r="B1891" i="1"/>
  <c r="B1888" i="1"/>
  <c r="B1880" i="1"/>
  <c r="B1876" i="1"/>
  <c r="B1889" i="1"/>
  <c r="B1877" i="1"/>
  <c r="B1893" i="1"/>
  <c r="B1884" i="1"/>
  <c r="B1878" i="1"/>
  <c r="B1886" i="1"/>
  <c r="B1895" i="1"/>
  <c r="B1882" i="1"/>
  <c r="B1892" i="1"/>
  <c r="B1890" i="1"/>
  <c r="B1894" i="1"/>
  <c r="B1887" i="1"/>
  <c r="N1878" i="1"/>
  <c r="N1880" i="1"/>
  <c r="N1885" i="1"/>
  <c r="N1881" i="1"/>
  <c r="N1886" i="1"/>
  <c r="N1877" i="1"/>
  <c r="N1882" i="1"/>
  <c r="N1888" i="1"/>
  <c r="N1892" i="1"/>
  <c r="N1884" i="1"/>
  <c r="N1879" i="1"/>
  <c r="N1887" i="1"/>
  <c r="N1876" i="1"/>
  <c r="N1890" i="1"/>
  <c r="N1895" i="1"/>
  <c r="N1894" i="1"/>
  <c r="N1893" i="1"/>
  <c r="N1889" i="1"/>
  <c r="N1891" i="1"/>
  <c r="N1896" i="1"/>
  <c r="N1883" i="1"/>
  <c r="A1939" i="1"/>
  <c r="A1952" i="1"/>
  <c r="A1956" i="1"/>
  <c r="A1955" i="1"/>
  <c r="A1960" i="1"/>
  <c r="A1950" i="1"/>
  <c r="A1958" i="1"/>
  <c r="A1957" i="1"/>
  <c r="A1953" i="1"/>
  <c r="A1951" i="1"/>
  <c r="A1959" i="1"/>
  <c r="A1954" i="1"/>
  <c r="A1961" i="1"/>
  <c r="N1939" i="1"/>
  <c r="N1952" i="1"/>
  <c r="N1960" i="1"/>
  <c r="N1954" i="1"/>
  <c r="N1953" i="1"/>
  <c r="N1961" i="1"/>
  <c r="N1956" i="1"/>
  <c r="N1957" i="1"/>
  <c r="N1950" i="1"/>
  <c r="N1958" i="1"/>
  <c r="N1955" i="1"/>
  <c r="N1951" i="1"/>
  <c r="N1959" i="1"/>
  <c r="K1400" i="1"/>
  <c r="O1368" i="1"/>
  <c r="M1448" i="1"/>
  <c r="J700" i="1"/>
  <c r="L2004" i="1"/>
  <c r="K2019" i="1"/>
  <c r="O323" i="1"/>
  <c r="J1718" i="1"/>
  <c r="M722" i="1"/>
  <c r="M322" i="1"/>
  <c r="L734" i="1"/>
  <c r="O708" i="1"/>
  <c r="N696" i="1"/>
  <c r="K1368" i="1"/>
  <c r="M1392" i="1"/>
  <c r="O1360" i="1"/>
  <c r="Q393" i="1"/>
  <c r="J393" i="1"/>
  <c r="R393" i="1"/>
  <c r="K393" i="1"/>
  <c r="L393" i="1"/>
  <c r="M393" i="1"/>
  <c r="N393" i="1"/>
  <c r="O393" i="1"/>
  <c r="Q385" i="1"/>
  <c r="J385" i="1"/>
  <c r="R385" i="1"/>
  <c r="K385" i="1"/>
  <c r="L385" i="1"/>
  <c r="M385" i="1"/>
  <c r="N385" i="1"/>
  <c r="O385" i="1"/>
  <c r="Q1368" i="1"/>
  <c r="N1400" i="1"/>
  <c r="J392" i="1"/>
  <c r="R392" i="1"/>
  <c r="K392" i="1"/>
  <c r="L392" i="1"/>
  <c r="M392" i="1"/>
  <c r="N392" i="1"/>
  <c r="O392" i="1"/>
  <c r="Q392" i="1"/>
  <c r="L1440" i="1"/>
  <c r="L2023" i="1"/>
  <c r="R1376" i="1"/>
  <c r="J1408" i="1"/>
  <c r="L398" i="1"/>
  <c r="M398" i="1"/>
  <c r="N398" i="1"/>
  <c r="O398" i="1"/>
  <c r="Q398" i="1"/>
  <c r="J398" i="1"/>
  <c r="R398" i="1"/>
  <c r="K398" i="1"/>
  <c r="L390" i="1"/>
  <c r="M390" i="1"/>
  <c r="N390" i="1"/>
  <c r="O390" i="1"/>
  <c r="Q390" i="1"/>
  <c r="J390" i="1"/>
  <c r="R390" i="1"/>
  <c r="K390" i="1"/>
  <c r="Q261" i="1"/>
  <c r="L1344" i="1"/>
  <c r="N1408" i="1"/>
  <c r="M1352" i="1"/>
  <c r="M397" i="1"/>
  <c r="N397" i="1"/>
  <c r="O397" i="1"/>
  <c r="Q397" i="1"/>
  <c r="J397" i="1"/>
  <c r="R397" i="1"/>
  <c r="K397" i="1"/>
  <c r="L397" i="1"/>
  <c r="M389" i="1"/>
  <c r="N389" i="1"/>
  <c r="O389" i="1"/>
  <c r="Q389" i="1"/>
  <c r="J389" i="1"/>
  <c r="R389" i="1"/>
  <c r="K389" i="1"/>
  <c r="L389" i="1"/>
  <c r="K391" i="1"/>
  <c r="L391" i="1"/>
  <c r="M391" i="1"/>
  <c r="N391" i="1"/>
  <c r="O391" i="1"/>
  <c r="Q391" i="1"/>
  <c r="J391" i="1"/>
  <c r="R391" i="1"/>
  <c r="M2047" i="1"/>
  <c r="K1384" i="1"/>
  <c r="K1352" i="1"/>
  <c r="N396" i="1"/>
  <c r="O396" i="1"/>
  <c r="Q396" i="1"/>
  <c r="J396" i="1"/>
  <c r="R396" i="1"/>
  <c r="K396" i="1"/>
  <c r="L396" i="1"/>
  <c r="M396" i="1"/>
  <c r="N388" i="1"/>
  <c r="O388" i="1"/>
  <c r="Q388" i="1"/>
  <c r="J388" i="1"/>
  <c r="R388" i="1"/>
  <c r="K388" i="1"/>
  <c r="L388" i="1"/>
  <c r="M388" i="1"/>
  <c r="K2047" i="1"/>
  <c r="Q1384" i="1"/>
  <c r="R1360" i="1"/>
  <c r="O395" i="1"/>
  <c r="Q395" i="1"/>
  <c r="J395" i="1"/>
  <c r="R395" i="1"/>
  <c r="K395" i="1"/>
  <c r="L395" i="1"/>
  <c r="M395" i="1"/>
  <c r="N395" i="1"/>
  <c r="O387" i="1"/>
  <c r="Q387" i="1"/>
  <c r="J387" i="1"/>
  <c r="R387" i="1"/>
  <c r="K387" i="1"/>
  <c r="L387" i="1"/>
  <c r="M387" i="1"/>
  <c r="N387" i="1"/>
  <c r="R1392" i="1"/>
  <c r="M1360" i="1"/>
  <c r="Q394" i="1"/>
  <c r="J394" i="1"/>
  <c r="R394" i="1"/>
  <c r="K394" i="1"/>
  <c r="L394" i="1"/>
  <c r="M394" i="1"/>
  <c r="N394" i="1"/>
  <c r="O394" i="1"/>
  <c r="A386" i="1"/>
  <c r="Q386" i="1"/>
  <c r="J386" i="1"/>
  <c r="R386" i="1"/>
  <c r="K386" i="1"/>
  <c r="L386" i="1"/>
  <c r="M386" i="1"/>
  <c r="N386" i="1"/>
  <c r="O386" i="1"/>
  <c r="O1344" i="1"/>
  <c r="Q1376" i="1"/>
  <c r="J1384" i="1"/>
  <c r="N1392" i="1"/>
  <c r="L1400" i="1"/>
  <c r="R1408" i="1"/>
  <c r="L1352" i="1"/>
  <c r="N1360" i="1"/>
  <c r="R1416" i="1"/>
  <c r="N1448" i="1"/>
  <c r="J1368" i="1"/>
  <c r="N1376" i="1"/>
  <c r="O1376" i="1"/>
  <c r="Q1392" i="1"/>
  <c r="J1400" i="1"/>
  <c r="M1408" i="1"/>
  <c r="R1352" i="1"/>
  <c r="L1360" i="1"/>
  <c r="O1416" i="1"/>
  <c r="N1424" i="1"/>
  <c r="J1344" i="1"/>
  <c r="R1368" i="1"/>
  <c r="L1376" i="1"/>
  <c r="R1384" i="1"/>
  <c r="O1384" i="1"/>
  <c r="Q1400" i="1"/>
  <c r="K1408" i="1"/>
  <c r="J1352" i="1"/>
  <c r="J1360" i="1"/>
  <c r="M1424" i="1"/>
  <c r="N1344" i="1"/>
  <c r="N1368" i="1"/>
  <c r="M1376" i="1"/>
  <c r="N1384" i="1"/>
  <c r="L1392" i="1"/>
  <c r="O1392" i="1"/>
  <c r="Q1408" i="1"/>
  <c r="Q1352" i="1"/>
  <c r="K1360" i="1"/>
  <c r="K1432" i="1"/>
  <c r="R1344" i="1"/>
  <c r="M1344" i="1"/>
  <c r="M1368" i="1"/>
  <c r="K1376" i="1"/>
  <c r="M1384" i="1"/>
  <c r="J1392" i="1"/>
  <c r="R1400" i="1"/>
  <c r="O1400" i="1"/>
  <c r="Q1360" i="1"/>
  <c r="R1432" i="1"/>
  <c r="K1344" i="1"/>
  <c r="Q1344" i="1"/>
  <c r="L1368" i="1"/>
  <c r="J1376" i="1"/>
  <c r="L1384" i="1"/>
  <c r="K1392" i="1"/>
  <c r="M1400" i="1"/>
  <c r="L1408" i="1"/>
  <c r="O1408" i="1"/>
  <c r="N1352" i="1"/>
  <c r="O1352" i="1"/>
  <c r="N1440" i="1"/>
  <c r="Q17" i="1"/>
  <c r="R211" i="1"/>
  <c r="N152" i="1"/>
  <c r="O67" i="1"/>
  <c r="J1644" i="1"/>
  <c r="K261" i="1"/>
  <c r="R229" i="1"/>
  <c r="Q1970" i="1"/>
  <c r="Q1940" i="1"/>
  <c r="Q1965" i="1"/>
  <c r="L1912" i="1"/>
  <c r="L1916" i="1"/>
  <c r="M323" i="1"/>
  <c r="M1718" i="1"/>
  <c r="B261" i="1"/>
  <c r="N2026" i="1"/>
  <c r="A323" i="1"/>
  <c r="J701" i="1"/>
  <c r="M2026" i="1"/>
  <c r="L1999" i="1"/>
  <c r="K202" i="1"/>
  <c r="A315" i="1"/>
  <c r="R202" i="1"/>
  <c r="N2041" i="1"/>
  <c r="O701" i="1"/>
  <c r="J1999" i="1"/>
  <c r="M2041" i="1"/>
  <c r="N2016" i="1"/>
  <c r="Q1644" i="1"/>
  <c r="J229" i="1"/>
  <c r="A2041" i="1"/>
  <c r="Q747" i="1"/>
  <c r="Q149" i="1"/>
  <c r="J149" i="1"/>
  <c r="N1996" i="1"/>
  <c r="R704" i="1"/>
  <c r="N1354" i="1"/>
  <c r="L152" i="1"/>
  <c r="M1346" i="1"/>
  <c r="K1346" i="1"/>
  <c r="L1394" i="1"/>
  <c r="Q214" i="1"/>
  <c r="J1434" i="1"/>
  <c r="K17" i="1"/>
  <c r="M1354" i="1"/>
  <c r="K1394" i="1"/>
  <c r="M2029" i="1"/>
  <c r="J720" i="1"/>
  <c r="N149" i="1"/>
  <c r="N67" i="1"/>
  <c r="O261" i="1"/>
  <c r="A261" i="1"/>
  <c r="J202" i="1"/>
  <c r="Q229" i="1"/>
  <c r="K1342" i="1"/>
  <c r="R1346" i="1"/>
  <c r="O2023" i="1"/>
  <c r="A2034" i="1"/>
  <c r="Q710" i="1"/>
  <c r="K28" i="1"/>
  <c r="N1350" i="1"/>
  <c r="O1358" i="1"/>
  <c r="O1366" i="1"/>
  <c r="Q1366" i="1"/>
  <c r="J1374" i="1"/>
  <c r="R1382" i="1"/>
  <c r="K1390" i="1"/>
  <c r="L1398" i="1"/>
  <c r="M1406" i="1"/>
  <c r="N1414" i="1"/>
  <c r="O1362" i="1"/>
  <c r="O1422" i="1"/>
  <c r="N1438" i="1"/>
  <c r="Q1446" i="1"/>
  <c r="Q1442" i="1"/>
  <c r="A2029" i="1"/>
  <c r="M732" i="1"/>
  <c r="A149" i="1"/>
  <c r="M67" i="1"/>
  <c r="N1644" i="1"/>
  <c r="N261" i="1"/>
  <c r="Q202" i="1"/>
  <c r="B202" i="1"/>
  <c r="J1342" i="1"/>
  <c r="Q1346" i="1"/>
  <c r="O709" i="1"/>
  <c r="R2033" i="1"/>
  <c r="R320" i="1"/>
  <c r="L1723" i="1"/>
  <c r="M1350" i="1"/>
  <c r="N1358" i="1"/>
  <c r="N1366" i="1"/>
  <c r="Q1374" i="1"/>
  <c r="J1382" i="1"/>
  <c r="R1390" i="1"/>
  <c r="K1398" i="1"/>
  <c r="O1406" i="1"/>
  <c r="M1414" i="1"/>
  <c r="N1362" i="1"/>
  <c r="L1422" i="1"/>
  <c r="R1430" i="1"/>
  <c r="L1438" i="1"/>
  <c r="N1446" i="1"/>
  <c r="L1450" i="1"/>
  <c r="R710" i="1"/>
  <c r="J320" i="1"/>
  <c r="J483" i="1"/>
  <c r="M261" i="1"/>
  <c r="O229" i="1"/>
  <c r="J1370" i="1"/>
  <c r="J1450" i="1"/>
  <c r="R67" i="1"/>
  <c r="L261" i="1"/>
  <c r="O202" i="1"/>
  <c r="N229" i="1"/>
  <c r="O1346" i="1"/>
  <c r="R2008" i="1"/>
  <c r="N2033" i="1"/>
  <c r="L312" i="1"/>
  <c r="M1715" i="1"/>
  <c r="A1699" i="1"/>
  <c r="R730" i="1"/>
  <c r="K1350" i="1"/>
  <c r="M1358" i="1"/>
  <c r="N1374" i="1"/>
  <c r="L1382" i="1"/>
  <c r="Q1390" i="1"/>
  <c r="J1398" i="1"/>
  <c r="R1406" i="1"/>
  <c r="K1414" i="1"/>
  <c r="O1370" i="1"/>
  <c r="R1418" i="1"/>
  <c r="R1422" i="1"/>
  <c r="M1430" i="1"/>
  <c r="J1446" i="1"/>
  <c r="Q1426" i="1"/>
  <c r="L67" i="1"/>
  <c r="M1644" i="1"/>
  <c r="A202" i="1"/>
  <c r="O2008" i="1"/>
  <c r="K1723" i="1"/>
  <c r="M730" i="1"/>
  <c r="L1644" i="1"/>
  <c r="B229" i="1"/>
  <c r="J67" i="1"/>
  <c r="N1346" i="1"/>
  <c r="L1378" i="1"/>
  <c r="R1350" i="1"/>
  <c r="K1358" i="1"/>
  <c r="M1366" i="1"/>
  <c r="M1374" i="1"/>
  <c r="N1390" i="1"/>
  <c r="M1398" i="1"/>
  <c r="Q1398" i="1"/>
  <c r="J1406" i="1"/>
  <c r="R1414" i="1"/>
  <c r="R1386" i="1"/>
  <c r="Q1418" i="1"/>
  <c r="K1422" i="1"/>
  <c r="J1430" i="1"/>
  <c r="O1438" i="1"/>
  <c r="M1446" i="1"/>
  <c r="N1426" i="1"/>
  <c r="J1506" i="1"/>
  <c r="J1346" i="1"/>
  <c r="K67" i="1"/>
  <c r="J2033" i="1"/>
  <c r="K1410" i="1"/>
  <c r="B67" i="1"/>
  <c r="A67" i="1"/>
  <c r="K1644" i="1"/>
  <c r="B1644" i="1"/>
  <c r="R261" i="1"/>
  <c r="N202" i="1"/>
  <c r="L229" i="1"/>
  <c r="Q1342" i="1"/>
  <c r="O1342" i="1"/>
  <c r="B2033" i="1"/>
  <c r="K312" i="1"/>
  <c r="L1715" i="1"/>
  <c r="A736" i="1"/>
  <c r="K2004" i="1"/>
  <c r="M1719" i="1"/>
  <c r="A152" i="1"/>
  <c r="R1644" i="1"/>
  <c r="L202" i="1"/>
  <c r="K229" i="1"/>
  <c r="N1342" i="1"/>
  <c r="L1346" i="1"/>
  <c r="B2008" i="1"/>
  <c r="R2047" i="1"/>
  <c r="Q704" i="1"/>
  <c r="M742" i="1"/>
  <c r="O1378" i="1"/>
  <c r="J1350" i="1"/>
  <c r="R1358" i="1"/>
  <c r="K1366" i="1"/>
  <c r="L1374" i="1"/>
  <c r="O1382" i="1"/>
  <c r="O1390" i="1"/>
  <c r="Q1406" i="1"/>
  <c r="J1414" i="1"/>
  <c r="K1354" i="1"/>
  <c r="Q1386" i="1"/>
  <c r="Q1422" i="1"/>
  <c r="K1430" i="1"/>
  <c r="M1438" i="1"/>
  <c r="R1446" i="1"/>
  <c r="N1434" i="1"/>
  <c r="K152" i="1"/>
  <c r="K214" i="1"/>
  <c r="L17" i="1"/>
  <c r="A322" i="1"/>
  <c r="A1717" i="1"/>
  <c r="M696" i="1"/>
  <c r="L722" i="1"/>
  <c r="Q734" i="1"/>
  <c r="R152" i="1"/>
  <c r="B152" i="1"/>
  <c r="O149" i="1"/>
  <c r="R214" i="1"/>
  <c r="N17" i="1"/>
  <c r="L314" i="1"/>
  <c r="K1725" i="1"/>
  <c r="B708" i="1"/>
  <c r="A722" i="1"/>
  <c r="N740" i="1"/>
  <c r="B1735" i="1"/>
  <c r="J214" i="1"/>
  <c r="M17" i="1"/>
  <c r="K314" i="1"/>
  <c r="O1725" i="1"/>
  <c r="L270" i="1"/>
  <c r="K702" i="1"/>
  <c r="A708" i="1"/>
  <c r="R728" i="1"/>
  <c r="M740" i="1"/>
  <c r="L740" i="1"/>
  <c r="J152" i="1"/>
  <c r="K149" i="1"/>
  <c r="B149" i="1"/>
  <c r="O214" i="1"/>
  <c r="B17" i="1"/>
  <c r="K322" i="1"/>
  <c r="N314" i="1"/>
  <c r="M1725" i="1"/>
  <c r="A270" i="1"/>
  <c r="R702" i="1"/>
  <c r="Q728" i="1"/>
  <c r="N1568" i="1"/>
  <c r="B1474" i="1"/>
  <c r="L322" i="1"/>
  <c r="O314" i="1"/>
  <c r="N1725" i="1"/>
  <c r="J270" i="1"/>
  <c r="J702" i="1"/>
  <c r="O728" i="1"/>
  <c r="Q152" i="1"/>
  <c r="L149" i="1"/>
  <c r="J322" i="1"/>
  <c r="M314" i="1"/>
  <c r="J1717" i="1"/>
  <c r="B270" i="1"/>
  <c r="Q708" i="1"/>
  <c r="B728" i="1"/>
  <c r="N712" i="1"/>
  <c r="N214" i="1"/>
  <c r="A214" i="1"/>
  <c r="Q322" i="1"/>
  <c r="Q1717" i="1"/>
  <c r="K696" i="1"/>
  <c r="R708" i="1"/>
  <c r="N722" i="1"/>
  <c r="A728" i="1"/>
  <c r="R716" i="1"/>
  <c r="M206" i="1"/>
  <c r="O1490" i="1"/>
  <c r="L1369" i="1"/>
  <c r="J1361" i="1"/>
  <c r="J56" i="1"/>
  <c r="N2018" i="1"/>
  <c r="K829" i="1"/>
  <c r="K1353" i="1"/>
  <c r="J1385" i="1"/>
  <c r="L1401" i="1"/>
  <c r="J1377" i="1"/>
  <c r="J1393" i="1"/>
  <c r="M149" i="1"/>
  <c r="M152" i="1"/>
  <c r="F83" i="8"/>
  <c r="F79" i="8"/>
  <c r="F88" i="8"/>
  <c r="F60" i="8"/>
  <c r="F172" i="8"/>
  <c r="F203" i="8"/>
  <c r="F72" i="8"/>
  <c r="F78" i="8"/>
  <c r="F54" i="8"/>
  <c r="F202" i="8"/>
  <c r="F84" i="8"/>
  <c r="F136" i="8"/>
  <c r="F57" i="8"/>
  <c r="F92" i="8"/>
  <c r="F80" i="8"/>
  <c r="F49" i="8"/>
  <c r="F177" i="8"/>
  <c r="F178" i="8"/>
  <c r="F170" i="8"/>
  <c r="F74" i="8"/>
  <c r="F56" i="8"/>
  <c r="F86" i="8"/>
  <c r="F196" i="8"/>
  <c r="F53" i="8"/>
  <c r="F52" i="8"/>
  <c r="F87" i="8"/>
  <c r="F71" i="8"/>
  <c r="F212" i="8"/>
  <c r="F213" i="8"/>
  <c r="F214" i="8"/>
  <c r="F210" i="8"/>
  <c r="F211" i="8"/>
  <c r="F207" i="8"/>
  <c r="F208" i="8"/>
  <c r="F209" i="8"/>
  <c r="F77" i="8"/>
  <c r="F75" i="8"/>
  <c r="F197" i="8"/>
  <c r="F148" i="8"/>
  <c r="F147" i="8"/>
  <c r="F98" i="8"/>
  <c r="F139" i="8"/>
  <c r="F143" i="8"/>
  <c r="L2026" i="1"/>
  <c r="L2041" i="1"/>
  <c r="K16" i="1"/>
  <c r="Q320" i="1"/>
  <c r="R312" i="1"/>
  <c r="O483" i="1"/>
  <c r="R1723" i="1"/>
  <c r="R1715" i="1"/>
  <c r="M1699" i="1"/>
  <c r="M698" i="1"/>
  <c r="Q730" i="1"/>
  <c r="N742" i="1"/>
  <c r="Q1999" i="1"/>
  <c r="R1411" i="1"/>
  <c r="O1419" i="1"/>
  <c r="R1356" i="1"/>
  <c r="Q1435" i="1"/>
  <c r="R1546" i="1"/>
  <c r="N1451" i="1"/>
  <c r="M1443" i="1"/>
  <c r="K2026" i="1"/>
  <c r="K2041" i="1"/>
  <c r="A1646" i="1"/>
  <c r="N483" i="1"/>
  <c r="J1723" i="1"/>
  <c r="J1715" i="1"/>
  <c r="R1699" i="1"/>
  <c r="L698" i="1"/>
  <c r="M704" i="1"/>
  <c r="K710" i="1"/>
  <c r="O730" i="1"/>
  <c r="L742" i="1"/>
  <c r="B1999" i="1"/>
  <c r="K1419" i="1"/>
  <c r="O1435" i="1"/>
  <c r="A1552" i="1"/>
  <c r="R1451" i="1"/>
  <c r="L1451" i="1"/>
  <c r="N1427" i="1"/>
  <c r="J1443" i="1"/>
  <c r="R2026" i="1"/>
  <c r="B2026" i="1"/>
  <c r="R2041" i="1"/>
  <c r="M1870" i="1"/>
  <c r="B320" i="1"/>
  <c r="O312" i="1"/>
  <c r="M483" i="1"/>
  <c r="Q1715" i="1"/>
  <c r="J1699" i="1"/>
  <c r="J698" i="1"/>
  <c r="J704" i="1"/>
  <c r="N710" i="1"/>
  <c r="A730" i="1"/>
  <c r="Q742" i="1"/>
  <c r="O1411" i="1"/>
  <c r="J1419" i="1"/>
  <c r="O1451" i="1"/>
  <c r="Q1427" i="1"/>
  <c r="L1427" i="1"/>
  <c r="N1443" i="1"/>
  <c r="J820" i="1"/>
  <c r="J2026" i="1"/>
  <c r="A2026" i="1"/>
  <c r="J2041" i="1"/>
  <c r="M320" i="1"/>
  <c r="A320" i="1"/>
  <c r="B312" i="1"/>
  <c r="L483" i="1"/>
  <c r="O1723" i="1"/>
  <c r="Q1699" i="1"/>
  <c r="K698" i="1"/>
  <c r="N704" i="1"/>
  <c r="A710" i="1"/>
  <c r="K1411" i="1"/>
  <c r="Q1419" i="1"/>
  <c r="K1435" i="1"/>
  <c r="K1451" i="1"/>
  <c r="O1427" i="1"/>
  <c r="Q1443" i="1"/>
  <c r="L1443" i="1"/>
  <c r="O820" i="1"/>
  <c r="L320" i="1"/>
  <c r="N1723" i="1"/>
  <c r="N698" i="1"/>
  <c r="Q1403" i="1"/>
  <c r="N1411" i="1"/>
  <c r="Q1551" i="1"/>
  <c r="J1435" i="1"/>
  <c r="J1451" i="1"/>
  <c r="K1427" i="1"/>
  <c r="B846" i="1"/>
  <c r="Q2026" i="1"/>
  <c r="Q2041" i="1"/>
  <c r="N312" i="1"/>
  <c r="A312" i="1"/>
  <c r="A483" i="1"/>
  <c r="N1715" i="1"/>
  <c r="O1699" i="1"/>
  <c r="B704" i="1"/>
  <c r="K736" i="1"/>
  <c r="A1660" i="1"/>
  <c r="O2041" i="1"/>
  <c r="B1621" i="1"/>
  <c r="K320" i="1"/>
  <c r="M312" i="1"/>
  <c r="B483" i="1"/>
  <c r="A1723" i="1"/>
  <c r="B1715" i="1"/>
  <c r="N1699" i="1"/>
  <c r="A698" i="1"/>
  <c r="A704" i="1"/>
  <c r="J736" i="1"/>
  <c r="O1999" i="1"/>
  <c r="R2016" i="1"/>
  <c r="N1403" i="1"/>
  <c r="M1411" i="1"/>
  <c r="M1419" i="1"/>
  <c r="A1583" i="1"/>
  <c r="R1435" i="1"/>
  <c r="Q1451" i="1"/>
  <c r="J1427" i="1"/>
  <c r="K1443" i="1"/>
  <c r="N1452" i="1"/>
  <c r="R1621" i="1"/>
  <c r="N1741" i="1"/>
  <c r="N206" i="1"/>
  <c r="R32" i="1"/>
  <c r="O2024" i="1"/>
  <c r="J1345" i="1"/>
  <c r="L1345" i="1"/>
  <c r="Q1361" i="1"/>
  <c r="O1353" i="1"/>
  <c r="M1377" i="1"/>
  <c r="L1393" i="1"/>
  <c r="O1369" i="1"/>
  <c r="J1621" i="1"/>
  <c r="M1741" i="1"/>
  <c r="B206" i="1"/>
  <c r="N24" i="1"/>
  <c r="L1927" i="1"/>
  <c r="N2034" i="1"/>
  <c r="R1345" i="1"/>
  <c r="M1361" i="1"/>
  <c r="M1353" i="1"/>
  <c r="N1353" i="1"/>
  <c r="O1385" i="1"/>
  <c r="L1377" i="1"/>
  <c r="M1393" i="1"/>
  <c r="M1369" i="1"/>
  <c r="N1369" i="1"/>
  <c r="N1621" i="1"/>
  <c r="A1741" i="1"/>
  <c r="A206" i="1"/>
  <c r="M16" i="1"/>
  <c r="A1927" i="1"/>
  <c r="M2034" i="1"/>
  <c r="Q1345" i="1"/>
  <c r="R1361" i="1"/>
  <c r="L1353" i="1"/>
  <c r="K1385" i="1"/>
  <c r="N1385" i="1"/>
  <c r="K1377" i="1"/>
  <c r="K1393" i="1"/>
  <c r="K1369" i="1"/>
  <c r="M1459" i="1"/>
  <c r="A1734" i="1"/>
  <c r="R1741" i="1"/>
  <c r="L206" i="1"/>
  <c r="R56" i="1"/>
  <c r="L1654" i="1"/>
  <c r="N2009" i="1"/>
  <c r="L2048" i="1"/>
  <c r="O1345" i="1"/>
  <c r="R1353" i="1"/>
  <c r="R1385" i="1"/>
  <c r="J1401" i="1"/>
  <c r="R1393" i="1"/>
  <c r="J1369" i="1"/>
  <c r="Q1621" i="1"/>
  <c r="J1741" i="1"/>
  <c r="K206" i="1"/>
  <c r="K48" i="1"/>
  <c r="L2024" i="1"/>
  <c r="B2048" i="1"/>
  <c r="N1345" i="1"/>
  <c r="O1361" i="1"/>
  <c r="J1353" i="1"/>
  <c r="Q1385" i="1"/>
  <c r="O1377" i="1"/>
  <c r="R1369" i="1"/>
  <c r="R1425" i="1"/>
  <c r="M1621" i="1"/>
  <c r="Q1741" i="1"/>
  <c r="J206" i="1"/>
  <c r="L48" i="1"/>
  <c r="K2024" i="1"/>
  <c r="K1345" i="1"/>
  <c r="L1361" i="1"/>
  <c r="N1361" i="1"/>
  <c r="Q1353" i="1"/>
  <c r="M1385" i="1"/>
  <c r="Q1377" i="1"/>
  <c r="N1377" i="1"/>
  <c r="O1393" i="1"/>
  <c r="Q1369" i="1"/>
  <c r="K1621" i="1"/>
  <c r="B40" i="1"/>
  <c r="Q1393" i="1"/>
  <c r="O1965" i="1"/>
  <c r="M223" i="1"/>
  <c r="K1356" i="1"/>
  <c r="M1364" i="1"/>
  <c r="L1372" i="1"/>
  <c r="Q1935" i="1"/>
  <c r="J233" i="1"/>
  <c r="M1380" i="1"/>
  <c r="O872" i="1"/>
  <c r="R1900" i="1"/>
  <c r="J268" i="1"/>
  <c r="J1388" i="1"/>
  <c r="Q1420" i="1"/>
  <c r="N58" i="1"/>
  <c r="L1875" i="1"/>
  <c r="L267" i="1"/>
  <c r="N1404" i="1"/>
  <c r="O1428" i="1"/>
  <c r="O34" i="1"/>
  <c r="O1652" i="1"/>
  <c r="Q1412" i="1"/>
  <c r="A1514" i="1"/>
  <c r="J1436" i="1"/>
  <c r="Q782" i="1"/>
  <c r="N18" i="1"/>
  <c r="J1660" i="1"/>
  <c r="N1348" i="1"/>
  <c r="L1457" i="1"/>
  <c r="J1444" i="1"/>
  <c r="K58" i="1"/>
  <c r="K34" i="1"/>
  <c r="B18" i="1"/>
  <c r="L1991" i="1"/>
  <c r="M1965" i="1"/>
  <c r="O1940" i="1"/>
  <c r="O1935" i="1"/>
  <c r="Q1900" i="1"/>
  <c r="K1875" i="1"/>
  <c r="N1652" i="1"/>
  <c r="Q1660" i="1"/>
  <c r="B267" i="1"/>
  <c r="O263" i="1"/>
  <c r="L231" i="1"/>
  <c r="M366" i="1"/>
  <c r="L1364" i="1"/>
  <c r="M1396" i="1"/>
  <c r="M1348" i="1"/>
  <c r="Q1356" i="1"/>
  <c r="N1372" i="1"/>
  <c r="K1372" i="1"/>
  <c r="L1380" i="1"/>
  <c r="M1388" i="1"/>
  <c r="J1404" i="1"/>
  <c r="O1420" i="1"/>
  <c r="J1428" i="1"/>
  <c r="Q1436" i="1"/>
  <c r="R1444" i="1"/>
  <c r="J1452" i="1"/>
  <c r="K1991" i="1"/>
  <c r="L1965" i="1"/>
  <c r="N1940" i="1"/>
  <c r="M1935" i="1"/>
  <c r="N1900" i="1"/>
  <c r="J1875" i="1"/>
  <c r="M1652" i="1"/>
  <c r="Q268" i="1"/>
  <c r="L263" i="1"/>
  <c r="K231" i="1"/>
  <c r="Q1364" i="1"/>
  <c r="K1364" i="1"/>
  <c r="L1396" i="1"/>
  <c r="L1348" i="1"/>
  <c r="J1372" i="1"/>
  <c r="Q1380" i="1"/>
  <c r="K1380" i="1"/>
  <c r="L1388" i="1"/>
  <c r="M1404" i="1"/>
  <c r="N1412" i="1"/>
  <c r="M1420" i="1"/>
  <c r="Q1428" i="1"/>
  <c r="N1436" i="1"/>
  <c r="L1452" i="1"/>
  <c r="R1991" i="1"/>
  <c r="A1965" i="1"/>
  <c r="K1935" i="1"/>
  <c r="L1935" i="1"/>
  <c r="M1900" i="1"/>
  <c r="K1652" i="1"/>
  <c r="L1652" i="1"/>
  <c r="O1660" i="1"/>
  <c r="B268" i="1"/>
  <c r="R231" i="1"/>
  <c r="O1396" i="1"/>
  <c r="K1396" i="1"/>
  <c r="K1348" i="1"/>
  <c r="N1356" i="1"/>
  <c r="R1372" i="1"/>
  <c r="O1380" i="1"/>
  <c r="R1388" i="1"/>
  <c r="K1388" i="1"/>
  <c r="L1404" i="1"/>
  <c r="M1412" i="1"/>
  <c r="K1420" i="1"/>
  <c r="M1428" i="1"/>
  <c r="L1436" i="1"/>
  <c r="O1444" i="1"/>
  <c r="R1452" i="1"/>
  <c r="B58" i="1"/>
  <c r="R34" i="1"/>
  <c r="M1623" i="1"/>
  <c r="B34" i="1"/>
  <c r="O1623" i="1"/>
  <c r="B203" i="1"/>
  <c r="A50" i="1"/>
  <c r="R26" i="1"/>
  <c r="K1940" i="1"/>
  <c r="J1935" i="1"/>
  <c r="B1935" i="1"/>
  <c r="B1900" i="1"/>
  <c r="R1652" i="1"/>
  <c r="B1652" i="1"/>
  <c r="N1660" i="1"/>
  <c r="A268" i="1"/>
  <c r="Q1646" i="1"/>
  <c r="N263" i="1"/>
  <c r="N1364" i="1"/>
  <c r="J1396" i="1"/>
  <c r="J1356" i="1"/>
  <c r="Q1372" i="1"/>
  <c r="Q1388" i="1"/>
  <c r="R1404" i="1"/>
  <c r="K1404" i="1"/>
  <c r="L1412" i="1"/>
  <c r="J1480" i="1"/>
  <c r="N1420" i="1"/>
  <c r="L1428" i="1"/>
  <c r="K1428" i="1"/>
  <c r="M1436" i="1"/>
  <c r="L1444" i="1"/>
  <c r="Q1452" i="1"/>
  <c r="O1991" i="1"/>
  <c r="R203" i="1"/>
  <c r="J203" i="1"/>
  <c r="Q50" i="1"/>
  <c r="A1623" i="1"/>
  <c r="L213" i="1"/>
  <c r="O42" i="1"/>
  <c r="K26" i="1"/>
  <c r="K1965" i="1"/>
  <c r="J1940" i="1"/>
  <c r="R1935" i="1"/>
  <c r="A1935" i="1"/>
  <c r="A1900" i="1"/>
  <c r="J1652" i="1"/>
  <c r="A1652" i="1"/>
  <c r="M1660" i="1"/>
  <c r="M267" i="1"/>
  <c r="B263" i="1"/>
  <c r="A231" i="1"/>
  <c r="J1364" i="1"/>
  <c r="N1396" i="1"/>
  <c r="R1348" i="1"/>
  <c r="O1356" i="1"/>
  <c r="N1380" i="1"/>
  <c r="O1412" i="1"/>
  <c r="K1412" i="1"/>
  <c r="Q1520" i="1"/>
  <c r="Q1456" i="1"/>
  <c r="J1420" i="1"/>
  <c r="R1428" i="1"/>
  <c r="R1436" i="1"/>
  <c r="K1436" i="1"/>
  <c r="M1444" i="1"/>
  <c r="O1452" i="1"/>
  <c r="O213" i="1"/>
  <c r="N42" i="1"/>
  <c r="K18" i="1"/>
  <c r="R1965" i="1"/>
  <c r="L1900" i="1"/>
  <c r="N268" i="1"/>
  <c r="M1646" i="1"/>
  <c r="Q223" i="1"/>
  <c r="R1364" i="1"/>
  <c r="R1396" i="1"/>
  <c r="J1348" i="1"/>
  <c r="M1356" i="1"/>
  <c r="O1372" i="1"/>
  <c r="J1380" i="1"/>
  <c r="O1388" i="1"/>
  <c r="Q1404" i="1"/>
  <c r="J1412" i="1"/>
  <c r="J1536" i="1"/>
  <c r="N1488" i="1"/>
  <c r="L1420" i="1"/>
  <c r="Q1444" i="1"/>
  <c r="K1444" i="1"/>
  <c r="M1452" i="1"/>
  <c r="M1739" i="1"/>
  <c r="R1940" i="1"/>
  <c r="Q1652" i="1"/>
  <c r="K1660" i="1"/>
  <c r="L1660" i="1"/>
  <c r="K1739" i="1"/>
  <c r="O58" i="1"/>
  <c r="L42" i="1"/>
  <c r="J18" i="1"/>
  <c r="Q686" i="1"/>
  <c r="R1660" i="1"/>
  <c r="L268" i="1"/>
  <c r="N267" i="1"/>
  <c r="B1646" i="1"/>
  <c r="O1364" i="1"/>
  <c r="Q1396" i="1"/>
  <c r="O1348" i="1"/>
  <c r="L1356" i="1"/>
  <c r="M1372" i="1"/>
  <c r="R1380" i="1"/>
  <c r="N1388" i="1"/>
  <c r="O1404" i="1"/>
  <c r="R1412" i="1"/>
  <c r="B1560" i="1"/>
  <c r="M1512" i="1"/>
  <c r="R1420" i="1"/>
  <c r="N1428" i="1"/>
  <c r="O1436" i="1"/>
  <c r="N1444" i="1"/>
  <c r="K1452" i="1"/>
  <c r="J65" i="1"/>
  <c r="L73" i="1"/>
  <c r="Q65" i="1"/>
  <c r="K73" i="1"/>
  <c r="L65" i="1"/>
  <c r="R73" i="1"/>
  <c r="M65" i="1"/>
  <c r="J73" i="1"/>
  <c r="B65" i="1"/>
  <c r="B73" i="1"/>
  <c r="N73" i="1"/>
  <c r="N66" i="1"/>
  <c r="R65" i="1"/>
  <c r="B1965" i="1"/>
  <c r="Q1875" i="1"/>
  <c r="R1928" i="1"/>
  <c r="O1988" i="1"/>
  <c r="O1992" i="1"/>
  <c r="N1908" i="1"/>
  <c r="B1974" i="1"/>
  <c r="A1875" i="1"/>
  <c r="N1922" i="1"/>
  <c r="J1914" i="1"/>
  <c r="R316" i="1"/>
  <c r="A1929" i="1"/>
  <c r="A1596" i="1"/>
  <c r="O694" i="1"/>
  <c r="R732" i="1"/>
  <c r="Q316" i="1"/>
  <c r="B694" i="1"/>
  <c r="K714" i="1"/>
  <c r="B322" i="1"/>
  <c r="B314" i="1"/>
  <c r="B1717" i="1"/>
  <c r="O270" i="1"/>
  <c r="L702" i="1"/>
  <c r="A225" i="1"/>
  <c r="M1480" i="1"/>
  <c r="A1520" i="1"/>
  <c r="M1456" i="1"/>
  <c r="J1496" i="1"/>
  <c r="L720" i="1"/>
  <c r="N1464" i="1"/>
  <c r="N1512" i="1"/>
  <c r="B1408" i="1"/>
  <c r="J324" i="1"/>
  <c r="B1719" i="1"/>
  <c r="J372" i="1"/>
  <c r="N1504" i="1"/>
  <c r="O1544" i="1"/>
  <c r="N1576" i="1"/>
  <c r="K1464" i="1"/>
  <c r="L1512" i="1"/>
  <c r="K316" i="1"/>
  <c r="O372" i="1"/>
  <c r="K720" i="1"/>
  <c r="N324" i="1"/>
  <c r="A316" i="1"/>
  <c r="N1596" i="1"/>
  <c r="B372" i="1"/>
  <c r="A720" i="1"/>
  <c r="M734" i="1"/>
  <c r="J1504" i="1"/>
  <c r="N1544" i="1"/>
  <c r="L1472" i="1"/>
  <c r="N316" i="1"/>
  <c r="B700" i="1"/>
  <c r="M2021" i="1"/>
  <c r="K1504" i="1"/>
  <c r="M1544" i="1"/>
  <c r="O1472" i="1"/>
  <c r="M324" i="1"/>
  <c r="N1929" i="1"/>
  <c r="R1596" i="1"/>
  <c r="M694" i="1"/>
  <c r="R726" i="1"/>
  <c r="K324" i="1"/>
  <c r="K1929" i="1"/>
  <c r="B1596" i="1"/>
  <c r="L694" i="1"/>
  <c r="J714" i="1"/>
  <c r="M726" i="1"/>
  <c r="N746" i="1"/>
  <c r="M1520" i="1"/>
  <c r="M1560" i="1"/>
  <c r="B1472" i="1"/>
  <c r="O1552" i="1"/>
  <c r="L786" i="1"/>
  <c r="Q786" i="1"/>
  <c r="N753" i="1"/>
  <c r="J753" i="1"/>
  <c r="J779" i="1"/>
  <c r="B779" i="1"/>
  <c r="J315" i="1"/>
  <c r="O1718" i="1"/>
  <c r="R747" i="1"/>
  <c r="R1996" i="1"/>
  <c r="B766" i="1"/>
  <c r="K1565" i="1"/>
  <c r="O1565" i="1"/>
  <c r="J252" i="1"/>
  <c r="R252" i="1"/>
  <c r="N1871" i="1"/>
  <c r="R1871" i="1"/>
  <c r="N1666" i="1"/>
  <c r="K740" i="1"/>
  <c r="O740" i="1"/>
  <c r="A740" i="1"/>
  <c r="R740" i="1"/>
  <c r="B740" i="1"/>
  <c r="J740" i="1"/>
  <c r="Q740" i="1"/>
  <c r="N734" i="1"/>
  <c r="R734" i="1"/>
  <c r="B734" i="1"/>
  <c r="O734" i="1"/>
  <c r="M728" i="1"/>
  <c r="L728" i="1"/>
  <c r="N728" i="1"/>
  <c r="J728" i="1"/>
  <c r="Q722" i="1"/>
  <c r="O722" i="1"/>
  <c r="J722" i="1"/>
  <c r="R722" i="1"/>
  <c r="K722" i="1"/>
  <c r="J708" i="1"/>
  <c r="K708" i="1"/>
  <c r="L708" i="1"/>
  <c r="N708" i="1"/>
  <c r="B702" i="1"/>
  <c r="O702" i="1"/>
  <c r="N702" i="1"/>
  <c r="M702" i="1"/>
  <c r="Q702" i="1"/>
  <c r="Q696" i="1"/>
  <c r="R696" i="1"/>
  <c r="A696" i="1"/>
  <c r="J696" i="1"/>
  <c r="B696" i="1"/>
  <c r="L696" i="1"/>
  <c r="Q270" i="1"/>
  <c r="K270" i="1"/>
  <c r="M270" i="1"/>
  <c r="N270" i="1"/>
  <c r="L1717" i="1"/>
  <c r="K1717" i="1"/>
  <c r="M1717" i="1"/>
  <c r="N1717" i="1"/>
  <c r="O1717" i="1"/>
  <c r="Q1725" i="1"/>
  <c r="A1725" i="1"/>
  <c r="J1725" i="1"/>
  <c r="B1725" i="1"/>
  <c r="R1725" i="1"/>
  <c r="L1725" i="1"/>
  <c r="Q314" i="1"/>
  <c r="J314" i="1"/>
  <c r="A314" i="1"/>
  <c r="R314" i="1"/>
  <c r="N322" i="1"/>
  <c r="O322" i="1"/>
  <c r="M1997" i="1"/>
  <c r="N1997" i="1"/>
  <c r="O1997" i="1"/>
  <c r="R1997" i="1"/>
  <c r="O2003" i="1"/>
  <c r="B2003" i="1"/>
  <c r="N1947" i="1"/>
  <c r="Q1947" i="1"/>
  <c r="J1947" i="1"/>
  <c r="M14" i="1"/>
  <c r="M38" i="1"/>
  <c r="O38" i="1"/>
  <c r="J54" i="1"/>
  <c r="K1743" i="1"/>
  <c r="R1743" i="1"/>
  <c r="B747" i="1"/>
  <c r="L747" i="1"/>
  <c r="M747" i="1"/>
  <c r="O747" i="1"/>
  <c r="R701" i="1"/>
  <c r="K701" i="1"/>
  <c r="M701" i="1"/>
  <c r="L1718" i="1"/>
  <c r="K1718" i="1"/>
  <c r="O315" i="1"/>
  <c r="N315" i="1"/>
  <c r="Q315" i="1"/>
  <c r="L323" i="1"/>
  <c r="J323" i="1"/>
  <c r="O1996" i="1"/>
  <c r="B1996" i="1"/>
  <c r="A1996" i="1"/>
  <c r="M1996" i="1"/>
  <c r="M1403" i="1"/>
  <c r="J1410" i="1"/>
  <c r="O1426" i="1"/>
  <c r="Q1434" i="1"/>
  <c r="L1442" i="1"/>
  <c r="K1403" i="1"/>
  <c r="L1403" i="1"/>
  <c r="R1410" i="1"/>
  <c r="L1418" i="1"/>
  <c r="M1426" i="1"/>
  <c r="O1434" i="1"/>
  <c r="K1442" i="1"/>
  <c r="N1450" i="1"/>
  <c r="N714" i="1"/>
  <c r="L732" i="1"/>
  <c r="L746" i="1"/>
  <c r="M229" i="1"/>
  <c r="K1646" i="1"/>
  <c r="L223" i="1"/>
  <c r="M231" i="1"/>
  <c r="R698" i="1"/>
  <c r="L704" i="1"/>
  <c r="O710" i="1"/>
  <c r="B716" i="1"/>
  <c r="N730" i="1"/>
  <c r="Q736" i="1"/>
  <c r="Q157" i="1"/>
  <c r="R1403" i="1"/>
  <c r="O1410" i="1"/>
  <c r="J1418" i="1"/>
  <c r="L1503" i="1"/>
  <c r="L1426" i="1"/>
  <c r="R1434" i="1"/>
  <c r="M1434" i="1"/>
  <c r="O1442" i="1"/>
  <c r="K1450" i="1"/>
  <c r="L1648" i="1"/>
  <c r="O157" i="1"/>
  <c r="N1410" i="1"/>
  <c r="O1418" i="1"/>
  <c r="J1426" i="1"/>
  <c r="N1442" i="1"/>
  <c r="M1442" i="1"/>
  <c r="O1450" i="1"/>
  <c r="B822" i="1"/>
  <c r="O1403" i="1"/>
  <c r="Q1410" i="1"/>
  <c r="M1410" i="1"/>
  <c r="N1418" i="1"/>
  <c r="K1426" i="1"/>
  <c r="L1434" i="1"/>
  <c r="J1442" i="1"/>
  <c r="R1450" i="1"/>
  <c r="M1450" i="1"/>
  <c r="Q860" i="1"/>
  <c r="J1403" i="1"/>
  <c r="L1410" i="1"/>
  <c r="K1418" i="1"/>
  <c r="M1418" i="1"/>
  <c r="R1426" i="1"/>
  <c r="K1434" i="1"/>
  <c r="R1442" i="1"/>
  <c r="Q1450" i="1"/>
  <c r="B1449" i="1"/>
  <c r="M1449" i="1"/>
  <c r="R1449" i="1"/>
  <c r="Q1449" i="1"/>
  <c r="K1449" i="1"/>
  <c r="N1449" i="1"/>
  <c r="O1449" i="1"/>
  <c r="J1449" i="1"/>
  <c r="B1441" i="1"/>
  <c r="J1441" i="1"/>
  <c r="K1441" i="1"/>
  <c r="O1441" i="1"/>
  <c r="L1441" i="1"/>
  <c r="M1441" i="1"/>
  <c r="N1441" i="1"/>
  <c r="Q1441" i="1"/>
  <c r="B1433" i="1"/>
  <c r="O1433" i="1"/>
  <c r="R1433" i="1"/>
  <c r="L1433" i="1"/>
  <c r="K1433" i="1"/>
  <c r="M1433" i="1"/>
  <c r="Q1433" i="1"/>
  <c r="N1433" i="1"/>
  <c r="J1433" i="1"/>
  <c r="B1425" i="1"/>
  <c r="L1425" i="1"/>
  <c r="O1425" i="1"/>
  <c r="Q1425" i="1"/>
  <c r="J1425" i="1"/>
  <c r="K1425" i="1"/>
  <c r="M1425" i="1"/>
  <c r="B1417" i="1"/>
  <c r="M1417" i="1"/>
  <c r="N1417" i="1"/>
  <c r="R1417" i="1"/>
  <c r="O1417" i="1"/>
  <c r="J1417" i="1"/>
  <c r="K1417" i="1"/>
  <c r="L1417" i="1"/>
  <c r="B1409" i="1"/>
  <c r="J1409" i="1"/>
  <c r="L1409" i="1"/>
  <c r="N1409" i="1"/>
  <c r="Q1409" i="1"/>
  <c r="O1409" i="1"/>
  <c r="M1409" i="1"/>
  <c r="R1409" i="1"/>
  <c r="B1402" i="1"/>
  <c r="L1402" i="1"/>
  <c r="Q1402" i="1"/>
  <c r="R1402" i="1"/>
  <c r="J1402" i="1"/>
  <c r="K1402" i="1"/>
  <c r="M1402" i="1"/>
  <c r="N1402" i="1"/>
  <c r="O480" i="1"/>
  <c r="K480" i="1"/>
  <c r="B323" i="1"/>
  <c r="B315" i="1"/>
  <c r="B1718" i="1"/>
  <c r="B701" i="1"/>
  <c r="A747" i="1"/>
  <c r="R1734" i="1"/>
  <c r="Q1871" i="1"/>
  <c r="Q1996" i="1"/>
  <c r="M56" i="1"/>
  <c r="M24" i="1"/>
  <c r="R16" i="1"/>
  <c r="L480" i="1"/>
  <c r="M1989" i="1"/>
  <c r="L1933" i="1"/>
  <c r="R1870" i="1"/>
  <c r="M1650" i="1"/>
  <c r="K1733" i="1"/>
  <c r="Q1627" i="1"/>
  <c r="B1743" i="1"/>
  <c r="N54" i="1"/>
  <c r="M30" i="1"/>
  <c r="Q71" i="1"/>
  <c r="Q1648" i="1"/>
  <c r="N233" i="1"/>
  <c r="K1347" i="1"/>
  <c r="A157" i="1"/>
  <c r="J32" i="1"/>
  <c r="A32" i="1"/>
  <c r="M48" i="1"/>
  <c r="N48" i="1"/>
  <c r="R323" i="1"/>
  <c r="R315" i="1"/>
  <c r="R1718" i="1"/>
  <c r="L701" i="1"/>
  <c r="A701" i="1"/>
  <c r="J1734" i="1"/>
  <c r="M1970" i="1"/>
  <c r="L56" i="1"/>
  <c r="O40" i="1"/>
  <c r="K32" i="1"/>
  <c r="L24" i="1"/>
  <c r="J16" i="1"/>
  <c r="R480" i="1"/>
  <c r="B1989" i="1"/>
  <c r="L1650" i="1"/>
  <c r="R208" i="1"/>
  <c r="A54" i="1"/>
  <c r="K30" i="1"/>
  <c r="N71" i="1"/>
  <c r="M1664" i="1"/>
  <c r="L233" i="1"/>
  <c r="R1347" i="1"/>
  <c r="M879" i="1"/>
  <c r="A879" i="1"/>
  <c r="N873" i="1"/>
  <c r="Q873" i="1"/>
  <c r="A873" i="1"/>
  <c r="K873" i="1"/>
  <c r="L873" i="1"/>
  <c r="J867" i="1"/>
  <c r="B853" i="1"/>
  <c r="J853" i="1"/>
  <c r="R853" i="1"/>
  <c r="L853" i="1"/>
  <c r="M853" i="1"/>
  <c r="A847" i="1"/>
  <c r="J847" i="1"/>
  <c r="R847" i="1"/>
  <c r="K847" i="1"/>
  <c r="L847" i="1"/>
  <c r="O847" i="1"/>
  <c r="A841" i="1"/>
  <c r="B841" i="1"/>
  <c r="J841" i="1"/>
  <c r="R841" i="1"/>
  <c r="K841" i="1"/>
  <c r="O841" i="1"/>
  <c r="Q841" i="1"/>
  <c r="A835" i="1"/>
  <c r="B835" i="1"/>
  <c r="J835" i="1"/>
  <c r="L835" i="1"/>
  <c r="N835" i="1"/>
  <c r="O835" i="1"/>
  <c r="Q835" i="1"/>
  <c r="J821" i="1"/>
  <c r="R821" i="1"/>
  <c r="M821" i="1"/>
  <c r="N821" i="1"/>
  <c r="O821" i="1"/>
  <c r="R815" i="1"/>
  <c r="L815" i="1"/>
  <c r="M815" i="1"/>
  <c r="O815" i="1"/>
  <c r="Q815" i="1"/>
  <c r="A815" i="1"/>
  <c r="O809" i="1"/>
  <c r="K809" i="1"/>
  <c r="R809" i="1"/>
  <c r="Q809" i="1"/>
  <c r="A809" i="1"/>
  <c r="B809" i="1"/>
  <c r="Q803" i="1"/>
  <c r="R803" i="1"/>
  <c r="J803" i="1"/>
  <c r="M803" i="1"/>
  <c r="K803" i="1"/>
  <c r="A803" i="1"/>
  <c r="B803" i="1"/>
  <c r="R789" i="1"/>
  <c r="J789" i="1"/>
  <c r="M789" i="1"/>
  <c r="B789" i="1"/>
  <c r="N789" i="1"/>
  <c r="O789" i="1"/>
  <c r="M783" i="1"/>
  <c r="Q783" i="1"/>
  <c r="R783" i="1"/>
  <c r="A783" i="1"/>
  <c r="L783" i="1"/>
  <c r="O783" i="1"/>
  <c r="R777" i="1"/>
  <c r="J777" i="1"/>
  <c r="L777" i="1"/>
  <c r="N777" i="1"/>
  <c r="O777" i="1"/>
  <c r="K777" i="1"/>
  <c r="R771" i="1"/>
  <c r="B771" i="1"/>
  <c r="L771" i="1"/>
  <c r="O771" i="1"/>
  <c r="K771" i="1"/>
  <c r="J771" i="1"/>
  <c r="B757" i="1"/>
  <c r="L757" i="1"/>
  <c r="N757" i="1"/>
  <c r="O757" i="1"/>
  <c r="Q757" i="1"/>
  <c r="R757" i="1"/>
  <c r="B751" i="1"/>
  <c r="L751" i="1"/>
  <c r="N751" i="1"/>
  <c r="Q751" i="1"/>
  <c r="J751" i="1"/>
  <c r="R751" i="1"/>
  <c r="A1395" i="1"/>
  <c r="L1395" i="1"/>
  <c r="J1395" i="1"/>
  <c r="M1395" i="1"/>
  <c r="N1395" i="1"/>
  <c r="K1395" i="1"/>
  <c r="O1395" i="1"/>
  <c r="Q1395" i="1"/>
  <c r="A1355" i="1"/>
  <c r="J1355" i="1"/>
  <c r="K1355" i="1"/>
  <c r="O1355" i="1"/>
  <c r="Q1355" i="1"/>
  <c r="L1355" i="1"/>
  <c r="R1355" i="1"/>
  <c r="M1355" i="1"/>
  <c r="Q1734" i="1"/>
  <c r="L1970" i="1"/>
  <c r="M1871" i="1"/>
  <c r="J24" i="1"/>
  <c r="B16" i="1"/>
  <c r="Q480" i="1"/>
  <c r="O1946" i="1"/>
  <c r="K1933" i="1"/>
  <c r="O1870" i="1"/>
  <c r="B1627" i="1"/>
  <c r="N208" i="1"/>
  <c r="M46" i="1"/>
  <c r="R367" i="1"/>
  <c r="K1664" i="1"/>
  <c r="B233" i="1"/>
  <c r="J1347" i="1"/>
  <c r="O250" i="1"/>
  <c r="K742" i="1"/>
  <c r="R742" i="1"/>
  <c r="O853" i="1"/>
  <c r="A1387" i="1"/>
  <c r="L1387" i="1"/>
  <c r="R1387" i="1"/>
  <c r="M1387" i="1"/>
  <c r="N1387" i="1"/>
  <c r="J1387" i="1"/>
  <c r="K1387" i="1"/>
  <c r="O1387" i="1"/>
  <c r="A1363" i="1"/>
  <c r="K1363" i="1"/>
  <c r="O1363" i="1"/>
  <c r="Q1363" i="1"/>
  <c r="R1363" i="1"/>
  <c r="L1363" i="1"/>
  <c r="J1363" i="1"/>
  <c r="M1363" i="1"/>
  <c r="N1363" i="1"/>
  <c r="J1650" i="1"/>
  <c r="N1650" i="1"/>
  <c r="R1654" i="1"/>
  <c r="N1654" i="1"/>
  <c r="N1906" i="1"/>
  <c r="K1906" i="1"/>
  <c r="Q1980" i="1"/>
  <c r="K1980" i="1"/>
  <c r="N1734" i="1"/>
  <c r="K1970" i="1"/>
  <c r="A1871" i="1"/>
  <c r="Q48" i="1"/>
  <c r="M32" i="1"/>
  <c r="N1946" i="1"/>
  <c r="Q1933" i="1"/>
  <c r="N1870" i="1"/>
  <c r="Q1650" i="1"/>
  <c r="M1666" i="1"/>
  <c r="A208" i="1"/>
  <c r="Q266" i="1"/>
  <c r="Q1387" i="1"/>
  <c r="J1589" i="1"/>
  <c r="M1589" i="1"/>
  <c r="J1557" i="1"/>
  <c r="A1557" i="1"/>
  <c r="J1509" i="1"/>
  <c r="Q1509" i="1"/>
  <c r="K1477" i="1"/>
  <c r="Q1477" i="1"/>
  <c r="L1469" i="1"/>
  <c r="R1469" i="1"/>
  <c r="A1379" i="1"/>
  <c r="K1379" i="1"/>
  <c r="J1379" i="1"/>
  <c r="L1379" i="1"/>
  <c r="O1379" i="1"/>
  <c r="M1379" i="1"/>
  <c r="N1379" i="1"/>
  <c r="Q1379" i="1"/>
  <c r="A1371" i="1"/>
  <c r="O1371" i="1"/>
  <c r="Q1371" i="1"/>
  <c r="L1371" i="1"/>
  <c r="R1371" i="1"/>
  <c r="M1371" i="1"/>
  <c r="N1371" i="1"/>
  <c r="J1371" i="1"/>
  <c r="A1347" i="1"/>
  <c r="M1347" i="1"/>
  <c r="J1871" i="1"/>
  <c r="O1347" i="1"/>
  <c r="O71" i="1"/>
  <c r="J71" i="1"/>
  <c r="K24" i="1"/>
  <c r="A24" i="1"/>
  <c r="R40" i="1"/>
  <c r="L40" i="1"/>
  <c r="Q56" i="1"/>
  <c r="K56" i="1"/>
  <c r="N1355" i="1"/>
  <c r="K1734" i="1"/>
  <c r="R1970" i="1"/>
  <c r="K40" i="1"/>
  <c r="L32" i="1"/>
  <c r="O16" i="1"/>
  <c r="B480" i="1"/>
  <c r="R1927" i="1"/>
  <c r="B1933" i="1"/>
  <c r="Q1654" i="1"/>
  <c r="B1650" i="1"/>
  <c r="R1905" i="1"/>
  <c r="J38" i="1"/>
  <c r="O14" i="1"/>
  <c r="L1947" i="1"/>
  <c r="K266" i="1"/>
  <c r="L1347" i="1"/>
  <c r="A734" i="1"/>
  <c r="J734" i="1"/>
  <c r="R1395" i="1"/>
  <c r="B1734" i="1"/>
  <c r="B1970" i="1"/>
  <c r="L1871" i="1"/>
  <c r="J48" i="1"/>
  <c r="N40" i="1"/>
  <c r="Q24" i="1"/>
  <c r="A480" i="1"/>
  <c r="O1927" i="1"/>
  <c r="M1654" i="1"/>
  <c r="A1650" i="1"/>
  <c r="M225" i="1"/>
  <c r="Q1347" i="1"/>
  <c r="O367" i="1"/>
  <c r="M367" i="1"/>
  <c r="R22" i="1"/>
  <c r="K22" i="1"/>
  <c r="L46" i="1"/>
  <c r="B46" i="1"/>
  <c r="O1666" i="1"/>
  <c r="A1666" i="1"/>
  <c r="Q798" i="1"/>
  <c r="A868" i="1"/>
  <c r="N320" i="1"/>
  <c r="J312" i="1"/>
  <c r="M1723" i="1"/>
  <c r="B1723" i="1"/>
  <c r="O698" i="1"/>
  <c r="B698" i="1"/>
  <c r="K704" i="1"/>
  <c r="L736" i="1"/>
  <c r="N2003" i="1"/>
  <c r="A1398" i="1"/>
  <c r="M9" i="1"/>
  <c r="N9" i="1"/>
  <c r="A9" i="1"/>
  <c r="O9" i="1"/>
  <c r="B9" i="1"/>
  <c r="L9" i="1"/>
  <c r="Q9" i="1"/>
  <c r="J9" i="1"/>
  <c r="R9" i="1"/>
  <c r="K9" i="1"/>
  <c r="N691" i="1"/>
  <c r="R691" i="1"/>
  <c r="L1713" i="1"/>
  <c r="B1713" i="1"/>
  <c r="J1721" i="1"/>
  <c r="K1721" i="1"/>
  <c r="M218" i="1"/>
  <c r="J17" i="1"/>
  <c r="O1741" i="1"/>
  <c r="R206" i="1"/>
  <c r="N56" i="1"/>
  <c r="R48" i="1"/>
  <c r="B48" i="1"/>
  <c r="M40" i="1"/>
  <c r="N32" i="1"/>
  <c r="O24" i="1"/>
  <c r="Q16" i="1"/>
  <c r="A16" i="1"/>
  <c r="J480" i="1"/>
  <c r="Q263" i="1"/>
  <c r="J223" i="1"/>
  <c r="J231" i="1"/>
  <c r="J2023" i="1"/>
  <c r="A2033" i="1"/>
  <c r="R2034" i="1"/>
  <c r="O1627" i="1"/>
  <c r="K1666" i="1"/>
  <c r="N1743" i="1"/>
  <c r="J208" i="1"/>
  <c r="Q54" i="1"/>
  <c r="K46" i="1"/>
  <c r="A46" i="1"/>
  <c r="B38" i="1"/>
  <c r="A30" i="1"/>
  <c r="B22" i="1"/>
  <c r="L14" i="1"/>
  <c r="Q367" i="1"/>
  <c r="N1627" i="1"/>
  <c r="J1666" i="1"/>
  <c r="M1743" i="1"/>
  <c r="Q208" i="1"/>
  <c r="L54" i="1"/>
  <c r="J46" i="1"/>
  <c r="Q38" i="1"/>
  <c r="Q30" i="1"/>
  <c r="Q22" i="1"/>
  <c r="A22" i="1"/>
  <c r="B14" i="1"/>
  <c r="Q318" i="1"/>
  <c r="K3" i="1"/>
  <c r="L3" i="1"/>
  <c r="M3" i="1"/>
  <c r="R3" i="1"/>
  <c r="N3" i="1"/>
  <c r="O3" i="1"/>
  <c r="B3" i="1"/>
  <c r="J3" i="1"/>
  <c r="A3" i="1"/>
  <c r="Q3" i="1"/>
  <c r="K11" i="1"/>
  <c r="L11" i="1"/>
  <c r="J11" i="1"/>
  <c r="M11" i="1"/>
  <c r="R11" i="1"/>
  <c r="N11" i="1"/>
  <c r="O11" i="1"/>
  <c r="Q11" i="1"/>
  <c r="K1669" i="1"/>
  <c r="R1669" i="1"/>
  <c r="J742" i="1"/>
  <c r="B742" i="1"/>
  <c r="B736" i="1"/>
  <c r="M736" i="1"/>
  <c r="N736" i="1"/>
  <c r="K730" i="1"/>
  <c r="L730" i="1"/>
  <c r="A716" i="1"/>
  <c r="M710" i="1"/>
  <c r="B710" i="1"/>
  <c r="J710" i="1"/>
  <c r="B1699" i="1"/>
  <c r="L1699" i="1"/>
  <c r="A1715" i="1"/>
  <c r="K1715" i="1"/>
  <c r="K483" i="1"/>
  <c r="R483" i="1"/>
  <c r="K1999" i="1"/>
  <c r="M1999" i="1"/>
  <c r="J2016" i="1"/>
  <c r="O2016" i="1"/>
  <c r="K1627" i="1"/>
  <c r="L1743" i="1"/>
  <c r="K54" i="1"/>
  <c r="R46" i="1"/>
  <c r="L38" i="1"/>
  <c r="O30" i="1"/>
  <c r="N22" i="1"/>
  <c r="K14" i="1"/>
  <c r="A367" i="1"/>
  <c r="A4" i="1"/>
  <c r="J4" i="1"/>
  <c r="R4" i="1"/>
  <c r="B4" i="1"/>
  <c r="K4" i="1"/>
  <c r="L4" i="1"/>
  <c r="M4" i="1"/>
  <c r="N4" i="1"/>
  <c r="Q4" i="1"/>
  <c r="O4" i="1"/>
  <c r="B12" i="1"/>
  <c r="J12" i="1"/>
  <c r="R12" i="1"/>
  <c r="K12" i="1"/>
  <c r="L12" i="1"/>
  <c r="M12" i="1"/>
  <c r="N12" i="1"/>
  <c r="Q12" i="1"/>
  <c r="O12" i="1"/>
  <c r="K747" i="1"/>
  <c r="M214" i="1"/>
  <c r="A17" i="1"/>
  <c r="O1621" i="1"/>
  <c r="A1621" i="1"/>
  <c r="O206" i="1"/>
  <c r="O48" i="1"/>
  <c r="Q40" i="1"/>
  <c r="A40" i="1"/>
  <c r="R24" i="1"/>
  <c r="L16" i="1"/>
  <c r="O220" i="1"/>
  <c r="N2008" i="1"/>
  <c r="B2023" i="1"/>
  <c r="L2047" i="1"/>
  <c r="J2009" i="1"/>
  <c r="K2034" i="1"/>
  <c r="B730" i="1"/>
  <c r="O736" i="1"/>
  <c r="O742" i="1"/>
  <c r="O1947" i="1"/>
  <c r="R1999" i="1"/>
  <c r="R157" i="1"/>
  <c r="B155" i="1"/>
  <c r="K367" i="1"/>
  <c r="B367" i="1"/>
  <c r="N367" i="1"/>
  <c r="Q6" i="1"/>
  <c r="J6" i="1"/>
  <c r="R6" i="1"/>
  <c r="K6" i="1"/>
  <c r="A6" i="1"/>
  <c r="L6" i="1"/>
  <c r="O6" i="1"/>
  <c r="B6" i="1"/>
  <c r="M6" i="1"/>
  <c r="N6" i="1"/>
  <c r="A14" i="1"/>
  <c r="Q14" i="1"/>
  <c r="J14" i="1"/>
  <c r="M22" i="1"/>
  <c r="J22" i="1"/>
  <c r="L30" i="1"/>
  <c r="R30" i="1"/>
  <c r="B30" i="1"/>
  <c r="K38" i="1"/>
  <c r="A38" i="1"/>
  <c r="R38" i="1"/>
  <c r="Q46" i="1"/>
  <c r="B54" i="1"/>
  <c r="R54" i="1"/>
  <c r="M54" i="1"/>
  <c r="M208" i="1"/>
  <c r="B208" i="1"/>
  <c r="K208" i="1"/>
  <c r="A1743" i="1"/>
  <c r="O1743" i="1"/>
  <c r="Q1666" i="1"/>
  <c r="R1666" i="1"/>
  <c r="L1627" i="1"/>
  <c r="R1627" i="1"/>
  <c r="M1627" i="1"/>
  <c r="A1627" i="1"/>
  <c r="B1666" i="1"/>
  <c r="J1743" i="1"/>
  <c r="L208" i="1"/>
  <c r="O54" i="1"/>
  <c r="O46" i="1"/>
  <c r="N30" i="1"/>
  <c r="O22" i="1"/>
  <c r="N14" i="1"/>
  <c r="L367" i="1"/>
  <c r="K1947" i="1"/>
  <c r="K1728" i="1"/>
  <c r="O7" i="1"/>
  <c r="B7" i="1"/>
  <c r="Q7" i="1"/>
  <c r="J7" i="1"/>
  <c r="R7" i="1"/>
  <c r="K7" i="1"/>
  <c r="N7" i="1"/>
  <c r="L7" i="1"/>
  <c r="A7" i="1"/>
  <c r="M7" i="1"/>
  <c r="A8" i="1"/>
  <c r="N8" i="1"/>
  <c r="B8" i="1"/>
  <c r="O8" i="1"/>
  <c r="Q8" i="1"/>
  <c r="J8" i="1"/>
  <c r="R8" i="1"/>
  <c r="M8" i="1"/>
  <c r="K8" i="1"/>
  <c r="L8" i="1"/>
  <c r="O719" i="1"/>
  <c r="K1562" i="1"/>
  <c r="M1562" i="1"/>
  <c r="A1522" i="1"/>
  <c r="A1482" i="1"/>
  <c r="B1482" i="1"/>
  <c r="R1504" i="1"/>
  <c r="L1560" i="1"/>
  <c r="O1576" i="1"/>
  <c r="J1552" i="1"/>
  <c r="R1474" i="1"/>
  <c r="K1514" i="1"/>
  <c r="L1554" i="1"/>
  <c r="Q2016" i="1"/>
  <c r="L1562" i="1"/>
  <c r="O1584" i="1"/>
  <c r="K1584" i="1"/>
  <c r="K1568" i="1"/>
  <c r="L1544" i="1"/>
  <c r="O1536" i="1"/>
  <c r="N1536" i="1"/>
  <c r="J1528" i="1"/>
  <c r="O1528" i="1"/>
  <c r="L1520" i="1"/>
  <c r="R1520" i="1"/>
  <c r="O1496" i="1"/>
  <c r="R1496" i="1"/>
  <c r="N1480" i="1"/>
  <c r="A1480" i="1"/>
  <c r="Q1472" i="1"/>
  <c r="N1456" i="1"/>
  <c r="O1456" i="1"/>
  <c r="K824" i="1"/>
  <c r="Q824" i="1"/>
  <c r="O1522" i="1"/>
  <c r="N1570" i="1"/>
  <c r="R1559" i="1"/>
  <c r="B1559" i="1"/>
  <c r="A1471" i="1"/>
  <c r="L1471" i="1"/>
  <c r="B759" i="1"/>
  <c r="Q759" i="1"/>
  <c r="O1530" i="1"/>
  <c r="Q1570" i="1"/>
  <c r="A882" i="1"/>
  <c r="R1480" i="1"/>
  <c r="Q1504" i="1"/>
  <c r="R1536" i="1"/>
  <c r="B1544" i="1"/>
  <c r="M1568" i="1"/>
  <c r="J1488" i="1"/>
  <c r="K1512" i="1"/>
  <c r="R1584" i="1"/>
  <c r="B1490" i="1"/>
  <c r="B1530" i="1"/>
  <c r="M1578" i="1"/>
  <c r="J1525" i="1"/>
  <c r="A1525" i="1"/>
  <c r="R1453" i="1"/>
  <c r="M1453" i="1"/>
  <c r="K758" i="1"/>
  <c r="N818" i="1"/>
  <c r="J873" i="1"/>
  <c r="O873" i="1"/>
  <c r="K853" i="1"/>
  <c r="A853" i="1"/>
  <c r="Q853" i="1"/>
  <c r="B847" i="1"/>
  <c r="N847" i="1"/>
  <c r="M841" i="1"/>
  <c r="L841" i="1"/>
  <c r="R835" i="1"/>
  <c r="K835" i="1"/>
  <c r="L821" i="1"/>
  <c r="A821" i="1"/>
  <c r="Q821" i="1"/>
  <c r="J815" i="1"/>
  <c r="N815" i="1"/>
  <c r="M809" i="1"/>
  <c r="J809" i="1"/>
  <c r="O803" i="1"/>
  <c r="N803" i="1"/>
  <c r="K789" i="1"/>
  <c r="A789" i="1"/>
  <c r="Q789" i="1"/>
  <c r="N783" i="1"/>
  <c r="J783" i="1"/>
  <c r="A777" i="1"/>
  <c r="N771" i="1"/>
  <c r="K757" i="1"/>
  <c r="A757" i="1"/>
  <c r="M757" i="1"/>
  <c r="O751" i="1"/>
  <c r="K751" i="1"/>
  <c r="B1906" i="1"/>
  <c r="L1480" i="1"/>
  <c r="B1504" i="1"/>
  <c r="K1536" i="1"/>
  <c r="B1568" i="1"/>
  <c r="Q1464" i="1"/>
  <c r="A1488" i="1"/>
  <c r="A1512" i="1"/>
  <c r="J1584" i="1"/>
  <c r="J1458" i="1"/>
  <c r="J1538" i="1"/>
  <c r="J1578" i="1"/>
  <c r="A790" i="1"/>
  <c r="A760" i="1"/>
  <c r="A820" i="1"/>
  <c r="R820" i="1"/>
  <c r="L225" i="1"/>
  <c r="R1648" i="1"/>
  <c r="N1648" i="1"/>
  <c r="J1664" i="1"/>
  <c r="Q1664" i="1"/>
  <c r="Q5" i="1"/>
  <c r="J5" i="1"/>
  <c r="R5" i="1"/>
  <c r="A5" i="1"/>
  <c r="K5" i="1"/>
  <c r="B5" i="1"/>
  <c r="L5" i="1"/>
  <c r="M5" i="1"/>
  <c r="N5" i="1"/>
  <c r="O5" i="1"/>
  <c r="Q13" i="1"/>
  <c r="J13" i="1"/>
  <c r="R13" i="1"/>
  <c r="K13" i="1"/>
  <c r="L13" i="1"/>
  <c r="M13" i="1"/>
  <c r="N13" i="1"/>
  <c r="O13" i="1"/>
  <c r="N1543" i="1"/>
  <c r="K1480" i="1"/>
  <c r="N1520" i="1"/>
  <c r="L1536" i="1"/>
  <c r="O1560" i="1"/>
  <c r="J1576" i="1"/>
  <c r="B1464" i="1"/>
  <c r="B1488" i="1"/>
  <c r="Q1469" i="1"/>
  <c r="B1589" i="1"/>
  <c r="K1466" i="1"/>
  <c r="L1506" i="1"/>
  <c r="K1546" i="1"/>
  <c r="R1586" i="1"/>
  <c r="M751" i="1"/>
  <c r="J757" i="1"/>
  <c r="Q771" i="1"/>
  <c r="A771" i="1"/>
  <c r="B777" i="1"/>
  <c r="B783" i="1"/>
  <c r="L789" i="1"/>
  <c r="L803" i="1"/>
  <c r="N809" i="1"/>
  <c r="K815" i="1"/>
  <c r="K821" i="1"/>
  <c r="M835" i="1"/>
  <c r="N841" i="1"/>
  <c r="M847" i="1"/>
  <c r="N853" i="1"/>
  <c r="L846" i="1"/>
  <c r="B873" i="1"/>
  <c r="R824" i="1"/>
  <c r="L10" i="1"/>
  <c r="M10" i="1"/>
  <c r="N10" i="1"/>
  <c r="O10" i="1"/>
  <c r="A10" i="1"/>
  <c r="K10" i="1"/>
  <c r="B10" i="1"/>
  <c r="Q10" i="1"/>
  <c r="J10" i="1"/>
  <c r="R10" i="1"/>
  <c r="L1940" i="1"/>
  <c r="A1970" i="1"/>
  <c r="J1989" i="1"/>
  <c r="Q1927" i="1"/>
  <c r="N1914" i="1"/>
  <c r="N1989" i="1"/>
  <c r="N1991" i="1"/>
  <c r="N1965" i="1"/>
  <c r="A1940" i="1"/>
  <c r="N1875" i="1"/>
  <c r="M1991" i="1"/>
  <c r="M150" i="1"/>
  <c r="N1967" i="1"/>
  <c r="O1972" i="1"/>
  <c r="L1919" i="1"/>
  <c r="L1911" i="1"/>
  <c r="M1875" i="1"/>
  <c r="R1946" i="1"/>
  <c r="R1947" i="1"/>
  <c r="R1929" i="1"/>
  <c r="N1972" i="1"/>
  <c r="B1910" i="1"/>
  <c r="A1946" i="1"/>
  <c r="Q2033" i="1"/>
  <c r="A1969" i="1"/>
  <c r="Q2024" i="1"/>
  <c r="Q1991" i="1"/>
  <c r="J1991" i="1"/>
  <c r="A1947" i="1"/>
  <c r="Q2032" i="1"/>
  <c r="N1874" i="1"/>
  <c r="J1929" i="1"/>
  <c r="J1900" i="1"/>
  <c r="Q1921" i="1"/>
  <c r="A1987" i="1"/>
  <c r="N1979" i="1"/>
  <c r="N1971" i="1"/>
  <c r="J1965" i="1"/>
  <c r="M1940" i="1"/>
  <c r="R1875" i="1"/>
  <c r="A1994" i="1"/>
  <c r="M1946" i="1"/>
  <c r="B1947" i="1"/>
  <c r="B1926" i="1"/>
  <c r="Q2047" i="1"/>
  <c r="A1989" i="1"/>
  <c r="J1980" i="1"/>
  <c r="B1940" i="1"/>
  <c r="B1875" i="1"/>
  <c r="Q2008" i="1"/>
  <c r="M1947" i="1"/>
  <c r="Q1976" i="1"/>
  <c r="L1909" i="1"/>
  <c r="R1975" i="1"/>
  <c r="A1991" i="1"/>
  <c r="O1900" i="1"/>
  <c r="O1902" i="1"/>
  <c r="B1942" i="1"/>
  <c r="R1972" i="1"/>
  <c r="Q1974" i="1"/>
  <c r="H679" i="15"/>
  <c r="H678" i="15" s="1"/>
  <c r="D696" i="15"/>
  <c r="E679" i="15"/>
  <c r="G679" i="15"/>
  <c r="B694" i="15"/>
  <c r="D694" i="15"/>
  <c r="F679" i="15"/>
  <c r="B685" i="15"/>
  <c r="G693" i="15"/>
  <c r="F693" i="15"/>
  <c r="B693" i="15"/>
  <c r="D679" i="15"/>
  <c r="C679" i="15"/>
  <c r="D693" i="15"/>
  <c r="E696" i="15"/>
  <c r="D695" i="15"/>
  <c r="J695" i="15" s="1"/>
  <c r="J692" i="15"/>
  <c r="B708" i="15"/>
  <c r="J690" i="15"/>
  <c r="J691" i="15"/>
  <c r="B707" i="15"/>
  <c r="O700" i="1"/>
  <c r="Q714" i="1"/>
  <c r="N720" i="1"/>
  <c r="A726" i="1"/>
  <c r="B746" i="1"/>
  <c r="L1623" i="1"/>
  <c r="L203" i="1"/>
  <c r="L58" i="1"/>
  <c r="R50" i="1"/>
  <c r="N34" i="1"/>
  <c r="L18" i="1"/>
  <c r="M1734" i="1"/>
  <c r="N1970" i="1"/>
  <c r="O1970" i="1"/>
  <c r="K1871" i="1"/>
  <c r="B1871" i="1"/>
  <c r="Q1989" i="1"/>
  <c r="Q1946" i="1"/>
  <c r="J1946" i="1"/>
  <c r="N1927" i="1"/>
  <c r="J1933" i="1"/>
  <c r="A1933" i="1"/>
  <c r="J1870" i="1"/>
  <c r="B1654" i="1"/>
  <c r="N252" i="1"/>
  <c r="J1733" i="1"/>
  <c r="O1905" i="1"/>
  <c r="J2008" i="1"/>
  <c r="K2023" i="1"/>
  <c r="A2023" i="1"/>
  <c r="M2033" i="1"/>
  <c r="O2047" i="1"/>
  <c r="O2009" i="1"/>
  <c r="Q2034" i="1"/>
  <c r="R2048" i="1"/>
  <c r="M71" i="1"/>
  <c r="O1664" i="1"/>
  <c r="O266" i="1"/>
  <c r="O225" i="1"/>
  <c r="Q233" i="1"/>
  <c r="J157" i="1"/>
  <c r="R258" i="1"/>
  <c r="A264" i="1"/>
  <c r="N309" i="1"/>
  <c r="M374" i="1"/>
  <c r="L1734" i="1"/>
  <c r="B1946" i="1"/>
  <c r="M1927" i="1"/>
  <c r="R1933" i="1"/>
  <c r="Q1870" i="1"/>
  <c r="O1654" i="1"/>
  <c r="A1654" i="1"/>
  <c r="O1650" i="1"/>
  <c r="M252" i="1"/>
  <c r="O1733" i="1"/>
  <c r="M1905" i="1"/>
  <c r="K2008" i="1"/>
  <c r="R2023" i="1"/>
  <c r="K2033" i="1"/>
  <c r="L2033" i="1"/>
  <c r="N2047" i="1"/>
  <c r="K71" i="1"/>
  <c r="L71" i="1"/>
  <c r="N1664" i="1"/>
  <c r="B1664" i="1"/>
  <c r="B1648" i="1"/>
  <c r="M266" i="1"/>
  <c r="N225" i="1"/>
  <c r="K1994" i="1"/>
  <c r="A309" i="1"/>
  <c r="O641" i="1"/>
  <c r="B649" i="1"/>
  <c r="Q1575" i="1"/>
  <c r="J1575" i="1"/>
  <c r="N1567" i="1"/>
  <c r="O1567" i="1"/>
  <c r="A1535" i="1"/>
  <c r="O1535" i="1"/>
  <c r="J1519" i="1"/>
  <c r="R1519" i="1"/>
  <c r="N1519" i="1"/>
  <c r="B1495" i="1"/>
  <c r="J1495" i="1"/>
  <c r="O1495" i="1"/>
  <c r="R1479" i="1"/>
  <c r="L1479" i="1"/>
  <c r="O1455" i="1"/>
  <c r="J1455" i="1"/>
  <c r="R71" i="1"/>
  <c r="A71" i="1"/>
  <c r="L1664" i="1"/>
  <c r="M1648" i="1"/>
  <c r="L266" i="1"/>
  <c r="A266" i="1"/>
  <c r="K225" i="1"/>
  <c r="M233" i="1"/>
  <c r="N157" i="1"/>
  <c r="N1721" i="1"/>
  <c r="N1949" i="1"/>
  <c r="L1949" i="1"/>
  <c r="R51" i="1"/>
  <c r="Q650" i="1"/>
  <c r="A650" i="1"/>
  <c r="B642" i="1"/>
  <c r="O634" i="1"/>
  <c r="B634" i="1"/>
  <c r="L634" i="1"/>
  <c r="O626" i="1"/>
  <c r="R626" i="1"/>
  <c r="J167" i="1"/>
  <c r="R167" i="1"/>
  <c r="M167" i="1"/>
  <c r="N167" i="1"/>
  <c r="B633" i="1"/>
  <c r="N633" i="1"/>
  <c r="R633" i="1"/>
  <c r="K625" i="1"/>
  <c r="R625" i="1"/>
  <c r="M625" i="1"/>
  <c r="J600" i="1"/>
  <c r="L592" i="1"/>
  <c r="K584" i="1"/>
  <c r="O584" i="1"/>
  <c r="O1596" i="1"/>
  <c r="K1719" i="1"/>
  <c r="M372" i="1"/>
  <c r="K700" i="1"/>
  <c r="A714" i="1"/>
  <c r="B732" i="1"/>
  <c r="J746" i="1"/>
  <c r="J1623" i="1"/>
  <c r="N1739" i="1"/>
  <c r="R213" i="1"/>
  <c r="J42" i="1"/>
  <c r="O26" i="1"/>
  <c r="N686" i="1"/>
  <c r="J1970" i="1"/>
  <c r="O1871" i="1"/>
  <c r="J154" i="1"/>
  <c r="K1989" i="1"/>
  <c r="L1989" i="1"/>
  <c r="L1946" i="1"/>
  <c r="J1927" i="1"/>
  <c r="B1927" i="1"/>
  <c r="O1933" i="1"/>
  <c r="L1870" i="1"/>
  <c r="B1870" i="1"/>
  <c r="K1654" i="1"/>
  <c r="R1650" i="1"/>
  <c r="L361" i="1"/>
  <c r="M2008" i="1"/>
  <c r="A2008" i="1"/>
  <c r="Q2023" i="1"/>
  <c r="J2047" i="1"/>
  <c r="B2047" i="1"/>
  <c r="K2009" i="1"/>
  <c r="M2024" i="1"/>
  <c r="O2048" i="1"/>
  <c r="R1664" i="1"/>
  <c r="K1648" i="1"/>
  <c r="J225" i="1"/>
  <c r="B225" i="1"/>
  <c r="K233" i="1"/>
  <c r="K222" i="1"/>
  <c r="M157" i="1"/>
  <c r="B157" i="1"/>
  <c r="L685" i="1"/>
  <c r="N1713" i="1"/>
  <c r="B718" i="1"/>
  <c r="K650" i="1"/>
  <c r="B266" i="1"/>
  <c r="N266" i="1"/>
  <c r="A692" i="1"/>
  <c r="J692" i="1"/>
  <c r="Q1929" i="1"/>
  <c r="K1596" i="1"/>
  <c r="R1719" i="1"/>
  <c r="L372" i="1"/>
  <c r="L700" i="1"/>
  <c r="Q720" i="1"/>
  <c r="O726" i="1"/>
  <c r="A732" i="1"/>
  <c r="R1623" i="1"/>
  <c r="B1739" i="1"/>
  <c r="J213" i="1"/>
  <c r="B42" i="1"/>
  <c r="R1989" i="1"/>
  <c r="M1933" i="1"/>
  <c r="K1870" i="1"/>
  <c r="R361" i="1"/>
  <c r="B220" i="1"/>
  <c r="M2023" i="1"/>
  <c r="R2009" i="1"/>
  <c r="B2024" i="1"/>
  <c r="N2048" i="1"/>
  <c r="J1648" i="1"/>
  <c r="J266" i="1"/>
  <c r="Q225" i="1"/>
  <c r="R233" i="1"/>
  <c r="A233" i="1"/>
  <c r="K157" i="1"/>
  <c r="J1713" i="1"/>
  <c r="B724" i="1"/>
  <c r="A1999" i="1"/>
  <c r="N1999" i="1"/>
  <c r="M2016" i="1"/>
  <c r="B875" i="1"/>
  <c r="N1466" i="1"/>
  <c r="N1482" i="1"/>
  <c r="A1490" i="1"/>
  <c r="O1506" i="1"/>
  <c r="R1522" i="1"/>
  <c r="A1530" i="1"/>
  <c r="J1546" i="1"/>
  <c r="J1562" i="1"/>
  <c r="K1578" i="1"/>
  <c r="R810" i="1"/>
  <c r="M846" i="1"/>
  <c r="A759" i="1"/>
  <c r="N881" i="1"/>
  <c r="M1555" i="1"/>
  <c r="B1466" i="1"/>
  <c r="L1482" i="1"/>
  <c r="K1498" i="1"/>
  <c r="B1506" i="1"/>
  <c r="Q1522" i="1"/>
  <c r="N1538" i="1"/>
  <c r="M1554" i="1"/>
  <c r="Q1562" i="1"/>
  <c r="R1578" i="1"/>
  <c r="O779" i="1"/>
  <c r="J1686" i="1"/>
  <c r="O1504" i="1"/>
  <c r="K1520" i="1"/>
  <c r="Q1536" i="1"/>
  <c r="R1560" i="1"/>
  <c r="O1568" i="1"/>
  <c r="K1576" i="1"/>
  <c r="J1456" i="1"/>
  <c r="M1464" i="1"/>
  <c r="R1488" i="1"/>
  <c r="A1496" i="1"/>
  <c r="L1528" i="1"/>
  <c r="Q1584" i="1"/>
  <c r="R1458" i="1"/>
  <c r="O1474" i="1"/>
  <c r="Q1498" i="1"/>
  <c r="K1530" i="1"/>
  <c r="O1538" i="1"/>
  <c r="R1554" i="1"/>
  <c r="M1570" i="1"/>
  <c r="N1586" i="1"/>
  <c r="Q777" i="1"/>
  <c r="Q847" i="1"/>
  <c r="O782" i="1"/>
  <c r="R873" i="1"/>
  <c r="B785" i="1"/>
  <c r="N760" i="1"/>
  <c r="R798" i="1"/>
  <c r="L1906" i="1"/>
  <c r="Q1458" i="1"/>
  <c r="L1474" i="1"/>
  <c r="O1498" i="1"/>
  <c r="Q1514" i="1"/>
  <c r="L1530" i="1"/>
  <c r="B1538" i="1"/>
  <c r="J1554" i="1"/>
  <c r="K1570" i="1"/>
  <c r="M1586" i="1"/>
  <c r="N817" i="1"/>
  <c r="K1474" i="1"/>
  <c r="N1490" i="1"/>
  <c r="B1514" i="1"/>
  <c r="L1546" i="1"/>
  <c r="L1586" i="1"/>
  <c r="M817" i="1"/>
  <c r="O1742" i="1"/>
  <c r="A1742" i="1"/>
  <c r="M1742" i="1"/>
  <c r="M1716" i="1"/>
  <c r="J1716" i="1"/>
  <c r="R2004" i="1"/>
  <c r="A2004" i="1"/>
  <c r="M2019" i="1"/>
  <c r="L2029" i="1"/>
  <c r="M2044" i="1"/>
  <c r="N2044" i="1"/>
  <c r="M66" i="1"/>
  <c r="O1628" i="1"/>
  <c r="N23" i="1"/>
  <c r="Q506" i="1"/>
  <c r="K506" i="1"/>
  <c r="Q1730" i="1"/>
  <c r="A1730" i="1"/>
  <c r="R364" i="1"/>
  <c r="B364" i="1"/>
  <c r="M364" i="1"/>
  <c r="N480" i="1"/>
  <c r="M480" i="1"/>
  <c r="B32" i="1"/>
  <c r="Q32" i="1"/>
  <c r="A56" i="1"/>
  <c r="O56" i="1"/>
  <c r="L1741" i="1"/>
  <c r="K1741" i="1"/>
  <c r="A1997" i="1"/>
  <c r="Q1997" i="1"/>
  <c r="B1997" i="1"/>
  <c r="J1997" i="1"/>
  <c r="L1997" i="1"/>
  <c r="A2043" i="1"/>
  <c r="M2043" i="1"/>
  <c r="M2028" i="1"/>
  <c r="J2028" i="1"/>
  <c r="K2028" i="1"/>
  <c r="L66" i="1"/>
  <c r="M1628" i="1"/>
  <c r="M1583" i="1"/>
  <c r="N1583" i="1"/>
  <c r="O1583" i="1"/>
  <c r="Q1583" i="1"/>
  <c r="J1583" i="1"/>
  <c r="L1583" i="1"/>
  <c r="A1575" i="1"/>
  <c r="L1575" i="1"/>
  <c r="K1575" i="1"/>
  <c r="M1575" i="1"/>
  <c r="N1575" i="1"/>
  <c r="O1575" i="1"/>
  <c r="B1575" i="1"/>
  <c r="R1575" i="1"/>
  <c r="Q1567" i="1"/>
  <c r="A1567" i="1"/>
  <c r="J1567" i="1"/>
  <c r="B1567" i="1"/>
  <c r="R1567" i="1"/>
  <c r="L1567" i="1"/>
  <c r="K1567" i="1"/>
  <c r="M1567" i="1"/>
  <c r="N1559" i="1"/>
  <c r="O1559" i="1"/>
  <c r="Q1559" i="1"/>
  <c r="A1559" i="1"/>
  <c r="J1559" i="1"/>
  <c r="M1559" i="1"/>
  <c r="B1551" i="1"/>
  <c r="R1551" i="1"/>
  <c r="L1551" i="1"/>
  <c r="K1551" i="1"/>
  <c r="M1551" i="1"/>
  <c r="N1551" i="1"/>
  <c r="O1551" i="1"/>
  <c r="A1551" i="1"/>
  <c r="J1551" i="1"/>
  <c r="Q1543" i="1"/>
  <c r="A1543" i="1"/>
  <c r="J1543" i="1"/>
  <c r="B1543" i="1"/>
  <c r="R1543" i="1"/>
  <c r="L1543" i="1"/>
  <c r="K1543" i="1"/>
  <c r="O1543" i="1"/>
  <c r="R1535" i="1"/>
  <c r="M1535" i="1"/>
  <c r="K1535" i="1"/>
  <c r="L1535" i="1"/>
  <c r="N1535" i="1"/>
  <c r="J1535" i="1"/>
  <c r="Q1535" i="1"/>
  <c r="A1527" i="1"/>
  <c r="N1527" i="1"/>
  <c r="B1527" i="1"/>
  <c r="O1527" i="1"/>
  <c r="J1527" i="1"/>
  <c r="Q1527" i="1"/>
  <c r="R1527" i="1"/>
  <c r="L1527" i="1"/>
  <c r="K1527" i="1"/>
  <c r="M1519" i="1"/>
  <c r="O1519" i="1"/>
  <c r="A1519" i="1"/>
  <c r="Q1519" i="1"/>
  <c r="B1519" i="1"/>
  <c r="K1519" i="1"/>
  <c r="L1519" i="1"/>
  <c r="J1511" i="1"/>
  <c r="Q1511" i="1"/>
  <c r="R1511" i="1"/>
  <c r="L1511" i="1"/>
  <c r="M1511" i="1"/>
  <c r="B1511" i="1"/>
  <c r="O1511" i="1"/>
  <c r="O1503" i="1"/>
  <c r="A1503" i="1"/>
  <c r="Q1503" i="1"/>
  <c r="B1503" i="1"/>
  <c r="K1503" i="1"/>
  <c r="J1503" i="1"/>
  <c r="N1503" i="1"/>
  <c r="R1503" i="1"/>
  <c r="L1495" i="1"/>
  <c r="M1495" i="1"/>
  <c r="K1495" i="1"/>
  <c r="A1495" i="1"/>
  <c r="N1495" i="1"/>
  <c r="R1495" i="1"/>
  <c r="B1487" i="1"/>
  <c r="K1487" i="1"/>
  <c r="J1487" i="1"/>
  <c r="N1487" i="1"/>
  <c r="R1487" i="1"/>
  <c r="L1487" i="1"/>
  <c r="M1487" i="1"/>
  <c r="A1487" i="1"/>
  <c r="Q1487" i="1"/>
  <c r="K1479" i="1"/>
  <c r="A1479" i="1"/>
  <c r="N1479" i="1"/>
  <c r="B1479" i="1"/>
  <c r="O1479" i="1"/>
  <c r="J1479" i="1"/>
  <c r="Q1479" i="1"/>
  <c r="M1479" i="1"/>
  <c r="M1471" i="1"/>
  <c r="O1471" i="1"/>
  <c r="Q1471" i="1"/>
  <c r="K1471" i="1"/>
  <c r="J1471" i="1"/>
  <c r="R1471" i="1"/>
  <c r="A1463" i="1"/>
  <c r="K1463" i="1"/>
  <c r="B1463" i="1"/>
  <c r="M1463" i="1"/>
  <c r="Q1463" i="1"/>
  <c r="J1463" i="1"/>
  <c r="R1463" i="1"/>
  <c r="O1463" i="1"/>
  <c r="L1455" i="1"/>
  <c r="M1455" i="1"/>
  <c r="Q1455" i="1"/>
  <c r="A1455" i="1"/>
  <c r="K1455" i="1"/>
  <c r="B1455" i="1"/>
  <c r="N1455" i="1"/>
  <c r="R1455" i="1"/>
  <c r="L697" i="1"/>
  <c r="N697" i="1"/>
  <c r="J269" i="1"/>
  <c r="B269" i="1"/>
  <c r="K269" i="1"/>
  <c r="M1724" i="1"/>
  <c r="A1724" i="1"/>
  <c r="J1724" i="1"/>
  <c r="B321" i="1"/>
  <c r="J321" i="1"/>
  <c r="L1998" i="1"/>
  <c r="Q2004" i="1"/>
  <c r="Q2019" i="1"/>
  <c r="J2019" i="1"/>
  <c r="R2029" i="1"/>
  <c r="K2044" i="1"/>
  <c r="A2044" i="1"/>
  <c r="B66" i="1"/>
  <c r="L1628" i="1"/>
  <c r="A1966" i="1"/>
  <c r="Q1966" i="1"/>
  <c r="R723" i="1"/>
  <c r="N723" i="1"/>
  <c r="B2019" i="1"/>
  <c r="J2029" i="1"/>
  <c r="R2044" i="1"/>
  <c r="R66" i="1"/>
  <c r="K1628" i="1"/>
  <c r="O697" i="1"/>
  <c r="M363" i="1"/>
  <c r="J150" i="1"/>
  <c r="N1463" i="1"/>
  <c r="O1487" i="1"/>
  <c r="N1511" i="1"/>
  <c r="K1559" i="1"/>
  <c r="K1583" i="1"/>
  <c r="J1665" i="1"/>
  <c r="A1665" i="1"/>
  <c r="J2004" i="1"/>
  <c r="B2004" i="1"/>
  <c r="R2019" i="1"/>
  <c r="K2029" i="1"/>
  <c r="L2044" i="1"/>
  <c r="B2044" i="1"/>
  <c r="O2004" i="1"/>
  <c r="O2019" i="1"/>
  <c r="A2019" i="1"/>
  <c r="Q2029" i="1"/>
  <c r="J2044" i="1"/>
  <c r="K66" i="1"/>
  <c r="R1628" i="1"/>
  <c r="Q703" i="1"/>
  <c r="Q1665" i="1"/>
  <c r="L1730" i="1"/>
  <c r="A313" i="1"/>
  <c r="J313" i="1"/>
  <c r="M313" i="1"/>
  <c r="M1982" i="1"/>
  <c r="Q1982" i="1"/>
  <c r="N1982" i="1"/>
  <c r="N2004" i="1"/>
  <c r="N2019" i="1"/>
  <c r="O2029" i="1"/>
  <c r="Q2044" i="1"/>
  <c r="Q66" i="1"/>
  <c r="B1628" i="1"/>
  <c r="O703" i="1"/>
  <c r="O55" i="1"/>
  <c r="L2003" i="1"/>
  <c r="N1471" i="1"/>
  <c r="Q1495" i="1"/>
  <c r="A1511" i="1"/>
  <c r="B1535" i="1"/>
  <c r="L1559" i="1"/>
  <c r="B1583" i="1"/>
  <c r="N1651" i="1"/>
  <c r="M1651" i="1"/>
  <c r="N2029" i="1"/>
  <c r="A1628" i="1"/>
  <c r="M154" i="1"/>
  <c r="A1716" i="1"/>
  <c r="Q709" i="1"/>
  <c r="B55" i="1"/>
  <c r="Q1378" i="1"/>
  <c r="Q1416" i="1"/>
  <c r="M1401" i="1"/>
  <c r="O1354" i="1"/>
  <c r="Q1362" i="1"/>
  <c r="K1370" i="1"/>
  <c r="J1386" i="1"/>
  <c r="J1424" i="1"/>
  <c r="J1432" i="1"/>
  <c r="R1440" i="1"/>
  <c r="R1448" i="1"/>
  <c r="O1448" i="1"/>
  <c r="M753" i="1"/>
  <c r="A855" i="1"/>
  <c r="Q719" i="1"/>
  <c r="Q70" i="1"/>
  <c r="M1595" i="1"/>
  <c r="K1378" i="1"/>
  <c r="M1416" i="1"/>
  <c r="J1354" i="1"/>
  <c r="R1362" i="1"/>
  <c r="M1362" i="1"/>
  <c r="N1370" i="1"/>
  <c r="O1386" i="1"/>
  <c r="J1394" i="1"/>
  <c r="B167" i="1"/>
  <c r="K1424" i="1"/>
  <c r="M1440" i="1"/>
  <c r="J1448" i="1"/>
  <c r="M759" i="1"/>
  <c r="R785" i="1"/>
  <c r="Q817" i="1"/>
  <c r="K1416" i="1"/>
  <c r="O1401" i="1"/>
  <c r="R1354" i="1"/>
  <c r="R1370" i="1"/>
  <c r="M1370" i="1"/>
  <c r="N1386" i="1"/>
  <c r="O1394" i="1"/>
  <c r="Q1424" i="1"/>
  <c r="M1432" i="1"/>
  <c r="J1440" i="1"/>
  <c r="O361" i="1"/>
  <c r="N220" i="1"/>
  <c r="N1733" i="1"/>
  <c r="J1905" i="1"/>
  <c r="R1949" i="1"/>
  <c r="N1378" i="1"/>
  <c r="L1416" i="1"/>
  <c r="R1401" i="1"/>
  <c r="N1401" i="1"/>
  <c r="L1362" i="1"/>
  <c r="M1386" i="1"/>
  <c r="N1394" i="1"/>
  <c r="N617" i="1"/>
  <c r="R1424" i="1"/>
  <c r="O1424" i="1"/>
  <c r="Q1432" i="1"/>
  <c r="L1448" i="1"/>
  <c r="R765" i="1"/>
  <c r="Q791" i="1"/>
  <c r="A829" i="1"/>
  <c r="Q1922" i="1"/>
  <c r="K591" i="1"/>
  <c r="A361" i="1"/>
  <c r="L220" i="1"/>
  <c r="L1733" i="1"/>
  <c r="K1738" i="1"/>
  <c r="R745" i="1"/>
  <c r="A44" i="1"/>
  <c r="J1378" i="1"/>
  <c r="M1378" i="1"/>
  <c r="J1416" i="1"/>
  <c r="K1401" i="1"/>
  <c r="L1354" i="1"/>
  <c r="K1362" i="1"/>
  <c r="Q1370" i="1"/>
  <c r="K1386" i="1"/>
  <c r="Q1394" i="1"/>
  <c r="M1394" i="1"/>
  <c r="K167" i="1"/>
  <c r="N1432" i="1"/>
  <c r="O1432" i="1"/>
  <c r="Q1440" i="1"/>
  <c r="K1448" i="1"/>
  <c r="A765" i="1"/>
  <c r="B797" i="1"/>
  <c r="J834" i="1"/>
  <c r="A1922" i="1"/>
  <c r="Q252" i="1"/>
  <c r="R220" i="1"/>
  <c r="A1733" i="1"/>
  <c r="A1905" i="1"/>
  <c r="O745" i="1"/>
  <c r="R1378" i="1"/>
  <c r="N1416" i="1"/>
  <c r="Q1354" i="1"/>
  <c r="J1362" i="1"/>
  <c r="L1370" i="1"/>
  <c r="L1386" i="1"/>
  <c r="R1394" i="1"/>
  <c r="Q167" i="1"/>
  <c r="L1424" i="1"/>
  <c r="L1432" i="1"/>
  <c r="K1440" i="1"/>
  <c r="O1440" i="1"/>
  <c r="Q1448" i="1"/>
  <c r="O66" i="1"/>
  <c r="N1628" i="1"/>
  <c r="Q154" i="1"/>
  <c r="Q1716" i="1"/>
  <c r="O269" i="1"/>
  <c r="J697" i="1"/>
  <c r="M703" i="1"/>
  <c r="M723" i="1"/>
  <c r="M1665" i="1"/>
  <c r="J1742" i="1"/>
  <c r="J55" i="1"/>
  <c r="R222" i="1"/>
  <c r="N635" i="1"/>
  <c r="K635" i="1"/>
  <c r="N154" i="1"/>
  <c r="B154" i="1"/>
  <c r="O321" i="1"/>
  <c r="O313" i="1"/>
  <c r="O1724" i="1"/>
  <c r="N269" i="1"/>
  <c r="R697" i="1"/>
  <c r="K703" i="1"/>
  <c r="N709" i="1"/>
  <c r="L723" i="1"/>
  <c r="L1665" i="1"/>
  <c r="Q1742" i="1"/>
  <c r="R55" i="1"/>
  <c r="B23" i="1"/>
  <c r="L154" i="1"/>
  <c r="A154" i="1"/>
  <c r="A321" i="1"/>
  <c r="N313" i="1"/>
  <c r="N1724" i="1"/>
  <c r="N1716" i="1"/>
  <c r="R269" i="1"/>
  <c r="J703" i="1"/>
  <c r="K709" i="1"/>
  <c r="K723" i="1"/>
  <c r="R1665" i="1"/>
  <c r="L1651" i="1"/>
  <c r="M1709" i="1"/>
  <c r="R1709" i="1"/>
  <c r="L1709" i="1"/>
  <c r="O154" i="1"/>
  <c r="K248" i="1"/>
  <c r="R248" i="1"/>
  <c r="J1659" i="1"/>
  <c r="K1659" i="1"/>
  <c r="J1651" i="1"/>
  <c r="A1651" i="1"/>
  <c r="R1651" i="1"/>
  <c r="B1651" i="1"/>
  <c r="K1651" i="1"/>
  <c r="O1651" i="1"/>
  <c r="Q1651" i="1"/>
  <c r="A1901" i="1"/>
  <c r="R1901" i="1"/>
  <c r="K1901" i="1"/>
  <c r="B1941" i="1"/>
  <c r="O1941" i="1"/>
  <c r="M1966" i="1"/>
  <c r="N1966" i="1"/>
  <c r="O1966" i="1"/>
  <c r="B1966" i="1"/>
  <c r="J1966" i="1"/>
  <c r="K1966" i="1"/>
  <c r="R1966" i="1"/>
  <c r="L1966" i="1"/>
  <c r="O230" i="1"/>
  <c r="Q222" i="1"/>
  <c r="J222" i="1"/>
  <c r="B222" i="1"/>
  <c r="L222" i="1"/>
  <c r="N222" i="1"/>
  <c r="M222" i="1"/>
  <c r="O222" i="1"/>
  <c r="K74" i="1"/>
  <c r="Q74" i="1"/>
  <c r="J74" i="1"/>
  <c r="R74" i="1"/>
  <c r="N74" i="1"/>
  <c r="J479" i="1"/>
  <c r="K479" i="1"/>
  <c r="R407" i="1"/>
  <c r="B407" i="1"/>
  <c r="M407" i="1"/>
  <c r="O407" i="1"/>
  <c r="L407" i="1"/>
  <c r="M23" i="1"/>
  <c r="O23" i="1"/>
  <c r="R23" i="1"/>
  <c r="K23" i="1"/>
  <c r="Q23" i="1"/>
  <c r="J23" i="1"/>
  <c r="L23" i="1"/>
  <c r="M39" i="1"/>
  <c r="J39" i="1"/>
  <c r="N39" i="1"/>
  <c r="O39" i="1"/>
  <c r="A39" i="1"/>
  <c r="Q39" i="1"/>
  <c r="B39" i="1"/>
  <c r="R39" i="1"/>
  <c r="L55" i="1"/>
  <c r="A55" i="1"/>
  <c r="Q55" i="1"/>
  <c r="K1742" i="1"/>
  <c r="R1742" i="1"/>
  <c r="N1742" i="1"/>
  <c r="K1665" i="1"/>
  <c r="O1665" i="1"/>
  <c r="N1665" i="1"/>
  <c r="N729" i="1"/>
  <c r="Q729" i="1"/>
  <c r="R729" i="1"/>
  <c r="K729" i="1"/>
  <c r="L729" i="1"/>
  <c r="M729" i="1"/>
  <c r="B723" i="1"/>
  <c r="O723" i="1"/>
  <c r="J723" i="1"/>
  <c r="L709" i="1"/>
  <c r="M709" i="1"/>
  <c r="A703" i="1"/>
  <c r="N703" i="1"/>
  <c r="L703" i="1"/>
  <c r="Q697" i="1"/>
  <c r="A697" i="1"/>
  <c r="K697" i="1"/>
  <c r="Q269" i="1"/>
  <c r="L269" i="1"/>
  <c r="B1716" i="1"/>
  <c r="K1716" i="1"/>
  <c r="O1716" i="1"/>
  <c r="Q1724" i="1"/>
  <c r="B1724" i="1"/>
  <c r="K1724" i="1"/>
  <c r="Q313" i="1"/>
  <c r="B313" i="1"/>
  <c r="K313" i="1"/>
  <c r="N321" i="1"/>
  <c r="M321" i="1"/>
  <c r="Q321" i="1"/>
  <c r="J1998" i="1"/>
  <c r="Q1998" i="1"/>
  <c r="R1998" i="1"/>
  <c r="M1998" i="1"/>
  <c r="N1998" i="1"/>
  <c r="A1998" i="1"/>
  <c r="O1998" i="1"/>
  <c r="A880" i="1"/>
  <c r="N880" i="1"/>
  <c r="B880" i="1"/>
  <c r="Q880" i="1"/>
  <c r="O880" i="1"/>
  <c r="R880" i="1"/>
  <c r="K880" i="1"/>
  <c r="L880" i="1"/>
  <c r="M880" i="1"/>
  <c r="K874" i="1"/>
  <c r="L874" i="1"/>
  <c r="M874" i="1"/>
  <c r="B874" i="1"/>
  <c r="Q874" i="1"/>
  <c r="O874" i="1"/>
  <c r="J874" i="1"/>
  <c r="R874" i="1"/>
  <c r="M860" i="1"/>
  <c r="A860" i="1"/>
  <c r="N860" i="1"/>
  <c r="B860" i="1"/>
  <c r="J860" i="1"/>
  <c r="R860" i="1"/>
  <c r="K860" i="1"/>
  <c r="L860" i="1"/>
  <c r="R854" i="1"/>
  <c r="K854" i="1"/>
  <c r="L854" i="1"/>
  <c r="B854" i="1"/>
  <c r="N854" i="1"/>
  <c r="A854" i="1"/>
  <c r="Q854" i="1"/>
  <c r="O854" i="1"/>
  <c r="J854" i="1"/>
  <c r="A848" i="1"/>
  <c r="Q848" i="1"/>
  <c r="O848" i="1"/>
  <c r="J848" i="1"/>
  <c r="K848" i="1"/>
  <c r="L848" i="1"/>
  <c r="M848" i="1"/>
  <c r="B848" i="1"/>
  <c r="N848" i="1"/>
  <c r="L842" i="1"/>
  <c r="M842" i="1"/>
  <c r="B842" i="1"/>
  <c r="N842" i="1"/>
  <c r="Q842" i="1"/>
  <c r="O842" i="1"/>
  <c r="J842" i="1"/>
  <c r="R842" i="1"/>
  <c r="K842" i="1"/>
  <c r="B828" i="1"/>
  <c r="N828" i="1"/>
  <c r="A828" i="1"/>
  <c r="Q828" i="1"/>
  <c r="O828" i="1"/>
  <c r="R828" i="1"/>
  <c r="K828" i="1"/>
  <c r="L828" i="1"/>
  <c r="M828" i="1"/>
  <c r="K822" i="1"/>
  <c r="L822" i="1"/>
  <c r="M822" i="1"/>
  <c r="A822" i="1"/>
  <c r="Q822" i="1"/>
  <c r="O822" i="1"/>
  <c r="J822" i="1"/>
  <c r="R822" i="1"/>
  <c r="Q816" i="1"/>
  <c r="O816" i="1"/>
  <c r="J816" i="1"/>
  <c r="R816" i="1"/>
  <c r="L816" i="1"/>
  <c r="M816" i="1"/>
  <c r="B816" i="1"/>
  <c r="N816" i="1"/>
  <c r="A816" i="1"/>
  <c r="O810" i="1"/>
  <c r="B810" i="1"/>
  <c r="A810" i="1"/>
  <c r="Q810" i="1"/>
  <c r="M810" i="1"/>
  <c r="N810" i="1"/>
  <c r="J810" i="1"/>
  <c r="L810" i="1"/>
  <c r="A796" i="1"/>
  <c r="L796" i="1"/>
  <c r="K796" i="1"/>
  <c r="J796" i="1"/>
  <c r="M796" i="1"/>
  <c r="O796" i="1"/>
  <c r="Q796" i="1"/>
  <c r="B796" i="1"/>
  <c r="R796" i="1"/>
  <c r="J790" i="1"/>
  <c r="L790" i="1"/>
  <c r="B790" i="1"/>
  <c r="K790" i="1"/>
  <c r="R790" i="1"/>
  <c r="M790" i="1"/>
  <c r="N790" i="1"/>
  <c r="O790" i="1"/>
  <c r="M784" i="1"/>
  <c r="N784" i="1"/>
  <c r="O784" i="1"/>
  <c r="R784" i="1"/>
  <c r="A784" i="1"/>
  <c r="Q784" i="1"/>
  <c r="B784" i="1"/>
  <c r="K784" i="1"/>
  <c r="L784" i="1"/>
  <c r="A778" i="1"/>
  <c r="L778" i="1"/>
  <c r="B778" i="1"/>
  <c r="K778" i="1"/>
  <c r="Q778" i="1"/>
  <c r="N778" i="1"/>
  <c r="O778" i="1"/>
  <c r="J778" i="1"/>
  <c r="R778" i="1"/>
  <c r="K764" i="1"/>
  <c r="M764" i="1"/>
  <c r="N764" i="1"/>
  <c r="J764" i="1"/>
  <c r="R764" i="1"/>
  <c r="A764" i="1"/>
  <c r="L764" i="1"/>
  <c r="B764" i="1"/>
  <c r="Q764" i="1"/>
  <c r="J758" i="1"/>
  <c r="A758" i="1"/>
  <c r="R758" i="1"/>
  <c r="B758" i="1"/>
  <c r="L758" i="1"/>
  <c r="M758" i="1"/>
  <c r="N758" i="1"/>
  <c r="O758" i="1"/>
  <c r="N752" i="1"/>
  <c r="O752" i="1"/>
  <c r="A752" i="1"/>
  <c r="R752" i="1"/>
  <c r="B752" i="1"/>
  <c r="Q752" i="1"/>
  <c r="K752" i="1"/>
  <c r="L752" i="1"/>
  <c r="M752" i="1"/>
  <c r="J66" i="1"/>
  <c r="Q1628" i="1"/>
  <c r="K154" i="1"/>
  <c r="K321" i="1"/>
  <c r="L313" i="1"/>
  <c r="L1724" i="1"/>
  <c r="L1716" i="1"/>
  <c r="A269" i="1"/>
  <c r="B697" i="1"/>
  <c r="B703" i="1"/>
  <c r="B709" i="1"/>
  <c r="L1742" i="1"/>
  <c r="N55" i="1"/>
  <c r="K1998" i="1"/>
  <c r="K39" i="1"/>
  <c r="L74" i="1"/>
  <c r="L619" i="1"/>
  <c r="O619" i="1"/>
  <c r="A619" i="1"/>
  <c r="N874" i="1"/>
  <c r="R321" i="1"/>
  <c r="R313" i="1"/>
  <c r="R1724" i="1"/>
  <c r="R1716" i="1"/>
  <c r="M269" i="1"/>
  <c r="M697" i="1"/>
  <c r="R709" i="1"/>
  <c r="A709" i="1"/>
  <c r="A723" i="1"/>
  <c r="B1665" i="1"/>
  <c r="B1742" i="1"/>
  <c r="M55" i="1"/>
  <c r="B1998" i="1"/>
  <c r="L39" i="1"/>
  <c r="O764" i="1"/>
  <c r="A874" i="1"/>
  <c r="O167" i="1"/>
  <c r="J642" i="1"/>
  <c r="L753" i="1"/>
  <c r="J765" i="1"/>
  <c r="A779" i="1"/>
  <c r="K797" i="1"/>
  <c r="O811" i="1"/>
  <c r="O829" i="1"/>
  <c r="A843" i="1"/>
  <c r="M882" i="1"/>
  <c r="N804" i="1"/>
  <c r="O850" i="1"/>
  <c r="K1922" i="1"/>
  <c r="B1687" i="1"/>
  <c r="N1682" i="1"/>
  <c r="Q642" i="1"/>
  <c r="L785" i="1"/>
  <c r="J797" i="1"/>
  <c r="A811" i="1"/>
  <c r="M829" i="1"/>
  <c r="M849" i="1"/>
  <c r="O875" i="1"/>
  <c r="R1922" i="1"/>
  <c r="A1687" i="1"/>
  <c r="A12" i="1"/>
  <c r="M855" i="1"/>
  <c r="Q875" i="1"/>
  <c r="B1419" i="1"/>
  <c r="B1679" i="1"/>
  <c r="O1681" i="1"/>
  <c r="B1411" i="1"/>
  <c r="R1695" i="1"/>
  <c r="J1679" i="1"/>
  <c r="A1390" i="1"/>
  <c r="Q1695" i="1"/>
  <c r="K1677" i="1"/>
  <c r="N791" i="1"/>
  <c r="N843" i="1"/>
  <c r="O861" i="1"/>
  <c r="Q881" i="1"/>
  <c r="B830" i="1"/>
  <c r="Q1906" i="1"/>
  <c r="A1980" i="1"/>
  <c r="R1694" i="1"/>
  <c r="K765" i="1"/>
  <c r="N779" i="1"/>
  <c r="L791" i="1"/>
  <c r="R823" i="1"/>
  <c r="M843" i="1"/>
  <c r="Q862" i="1"/>
  <c r="M836" i="1"/>
  <c r="L1980" i="1"/>
  <c r="L1914" i="1"/>
  <c r="M1691" i="1"/>
  <c r="O797" i="1"/>
  <c r="Q811" i="1"/>
  <c r="Q823" i="1"/>
  <c r="B843" i="1"/>
  <c r="B861" i="1"/>
  <c r="M850" i="1"/>
  <c r="M1726" i="1"/>
  <c r="N1728" i="1"/>
  <c r="A1728" i="1"/>
  <c r="J1728" i="1"/>
  <c r="R1728" i="1"/>
  <c r="L1728" i="1"/>
  <c r="M1728" i="1"/>
  <c r="L1736" i="1"/>
  <c r="A1736" i="1"/>
  <c r="J247" i="1"/>
  <c r="B247" i="1"/>
  <c r="M247" i="1"/>
  <c r="N247" i="1"/>
  <c r="O247" i="1"/>
  <c r="R247" i="1"/>
  <c r="L247" i="1"/>
  <c r="A366" i="1"/>
  <c r="N366" i="1"/>
  <c r="B366" i="1"/>
  <c r="O366" i="1"/>
  <c r="Q366" i="1"/>
  <c r="J366" i="1"/>
  <c r="K366" i="1"/>
  <c r="L366" i="1"/>
  <c r="Q231" i="1"/>
  <c r="N231" i="1"/>
  <c r="O231" i="1"/>
  <c r="N223" i="1"/>
  <c r="A223" i="1"/>
  <c r="R223" i="1"/>
  <c r="B223" i="1"/>
  <c r="K223" i="1"/>
  <c r="A263" i="1"/>
  <c r="M263" i="1"/>
  <c r="R263" i="1"/>
  <c r="K263" i="1"/>
  <c r="L1646" i="1"/>
  <c r="J1646" i="1"/>
  <c r="R1646" i="1"/>
  <c r="J267" i="1"/>
  <c r="O267" i="1"/>
  <c r="Q267" i="1"/>
  <c r="A267" i="1"/>
  <c r="K267" i="1"/>
  <c r="R268" i="1"/>
  <c r="M268" i="1"/>
  <c r="O268" i="1"/>
  <c r="N65" i="1"/>
  <c r="A65" i="1"/>
  <c r="K65" i="1"/>
  <c r="A73" i="1"/>
  <c r="O73" i="1"/>
  <c r="M73" i="1"/>
  <c r="Q170" i="1"/>
  <c r="J170" i="1"/>
  <c r="Q323" i="1"/>
  <c r="K315" i="1"/>
  <c r="L315" i="1"/>
  <c r="Q1718" i="1"/>
  <c r="A1718" i="1"/>
  <c r="N701" i="1"/>
  <c r="N747" i="1"/>
  <c r="L214" i="1"/>
  <c r="B214" i="1"/>
  <c r="R17" i="1"/>
  <c r="K1996" i="1"/>
  <c r="L1996" i="1"/>
  <c r="K260" i="1"/>
  <c r="K170" i="1"/>
  <c r="J41" i="1"/>
  <c r="B1731" i="1"/>
  <c r="A1731" i="1"/>
  <c r="N1731" i="1"/>
  <c r="Q1731" i="1"/>
  <c r="K1731" i="1"/>
  <c r="O217" i="1"/>
  <c r="A217" i="1"/>
  <c r="K217" i="1"/>
  <c r="N217" i="1"/>
  <c r="R217" i="1"/>
  <c r="K254" i="1"/>
  <c r="L254" i="1"/>
  <c r="O254" i="1"/>
  <c r="N254" i="1"/>
  <c r="B363" i="1"/>
  <c r="A363" i="1"/>
  <c r="N363" i="1"/>
  <c r="Q363" i="1"/>
  <c r="A1657" i="1"/>
  <c r="R1657" i="1"/>
  <c r="Q1868" i="1"/>
  <c r="A1868" i="1"/>
  <c r="M1868" i="1"/>
  <c r="J1903" i="1"/>
  <c r="N1903" i="1"/>
  <c r="N1924" i="1"/>
  <c r="L1924" i="1"/>
  <c r="K1943" i="1"/>
  <c r="J1943" i="1"/>
  <c r="R1943" i="1"/>
  <c r="B1968" i="1"/>
  <c r="R1968" i="1"/>
  <c r="M1968" i="1"/>
  <c r="A228" i="1"/>
  <c r="K228" i="1"/>
  <c r="B68" i="1"/>
  <c r="M68" i="1"/>
  <c r="N68" i="1"/>
  <c r="Q68" i="1"/>
  <c r="L68" i="1"/>
  <c r="A68" i="1"/>
  <c r="K1622" i="1"/>
  <c r="A1622" i="1"/>
  <c r="M1622" i="1"/>
  <c r="K721" i="1"/>
  <c r="M721" i="1"/>
  <c r="A715" i="1"/>
  <c r="B715" i="1"/>
  <c r="K715" i="1"/>
  <c r="N715" i="1"/>
  <c r="J254" i="1"/>
  <c r="B1943" i="1"/>
  <c r="N1582" i="1"/>
  <c r="B1582" i="1"/>
  <c r="M1582" i="1"/>
  <c r="O1582" i="1"/>
  <c r="R1582" i="1"/>
  <c r="K1582" i="1"/>
  <c r="A1582" i="1"/>
  <c r="L1582" i="1"/>
  <c r="N1566" i="1"/>
  <c r="K1566" i="1"/>
  <c r="L1566" i="1"/>
  <c r="B1566" i="1"/>
  <c r="O1566" i="1"/>
  <c r="Q1566" i="1"/>
  <c r="J1566" i="1"/>
  <c r="A1558" i="1"/>
  <c r="B1558" i="1"/>
  <c r="B1550" i="1"/>
  <c r="M1550" i="1"/>
  <c r="N1550" i="1"/>
  <c r="Q1550" i="1"/>
  <c r="R1550" i="1"/>
  <c r="L1550" i="1"/>
  <c r="A1550" i="1"/>
  <c r="J1534" i="1"/>
  <c r="Q1534" i="1"/>
  <c r="A1534" i="1"/>
  <c r="R1534" i="1"/>
  <c r="L1534" i="1"/>
  <c r="O1534" i="1"/>
  <c r="B1526" i="1"/>
  <c r="A1518" i="1"/>
  <c r="O1518" i="1"/>
  <c r="B1518" i="1"/>
  <c r="K1518" i="1"/>
  <c r="R1518" i="1"/>
  <c r="M1518" i="1"/>
  <c r="Q1518" i="1"/>
  <c r="J1518" i="1"/>
  <c r="L1518" i="1"/>
  <c r="A1510" i="1"/>
  <c r="B1510" i="1"/>
  <c r="M1510" i="1"/>
  <c r="R1510" i="1"/>
  <c r="L1510" i="1"/>
  <c r="A1502" i="1"/>
  <c r="O1502" i="1"/>
  <c r="B1502" i="1"/>
  <c r="K1502" i="1"/>
  <c r="K1494" i="1"/>
  <c r="R1494" i="1"/>
  <c r="J1486" i="1"/>
  <c r="B1486" i="1"/>
  <c r="K1486" i="1"/>
  <c r="M1486" i="1"/>
  <c r="L1486" i="1"/>
  <c r="O1486" i="1"/>
  <c r="R1486" i="1"/>
  <c r="O1478" i="1"/>
  <c r="B1478" i="1"/>
  <c r="J1478" i="1"/>
  <c r="L1478" i="1"/>
  <c r="O1470" i="1"/>
  <c r="J1470" i="1"/>
  <c r="A1470" i="1"/>
  <c r="L1470" i="1"/>
  <c r="Q1470" i="1"/>
  <c r="R1470" i="1"/>
  <c r="K1470" i="1"/>
  <c r="M1470" i="1"/>
  <c r="R1462" i="1"/>
  <c r="A1462" i="1"/>
  <c r="B1462" i="1"/>
  <c r="K1462" i="1"/>
  <c r="J1462" i="1"/>
  <c r="N1462" i="1"/>
  <c r="L1462" i="1"/>
  <c r="O1462" i="1"/>
  <c r="B1454" i="1"/>
  <c r="O1454" i="1"/>
  <c r="N1454" i="1"/>
  <c r="J217" i="1"/>
  <c r="Q715" i="1"/>
  <c r="Q1903" i="1"/>
  <c r="B1470" i="1"/>
  <c r="N1510" i="1"/>
  <c r="K323" i="1"/>
  <c r="M1731" i="1"/>
  <c r="R715" i="1"/>
  <c r="Q247" i="1"/>
  <c r="N1518" i="1"/>
  <c r="M1566" i="1"/>
  <c r="M1657" i="1"/>
  <c r="R1736" i="1"/>
  <c r="J1582" i="1"/>
  <c r="J1550" i="1"/>
  <c r="K1558" i="1"/>
  <c r="R641" i="1"/>
  <c r="L652" i="1"/>
  <c r="B1584" i="1"/>
  <c r="O1453" i="1"/>
  <c r="A1509" i="1"/>
  <c r="O759" i="1"/>
  <c r="O785" i="1"/>
  <c r="R811" i="1"/>
  <c r="A817" i="1"/>
  <c r="B849" i="1"/>
  <c r="J760" i="1"/>
  <c r="K804" i="1"/>
  <c r="B1914" i="1"/>
  <c r="Q1911" i="1"/>
  <c r="M584" i="1"/>
  <c r="A592" i="1"/>
  <c r="B1695" i="1"/>
  <c r="B1675" i="1"/>
  <c r="K1693" i="1"/>
  <c r="O1689" i="1"/>
  <c r="L1684" i="1"/>
  <c r="R1678" i="1"/>
  <c r="M1675" i="1"/>
  <c r="A35" i="1"/>
  <c r="N744" i="1"/>
  <c r="L44" i="1"/>
  <c r="K823" i="1"/>
  <c r="A849" i="1"/>
  <c r="L584" i="1"/>
  <c r="B592" i="1"/>
  <c r="A1451" i="1"/>
  <c r="B1380" i="1"/>
  <c r="B1691" i="1"/>
  <c r="A1675" i="1"/>
  <c r="M1692" i="1"/>
  <c r="Q1688" i="1"/>
  <c r="N1683" i="1"/>
  <c r="K1678" i="1"/>
  <c r="O1674" i="1"/>
  <c r="N256" i="1"/>
  <c r="L713" i="1"/>
  <c r="R19" i="1"/>
  <c r="M744" i="1"/>
  <c r="R44" i="1"/>
  <c r="R165" i="1"/>
  <c r="J622" i="1"/>
  <c r="Q1978" i="1"/>
  <c r="J584" i="1"/>
  <c r="K600" i="1"/>
  <c r="B1435" i="1"/>
  <c r="A1691" i="1"/>
  <c r="L1692" i="1"/>
  <c r="R1686" i="1"/>
  <c r="M1683" i="1"/>
  <c r="J1678" i="1"/>
  <c r="N1674" i="1"/>
  <c r="N1691" i="1"/>
  <c r="K1686" i="1"/>
  <c r="O1682" i="1"/>
  <c r="L1677" i="1"/>
  <c r="O1673" i="1"/>
  <c r="R1908" i="1"/>
  <c r="B1683" i="1"/>
  <c r="K1694" i="1"/>
  <c r="O1690" i="1"/>
  <c r="L1685" i="1"/>
  <c r="M1676" i="1"/>
  <c r="M1948" i="1"/>
  <c r="K592" i="1"/>
  <c r="A1683" i="1"/>
  <c r="J1694" i="1"/>
  <c r="N1690" i="1"/>
  <c r="K1685" i="1"/>
  <c r="L1676" i="1"/>
  <c r="R1948" i="1"/>
  <c r="M373" i="1"/>
  <c r="A212" i="1"/>
  <c r="O724" i="1"/>
  <c r="R1987" i="1"/>
  <c r="Q592" i="1"/>
  <c r="L1693" i="1"/>
  <c r="M1684" i="1"/>
  <c r="N1675" i="1"/>
  <c r="R1914" i="1"/>
  <c r="R1907" i="1"/>
  <c r="Q1898" i="1"/>
  <c r="Q1918" i="1"/>
  <c r="R1898" i="1"/>
  <c r="K1869" i="1"/>
  <c r="L1869" i="1"/>
  <c r="O1869" i="1"/>
  <c r="Q1869" i="1"/>
  <c r="M1869" i="1"/>
  <c r="J1869" i="1"/>
  <c r="A1869" i="1"/>
  <c r="N1869" i="1"/>
  <c r="Q1899" i="1"/>
  <c r="K1899" i="1"/>
  <c r="R1934" i="1"/>
  <c r="A1934" i="1"/>
  <c r="L1934" i="1"/>
  <c r="N1934" i="1"/>
  <c r="O1964" i="1"/>
  <c r="J1964" i="1"/>
  <c r="B1964" i="1"/>
  <c r="Q1964" i="1"/>
  <c r="K1964" i="1"/>
  <c r="A1964" i="1"/>
  <c r="R1964" i="1"/>
  <c r="L1964" i="1"/>
  <c r="M1964" i="1"/>
  <c r="N1964" i="1"/>
  <c r="R265" i="1"/>
  <c r="M265" i="1"/>
  <c r="B265" i="1"/>
  <c r="L265" i="1"/>
  <c r="N265" i="1"/>
  <c r="J265" i="1"/>
  <c r="K265" i="1"/>
  <c r="O265" i="1"/>
  <c r="N370" i="1"/>
  <c r="O370" i="1"/>
  <c r="Q72" i="1"/>
  <c r="B72" i="1"/>
  <c r="M72" i="1"/>
  <c r="N72" i="1"/>
  <c r="M29" i="1"/>
  <c r="O29" i="1"/>
  <c r="A29" i="1"/>
  <c r="R29" i="1"/>
  <c r="K29" i="1"/>
  <c r="B29" i="1"/>
  <c r="L29" i="1"/>
  <c r="N29" i="1"/>
  <c r="J29" i="1"/>
  <c r="B53" i="1"/>
  <c r="J53" i="1"/>
  <c r="Q53" i="1"/>
  <c r="M53" i="1"/>
  <c r="O53" i="1"/>
  <c r="N53" i="1"/>
  <c r="R53" i="1"/>
  <c r="K53" i="1"/>
  <c r="L53" i="1"/>
  <c r="Q1667" i="1"/>
  <c r="R1667" i="1"/>
  <c r="J1667" i="1"/>
  <c r="K1667" i="1"/>
  <c r="L1667" i="1"/>
  <c r="A1667" i="1"/>
  <c r="B1667" i="1"/>
  <c r="M1667" i="1"/>
  <c r="N1667" i="1"/>
  <c r="M711" i="1"/>
  <c r="K711" i="1"/>
  <c r="A711" i="1"/>
  <c r="L711" i="1"/>
  <c r="J711" i="1"/>
  <c r="N711" i="1"/>
  <c r="O711" i="1"/>
  <c r="Q711" i="1"/>
  <c r="R711" i="1"/>
  <c r="J1722" i="1"/>
  <c r="R1722" i="1"/>
  <c r="M1722" i="1"/>
  <c r="A1722" i="1"/>
  <c r="N1722" i="1"/>
  <c r="B1722" i="1"/>
  <c r="O1722" i="1"/>
  <c r="Q1722" i="1"/>
  <c r="K1722" i="1"/>
  <c r="J311" i="1"/>
  <c r="B311" i="1"/>
  <c r="N311" i="1"/>
  <c r="L311" i="1"/>
  <c r="M311" i="1"/>
  <c r="O311" i="1"/>
  <c r="A311" i="1"/>
  <c r="Q311" i="1"/>
  <c r="R311" i="1"/>
  <c r="L2046" i="1"/>
  <c r="R2046" i="1"/>
  <c r="N2046" i="1"/>
  <c r="O2046" i="1"/>
  <c r="K2046" i="1"/>
  <c r="A2046" i="1"/>
  <c r="Q2046" i="1"/>
  <c r="B2007" i="1"/>
  <c r="O2007" i="1"/>
  <c r="L2007" i="1"/>
  <c r="J2007" i="1"/>
  <c r="K2007" i="1"/>
  <c r="M2007" i="1"/>
  <c r="O72" i="1"/>
  <c r="R2007" i="1"/>
  <c r="Q29" i="1"/>
  <c r="B1869" i="1"/>
  <c r="N507" i="1"/>
  <c r="B507" i="1"/>
  <c r="Q507" i="1"/>
  <c r="K507" i="1"/>
  <c r="L507" i="1"/>
  <c r="L1735" i="1"/>
  <c r="N1735" i="1"/>
  <c r="J1735" i="1"/>
  <c r="Q1735" i="1"/>
  <c r="R1735" i="1"/>
  <c r="J218" i="1"/>
  <c r="Q218" i="1"/>
  <c r="K218" i="1"/>
  <c r="N218" i="1"/>
  <c r="A218" i="1"/>
  <c r="O218" i="1"/>
  <c r="K360" i="1"/>
  <c r="B360" i="1"/>
  <c r="M360" i="1"/>
  <c r="Q360" i="1"/>
  <c r="J360" i="1"/>
  <c r="L1661" i="1"/>
  <c r="A1661" i="1"/>
  <c r="M1661" i="1"/>
  <c r="B1661" i="1"/>
  <c r="J1661" i="1"/>
  <c r="N1661" i="1"/>
  <c r="O1661" i="1"/>
  <c r="K689" i="1"/>
  <c r="O689" i="1"/>
  <c r="B689" i="1"/>
  <c r="R689" i="1"/>
  <c r="A689" i="1"/>
  <c r="Q689" i="1"/>
  <c r="N689" i="1"/>
  <c r="J689" i="1"/>
  <c r="L689" i="1"/>
  <c r="A13" i="1"/>
  <c r="B13" i="1"/>
  <c r="L37" i="1"/>
  <c r="M37" i="1"/>
  <c r="B37" i="1"/>
  <c r="J37" i="1"/>
  <c r="A37" i="1"/>
  <c r="O37" i="1"/>
  <c r="Q37" i="1"/>
  <c r="K37" i="1"/>
  <c r="N37" i="1"/>
  <c r="R37" i="1"/>
  <c r="L209" i="1"/>
  <c r="B209" i="1"/>
  <c r="J209" i="1"/>
  <c r="K209" i="1"/>
  <c r="N209" i="1"/>
  <c r="O209" i="1"/>
  <c r="Q209" i="1"/>
  <c r="R209" i="1"/>
  <c r="A209" i="1"/>
  <c r="Q1626" i="1"/>
  <c r="R1626" i="1"/>
  <c r="L1626" i="1"/>
  <c r="N1626" i="1"/>
  <c r="O1626" i="1"/>
  <c r="A1626" i="1"/>
  <c r="B1626" i="1"/>
  <c r="M1626" i="1"/>
  <c r="J1626" i="1"/>
  <c r="B743" i="1"/>
  <c r="O743" i="1"/>
  <c r="A743" i="1"/>
  <c r="L743" i="1"/>
  <c r="J743" i="1"/>
  <c r="R743" i="1"/>
  <c r="K743" i="1"/>
  <c r="M743" i="1"/>
  <c r="N743" i="1"/>
  <c r="N705" i="1"/>
  <c r="O705" i="1"/>
  <c r="M705" i="1"/>
  <c r="J705" i="1"/>
  <c r="R705" i="1"/>
  <c r="K705" i="1"/>
  <c r="L705" i="1"/>
  <c r="A705" i="1"/>
  <c r="Q705" i="1"/>
  <c r="B1698" i="1"/>
  <c r="M1698" i="1"/>
  <c r="Q1698" i="1"/>
  <c r="A1698" i="1"/>
  <c r="O1698" i="1"/>
  <c r="J1698" i="1"/>
  <c r="R1698" i="1"/>
  <c r="K1698" i="1"/>
  <c r="L1698" i="1"/>
  <c r="A1714" i="1"/>
  <c r="L1714" i="1"/>
  <c r="K1714" i="1"/>
  <c r="N1714" i="1"/>
  <c r="B1714" i="1"/>
  <c r="O1714" i="1"/>
  <c r="Q1714" i="1"/>
  <c r="J1714" i="1"/>
  <c r="R1714" i="1"/>
  <c r="J2032" i="1"/>
  <c r="A2032" i="1"/>
  <c r="K2032" i="1"/>
  <c r="M2032" i="1"/>
  <c r="L2032" i="1"/>
  <c r="O2032" i="1"/>
  <c r="L360" i="1"/>
  <c r="R218" i="1"/>
  <c r="L72" i="1"/>
  <c r="Q2007" i="1"/>
  <c r="N2032" i="1"/>
  <c r="L1722" i="1"/>
  <c r="B711" i="1"/>
  <c r="K1626" i="1"/>
  <c r="K1990" i="1"/>
  <c r="R1990" i="1"/>
  <c r="B1990" i="1"/>
  <c r="N224" i="1"/>
  <c r="J224" i="1"/>
  <c r="M224" i="1"/>
  <c r="Q224" i="1"/>
  <c r="A224" i="1"/>
  <c r="O224" i="1"/>
  <c r="R224" i="1"/>
  <c r="K224" i="1"/>
  <c r="B224" i="1"/>
  <c r="L1647" i="1"/>
  <c r="A1647" i="1"/>
  <c r="N1647" i="1"/>
  <c r="B1647" i="1"/>
  <c r="Q1647" i="1"/>
  <c r="J1647" i="1"/>
  <c r="R1647" i="1"/>
  <c r="K455" i="1"/>
  <c r="B455" i="1"/>
  <c r="M64" i="1"/>
  <c r="Q64" i="1"/>
  <c r="A64" i="1"/>
  <c r="J64" i="1"/>
  <c r="B64" i="1"/>
  <c r="K64" i="1"/>
  <c r="N64" i="1"/>
  <c r="R64" i="1"/>
  <c r="K156" i="1"/>
  <c r="M156" i="1"/>
  <c r="J156" i="1"/>
  <c r="A156" i="1"/>
  <c r="L156" i="1"/>
  <c r="B156" i="1"/>
  <c r="N156" i="1"/>
  <c r="O156" i="1"/>
  <c r="R156" i="1"/>
  <c r="K21" i="1"/>
  <c r="M21" i="1"/>
  <c r="J21" i="1"/>
  <c r="L21" i="1"/>
  <c r="Q21" i="1"/>
  <c r="A21" i="1"/>
  <c r="B21" i="1"/>
  <c r="N21" i="1"/>
  <c r="O21" i="1"/>
  <c r="Q45" i="1"/>
  <c r="J45" i="1"/>
  <c r="L45" i="1"/>
  <c r="B45" i="1"/>
  <c r="O45" i="1"/>
  <c r="N45" i="1"/>
  <c r="K45" i="1"/>
  <c r="M45" i="1"/>
  <c r="R45" i="1"/>
  <c r="L61" i="1"/>
  <c r="O61" i="1"/>
  <c r="N61" i="1"/>
  <c r="K61" i="1"/>
  <c r="M61" i="1"/>
  <c r="Q61" i="1"/>
  <c r="R61" i="1"/>
  <c r="J61" i="1"/>
  <c r="A61" i="1"/>
  <c r="B205" i="1"/>
  <c r="L205" i="1"/>
  <c r="K205" i="1"/>
  <c r="A205" i="1"/>
  <c r="N205" i="1"/>
  <c r="J205" i="1"/>
  <c r="R205" i="1"/>
  <c r="M205" i="1"/>
  <c r="O205" i="1"/>
  <c r="R737" i="1"/>
  <c r="M737" i="1"/>
  <c r="Q737" i="1"/>
  <c r="J737" i="1"/>
  <c r="K737" i="1"/>
  <c r="L737" i="1"/>
  <c r="A737" i="1"/>
  <c r="O737" i="1"/>
  <c r="B737" i="1"/>
  <c r="N737" i="1"/>
  <c r="R731" i="1"/>
  <c r="Q731" i="1"/>
  <c r="J731" i="1"/>
  <c r="K731" i="1"/>
  <c r="M731" i="1"/>
  <c r="L731" i="1"/>
  <c r="A731" i="1"/>
  <c r="O731" i="1"/>
  <c r="B731" i="1"/>
  <c r="Q717" i="1"/>
  <c r="N717" i="1"/>
  <c r="O717" i="1"/>
  <c r="J717" i="1"/>
  <c r="R717" i="1"/>
  <c r="K717" i="1"/>
  <c r="M717" i="1"/>
  <c r="A717" i="1"/>
  <c r="L717" i="1"/>
  <c r="R699" i="1"/>
  <c r="L699" i="1"/>
  <c r="B699" i="1"/>
  <c r="M699" i="1"/>
  <c r="J699" i="1"/>
  <c r="K699" i="1"/>
  <c r="N699" i="1"/>
  <c r="O699" i="1"/>
  <c r="Q699" i="1"/>
  <c r="A319" i="1"/>
  <c r="N319" i="1"/>
  <c r="L319" i="1"/>
  <c r="K319" i="1"/>
  <c r="M319" i="1"/>
  <c r="O319" i="1"/>
  <c r="B319" i="1"/>
  <c r="Q319" i="1"/>
  <c r="J319" i="1"/>
  <c r="R2022" i="1"/>
  <c r="Q2022" i="1"/>
  <c r="K2022" i="1"/>
  <c r="B2022" i="1"/>
  <c r="M2022" i="1"/>
  <c r="O2022" i="1"/>
  <c r="N2022" i="1"/>
  <c r="R360" i="1"/>
  <c r="B218" i="1"/>
  <c r="M507" i="1"/>
  <c r="Q1934" i="1"/>
  <c r="K72" i="1"/>
  <c r="A2007" i="1"/>
  <c r="B2032" i="1"/>
  <c r="O64" i="1"/>
  <c r="M1714" i="1"/>
  <c r="B717" i="1"/>
  <c r="O1667" i="1"/>
  <c r="O1934" i="1"/>
  <c r="A72" i="1"/>
  <c r="L2022" i="1"/>
  <c r="J2046" i="1"/>
  <c r="Q205" i="1"/>
  <c r="M689" i="1"/>
  <c r="L64" i="1"/>
  <c r="O360" i="1"/>
  <c r="O1735" i="1"/>
  <c r="J507" i="1"/>
  <c r="K1934" i="1"/>
  <c r="M1647" i="1"/>
  <c r="N731" i="1"/>
  <c r="M209" i="1"/>
  <c r="M1735" i="1"/>
  <c r="J2022" i="1"/>
  <c r="M2046" i="1"/>
  <c r="K1647" i="1"/>
  <c r="R319" i="1"/>
  <c r="A360" i="1"/>
  <c r="A507" i="1"/>
  <c r="J1934" i="1"/>
  <c r="Q265" i="1"/>
  <c r="N1698" i="1"/>
  <c r="B61" i="1"/>
  <c r="K1735" i="1"/>
  <c r="M1934" i="1"/>
  <c r="R72" i="1"/>
  <c r="A2022" i="1"/>
  <c r="B2046" i="1"/>
  <c r="A265" i="1"/>
  <c r="K311" i="1"/>
  <c r="Q743" i="1"/>
  <c r="A53" i="1"/>
  <c r="J361" i="1"/>
  <c r="K252" i="1"/>
  <c r="B252" i="1"/>
  <c r="J220" i="1"/>
  <c r="Q1733" i="1"/>
  <c r="L1905" i="1"/>
  <c r="M2009" i="1"/>
  <c r="B2009" i="1"/>
  <c r="N2024" i="1"/>
  <c r="Q2048" i="1"/>
  <c r="J2048" i="1"/>
  <c r="Q254" i="1"/>
  <c r="B254" i="1"/>
  <c r="M217" i="1"/>
  <c r="R1731" i="1"/>
  <c r="N719" i="1"/>
  <c r="M715" i="1"/>
  <c r="J1949" i="1"/>
  <c r="Q1948" i="1"/>
  <c r="B1738" i="1"/>
  <c r="M258" i="1"/>
  <c r="O226" i="1"/>
  <c r="R1924" i="1"/>
  <c r="R1868" i="1"/>
  <c r="L250" i="1"/>
  <c r="K1730" i="1"/>
  <c r="J2003" i="1"/>
  <c r="B2043" i="1"/>
  <c r="A713" i="1"/>
  <c r="N745" i="1"/>
  <c r="B19" i="1"/>
  <c r="J228" i="1"/>
  <c r="O2002" i="1"/>
  <c r="O1942" i="1"/>
  <c r="J739" i="1"/>
  <c r="Q361" i="1"/>
  <c r="O252" i="1"/>
  <c r="A252" i="1"/>
  <c r="Q220" i="1"/>
  <c r="K1905" i="1"/>
  <c r="L2009" i="1"/>
  <c r="A2009" i="1"/>
  <c r="O2034" i="1"/>
  <c r="A2048" i="1"/>
  <c r="O363" i="1"/>
  <c r="M254" i="1"/>
  <c r="A254" i="1"/>
  <c r="L217" i="1"/>
  <c r="J1731" i="1"/>
  <c r="M719" i="1"/>
  <c r="O68" i="1"/>
  <c r="L715" i="1"/>
  <c r="O70" i="1"/>
  <c r="A1948" i="1"/>
  <c r="A1738" i="1"/>
  <c r="M226" i="1"/>
  <c r="B1994" i="1"/>
  <c r="O212" i="1"/>
  <c r="O35" i="1"/>
  <c r="R719" i="1"/>
  <c r="L719" i="1"/>
  <c r="N70" i="1"/>
  <c r="B1949" i="1"/>
  <c r="B1948" i="1"/>
  <c r="K256" i="1"/>
  <c r="R226" i="1"/>
  <c r="L264" i="1"/>
  <c r="N212" i="1"/>
  <c r="L35" i="1"/>
  <c r="Q158" i="1"/>
  <c r="N506" i="1"/>
  <c r="J506" i="1"/>
  <c r="B506" i="1"/>
  <c r="M506" i="1"/>
  <c r="L506" i="1"/>
  <c r="B1730" i="1"/>
  <c r="M1730" i="1"/>
  <c r="J1730" i="1"/>
  <c r="O1730" i="1"/>
  <c r="R1730" i="1"/>
  <c r="K150" i="1"/>
  <c r="B150" i="1"/>
  <c r="N150" i="1"/>
  <c r="O150" i="1"/>
  <c r="R150" i="1"/>
  <c r="A150" i="1"/>
  <c r="R250" i="1"/>
  <c r="Q250" i="1"/>
  <c r="B250" i="1"/>
  <c r="M250" i="1"/>
  <c r="N250" i="1"/>
  <c r="J250" i="1"/>
  <c r="A364" i="1"/>
  <c r="O364" i="1"/>
  <c r="Q364" i="1"/>
  <c r="N364" i="1"/>
  <c r="J364" i="1"/>
  <c r="L364" i="1"/>
  <c r="J1658" i="1"/>
  <c r="L1658" i="1"/>
  <c r="M1658" i="1"/>
  <c r="J1662" i="1"/>
  <c r="O1662" i="1"/>
  <c r="K1662" i="1"/>
  <c r="A1902" i="1"/>
  <c r="R1902" i="1"/>
  <c r="M1902" i="1"/>
  <c r="B1902" i="1"/>
  <c r="O1937" i="1"/>
  <c r="B1937" i="1"/>
  <c r="R1937" i="1"/>
  <c r="K1937" i="1"/>
  <c r="N1942" i="1"/>
  <c r="M1942" i="1"/>
  <c r="K1942" i="1"/>
  <c r="J1942" i="1"/>
  <c r="L1967" i="1"/>
  <c r="J1967" i="1"/>
  <c r="O1967" i="1"/>
  <c r="Q1993" i="1"/>
  <c r="O1993" i="1"/>
  <c r="R1993" i="1"/>
  <c r="K2043" i="1"/>
  <c r="O2043" i="1"/>
  <c r="Q2043" i="1"/>
  <c r="L2043" i="1"/>
  <c r="N2043" i="1"/>
  <c r="J2043" i="1"/>
  <c r="R2028" i="1"/>
  <c r="B2028" i="1"/>
  <c r="O2028" i="1"/>
  <c r="Q2028" i="1"/>
  <c r="N2028" i="1"/>
  <c r="L2028" i="1"/>
  <c r="B2018" i="1"/>
  <c r="J2018" i="1"/>
  <c r="A2018" i="1"/>
  <c r="R2018" i="1"/>
  <c r="K2018" i="1"/>
  <c r="O2018" i="1"/>
  <c r="Q2003" i="1"/>
  <c r="R2003" i="1"/>
  <c r="A2003" i="1"/>
  <c r="M2003" i="1"/>
  <c r="K2003" i="1"/>
  <c r="J719" i="1"/>
  <c r="B719" i="1"/>
  <c r="O1948" i="1"/>
  <c r="M1738" i="1"/>
  <c r="R256" i="1"/>
  <c r="J264" i="1"/>
  <c r="O373" i="1"/>
  <c r="L212" i="1"/>
  <c r="K35" i="1"/>
  <c r="O1657" i="1"/>
  <c r="N1657" i="1"/>
  <c r="Q1657" i="1"/>
  <c r="J1657" i="1"/>
  <c r="K1657" i="1"/>
  <c r="B1657" i="1"/>
  <c r="L1868" i="1"/>
  <c r="B1868" i="1"/>
  <c r="N1868" i="1"/>
  <c r="J1868" i="1"/>
  <c r="K1868" i="1"/>
  <c r="A1903" i="1"/>
  <c r="R1903" i="1"/>
  <c r="K1903" i="1"/>
  <c r="M1903" i="1"/>
  <c r="B1903" i="1"/>
  <c r="J1924" i="1"/>
  <c r="A1924" i="1"/>
  <c r="K1924" i="1"/>
  <c r="O1924" i="1"/>
  <c r="Q1924" i="1"/>
  <c r="B1924" i="1"/>
  <c r="N1943" i="1"/>
  <c r="M1943" i="1"/>
  <c r="Q1943" i="1"/>
  <c r="A1943" i="1"/>
  <c r="L1943" i="1"/>
  <c r="A1968" i="1"/>
  <c r="N1968" i="1"/>
  <c r="Q1968" i="1"/>
  <c r="J1968" i="1"/>
  <c r="K1968" i="1"/>
  <c r="L228" i="1"/>
  <c r="Q228" i="1"/>
  <c r="N228" i="1"/>
  <c r="O228" i="1"/>
  <c r="B228" i="1"/>
  <c r="R228" i="1"/>
  <c r="M228" i="1"/>
  <c r="B369" i="1"/>
  <c r="A369" i="1"/>
  <c r="Q369" i="1"/>
  <c r="K369" i="1"/>
  <c r="M260" i="1"/>
  <c r="B260" i="1"/>
  <c r="R260" i="1"/>
  <c r="J260" i="1"/>
  <c r="Q260" i="1"/>
  <c r="L260" i="1"/>
  <c r="O260" i="1"/>
  <c r="L1663" i="1"/>
  <c r="M1663" i="1"/>
  <c r="N1663" i="1"/>
  <c r="B1663" i="1"/>
  <c r="J1663" i="1"/>
  <c r="R1663" i="1"/>
  <c r="O1663" i="1"/>
  <c r="A1663" i="1"/>
  <c r="N685" i="1"/>
  <c r="J685" i="1"/>
  <c r="Q685" i="1"/>
  <c r="K685" i="1"/>
  <c r="B685" i="1"/>
  <c r="R685" i="1"/>
  <c r="O685" i="1"/>
  <c r="J25" i="1"/>
  <c r="A25" i="1"/>
  <c r="L25" i="1"/>
  <c r="B25" i="1"/>
  <c r="O25" i="1"/>
  <c r="R25" i="1"/>
  <c r="N25" i="1"/>
  <c r="Q25" i="1"/>
  <c r="K25" i="1"/>
  <c r="B33" i="1"/>
  <c r="O33" i="1"/>
  <c r="J33" i="1"/>
  <c r="N33" i="1"/>
  <c r="R33" i="1"/>
  <c r="Q33" i="1"/>
  <c r="M41" i="1"/>
  <c r="N41" i="1"/>
  <c r="K41" i="1"/>
  <c r="B41" i="1"/>
  <c r="L41" i="1"/>
  <c r="O41" i="1"/>
  <c r="Q41" i="1"/>
  <c r="O49" i="1"/>
  <c r="M49" i="1"/>
  <c r="J49" i="1"/>
  <c r="R49" i="1"/>
  <c r="B49" i="1"/>
  <c r="B57" i="1"/>
  <c r="N57" i="1"/>
  <c r="R57" i="1"/>
  <c r="Q57" i="1"/>
  <c r="R204" i="1"/>
  <c r="A204" i="1"/>
  <c r="O204" i="1"/>
  <c r="Q204" i="1"/>
  <c r="K204" i="1"/>
  <c r="M204" i="1"/>
  <c r="B1740" i="1"/>
  <c r="Q1740" i="1"/>
  <c r="J1740" i="1"/>
  <c r="L1740" i="1"/>
  <c r="R1740" i="1"/>
  <c r="O1622" i="1"/>
  <c r="Q1622" i="1"/>
  <c r="R1622" i="1"/>
  <c r="L1622" i="1"/>
  <c r="B1622" i="1"/>
  <c r="N1622" i="1"/>
  <c r="J1622" i="1"/>
  <c r="A733" i="1"/>
  <c r="K733" i="1"/>
  <c r="L733" i="1"/>
  <c r="N733" i="1"/>
  <c r="O733" i="1"/>
  <c r="J733" i="1"/>
  <c r="R733" i="1"/>
  <c r="L727" i="1"/>
  <c r="Q727" i="1"/>
  <c r="A727" i="1"/>
  <c r="B727" i="1"/>
  <c r="N727" i="1"/>
  <c r="K727" i="1"/>
  <c r="L721" i="1"/>
  <c r="N721" i="1"/>
  <c r="J721" i="1"/>
  <c r="O721" i="1"/>
  <c r="A721" i="1"/>
  <c r="R721" i="1"/>
  <c r="Q721" i="1"/>
  <c r="Q695" i="1"/>
  <c r="M695" i="1"/>
  <c r="A695" i="1"/>
  <c r="K695" i="1"/>
  <c r="R695" i="1"/>
  <c r="N695" i="1"/>
  <c r="O695" i="1"/>
  <c r="B695" i="1"/>
  <c r="L271" i="1"/>
  <c r="M271" i="1"/>
  <c r="Q271" i="1"/>
  <c r="B271" i="1"/>
  <c r="J271" i="1"/>
  <c r="R271" i="1"/>
  <c r="L1726" i="1"/>
  <c r="N1726" i="1"/>
  <c r="Q1726" i="1"/>
  <c r="K1726" i="1"/>
  <c r="R2042" i="1"/>
  <c r="A2042" i="1"/>
  <c r="L2042" i="1"/>
  <c r="M2042" i="1"/>
  <c r="N2042" i="1"/>
  <c r="B2042" i="1"/>
  <c r="K2042" i="1"/>
  <c r="R2027" i="1"/>
  <c r="A2027" i="1"/>
  <c r="Q2027" i="1"/>
  <c r="M2027" i="1"/>
  <c r="B2027" i="1"/>
  <c r="L2027" i="1"/>
  <c r="K2027" i="1"/>
  <c r="N2027" i="1"/>
  <c r="N2017" i="1"/>
  <c r="O2017" i="1"/>
  <c r="R2017" i="1"/>
  <c r="L2017" i="1"/>
  <c r="Q2017" i="1"/>
  <c r="Q2002" i="1"/>
  <c r="A2002" i="1"/>
  <c r="M2002" i="1"/>
  <c r="N2002" i="1"/>
  <c r="R2002" i="1"/>
  <c r="J2002" i="1"/>
  <c r="L2002" i="1"/>
  <c r="M361" i="1"/>
  <c r="N361" i="1"/>
  <c r="L252" i="1"/>
  <c r="M220" i="1"/>
  <c r="A220" i="1"/>
  <c r="M1733" i="1"/>
  <c r="Q1905" i="1"/>
  <c r="Q2009" i="1"/>
  <c r="R2024" i="1"/>
  <c r="A2024" i="1"/>
  <c r="L2034" i="1"/>
  <c r="M2048" i="1"/>
  <c r="K363" i="1"/>
  <c r="L363" i="1"/>
  <c r="R254" i="1"/>
  <c r="Q217" i="1"/>
  <c r="B217" i="1"/>
  <c r="O1731" i="1"/>
  <c r="K719" i="1"/>
  <c r="A719" i="1"/>
  <c r="R68" i="1"/>
  <c r="J715" i="1"/>
  <c r="O1968" i="1"/>
  <c r="O1943" i="1"/>
  <c r="O1903" i="1"/>
  <c r="L1657" i="1"/>
  <c r="K364" i="1"/>
  <c r="Q150" i="1"/>
  <c r="R506" i="1"/>
  <c r="Q2018" i="1"/>
  <c r="A2028" i="1"/>
  <c r="N260" i="1"/>
  <c r="B721" i="1"/>
  <c r="L204" i="1"/>
  <c r="O2042" i="1"/>
  <c r="M1740" i="1"/>
  <c r="Q1926" i="1"/>
  <c r="K1926" i="1"/>
  <c r="M1926" i="1"/>
  <c r="O1926" i="1"/>
  <c r="A1926" i="1"/>
  <c r="L1926" i="1"/>
  <c r="R1926" i="1"/>
  <c r="M1945" i="1"/>
  <c r="L226" i="1"/>
  <c r="N226" i="1"/>
  <c r="J226" i="1"/>
  <c r="K226" i="1"/>
  <c r="A226" i="1"/>
  <c r="Q226" i="1"/>
  <c r="L256" i="1"/>
  <c r="O256" i="1"/>
  <c r="B256" i="1"/>
  <c r="Q256" i="1"/>
  <c r="M256" i="1"/>
  <c r="J258" i="1"/>
  <c r="A258" i="1"/>
  <c r="L258" i="1"/>
  <c r="K258" i="1"/>
  <c r="O258" i="1"/>
  <c r="N258" i="1"/>
  <c r="O1738" i="1"/>
  <c r="N1738" i="1"/>
  <c r="Q1738" i="1"/>
  <c r="R1738" i="1"/>
  <c r="L1948" i="1"/>
  <c r="J1948" i="1"/>
  <c r="Q1949" i="1"/>
  <c r="A1949" i="1"/>
  <c r="M1949" i="1"/>
  <c r="O1949" i="1"/>
  <c r="B70" i="1"/>
  <c r="L70" i="1"/>
  <c r="K70" i="1"/>
  <c r="A70" i="1"/>
  <c r="R70" i="1"/>
  <c r="J158" i="1"/>
  <c r="L158" i="1"/>
  <c r="N158" i="1"/>
  <c r="M158" i="1"/>
  <c r="A158" i="1"/>
  <c r="K158" i="1"/>
  <c r="B687" i="1"/>
  <c r="Q687" i="1"/>
  <c r="A687" i="1"/>
  <c r="L687" i="1"/>
  <c r="A11" i="1"/>
  <c r="B11" i="1"/>
  <c r="L19" i="1"/>
  <c r="Q19" i="1"/>
  <c r="K19" i="1"/>
  <c r="N19" i="1"/>
  <c r="J19" i="1"/>
  <c r="O19" i="1"/>
  <c r="O27" i="1"/>
  <c r="B27" i="1"/>
  <c r="L27" i="1"/>
  <c r="A27" i="1"/>
  <c r="R27" i="1"/>
  <c r="R35" i="1"/>
  <c r="Q35" i="1"/>
  <c r="J35" i="1"/>
  <c r="M35" i="1"/>
  <c r="N35" i="1"/>
  <c r="K43" i="1"/>
  <c r="A43" i="1"/>
  <c r="M43" i="1"/>
  <c r="N43" i="1"/>
  <c r="A51" i="1"/>
  <c r="N51" i="1"/>
  <c r="J51" i="1"/>
  <c r="K51" i="1"/>
  <c r="Q51" i="1"/>
  <c r="M51" i="1"/>
  <c r="B59" i="1"/>
  <c r="N59" i="1"/>
  <c r="A59" i="1"/>
  <c r="L59" i="1"/>
  <c r="R59" i="1"/>
  <c r="K212" i="1"/>
  <c r="M212" i="1"/>
  <c r="J212" i="1"/>
  <c r="B212" i="1"/>
  <c r="R212" i="1"/>
  <c r="A215" i="1"/>
  <c r="K215" i="1"/>
  <c r="N215" i="1"/>
  <c r="R215" i="1"/>
  <c r="L1669" i="1"/>
  <c r="O1669" i="1"/>
  <c r="B1669" i="1"/>
  <c r="M1669" i="1"/>
  <c r="N1669" i="1"/>
  <c r="Q1669" i="1"/>
  <c r="A1669" i="1"/>
  <c r="L1624" i="1"/>
  <c r="J1624" i="1"/>
  <c r="N1624" i="1"/>
  <c r="O1624" i="1"/>
  <c r="A690" i="1"/>
  <c r="L690" i="1"/>
  <c r="Q690" i="1"/>
  <c r="M690" i="1"/>
  <c r="B745" i="1"/>
  <c r="M745" i="1"/>
  <c r="J745" i="1"/>
  <c r="L745" i="1"/>
  <c r="K745" i="1"/>
  <c r="M739" i="1"/>
  <c r="L739" i="1"/>
  <c r="K739" i="1"/>
  <c r="B739" i="1"/>
  <c r="M725" i="1"/>
  <c r="Q725" i="1"/>
  <c r="B725" i="1"/>
  <c r="L725" i="1"/>
  <c r="O725" i="1"/>
  <c r="R725" i="1"/>
  <c r="M713" i="1"/>
  <c r="O713" i="1"/>
  <c r="Q713" i="1"/>
  <c r="R713" i="1"/>
  <c r="B713" i="1"/>
  <c r="K713" i="1"/>
  <c r="J707" i="1"/>
  <c r="N707" i="1"/>
  <c r="M707" i="1"/>
  <c r="R707" i="1"/>
  <c r="Q707" i="1"/>
  <c r="A707" i="1"/>
  <c r="O693" i="1"/>
  <c r="A693" i="1"/>
  <c r="M693" i="1"/>
  <c r="J693" i="1"/>
  <c r="R693" i="1"/>
  <c r="L693" i="1"/>
  <c r="L373" i="1"/>
  <c r="A373" i="1"/>
  <c r="Q373" i="1"/>
  <c r="R373" i="1"/>
  <c r="B373" i="1"/>
  <c r="K373" i="1"/>
  <c r="M1720" i="1"/>
  <c r="L1720" i="1"/>
  <c r="Q1720" i="1"/>
  <c r="N1720" i="1"/>
  <c r="O1720" i="1"/>
  <c r="A1720" i="1"/>
  <c r="A1595" i="1"/>
  <c r="L1595" i="1"/>
  <c r="J1595" i="1"/>
  <c r="B1595" i="1"/>
  <c r="R1595" i="1"/>
  <c r="N1595" i="1"/>
  <c r="Q1595" i="1"/>
  <c r="K1595" i="1"/>
  <c r="J1994" i="1"/>
  <c r="R1994" i="1"/>
  <c r="L1994" i="1"/>
  <c r="Q1994" i="1"/>
  <c r="M1994" i="1"/>
  <c r="O1994" i="1"/>
  <c r="L317" i="1"/>
  <c r="K317" i="1"/>
  <c r="J317" i="1"/>
  <c r="N317" i="1"/>
  <c r="O317" i="1"/>
  <c r="M264" i="1"/>
  <c r="Q264" i="1"/>
  <c r="R264" i="1"/>
  <c r="K264" i="1"/>
  <c r="N264" i="1"/>
  <c r="O264" i="1"/>
  <c r="B618" i="1"/>
  <c r="O618" i="1"/>
  <c r="Q618" i="1"/>
  <c r="R618" i="1"/>
  <c r="A610" i="1"/>
  <c r="O610" i="1"/>
  <c r="L610" i="1"/>
  <c r="A1588" i="1"/>
  <c r="R1588" i="1"/>
  <c r="N1556" i="1"/>
  <c r="M1556" i="1"/>
  <c r="K361" i="1"/>
  <c r="R1733" i="1"/>
  <c r="N1905" i="1"/>
  <c r="J2034" i="1"/>
  <c r="J363" i="1"/>
  <c r="L1731" i="1"/>
  <c r="K68" i="1"/>
  <c r="O715" i="1"/>
  <c r="J70" i="1"/>
  <c r="K1949" i="1"/>
  <c r="K1948" i="1"/>
  <c r="J1738" i="1"/>
  <c r="Q258" i="1"/>
  <c r="A256" i="1"/>
  <c r="L1968" i="1"/>
  <c r="M1924" i="1"/>
  <c r="L1903" i="1"/>
  <c r="O1868" i="1"/>
  <c r="K250" i="1"/>
  <c r="N1730" i="1"/>
  <c r="A506" i="1"/>
  <c r="L2018" i="1"/>
  <c r="R2043" i="1"/>
  <c r="N1994" i="1"/>
  <c r="J373" i="1"/>
  <c r="N713" i="1"/>
  <c r="Q745" i="1"/>
  <c r="J1669" i="1"/>
  <c r="O51" i="1"/>
  <c r="M19" i="1"/>
  <c r="Q1663" i="1"/>
  <c r="A260" i="1"/>
  <c r="B733" i="1"/>
  <c r="R41" i="1"/>
  <c r="M685" i="1"/>
  <c r="J1926" i="1"/>
  <c r="K1993" i="1"/>
  <c r="B693" i="1"/>
  <c r="R43" i="1"/>
  <c r="R369" i="1"/>
  <c r="J248" i="1"/>
  <c r="A1737" i="1"/>
  <c r="O1659" i="1"/>
  <c r="B1659" i="1"/>
  <c r="N1659" i="1"/>
  <c r="M1659" i="1"/>
  <c r="O1901" i="1"/>
  <c r="B1901" i="1"/>
  <c r="Q1901" i="1"/>
  <c r="M1901" i="1"/>
  <c r="J1901" i="1"/>
  <c r="A1941" i="1"/>
  <c r="N1941" i="1"/>
  <c r="R1941" i="1"/>
  <c r="Q1941" i="1"/>
  <c r="J230" i="1"/>
  <c r="Q230" i="1"/>
  <c r="A230" i="1"/>
  <c r="N230" i="1"/>
  <c r="B393" i="1"/>
  <c r="A393" i="1"/>
  <c r="B385" i="1"/>
  <c r="O1708" i="1"/>
  <c r="B171" i="1"/>
  <c r="A171" i="1"/>
  <c r="N171" i="1"/>
  <c r="O171" i="1"/>
  <c r="O688" i="1"/>
  <c r="Q688" i="1"/>
  <c r="K36" i="1"/>
  <c r="A36" i="1"/>
  <c r="N60" i="1"/>
  <c r="L60" i="1"/>
  <c r="N210" i="1"/>
  <c r="M211" i="1"/>
  <c r="L688" i="1"/>
  <c r="N621" i="1"/>
  <c r="K621" i="1"/>
  <c r="R621" i="1"/>
  <c r="K1585" i="1"/>
  <c r="K1473" i="1"/>
  <c r="N1571" i="1"/>
  <c r="M1571" i="1"/>
  <c r="B1515" i="1"/>
  <c r="R1515" i="1"/>
  <c r="N1475" i="1"/>
  <c r="N1706" i="1"/>
  <c r="N625" i="1"/>
  <c r="L1555" i="1"/>
  <c r="M1497" i="1"/>
  <c r="N1561" i="1"/>
  <c r="R1561" i="1"/>
  <c r="L1459" i="1"/>
  <c r="B1529" i="1"/>
  <c r="K1919" i="1"/>
  <c r="M1919" i="1"/>
  <c r="N1919" i="1"/>
  <c r="B1919" i="1"/>
  <c r="Q1919" i="1"/>
  <c r="R1919" i="1"/>
  <c r="O1919" i="1"/>
  <c r="O1911" i="1"/>
  <c r="N1911" i="1"/>
  <c r="R1911" i="1"/>
  <c r="B1911" i="1"/>
  <c r="A1911" i="1"/>
  <c r="M1911" i="1"/>
  <c r="K1985" i="1"/>
  <c r="L1985" i="1"/>
  <c r="M1985" i="1"/>
  <c r="B1985" i="1"/>
  <c r="A1985" i="1"/>
  <c r="Q1985" i="1"/>
  <c r="R1985" i="1"/>
  <c r="N1985" i="1"/>
  <c r="R1977" i="1"/>
  <c r="L1977" i="1"/>
  <c r="M1977" i="1"/>
  <c r="K1977" i="1"/>
  <c r="N1977" i="1"/>
  <c r="O1977" i="1"/>
  <c r="A1977" i="1"/>
  <c r="A1348" i="1"/>
  <c r="B1348" i="1"/>
  <c r="L692" i="1"/>
  <c r="N1709" i="1"/>
  <c r="M643" i="1"/>
  <c r="R650" i="1"/>
  <c r="Q634" i="1"/>
  <c r="N634" i="1"/>
  <c r="N626" i="1"/>
  <c r="L626" i="1"/>
  <c r="A1491" i="1"/>
  <c r="Q1977" i="1"/>
  <c r="B626" i="1"/>
  <c r="N642" i="1"/>
  <c r="L633" i="1"/>
  <c r="O633" i="1"/>
  <c r="Q1585" i="1"/>
  <c r="A1515" i="1"/>
  <c r="O1561" i="1"/>
  <c r="Q1569" i="1"/>
  <c r="A878" i="1"/>
  <c r="J878" i="1"/>
  <c r="A872" i="1"/>
  <c r="J872" i="1"/>
  <c r="B872" i="1"/>
  <c r="R872" i="1"/>
  <c r="K872" i="1"/>
  <c r="Q872" i="1"/>
  <c r="L872" i="1"/>
  <c r="N872" i="1"/>
  <c r="K866" i="1"/>
  <c r="J866" i="1"/>
  <c r="R866" i="1"/>
  <c r="M866" i="1"/>
  <c r="N852" i="1"/>
  <c r="B852" i="1"/>
  <c r="O852" i="1"/>
  <c r="R852" i="1"/>
  <c r="N846" i="1"/>
  <c r="O846" i="1"/>
  <c r="A846" i="1"/>
  <c r="J846" i="1"/>
  <c r="K846" i="1"/>
  <c r="Q846" i="1"/>
  <c r="B840" i="1"/>
  <c r="R840" i="1"/>
  <c r="K840" i="1"/>
  <c r="O840" i="1"/>
  <c r="M834" i="1"/>
  <c r="Q834" i="1"/>
  <c r="B834" i="1"/>
  <c r="R834" i="1"/>
  <c r="K834" i="1"/>
  <c r="K820" i="1"/>
  <c r="Q820" i="1"/>
  <c r="L820" i="1"/>
  <c r="M820" i="1"/>
  <c r="N820" i="1"/>
  <c r="B814" i="1"/>
  <c r="O814" i="1"/>
  <c r="A814" i="1"/>
  <c r="L814" i="1"/>
  <c r="N814" i="1"/>
  <c r="J814" i="1"/>
  <c r="A808" i="1"/>
  <c r="O808" i="1"/>
  <c r="K808" i="1"/>
  <c r="B802" i="1"/>
  <c r="A802" i="1"/>
  <c r="L788" i="1"/>
  <c r="O788" i="1"/>
  <c r="R788" i="1"/>
  <c r="Q788" i="1"/>
  <c r="K788" i="1"/>
  <c r="M788" i="1"/>
  <c r="N782" i="1"/>
  <c r="A782" i="1"/>
  <c r="R782" i="1"/>
  <c r="B782" i="1"/>
  <c r="K782" i="1"/>
  <c r="M782" i="1"/>
  <c r="J782" i="1"/>
  <c r="M776" i="1"/>
  <c r="J776" i="1"/>
  <c r="J770" i="1"/>
  <c r="A770" i="1"/>
  <c r="K770" i="1"/>
  <c r="N756" i="1"/>
  <c r="M756" i="1"/>
  <c r="J756" i="1"/>
  <c r="O750" i="1"/>
  <c r="J750" i="1"/>
  <c r="B1977" i="1"/>
  <c r="Q1582" i="1"/>
  <c r="O1480" i="1"/>
  <c r="M1504" i="1"/>
  <c r="B1520" i="1"/>
  <c r="A1536" i="1"/>
  <c r="A1544" i="1"/>
  <c r="K1560" i="1"/>
  <c r="L1568" i="1"/>
  <c r="A1576" i="1"/>
  <c r="O1550" i="1"/>
  <c r="A1456" i="1"/>
  <c r="N1472" i="1"/>
  <c r="L1496" i="1"/>
  <c r="Q1512" i="1"/>
  <c r="Q1552" i="1"/>
  <c r="Q1462" i="1"/>
  <c r="Q1510" i="1"/>
  <c r="R1566" i="1"/>
  <c r="A1566" i="1"/>
  <c r="A1486" i="1"/>
  <c r="K1534" i="1"/>
  <c r="L1558" i="1"/>
  <c r="M1454" i="1"/>
  <c r="M1574" i="1"/>
  <c r="R753" i="1"/>
  <c r="N759" i="1"/>
  <c r="O765" i="1"/>
  <c r="B765" i="1"/>
  <c r="Q779" i="1"/>
  <c r="J785" i="1"/>
  <c r="M791" i="1"/>
  <c r="N797" i="1"/>
  <c r="A797" i="1"/>
  <c r="O817" i="1"/>
  <c r="B817" i="1"/>
  <c r="J823" i="1"/>
  <c r="L829" i="1"/>
  <c r="O843" i="1"/>
  <c r="O849" i="1"/>
  <c r="N855" i="1"/>
  <c r="N861" i="1"/>
  <c r="A875" i="1"/>
  <c r="A881" i="1"/>
  <c r="N879" i="1"/>
  <c r="K879" i="1"/>
  <c r="N1494" i="1"/>
  <c r="K753" i="1"/>
  <c r="B753" i="1"/>
  <c r="L759" i="1"/>
  <c r="Q765" i="1"/>
  <c r="M779" i="1"/>
  <c r="K785" i="1"/>
  <c r="A785" i="1"/>
  <c r="R791" i="1"/>
  <c r="Q797" i="1"/>
  <c r="N811" i="1"/>
  <c r="L817" i="1"/>
  <c r="N823" i="1"/>
  <c r="R829" i="1"/>
  <c r="K843" i="1"/>
  <c r="L849" i="1"/>
  <c r="L855" i="1"/>
  <c r="L861" i="1"/>
  <c r="M875" i="1"/>
  <c r="M881" i="1"/>
  <c r="L868" i="1"/>
  <c r="M1916" i="1"/>
  <c r="O1916" i="1"/>
  <c r="M1908" i="1"/>
  <c r="L1982" i="1"/>
  <c r="A1982" i="1"/>
  <c r="K1982" i="1"/>
  <c r="R1982" i="1"/>
  <c r="L1974" i="1"/>
  <c r="K1974" i="1"/>
  <c r="M1974" i="1"/>
  <c r="Q1480" i="1"/>
  <c r="J1520" i="1"/>
  <c r="Q1544" i="1"/>
  <c r="Q1560" i="1"/>
  <c r="J1568" i="1"/>
  <c r="Q1576" i="1"/>
  <c r="K1550" i="1"/>
  <c r="R1456" i="1"/>
  <c r="R1464" i="1"/>
  <c r="K1472" i="1"/>
  <c r="Q1488" i="1"/>
  <c r="B1496" i="1"/>
  <c r="N1528" i="1"/>
  <c r="N1552" i="1"/>
  <c r="A1584" i="1"/>
  <c r="M1557" i="1"/>
  <c r="O1510" i="1"/>
  <c r="K1510" i="1"/>
  <c r="Q1486" i="1"/>
  <c r="M1534" i="1"/>
  <c r="M1526" i="1"/>
  <c r="A1454" i="1"/>
  <c r="R1542" i="1"/>
  <c r="Q753" i="1"/>
  <c r="A753" i="1"/>
  <c r="R759" i="1"/>
  <c r="N765" i="1"/>
  <c r="L779" i="1"/>
  <c r="Q785" i="1"/>
  <c r="O791" i="1"/>
  <c r="J791" i="1"/>
  <c r="M797" i="1"/>
  <c r="M811" i="1"/>
  <c r="K817" i="1"/>
  <c r="O823" i="1"/>
  <c r="B823" i="1"/>
  <c r="J829" i="1"/>
  <c r="R843" i="1"/>
  <c r="R849" i="1"/>
  <c r="K855" i="1"/>
  <c r="K861" i="1"/>
  <c r="L875" i="1"/>
  <c r="L881" i="1"/>
  <c r="R868" i="1"/>
  <c r="R1687" i="1"/>
  <c r="Q1680" i="1"/>
  <c r="O753" i="1"/>
  <c r="J759" i="1"/>
  <c r="M765" i="1"/>
  <c r="R779" i="1"/>
  <c r="N785" i="1"/>
  <c r="B791" i="1"/>
  <c r="L797" i="1"/>
  <c r="J811" i="1"/>
  <c r="L811" i="1"/>
  <c r="R817" i="1"/>
  <c r="M823" i="1"/>
  <c r="A823" i="1"/>
  <c r="Q829" i="1"/>
  <c r="J843" i="1"/>
  <c r="J849" i="1"/>
  <c r="J855" i="1"/>
  <c r="R861" i="1"/>
  <c r="R875" i="1"/>
  <c r="K881" i="1"/>
  <c r="L1922" i="1"/>
  <c r="B1922" i="1"/>
  <c r="M1922" i="1"/>
  <c r="K1914" i="1"/>
  <c r="Q1914" i="1"/>
  <c r="M1914" i="1"/>
  <c r="R1906" i="1"/>
  <c r="O1906" i="1"/>
  <c r="M1906" i="1"/>
  <c r="N1980" i="1"/>
  <c r="B1980" i="1"/>
  <c r="M1980" i="1"/>
  <c r="R1980" i="1"/>
  <c r="B1972" i="1"/>
  <c r="A1972" i="1"/>
  <c r="M1972" i="1"/>
  <c r="Q1972" i="1"/>
  <c r="O596" i="1"/>
  <c r="Q1687" i="1"/>
  <c r="J1510" i="1"/>
  <c r="J1502" i="1"/>
  <c r="K759" i="1"/>
  <c r="K779" i="1"/>
  <c r="K791" i="1"/>
  <c r="K811" i="1"/>
  <c r="N829" i="1"/>
  <c r="L882" i="1"/>
  <c r="J862" i="1"/>
  <c r="O862" i="1"/>
  <c r="R856" i="1"/>
  <c r="L850" i="1"/>
  <c r="J836" i="1"/>
  <c r="O836" i="1"/>
  <c r="O830" i="1"/>
  <c r="K830" i="1"/>
  <c r="Q818" i="1"/>
  <c r="B818" i="1"/>
  <c r="K798" i="1"/>
  <c r="A798" i="1"/>
  <c r="A792" i="1"/>
  <c r="M792" i="1"/>
  <c r="M786" i="1"/>
  <c r="O786" i="1"/>
  <c r="O772" i="1"/>
  <c r="L772" i="1"/>
  <c r="L766" i="1"/>
  <c r="O766" i="1"/>
  <c r="N754" i="1"/>
  <c r="K754" i="1"/>
  <c r="J1672" i="1"/>
  <c r="R1672" i="1"/>
  <c r="A1672" i="1"/>
  <c r="K1672" i="1"/>
  <c r="B1672" i="1"/>
  <c r="L1672" i="1"/>
  <c r="M1672" i="1"/>
  <c r="N1672" i="1"/>
  <c r="O1672" i="1"/>
  <c r="J1688" i="1"/>
  <c r="R1688" i="1"/>
  <c r="A1688" i="1"/>
  <c r="K1688" i="1"/>
  <c r="B1688" i="1"/>
  <c r="L1688" i="1"/>
  <c r="M1688" i="1"/>
  <c r="N1688" i="1"/>
  <c r="O1688" i="1"/>
  <c r="J1680" i="1"/>
  <c r="R1680" i="1"/>
  <c r="A1680" i="1"/>
  <c r="K1680" i="1"/>
  <c r="B1680" i="1"/>
  <c r="L1680" i="1"/>
  <c r="M1680" i="1"/>
  <c r="N1680" i="1"/>
  <c r="O1680" i="1"/>
  <c r="Q1672" i="1"/>
  <c r="B881" i="1"/>
  <c r="O881" i="1"/>
  <c r="R881" i="1"/>
  <c r="K875" i="1"/>
  <c r="N875" i="1"/>
  <c r="A861" i="1"/>
  <c r="M861" i="1"/>
  <c r="J861" i="1"/>
  <c r="R855" i="1"/>
  <c r="B855" i="1"/>
  <c r="O855" i="1"/>
  <c r="N849" i="1"/>
  <c r="K849" i="1"/>
  <c r="L843" i="1"/>
  <c r="Q843" i="1"/>
  <c r="K1695" i="1"/>
  <c r="L1695" i="1"/>
  <c r="M1695" i="1"/>
  <c r="N1695" i="1"/>
  <c r="O1695" i="1"/>
  <c r="K1687" i="1"/>
  <c r="L1687" i="1"/>
  <c r="M1687" i="1"/>
  <c r="N1687" i="1"/>
  <c r="O1687" i="1"/>
  <c r="K1679" i="1"/>
  <c r="L1679" i="1"/>
  <c r="M1679" i="1"/>
  <c r="N1679" i="1"/>
  <c r="O1679" i="1"/>
  <c r="A1695" i="1"/>
  <c r="A1679" i="1"/>
  <c r="Q1679" i="1"/>
  <c r="R584" i="1"/>
  <c r="R592" i="1"/>
  <c r="A600" i="1"/>
  <c r="A1443" i="1"/>
  <c r="B1416" i="1"/>
  <c r="A1382" i="1"/>
  <c r="B1694" i="1"/>
  <c r="B1690" i="1"/>
  <c r="B1686" i="1"/>
  <c r="B1682" i="1"/>
  <c r="B1678" i="1"/>
  <c r="B1674" i="1"/>
  <c r="Q1694" i="1"/>
  <c r="R1693" i="1"/>
  <c r="J1693" i="1"/>
  <c r="K1692" i="1"/>
  <c r="L1691" i="1"/>
  <c r="M1690" i="1"/>
  <c r="N1689" i="1"/>
  <c r="Q1686" i="1"/>
  <c r="R1685" i="1"/>
  <c r="J1685" i="1"/>
  <c r="K1684" i="1"/>
  <c r="L1683" i="1"/>
  <c r="M1682" i="1"/>
  <c r="N1681" i="1"/>
  <c r="Q1678" i="1"/>
  <c r="R1677" i="1"/>
  <c r="J1677" i="1"/>
  <c r="K1676" i="1"/>
  <c r="L1675" i="1"/>
  <c r="M1674" i="1"/>
  <c r="N1673" i="1"/>
  <c r="A1694" i="1"/>
  <c r="A1690" i="1"/>
  <c r="A1686" i="1"/>
  <c r="A1682" i="1"/>
  <c r="A1678" i="1"/>
  <c r="A1674" i="1"/>
  <c r="Q1693" i="1"/>
  <c r="R1692" i="1"/>
  <c r="J1692" i="1"/>
  <c r="K1691" i="1"/>
  <c r="L1690" i="1"/>
  <c r="M1689" i="1"/>
  <c r="Q1685" i="1"/>
  <c r="R1684" i="1"/>
  <c r="J1684" i="1"/>
  <c r="K1683" i="1"/>
  <c r="L1682" i="1"/>
  <c r="M1681" i="1"/>
  <c r="Q1677" i="1"/>
  <c r="R1676" i="1"/>
  <c r="J1676" i="1"/>
  <c r="K1675" i="1"/>
  <c r="L1674" i="1"/>
  <c r="M1673" i="1"/>
  <c r="A1358" i="1"/>
  <c r="B1693" i="1"/>
  <c r="B1689" i="1"/>
  <c r="B1685" i="1"/>
  <c r="B1681" i="1"/>
  <c r="B1677" i="1"/>
  <c r="B1673" i="1"/>
  <c r="O1694" i="1"/>
  <c r="Q1692" i="1"/>
  <c r="R1691" i="1"/>
  <c r="J1691" i="1"/>
  <c r="K1690" i="1"/>
  <c r="L1689" i="1"/>
  <c r="O1686" i="1"/>
  <c r="Q1684" i="1"/>
  <c r="R1683" i="1"/>
  <c r="J1683" i="1"/>
  <c r="K1682" i="1"/>
  <c r="L1681" i="1"/>
  <c r="O1678" i="1"/>
  <c r="Q1676" i="1"/>
  <c r="R1675" i="1"/>
  <c r="J1675" i="1"/>
  <c r="K1674" i="1"/>
  <c r="L1673" i="1"/>
  <c r="A1693" i="1"/>
  <c r="A1689" i="1"/>
  <c r="A1685" i="1"/>
  <c r="A1681" i="1"/>
  <c r="A1677" i="1"/>
  <c r="A1673" i="1"/>
  <c r="N1694" i="1"/>
  <c r="O1693" i="1"/>
  <c r="Q1691" i="1"/>
  <c r="R1690" i="1"/>
  <c r="J1690" i="1"/>
  <c r="K1689" i="1"/>
  <c r="N1686" i="1"/>
  <c r="O1685" i="1"/>
  <c r="Q1683" i="1"/>
  <c r="R1682" i="1"/>
  <c r="J1682" i="1"/>
  <c r="K1681" i="1"/>
  <c r="N1678" i="1"/>
  <c r="O1677" i="1"/>
  <c r="Q1675" i="1"/>
  <c r="R1674" i="1"/>
  <c r="J1674" i="1"/>
  <c r="K1673" i="1"/>
  <c r="B584" i="1"/>
  <c r="M600" i="1"/>
  <c r="B1440" i="1"/>
  <c r="B1692" i="1"/>
  <c r="B1684" i="1"/>
  <c r="B1676" i="1"/>
  <c r="M1694" i="1"/>
  <c r="N1693" i="1"/>
  <c r="O1692" i="1"/>
  <c r="Q1690" i="1"/>
  <c r="R1689" i="1"/>
  <c r="J1689" i="1"/>
  <c r="M1686" i="1"/>
  <c r="N1685" i="1"/>
  <c r="O1684" i="1"/>
  <c r="Q1682" i="1"/>
  <c r="R1681" i="1"/>
  <c r="J1681" i="1"/>
  <c r="M1678" i="1"/>
  <c r="N1677" i="1"/>
  <c r="O1676" i="1"/>
  <c r="Q1674" i="1"/>
  <c r="R1673" i="1"/>
  <c r="J1673" i="1"/>
  <c r="M592" i="1"/>
  <c r="L600" i="1"/>
  <c r="A1692" i="1"/>
  <c r="A1684" i="1"/>
  <c r="A1676" i="1"/>
  <c r="N1732" i="1"/>
  <c r="O1732" i="1"/>
  <c r="Q1732" i="1"/>
  <c r="J1732" i="1"/>
  <c r="A1732" i="1"/>
  <c r="R1732" i="1"/>
  <c r="B1732" i="1"/>
  <c r="K1732" i="1"/>
  <c r="K221" i="1"/>
  <c r="B221" i="1"/>
  <c r="L221" i="1"/>
  <c r="A221" i="1"/>
  <c r="M221" i="1"/>
  <c r="O221" i="1"/>
  <c r="N221" i="1"/>
  <c r="Q221" i="1"/>
  <c r="J221" i="1"/>
  <c r="B362" i="1"/>
  <c r="Q362" i="1"/>
  <c r="B1872" i="1"/>
  <c r="R1872" i="1"/>
  <c r="L1872" i="1"/>
  <c r="K1872" i="1"/>
  <c r="M1872" i="1"/>
  <c r="N1872" i="1"/>
  <c r="O1872" i="1"/>
  <c r="Q1872" i="1"/>
  <c r="J1904" i="1"/>
  <c r="R1904" i="1"/>
  <c r="K1904" i="1"/>
  <c r="L1904" i="1"/>
  <c r="M1904" i="1"/>
  <c r="A1904" i="1"/>
  <c r="N1904" i="1"/>
  <c r="B1904" i="1"/>
  <c r="O1904" i="1"/>
  <c r="A1925" i="1"/>
  <c r="R1925" i="1"/>
  <c r="B1925" i="1"/>
  <c r="L1925" i="1"/>
  <c r="M1925" i="1"/>
  <c r="K1925" i="1"/>
  <c r="N1925" i="1"/>
  <c r="O1925" i="1"/>
  <c r="Q1925" i="1"/>
  <c r="O1969" i="1"/>
  <c r="Q1969" i="1"/>
  <c r="J1969" i="1"/>
  <c r="R1969" i="1"/>
  <c r="K1969" i="1"/>
  <c r="L1969" i="1"/>
  <c r="B1969" i="1"/>
  <c r="M1969" i="1"/>
  <c r="L227" i="1"/>
  <c r="M227" i="1"/>
  <c r="N227" i="1"/>
  <c r="A227" i="1"/>
  <c r="O227" i="1"/>
  <c r="B227" i="1"/>
  <c r="Q227" i="1"/>
  <c r="J227" i="1"/>
  <c r="R227" i="1"/>
  <c r="R259" i="1"/>
  <c r="L259" i="1"/>
  <c r="N259" i="1"/>
  <c r="O259" i="1"/>
  <c r="K259" i="1"/>
  <c r="B259" i="1"/>
  <c r="M259" i="1"/>
  <c r="K163" i="1"/>
  <c r="Q163" i="1"/>
  <c r="R163" i="1"/>
  <c r="J163" i="1"/>
  <c r="L163" i="1"/>
  <c r="M163" i="1"/>
  <c r="A163" i="1"/>
  <c r="R69" i="1"/>
  <c r="J69" i="1"/>
  <c r="A69" i="1"/>
  <c r="L69" i="1"/>
  <c r="Q69" i="1"/>
  <c r="M69" i="1"/>
  <c r="N69" i="1"/>
  <c r="O159" i="1"/>
  <c r="A159" i="1"/>
  <c r="Q159" i="1"/>
  <c r="B159" i="1"/>
  <c r="L159" i="1"/>
  <c r="N159" i="1"/>
  <c r="J159" i="1"/>
  <c r="R159" i="1"/>
  <c r="M151" i="1"/>
  <c r="N151" i="1"/>
  <c r="J151" i="1"/>
  <c r="R151" i="1"/>
  <c r="K151" i="1"/>
  <c r="A151" i="1"/>
  <c r="O151" i="1"/>
  <c r="B151" i="1"/>
  <c r="Q151" i="1"/>
  <c r="A686" i="1"/>
  <c r="K686" i="1"/>
  <c r="Q26" i="1"/>
  <c r="B50" i="1"/>
  <c r="O50" i="1"/>
  <c r="M2049" i="1"/>
  <c r="A2049" i="1"/>
  <c r="N2049" i="1"/>
  <c r="B2049" i="1"/>
  <c r="O2049" i="1"/>
  <c r="Q2049" i="1"/>
  <c r="J2049" i="1"/>
  <c r="R2049" i="1"/>
  <c r="K2049" i="1"/>
  <c r="Q2031" i="1"/>
  <c r="J2031" i="1"/>
  <c r="R2031" i="1"/>
  <c r="A2031" i="1"/>
  <c r="K2031" i="1"/>
  <c r="B2031" i="1"/>
  <c r="L2031" i="1"/>
  <c r="N2031" i="1"/>
  <c r="M2031" i="1"/>
  <c r="L2006" i="1"/>
  <c r="N2006" i="1"/>
  <c r="A2006" i="1"/>
  <c r="O2006" i="1"/>
  <c r="B2006" i="1"/>
  <c r="J2006" i="1"/>
  <c r="Q2006" i="1"/>
  <c r="R2006" i="1"/>
  <c r="K2006" i="1"/>
  <c r="K632" i="1"/>
  <c r="Q632" i="1"/>
  <c r="J632" i="1"/>
  <c r="R632" i="1"/>
  <c r="L632" i="1"/>
  <c r="L324" i="1"/>
  <c r="O316" i="1"/>
  <c r="O1929" i="1"/>
  <c r="B1929" i="1"/>
  <c r="Q1719" i="1"/>
  <c r="J1719" i="1"/>
  <c r="R372" i="1"/>
  <c r="K372" i="1"/>
  <c r="K694" i="1"/>
  <c r="Q700" i="1"/>
  <c r="A700" i="1"/>
  <c r="O714" i="1"/>
  <c r="R720" i="1"/>
  <c r="B720" i="1"/>
  <c r="N726" i="1"/>
  <c r="J732" i="1"/>
  <c r="O746" i="1"/>
  <c r="Q1623" i="1"/>
  <c r="L1739" i="1"/>
  <c r="A1739" i="1"/>
  <c r="Q203" i="1"/>
  <c r="Q213" i="1"/>
  <c r="Q58" i="1"/>
  <c r="M50" i="1"/>
  <c r="M42" i="1"/>
  <c r="A42" i="1"/>
  <c r="J34" i="1"/>
  <c r="L26" i="1"/>
  <c r="R18" i="1"/>
  <c r="O686" i="1"/>
  <c r="J259" i="1"/>
  <c r="J1925" i="1"/>
  <c r="O2031" i="1"/>
  <c r="B632" i="1"/>
  <c r="R324" i="1"/>
  <c r="B324" i="1"/>
  <c r="M316" i="1"/>
  <c r="M1929" i="1"/>
  <c r="M1596" i="1"/>
  <c r="O1719" i="1"/>
  <c r="A1719" i="1"/>
  <c r="Q372" i="1"/>
  <c r="A372" i="1"/>
  <c r="R694" i="1"/>
  <c r="N700" i="1"/>
  <c r="M714" i="1"/>
  <c r="L726" i="1"/>
  <c r="K726" i="1"/>
  <c r="O732" i="1"/>
  <c r="M746" i="1"/>
  <c r="N1623" i="1"/>
  <c r="R1739" i="1"/>
  <c r="O203" i="1"/>
  <c r="N213" i="1"/>
  <c r="A213" i="1"/>
  <c r="R58" i="1"/>
  <c r="L50" i="1"/>
  <c r="M34" i="1"/>
  <c r="A34" i="1"/>
  <c r="B26" i="1"/>
  <c r="Q18" i="1"/>
  <c r="L686" i="1"/>
  <c r="L2049" i="1"/>
  <c r="N163" i="1"/>
  <c r="K227" i="1"/>
  <c r="Q324" i="1"/>
  <c r="A324" i="1"/>
  <c r="L316" i="1"/>
  <c r="L1929" i="1"/>
  <c r="L1596" i="1"/>
  <c r="N1719" i="1"/>
  <c r="Q694" i="1"/>
  <c r="J694" i="1"/>
  <c r="M700" i="1"/>
  <c r="L714" i="1"/>
  <c r="O720" i="1"/>
  <c r="Q726" i="1"/>
  <c r="B726" i="1"/>
  <c r="N732" i="1"/>
  <c r="Q746" i="1"/>
  <c r="K746" i="1"/>
  <c r="J1739" i="1"/>
  <c r="M203" i="1"/>
  <c r="M213" i="1"/>
  <c r="B213" i="1"/>
  <c r="J58" i="1"/>
  <c r="K50" i="1"/>
  <c r="Q42" i="1"/>
  <c r="N26" i="1"/>
  <c r="A26" i="1"/>
  <c r="M686" i="1"/>
  <c r="B686" i="1"/>
  <c r="Q1904" i="1"/>
  <c r="J316" i="1"/>
  <c r="Q1596" i="1"/>
  <c r="N694" i="1"/>
  <c r="R714" i="1"/>
  <c r="Q732" i="1"/>
  <c r="R746" i="1"/>
  <c r="K1623" i="1"/>
  <c r="O1739" i="1"/>
  <c r="K213" i="1"/>
  <c r="A58" i="1"/>
  <c r="J50" i="1"/>
  <c r="R42" i="1"/>
  <c r="L34" i="1"/>
  <c r="J26" i="1"/>
  <c r="M18" i="1"/>
  <c r="A18" i="1"/>
  <c r="J686" i="1"/>
  <c r="R221" i="1"/>
  <c r="J1872" i="1"/>
  <c r="M1732" i="1"/>
  <c r="L151" i="1"/>
  <c r="K159" i="1"/>
  <c r="O616" i="1"/>
  <c r="J616" i="1"/>
  <c r="R616" i="1"/>
  <c r="L616" i="1"/>
  <c r="N616" i="1"/>
  <c r="O608" i="1"/>
  <c r="A608" i="1"/>
  <c r="R686" i="1"/>
  <c r="N1969" i="1"/>
  <c r="A1872" i="1"/>
  <c r="M2006" i="1"/>
  <c r="O69" i="1"/>
  <c r="B608" i="1"/>
  <c r="Q253" i="1"/>
  <c r="K253" i="1"/>
  <c r="L253" i="1"/>
  <c r="M253" i="1"/>
  <c r="N253" i="1"/>
  <c r="J253" i="1"/>
  <c r="B253" i="1"/>
  <c r="J1656" i="1"/>
  <c r="R1656" i="1"/>
  <c r="K1656" i="1"/>
  <c r="L1656" i="1"/>
  <c r="A1656" i="1"/>
  <c r="M1656" i="1"/>
  <c r="B1656" i="1"/>
  <c r="N1656" i="1"/>
  <c r="O1656" i="1"/>
  <c r="O1944" i="1"/>
  <c r="Q1944" i="1"/>
  <c r="B1944" i="1"/>
  <c r="J1944" i="1"/>
  <c r="A1944" i="1"/>
  <c r="R1944" i="1"/>
  <c r="L1944" i="1"/>
  <c r="K1944" i="1"/>
  <c r="M1944" i="1"/>
  <c r="J368" i="1"/>
  <c r="R368" i="1"/>
  <c r="K368" i="1"/>
  <c r="L368" i="1"/>
  <c r="A368" i="1"/>
  <c r="M368" i="1"/>
  <c r="B368" i="1"/>
  <c r="N368" i="1"/>
  <c r="O368" i="1"/>
  <c r="A203" i="1"/>
  <c r="N203" i="1"/>
  <c r="A2021" i="1"/>
  <c r="N2021" i="1"/>
  <c r="O2021" i="1"/>
  <c r="K2021" i="1"/>
  <c r="Q2021" i="1"/>
  <c r="J2021" i="1"/>
  <c r="R2021" i="1"/>
  <c r="L2021" i="1"/>
  <c r="N648" i="1"/>
  <c r="B648" i="1"/>
  <c r="O648" i="1"/>
  <c r="Q648" i="1"/>
  <c r="R648" i="1"/>
  <c r="K648" i="1"/>
  <c r="L648" i="1"/>
  <c r="L640" i="1"/>
  <c r="B640" i="1"/>
  <c r="Q640" i="1"/>
  <c r="R640" i="1"/>
  <c r="K640" i="1"/>
  <c r="M640" i="1"/>
  <c r="N640" i="1"/>
  <c r="R624" i="1"/>
  <c r="Q624" i="1"/>
  <c r="J624" i="1"/>
  <c r="M624" i="1"/>
  <c r="N624" i="1"/>
  <c r="A624" i="1"/>
  <c r="B624" i="1"/>
  <c r="O876" i="1"/>
  <c r="J876" i="1"/>
  <c r="R876" i="1"/>
  <c r="L876" i="1"/>
  <c r="K876" i="1"/>
  <c r="A876" i="1"/>
  <c r="M876" i="1"/>
  <c r="B870" i="1"/>
  <c r="J870" i="1"/>
  <c r="R870" i="1"/>
  <c r="A870" i="1"/>
  <c r="J864" i="1"/>
  <c r="B864" i="1"/>
  <c r="L864" i="1"/>
  <c r="K864" i="1"/>
  <c r="Q858" i="1"/>
  <c r="K858" i="1"/>
  <c r="B858" i="1"/>
  <c r="M858" i="1"/>
  <c r="N858" i="1"/>
  <c r="N844" i="1"/>
  <c r="L844" i="1"/>
  <c r="B844" i="1"/>
  <c r="K844" i="1"/>
  <c r="A844" i="1"/>
  <c r="M844" i="1"/>
  <c r="O844" i="1"/>
  <c r="J844" i="1"/>
  <c r="Q838" i="1"/>
  <c r="Q832" i="1"/>
  <c r="O832" i="1"/>
  <c r="M826" i="1"/>
  <c r="J826" i="1"/>
  <c r="R826" i="1"/>
  <c r="B826" i="1"/>
  <c r="L826" i="1"/>
  <c r="A826" i="1"/>
  <c r="N826" i="1"/>
  <c r="A812" i="1"/>
  <c r="L812" i="1"/>
  <c r="K812" i="1"/>
  <c r="R806" i="1"/>
  <c r="M806" i="1"/>
  <c r="R800" i="1"/>
  <c r="L794" i="1"/>
  <c r="R794" i="1"/>
  <c r="K794" i="1"/>
  <c r="M794" i="1"/>
  <c r="B794" i="1"/>
  <c r="N794" i="1"/>
  <c r="A794" i="1"/>
  <c r="Q794" i="1"/>
  <c r="O780" i="1"/>
  <c r="M780" i="1"/>
  <c r="A780" i="1"/>
  <c r="B780" i="1"/>
  <c r="N774" i="1"/>
  <c r="R774" i="1"/>
  <c r="K774" i="1"/>
  <c r="J768" i="1"/>
  <c r="O768" i="1"/>
  <c r="Q768" i="1"/>
  <c r="B762" i="1"/>
  <c r="N762" i="1"/>
  <c r="A762" i="1"/>
  <c r="Q748" i="1"/>
  <c r="B748" i="1"/>
  <c r="O748" i="1"/>
  <c r="M748" i="1"/>
  <c r="O1729" i="1"/>
  <c r="M1708" i="1"/>
  <c r="N618" i="1"/>
  <c r="B619" i="1"/>
  <c r="R610" i="1"/>
  <c r="O611" i="1"/>
  <c r="J626" i="1"/>
  <c r="K634" i="1"/>
  <c r="A634" i="1"/>
  <c r="M642" i="1"/>
  <c r="O650" i="1"/>
  <c r="R635" i="1"/>
  <c r="N1565" i="1"/>
  <c r="K1467" i="1"/>
  <c r="Q826" i="1"/>
  <c r="N876" i="1"/>
  <c r="J1729" i="1"/>
  <c r="R1707" i="1"/>
  <c r="B1708" i="1"/>
  <c r="N165" i="1"/>
  <c r="A618" i="1"/>
  <c r="R620" i="1"/>
  <c r="J610" i="1"/>
  <c r="N611" i="1"/>
  <c r="Q626" i="1"/>
  <c r="R634" i="1"/>
  <c r="L642" i="1"/>
  <c r="A642" i="1"/>
  <c r="M650" i="1"/>
  <c r="O1509" i="1"/>
  <c r="Q1557" i="1"/>
  <c r="O826" i="1"/>
  <c r="B876" i="1"/>
  <c r="K365" i="1"/>
  <c r="J369" i="1"/>
  <c r="K1736" i="1"/>
  <c r="J1945" i="1"/>
  <c r="J1707" i="1"/>
  <c r="A1708" i="1"/>
  <c r="R171" i="1"/>
  <c r="J383" i="1"/>
  <c r="O609" i="1"/>
  <c r="R619" i="1"/>
  <c r="Q610" i="1"/>
  <c r="M611" i="1"/>
  <c r="L649" i="1"/>
  <c r="J634" i="1"/>
  <c r="R642" i="1"/>
  <c r="L650" i="1"/>
  <c r="B650" i="1"/>
  <c r="O643" i="1"/>
  <c r="B1453" i="1"/>
  <c r="L1509" i="1"/>
  <c r="R844" i="1"/>
  <c r="L762" i="1"/>
  <c r="B1915" i="1"/>
  <c r="L1915" i="1"/>
  <c r="M1915" i="1"/>
  <c r="K1907" i="1"/>
  <c r="M1907" i="1"/>
  <c r="N1907" i="1"/>
  <c r="Q1981" i="1"/>
  <c r="K1981" i="1"/>
  <c r="B1973" i="1"/>
  <c r="M1973" i="1"/>
  <c r="Q1707" i="1"/>
  <c r="Q619" i="1"/>
  <c r="L611" i="1"/>
  <c r="N643" i="1"/>
  <c r="R1589" i="1"/>
  <c r="A1589" i="1"/>
  <c r="A1493" i="1"/>
  <c r="M1493" i="1"/>
  <c r="O1477" i="1"/>
  <c r="L1477" i="1"/>
  <c r="Q844" i="1"/>
  <c r="L780" i="1"/>
  <c r="L858" i="1"/>
  <c r="L806" i="1"/>
  <c r="M248" i="1"/>
  <c r="L1992" i="1"/>
  <c r="J2001" i="1"/>
  <c r="J47" i="1"/>
  <c r="R1708" i="1"/>
  <c r="J168" i="1"/>
  <c r="N619" i="1"/>
  <c r="O651" i="1"/>
  <c r="O858" i="1"/>
  <c r="N832" i="1"/>
  <c r="B1737" i="1"/>
  <c r="B1936" i="1"/>
  <c r="J207" i="1"/>
  <c r="L155" i="1"/>
  <c r="M619" i="1"/>
  <c r="J611" i="1"/>
  <c r="K626" i="1"/>
  <c r="A626" i="1"/>
  <c r="M634" i="1"/>
  <c r="O642" i="1"/>
  <c r="J650" i="1"/>
  <c r="R627" i="1"/>
  <c r="J1469" i="1"/>
  <c r="N1525" i="1"/>
  <c r="O1589" i="1"/>
  <c r="N1477" i="1"/>
  <c r="A1501" i="1"/>
  <c r="J794" i="1"/>
  <c r="Q870" i="1"/>
  <c r="A864" i="1"/>
  <c r="B1444" i="1"/>
  <c r="N882" i="1"/>
  <c r="B882" i="1"/>
  <c r="L754" i="1"/>
  <c r="R766" i="1"/>
  <c r="Q766" i="1"/>
  <c r="M772" i="1"/>
  <c r="K786" i="1"/>
  <c r="J792" i="1"/>
  <c r="B798" i="1"/>
  <c r="L804" i="1"/>
  <c r="M818" i="1"/>
  <c r="O818" i="1"/>
  <c r="J824" i="1"/>
  <c r="L830" i="1"/>
  <c r="A830" i="1"/>
  <c r="N850" i="1"/>
  <c r="B850" i="1"/>
  <c r="Q856" i="1"/>
  <c r="K868" i="1"/>
  <c r="L879" i="1"/>
  <c r="B600" i="1"/>
  <c r="J1977" i="1"/>
  <c r="A1449" i="1"/>
  <c r="A1427" i="1"/>
  <c r="A1366" i="1"/>
  <c r="A1478" i="1"/>
  <c r="L1454" i="1"/>
  <c r="L1574" i="1"/>
  <c r="N862" i="1"/>
  <c r="B862" i="1"/>
  <c r="K882" i="1"/>
  <c r="R754" i="1"/>
  <c r="Q754" i="1"/>
  <c r="M760" i="1"/>
  <c r="N766" i="1"/>
  <c r="A766" i="1"/>
  <c r="K772" i="1"/>
  <c r="R786" i="1"/>
  <c r="B786" i="1"/>
  <c r="L792" i="1"/>
  <c r="N798" i="1"/>
  <c r="J804" i="1"/>
  <c r="Q804" i="1"/>
  <c r="L818" i="1"/>
  <c r="A818" i="1"/>
  <c r="R830" i="1"/>
  <c r="N836" i="1"/>
  <c r="B836" i="1"/>
  <c r="K850" i="1"/>
  <c r="M856" i="1"/>
  <c r="O856" i="1"/>
  <c r="J868" i="1"/>
  <c r="O834" i="1"/>
  <c r="M852" i="1"/>
  <c r="B866" i="1"/>
  <c r="J879" i="1"/>
  <c r="L1908" i="1"/>
  <c r="R1974" i="1"/>
  <c r="R1916" i="1"/>
  <c r="R604" i="1"/>
  <c r="N583" i="1"/>
  <c r="B1448" i="1"/>
  <c r="B1432" i="1"/>
  <c r="B1412" i="1"/>
  <c r="A1350" i="1"/>
  <c r="M1558" i="1"/>
  <c r="L1526" i="1"/>
  <c r="R1454" i="1"/>
  <c r="N1574" i="1"/>
  <c r="K1542" i="1"/>
  <c r="L862" i="1"/>
  <c r="A862" i="1"/>
  <c r="R882" i="1"/>
  <c r="O754" i="1"/>
  <c r="B754" i="1"/>
  <c r="L760" i="1"/>
  <c r="J766" i="1"/>
  <c r="J772" i="1"/>
  <c r="Q772" i="1"/>
  <c r="N786" i="1"/>
  <c r="A786" i="1"/>
  <c r="K792" i="1"/>
  <c r="M798" i="1"/>
  <c r="M804" i="1"/>
  <c r="B804" i="1"/>
  <c r="K818" i="1"/>
  <c r="M824" i="1"/>
  <c r="O824" i="1"/>
  <c r="J830" i="1"/>
  <c r="L836" i="1"/>
  <c r="A836" i="1"/>
  <c r="R850" i="1"/>
  <c r="N856" i="1"/>
  <c r="A856" i="1"/>
  <c r="Q868" i="1"/>
  <c r="L834" i="1"/>
  <c r="L852" i="1"/>
  <c r="A866" i="1"/>
  <c r="B879" i="1"/>
  <c r="Q840" i="1"/>
  <c r="M878" i="1"/>
  <c r="L1913" i="1"/>
  <c r="K1908" i="1"/>
  <c r="Q1916" i="1"/>
  <c r="N600" i="1"/>
  <c r="L593" i="1"/>
  <c r="A1442" i="1"/>
  <c r="B1436" i="1"/>
  <c r="K862" i="1"/>
  <c r="J882" i="1"/>
  <c r="J754" i="1"/>
  <c r="A754" i="1"/>
  <c r="K760" i="1"/>
  <c r="N772" i="1"/>
  <c r="B772" i="1"/>
  <c r="J786" i="1"/>
  <c r="R792" i="1"/>
  <c r="Q792" i="1"/>
  <c r="J798" i="1"/>
  <c r="R804" i="1"/>
  <c r="A804" i="1"/>
  <c r="R818" i="1"/>
  <c r="N824" i="1"/>
  <c r="B824" i="1"/>
  <c r="Q830" i="1"/>
  <c r="K836" i="1"/>
  <c r="J850" i="1"/>
  <c r="L856" i="1"/>
  <c r="B856" i="1"/>
  <c r="R1502" i="1"/>
  <c r="J1542" i="1"/>
  <c r="R862" i="1"/>
  <c r="Q882" i="1"/>
  <c r="O760" i="1"/>
  <c r="Q760" i="1"/>
  <c r="M766" i="1"/>
  <c r="R772" i="1"/>
  <c r="A772" i="1"/>
  <c r="B792" i="1"/>
  <c r="L798" i="1"/>
  <c r="J818" i="1"/>
  <c r="L824" i="1"/>
  <c r="A824" i="1"/>
  <c r="R836" i="1"/>
  <c r="Q850" i="1"/>
  <c r="K856" i="1"/>
  <c r="M868" i="1"/>
  <c r="O868" i="1"/>
  <c r="Q879" i="1"/>
  <c r="M1971" i="1"/>
  <c r="Q1908" i="1"/>
  <c r="N1974" i="1"/>
  <c r="N1916" i="1"/>
  <c r="R760" i="1"/>
  <c r="O792" i="1"/>
  <c r="M830" i="1"/>
  <c r="N868" i="1"/>
  <c r="L1971" i="1"/>
  <c r="Q155" i="1"/>
  <c r="B1658" i="1"/>
  <c r="N1658" i="1"/>
  <c r="B1662" i="1"/>
  <c r="L1662" i="1"/>
  <c r="N1662" i="1"/>
  <c r="N1902" i="1"/>
  <c r="Q1902" i="1"/>
  <c r="J1902" i="1"/>
  <c r="M1937" i="1"/>
  <c r="N1937" i="1"/>
  <c r="L1942" i="1"/>
  <c r="A1942" i="1"/>
  <c r="K1967" i="1"/>
  <c r="A1967" i="1"/>
  <c r="M1993" i="1"/>
  <c r="B1993" i="1"/>
  <c r="A153" i="1"/>
  <c r="M1941" i="1"/>
  <c r="N1901" i="1"/>
  <c r="Q1659" i="1"/>
  <c r="K247" i="1"/>
  <c r="A247" i="1"/>
  <c r="Q1728" i="1"/>
  <c r="M74" i="1"/>
  <c r="M230" i="1"/>
  <c r="B729" i="1"/>
  <c r="A407" i="1"/>
  <c r="L1993" i="1"/>
  <c r="R1967" i="1"/>
  <c r="L1937" i="1"/>
  <c r="L1902" i="1"/>
  <c r="A1658" i="1"/>
  <c r="N1992" i="1"/>
  <c r="R2001" i="1"/>
  <c r="K153" i="1"/>
  <c r="K207" i="1"/>
  <c r="N1705" i="1"/>
  <c r="L1705" i="1"/>
  <c r="M1705" i="1"/>
  <c r="B1705" i="1"/>
  <c r="K1705" i="1"/>
  <c r="B398" i="1"/>
  <c r="A390" i="1"/>
  <c r="B390" i="1"/>
  <c r="J1941" i="1"/>
  <c r="L1901" i="1"/>
  <c r="L2016" i="1"/>
  <c r="R230" i="1"/>
  <c r="K407" i="1"/>
  <c r="Q365" i="1"/>
  <c r="A248" i="1"/>
  <c r="R1992" i="1"/>
  <c r="O2001" i="1"/>
  <c r="J615" i="1"/>
  <c r="O365" i="1"/>
  <c r="O1737" i="1"/>
  <c r="Q1992" i="1"/>
  <c r="M1736" i="1"/>
  <c r="L262" i="1"/>
  <c r="M15" i="1"/>
  <c r="R219" i="1"/>
  <c r="B219" i="1"/>
  <c r="L219" i="1"/>
  <c r="R20" i="1"/>
  <c r="B20" i="1"/>
  <c r="L20" i="1"/>
  <c r="A52" i="1"/>
  <c r="R52" i="1"/>
  <c r="N52" i="1"/>
  <c r="B1625" i="1"/>
  <c r="K1625" i="1"/>
  <c r="M738" i="1"/>
  <c r="R738" i="1"/>
  <c r="O706" i="1"/>
  <c r="A706" i="1"/>
  <c r="Q706" i="1"/>
  <c r="K374" i="1"/>
  <c r="A653" i="1"/>
  <c r="J637" i="1"/>
  <c r="R637" i="1"/>
  <c r="K637" i="1"/>
  <c r="B1728" i="1"/>
  <c r="O1728" i="1"/>
  <c r="Q1736" i="1"/>
  <c r="J1736" i="1"/>
  <c r="N1736" i="1"/>
  <c r="N155" i="1"/>
  <c r="K155" i="1"/>
  <c r="M155" i="1"/>
  <c r="J155" i="1"/>
  <c r="K2001" i="1"/>
  <c r="K1729" i="1"/>
  <c r="B1729" i="1"/>
  <c r="N1737" i="1"/>
  <c r="L1737" i="1"/>
  <c r="M1737" i="1"/>
  <c r="A365" i="1"/>
  <c r="R365" i="1"/>
  <c r="M1936" i="1"/>
  <c r="O1936" i="1"/>
  <c r="Q1936" i="1"/>
  <c r="A1936" i="1"/>
  <c r="L1645" i="1"/>
  <c r="K1645" i="1"/>
  <c r="Q1645" i="1"/>
  <c r="B74" i="1"/>
  <c r="R479" i="1"/>
  <c r="Q407" i="1"/>
  <c r="J407" i="1"/>
  <c r="L15" i="1"/>
  <c r="J15" i="1"/>
  <c r="A207" i="1"/>
  <c r="B207" i="1"/>
  <c r="K741" i="1"/>
  <c r="M741" i="1"/>
  <c r="M735" i="1"/>
  <c r="N735" i="1"/>
  <c r="A735" i="1"/>
  <c r="J729" i="1"/>
  <c r="M1707" i="1"/>
  <c r="B1706" i="1"/>
  <c r="B617" i="1"/>
  <c r="Q616" i="1"/>
  <c r="M616" i="1"/>
  <c r="A616" i="1"/>
  <c r="K608" i="1"/>
  <c r="J608" i="1"/>
  <c r="L608" i="1"/>
  <c r="M608" i="1"/>
  <c r="O636" i="1"/>
  <c r="L1499" i="1"/>
  <c r="L1587" i="1"/>
  <c r="B168" i="1"/>
  <c r="R168" i="1"/>
  <c r="B389" i="1"/>
  <c r="B644" i="1"/>
  <c r="O644" i="1"/>
  <c r="J644" i="1"/>
  <c r="O1587" i="1"/>
  <c r="A1587" i="1"/>
  <c r="B1587" i="1"/>
  <c r="Q1587" i="1"/>
  <c r="N1579" i="1"/>
  <c r="A1579" i="1"/>
  <c r="Q1579" i="1"/>
  <c r="K1579" i="1"/>
  <c r="L1579" i="1"/>
  <c r="R1571" i="1"/>
  <c r="K1571" i="1"/>
  <c r="L1571" i="1"/>
  <c r="A1571" i="1"/>
  <c r="K1563" i="1"/>
  <c r="L1563" i="1"/>
  <c r="O1555" i="1"/>
  <c r="Q1555" i="1"/>
  <c r="J1555" i="1"/>
  <c r="B1547" i="1"/>
  <c r="A1547" i="1"/>
  <c r="R1547" i="1"/>
  <c r="L1547" i="1"/>
  <c r="N1547" i="1"/>
  <c r="A1539" i="1"/>
  <c r="N1539" i="1"/>
  <c r="R1539" i="1"/>
  <c r="R1531" i="1"/>
  <c r="A1531" i="1"/>
  <c r="J1531" i="1"/>
  <c r="B1531" i="1"/>
  <c r="K1531" i="1"/>
  <c r="M1523" i="1"/>
  <c r="B1523" i="1"/>
  <c r="N1523" i="1"/>
  <c r="Q1523" i="1"/>
  <c r="R1523" i="1"/>
  <c r="Q1515" i="1"/>
  <c r="L1515" i="1"/>
  <c r="J1515" i="1"/>
  <c r="L1507" i="1"/>
  <c r="K1507" i="1"/>
  <c r="O1507" i="1"/>
  <c r="R1507" i="1"/>
  <c r="R1499" i="1"/>
  <c r="K1499" i="1"/>
  <c r="O1499" i="1"/>
  <c r="B1499" i="1"/>
  <c r="B1491" i="1"/>
  <c r="R1491" i="1"/>
  <c r="N1491" i="1"/>
  <c r="J1491" i="1"/>
  <c r="A1483" i="1"/>
  <c r="K1483" i="1"/>
  <c r="K1475" i="1"/>
  <c r="J1475" i="1"/>
  <c r="A1475" i="1"/>
  <c r="M1475" i="1"/>
  <c r="B1467" i="1"/>
  <c r="J1467" i="1"/>
  <c r="N1459" i="1"/>
  <c r="R1459" i="1"/>
  <c r="N168" i="1"/>
  <c r="O169" i="1"/>
  <c r="B396" i="1"/>
  <c r="A396" i="1"/>
  <c r="A388" i="1"/>
  <c r="B613" i="1"/>
  <c r="O613" i="1"/>
  <c r="N651" i="1"/>
  <c r="B651" i="1"/>
  <c r="K651" i="1"/>
  <c r="A651" i="1"/>
  <c r="M651" i="1"/>
  <c r="L651" i="1"/>
  <c r="B643" i="1"/>
  <c r="Q643" i="1"/>
  <c r="R643" i="1"/>
  <c r="A643" i="1"/>
  <c r="K643" i="1"/>
  <c r="O635" i="1"/>
  <c r="Q635" i="1"/>
  <c r="J635" i="1"/>
  <c r="L627" i="1"/>
  <c r="N627" i="1"/>
  <c r="O627" i="1"/>
  <c r="B1459" i="1"/>
  <c r="B1475" i="1"/>
  <c r="O1515" i="1"/>
  <c r="K1555" i="1"/>
  <c r="Q1571" i="1"/>
  <c r="A1523" i="1"/>
  <c r="N1467" i="1"/>
  <c r="O1704" i="1"/>
  <c r="M1706" i="1"/>
  <c r="N1707" i="1"/>
  <c r="O1703" i="1"/>
  <c r="N169" i="1"/>
  <c r="Q168" i="1"/>
  <c r="B170" i="1"/>
  <c r="M170" i="1"/>
  <c r="B616" i="1"/>
  <c r="J621" i="1"/>
  <c r="J627" i="1"/>
  <c r="M635" i="1"/>
  <c r="L643" i="1"/>
  <c r="A1459" i="1"/>
  <c r="O1491" i="1"/>
  <c r="M1515" i="1"/>
  <c r="O1531" i="1"/>
  <c r="R1555" i="1"/>
  <c r="M1539" i="1"/>
  <c r="B1585" i="1"/>
  <c r="J1585" i="1"/>
  <c r="A1577" i="1"/>
  <c r="L1577" i="1"/>
  <c r="O1577" i="1"/>
  <c r="N1569" i="1"/>
  <c r="B1569" i="1"/>
  <c r="R1553" i="1"/>
  <c r="L1553" i="1"/>
  <c r="M1553" i="1"/>
  <c r="Q1553" i="1"/>
  <c r="B1545" i="1"/>
  <c r="R1545" i="1"/>
  <c r="K1537" i="1"/>
  <c r="A1537" i="1"/>
  <c r="N1537" i="1"/>
  <c r="R1537" i="1"/>
  <c r="J1537" i="1"/>
  <c r="K1529" i="1"/>
  <c r="L1529" i="1"/>
  <c r="Q1529" i="1"/>
  <c r="N1521" i="1"/>
  <c r="A1521" i="1"/>
  <c r="K1521" i="1"/>
  <c r="Q1521" i="1"/>
  <c r="L1513" i="1"/>
  <c r="M1513" i="1"/>
  <c r="R1505" i="1"/>
  <c r="B1505" i="1"/>
  <c r="K1505" i="1"/>
  <c r="N1505" i="1"/>
  <c r="B1497" i="1"/>
  <c r="J1497" i="1"/>
  <c r="R1489" i="1"/>
  <c r="A1489" i="1"/>
  <c r="B1489" i="1"/>
  <c r="K1489" i="1"/>
  <c r="O1489" i="1"/>
  <c r="R1481" i="1"/>
  <c r="J1481" i="1"/>
  <c r="L1481" i="1"/>
  <c r="B1473" i="1"/>
  <c r="R1473" i="1"/>
  <c r="N1473" i="1"/>
  <c r="L1465" i="1"/>
  <c r="N1465" i="1"/>
  <c r="J1465" i="1"/>
  <c r="K1457" i="1"/>
  <c r="A1457" i="1"/>
  <c r="R1726" i="1"/>
  <c r="B1726" i="1"/>
  <c r="M727" i="1"/>
  <c r="O1740" i="1"/>
  <c r="J57" i="1"/>
  <c r="K33" i="1"/>
  <c r="M370" i="1"/>
  <c r="L1706" i="1"/>
  <c r="K1709" i="1"/>
  <c r="K173" i="1"/>
  <c r="M169" i="1"/>
  <c r="R170" i="1"/>
  <c r="A168" i="1"/>
  <c r="R617" i="1"/>
  <c r="Q627" i="1"/>
  <c r="L635" i="1"/>
  <c r="R651" i="1"/>
  <c r="J1459" i="1"/>
  <c r="R1475" i="1"/>
  <c r="M1491" i="1"/>
  <c r="K1515" i="1"/>
  <c r="M1531" i="1"/>
  <c r="B1555" i="1"/>
  <c r="B1571" i="1"/>
  <c r="O1483" i="1"/>
  <c r="Q1539" i="1"/>
  <c r="A1507" i="1"/>
  <c r="O369" i="1"/>
  <c r="J1726" i="1"/>
  <c r="A1726" i="1"/>
  <c r="N271" i="1"/>
  <c r="J727" i="1"/>
  <c r="N1740" i="1"/>
  <c r="L57" i="1"/>
  <c r="A33" i="1"/>
  <c r="N49" i="1"/>
  <c r="A370" i="1"/>
  <c r="R1701" i="1"/>
  <c r="K1706" i="1"/>
  <c r="O1709" i="1"/>
  <c r="Q1708" i="1"/>
  <c r="K1708" i="1"/>
  <c r="Q173" i="1"/>
  <c r="O170" i="1"/>
  <c r="B388" i="1"/>
  <c r="O617" i="1"/>
  <c r="N608" i="1"/>
  <c r="Q638" i="1"/>
  <c r="Q628" i="1"/>
  <c r="M627" i="1"/>
  <c r="A635" i="1"/>
  <c r="J651" i="1"/>
  <c r="Q1459" i="1"/>
  <c r="O1475" i="1"/>
  <c r="K1491" i="1"/>
  <c r="Q1531" i="1"/>
  <c r="A1555" i="1"/>
  <c r="Q1465" i="1"/>
  <c r="J1513" i="1"/>
  <c r="M1483" i="1"/>
  <c r="R1563" i="1"/>
  <c r="M1547" i="1"/>
  <c r="M168" i="1"/>
  <c r="K609" i="1"/>
  <c r="N609" i="1"/>
  <c r="R609" i="1"/>
  <c r="A627" i="1"/>
  <c r="B635" i="1"/>
  <c r="Q651" i="1"/>
  <c r="N655" i="1"/>
  <c r="A655" i="1"/>
  <c r="R631" i="1"/>
  <c r="B631" i="1"/>
  <c r="O1459" i="1"/>
  <c r="Q1475" i="1"/>
  <c r="L1491" i="1"/>
  <c r="N1515" i="1"/>
  <c r="N1531" i="1"/>
  <c r="O1571" i="1"/>
  <c r="J1483" i="1"/>
  <c r="J1563" i="1"/>
  <c r="N1587" i="1"/>
  <c r="Q582" i="1"/>
  <c r="J582" i="1"/>
  <c r="R582" i="1"/>
  <c r="K582" i="1"/>
  <c r="M582" i="1"/>
  <c r="B582" i="1"/>
  <c r="N582" i="1"/>
  <c r="A582" i="1"/>
  <c r="L582" i="1"/>
  <c r="O582" i="1"/>
  <c r="M598" i="1"/>
  <c r="B598" i="1"/>
  <c r="N598" i="1"/>
  <c r="A598" i="1"/>
  <c r="O598" i="1"/>
  <c r="Q598" i="1"/>
  <c r="R598" i="1"/>
  <c r="K598" i="1"/>
  <c r="L598" i="1"/>
  <c r="R590" i="1"/>
  <c r="K590" i="1"/>
  <c r="L590" i="1"/>
  <c r="M590" i="1"/>
  <c r="A590" i="1"/>
  <c r="O590" i="1"/>
  <c r="Q590" i="1"/>
  <c r="B590" i="1"/>
  <c r="J590" i="1"/>
  <c r="N590" i="1"/>
  <c r="J1460" i="1"/>
  <c r="B1586" i="1"/>
  <c r="A1586" i="1"/>
  <c r="L1578" i="1"/>
  <c r="N1578" i="1"/>
  <c r="J1570" i="1"/>
  <c r="L1570" i="1"/>
  <c r="A1562" i="1"/>
  <c r="R1562" i="1"/>
  <c r="K1554" i="1"/>
  <c r="Q1554" i="1"/>
  <c r="Q1546" i="1"/>
  <c r="A1546" i="1"/>
  <c r="O1546" i="1"/>
  <c r="Q1538" i="1"/>
  <c r="K1538" i="1"/>
  <c r="R1530" i="1"/>
  <c r="M1530" i="1"/>
  <c r="B1522" i="1"/>
  <c r="J1522" i="1"/>
  <c r="M1514" i="1"/>
  <c r="O1514" i="1"/>
  <c r="Q1506" i="1"/>
  <c r="A1506" i="1"/>
  <c r="N1506" i="1"/>
  <c r="A1498" i="1"/>
  <c r="L1498" i="1"/>
  <c r="R1490" i="1"/>
  <c r="M1490" i="1"/>
  <c r="O1482" i="1"/>
  <c r="J1482" i="1"/>
  <c r="J1474" i="1"/>
  <c r="M1474" i="1"/>
  <c r="Q1466" i="1"/>
  <c r="A1466" i="1"/>
  <c r="R1466" i="1"/>
  <c r="B1458" i="1"/>
  <c r="K1458" i="1"/>
  <c r="Q383" i="1"/>
  <c r="K618" i="1"/>
  <c r="J619" i="1"/>
  <c r="K611" i="1"/>
  <c r="B611" i="1"/>
  <c r="A625" i="1"/>
  <c r="N641" i="1"/>
  <c r="M1536" i="1"/>
  <c r="J1560" i="1"/>
  <c r="A1560" i="1"/>
  <c r="M1576" i="1"/>
  <c r="L1456" i="1"/>
  <c r="B1456" i="1"/>
  <c r="O1464" i="1"/>
  <c r="M1472" i="1"/>
  <c r="O1488" i="1"/>
  <c r="J1512" i="1"/>
  <c r="B1512" i="1"/>
  <c r="Q1528" i="1"/>
  <c r="M1552" i="1"/>
  <c r="N1584" i="1"/>
  <c r="N1458" i="1"/>
  <c r="J1466" i="1"/>
  <c r="Q1474" i="1"/>
  <c r="M1482" i="1"/>
  <c r="K1490" i="1"/>
  <c r="M1498" i="1"/>
  <c r="K1506" i="1"/>
  <c r="N1514" i="1"/>
  <c r="L1522" i="1"/>
  <c r="Q1530" i="1"/>
  <c r="M1538" i="1"/>
  <c r="A1538" i="1"/>
  <c r="A1554" i="1"/>
  <c r="B1562" i="1"/>
  <c r="B1570" i="1"/>
  <c r="Q1578" i="1"/>
  <c r="J1586" i="1"/>
  <c r="J1508" i="1"/>
  <c r="J598" i="1"/>
  <c r="L1488" i="1"/>
  <c r="N1496" i="1"/>
  <c r="R1512" i="1"/>
  <c r="M1528" i="1"/>
  <c r="A1528" i="1"/>
  <c r="K1552" i="1"/>
  <c r="M1584" i="1"/>
  <c r="O1458" i="1"/>
  <c r="O1466" i="1"/>
  <c r="R1482" i="1"/>
  <c r="J1490" i="1"/>
  <c r="R1498" i="1"/>
  <c r="M1506" i="1"/>
  <c r="L1514" i="1"/>
  <c r="K1522" i="1"/>
  <c r="L1538" i="1"/>
  <c r="N1546" i="1"/>
  <c r="O1554" i="1"/>
  <c r="A1570" i="1"/>
  <c r="B1578" i="1"/>
  <c r="Q1586" i="1"/>
  <c r="J1574" i="1"/>
  <c r="O1574" i="1"/>
  <c r="J1558" i="1"/>
  <c r="R1558" i="1"/>
  <c r="N1542" i="1"/>
  <c r="O1542" i="1"/>
  <c r="B1534" i="1"/>
  <c r="K1526" i="1"/>
  <c r="A1526" i="1"/>
  <c r="N1502" i="1"/>
  <c r="A1494" i="1"/>
  <c r="R1478" i="1"/>
  <c r="N1478" i="1"/>
  <c r="Q611" i="1"/>
  <c r="J649" i="1"/>
  <c r="R1576" i="1"/>
  <c r="B1576" i="1"/>
  <c r="R1472" i="1"/>
  <c r="A1472" i="1"/>
  <c r="K1488" i="1"/>
  <c r="R1552" i="1"/>
  <c r="B1552" i="1"/>
  <c r="L1584" i="1"/>
  <c r="M1458" i="1"/>
  <c r="M1466" i="1"/>
  <c r="N1474" i="1"/>
  <c r="Q1482" i="1"/>
  <c r="Q1490" i="1"/>
  <c r="J1498" i="1"/>
  <c r="R1506" i="1"/>
  <c r="R1514" i="1"/>
  <c r="M1522" i="1"/>
  <c r="N1530" i="1"/>
  <c r="M1546" i="1"/>
  <c r="N1554" i="1"/>
  <c r="O1562" i="1"/>
  <c r="O1570" i="1"/>
  <c r="A1578" i="1"/>
  <c r="K1532" i="1"/>
  <c r="R1574" i="1"/>
  <c r="Q1494" i="1"/>
  <c r="Q1565" i="1"/>
  <c r="L1565" i="1"/>
  <c r="B877" i="1"/>
  <c r="N877" i="1"/>
  <c r="R877" i="1"/>
  <c r="N871" i="1"/>
  <c r="L871" i="1"/>
  <c r="Q865" i="1"/>
  <c r="L865" i="1"/>
  <c r="K859" i="1"/>
  <c r="A859" i="1"/>
  <c r="N859" i="1"/>
  <c r="J859" i="1"/>
  <c r="N845" i="1"/>
  <c r="L845" i="1"/>
  <c r="O845" i="1"/>
  <c r="K845" i="1"/>
  <c r="K839" i="1"/>
  <c r="M839" i="1"/>
  <c r="A839" i="1"/>
  <c r="L839" i="1"/>
  <c r="J839" i="1"/>
  <c r="N833" i="1"/>
  <c r="Q833" i="1"/>
  <c r="J833" i="1"/>
  <c r="A827" i="1"/>
  <c r="L827" i="1"/>
  <c r="N827" i="1"/>
  <c r="K827" i="1"/>
  <c r="J827" i="1"/>
  <c r="Q813" i="1"/>
  <c r="B813" i="1"/>
  <c r="L813" i="1"/>
  <c r="N813" i="1"/>
  <c r="O813" i="1"/>
  <c r="R813" i="1"/>
  <c r="R807" i="1"/>
  <c r="M807" i="1"/>
  <c r="K807" i="1"/>
  <c r="A801" i="1"/>
  <c r="B801" i="1"/>
  <c r="Q801" i="1"/>
  <c r="L801" i="1"/>
  <c r="O801" i="1"/>
  <c r="B795" i="1"/>
  <c r="Q795" i="1"/>
  <c r="R795" i="1"/>
  <c r="L795" i="1"/>
  <c r="L781" i="1"/>
  <c r="A781" i="1"/>
  <c r="B781" i="1"/>
  <c r="J781" i="1"/>
  <c r="R781" i="1"/>
  <c r="K781" i="1"/>
  <c r="J775" i="1"/>
  <c r="R775" i="1"/>
  <c r="K775" i="1"/>
  <c r="O775" i="1"/>
  <c r="K769" i="1"/>
  <c r="L769" i="1"/>
  <c r="A769" i="1"/>
  <c r="J769" i="1"/>
  <c r="K763" i="1"/>
  <c r="A763" i="1"/>
  <c r="N763" i="1"/>
  <c r="J763" i="1"/>
  <c r="M763" i="1"/>
  <c r="O763" i="1"/>
  <c r="L749" i="1"/>
  <c r="O749" i="1"/>
  <c r="B749" i="1"/>
  <c r="N749" i="1"/>
  <c r="Q749" i="1"/>
  <c r="L1484" i="1"/>
  <c r="J1484" i="1"/>
  <c r="A838" i="1"/>
  <c r="L838" i="1"/>
  <c r="B812" i="1"/>
  <c r="R812" i="1"/>
  <c r="O800" i="1"/>
  <c r="M800" i="1"/>
  <c r="N748" i="1"/>
  <c r="A748" i="1"/>
  <c r="K762" i="1"/>
  <c r="M768" i="1"/>
  <c r="B768" i="1"/>
  <c r="J774" i="1"/>
  <c r="N780" i="1"/>
  <c r="J800" i="1"/>
  <c r="K806" i="1"/>
  <c r="J812" i="1"/>
  <c r="M832" i="1"/>
  <c r="O838" i="1"/>
  <c r="R864" i="1"/>
  <c r="L748" i="1"/>
  <c r="R762" i="1"/>
  <c r="L768" i="1"/>
  <c r="A768" i="1"/>
  <c r="Q774" i="1"/>
  <c r="K780" i="1"/>
  <c r="Q800" i="1"/>
  <c r="J806" i="1"/>
  <c r="Q812" i="1"/>
  <c r="K832" i="1"/>
  <c r="A832" i="1"/>
  <c r="N838" i="1"/>
  <c r="Q864" i="1"/>
  <c r="M595" i="1"/>
  <c r="M587" i="1"/>
  <c r="A587" i="1"/>
  <c r="K826" i="1"/>
  <c r="R858" i="1"/>
  <c r="A858" i="1"/>
  <c r="N870" i="1"/>
  <c r="Q876" i="1"/>
  <c r="K748" i="1"/>
  <c r="J762" i="1"/>
  <c r="N768" i="1"/>
  <c r="M774" i="1"/>
  <c r="O774" i="1"/>
  <c r="R780" i="1"/>
  <c r="A800" i="1"/>
  <c r="Q806" i="1"/>
  <c r="L832" i="1"/>
  <c r="B832" i="1"/>
  <c r="M838" i="1"/>
  <c r="J587" i="1"/>
  <c r="J858" i="1"/>
  <c r="K870" i="1"/>
  <c r="M870" i="1"/>
  <c r="R748" i="1"/>
  <c r="Q762" i="1"/>
  <c r="K768" i="1"/>
  <c r="B774" i="1"/>
  <c r="J780" i="1"/>
  <c r="N800" i="1"/>
  <c r="B800" i="1"/>
  <c r="O806" i="1"/>
  <c r="O812" i="1"/>
  <c r="R832" i="1"/>
  <c r="K838" i="1"/>
  <c r="B838" i="1"/>
  <c r="O864" i="1"/>
  <c r="L870" i="1"/>
  <c r="J748" i="1"/>
  <c r="O762" i="1"/>
  <c r="R768" i="1"/>
  <c r="L774" i="1"/>
  <c r="A774" i="1"/>
  <c r="Q780" i="1"/>
  <c r="L800" i="1"/>
  <c r="A806" i="1"/>
  <c r="N812" i="1"/>
  <c r="J832" i="1"/>
  <c r="R838" i="1"/>
  <c r="N864" i="1"/>
  <c r="R879" i="1"/>
  <c r="O879" i="1"/>
  <c r="M867" i="1"/>
  <c r="B867" i="1"/>
  <c r="M762" i="1"/>
  <c r="K800" i="1"/>
  <c r="N806" i="1"/>
  <c r="B806" i="1"/>
  <c r="M812" i="1"/>
  <c r="J838" i="1"/>
  <c r="M864" i="1"/>
  <c r="Q1915" i="1"/>
  <c r="R1915" i="1"/>
  <c r="L1981" i="1"/>
  <c r="B1981" i="1"/>
  <c r="M1981" i="1"/>
  <c r="A1973" i="1"/>
  <c r="Q1973" i="1"/>
  <c r="K1973" i="1"/>
  <c r="O600" i="1"/>
  <c r="M601" i="1"/>
  <c r="A1417" i="1"/>
  <c r="B1388" i="1"/>
  <c r="B1356" i="1"/>
  <c r="J601" i="1"/>
  <c r="A1450" i="1"/>
  <c r="A1426" i="1"/>
  <c r="B1420" i="1"/>
  <c r="A1374" i="1"/>
  <c r="A1342" i="1"/>
  <c r="B1452" i="1"/>
  <c r="A1434" i="1"/>
  <c r="B1428" i="1"/>
  <c r="B1424" i="1"/>
  <c r="A1410" i="1"/>
  <c r="B1404" i="1"/>
  <c r="B1372" i="1"/>
  <c r="K585" i="1"/>
  <c r="L1972" i="1"/>
  <c r="B1982" i="1"/>
  <c r="B1908" i="1"/>
  <c r="B1916" i="1"/>
  <c r="Q584" i="1"/>
  <c r="J592" i="1"/>
  <c r="R600" i="1"/>
  <c r="J585" i="1"/>
  <c r="A1418" i="1"/>
  <c r="B1396" i="1"/>
  <c r="B1364" i="1"/>
  <c r="O1643" i="1"/>
  <c r="O1646" i="1"/>
  <c r="O1647" i="1"/>
  <c r="O1644" i="1"/>
  <c r="O1648" i="1"/>
  <c r="O507" i="1"/>
  <c r="O506" i="1"/>
  <c r="F66" i="8"/>
  <c r="F61" i="8"/>
  <c r="F69" i="8"/>
  <c r="F64" i="8"/>
  <c r="F96" i="8"/>
  <c r="F153" i="8"/>
  <c r="F23" i="8"/>
  <c r="F193" i="8"/>
  <c r="F94" i="8"/>
  <c r="F158" i="8"/>
  <c r="F161" i="8"/>
  <c r="F91" i="8"/>
  <c r="F26" i="8"/>
  <c r="F67" i="8"/>
  <c r="F93" i="8"/>
  <c r="F65" i="8"/>
  <c r="F95" i="8"/>
  <c r="F73" i="8"/>
  <c r="F63" i="8"/>
  <c r="L724" i="1"/>
  <c r="Q744" i="1"/>
  <c r="R1625" i="1"/>
  <c r="J1993" i="1"/>
  <c r="M1967" i="1"/>
  <c r="Q1942" i="1"/>
  <c r="A1937" i="1"/>
  <c r="K1902" i="1"/>
  <c r="M1662" i="1"/>
  <c r="R1658" i="1"/>
  <c r="N693" i="1"/>
  <c r="J725" i="1"/>
  <c r="J690" i="1"/>
  <c r="A1624" i="1"/>
  <c r="B43" i="1"/>
  <c r="R687" i="1"/>
  <c r="L2001" i="1"/>
  <c r="O153" i="1"/>
  <c r="K49" i="1"/>
  <c r="R1655" i="1"/>
  <c r="O253" i="1"/>
  <c r="R253" i="1"/>
  <c r="J362" i="1"/>
  <c r="O362" i="1"/>
  <c r="A259" i="1"/>
  <c r="Q259" i="1"/>
  <c r="B163" i="1"/>
  <c r="O163" i="1"/>
  <c r="B69" i="1"/>
  <c r="K69" i="1"/>
  <c r="M159" i="1"/>
  <c r="O251" i="1"/>
  <c r="M27" i="1"/>
  <c r="J27" i="1"/>
  <c r="B51" i="1"/>
  <c r="L51" i="1"/>
  <c r="K59" i="1"/>
  <c r="J59" i="1"/>
  <c r="O215" i="1"/>
  <c r="B215" i="1"/>
  <c r="L215" i="1"/>
  <c r="N690" i="1"/>
  <c r="O690" i="1"/>
  <c r="N739" i="1"/>
  <c r="O707" i="1"/>
  <c r="B707" i="1"/>
  <c r="L707" i="1"/>
  <c r="R1720" i="1"/>
  <c r="K1720" i="1"/>
  <c r="M317" i="1"/>
  <c r="A317" i="1"/>
  <c r="Q317" i="1"/>
  <c r="A2017" i="1"/>
  <c r="J2017" i="1"/>
  <c r="L36" i="1"/>
  <c r="Q36" i="1"/>
  <c r="J60" i="1"/>
  <c r="N1668" i="1"/>
  <c r="B1668" i="1"/>
  <c r="L691" i="1"/>
  <c r="A691" i="1"/>
  <c r="Q738" i="1"/>
  <c r="K738" i="1"/>
  <c r="O718" i="1"/>
  <c r="L718" i="1"/>
  <c r="A318" i="1"/>
  <c r="K318" i="1"/>
  <c r="K1661" i="1"/>
  <c r="R1661" i="1"/>
  <c r="M1653" i="1"/>
  <c r="L1653" i="1"/>
  <c r="R1653" i="1"/>
  <c r="M1928" i="1"/>
  <c r="B1928" i="1"/>
  <c r="O1990" i="1"/>
  <c r="A1990" i="1"/>
  <c r="J1990" i="1"/>
  <c r="L232" i="1"/>
  <c r="N232" i="1"/>
  <c r="R455" i="1"/>
  <c r="Q455" i="1"/>
  <c r="A455" i="1"/>
  <c r="L371" i="1"/>
  <c r="K371" i="1"/>
  <c r="J371" i="1"/>
  <c r="R1869" i="1"/>
  <c r="Q1661" i="1"/>
  <c r="O219" i="1"/>
  <c r="L224" i="1"/>
  <c r="N1926" i="1"/>
  <c r="K2002" i="1"/>
  <c r="K2017" i="1"/>
  <c r="B2017" i="1"/>
  <c r="J2027" i="1"/>
  <c r="Q2042" i="1"/>
  <c r="K309" i="1"/>
  <c r="B1721" i="1"/>
  <c r="O692" i="1"/>
  <c r="Q712" i="1"/>
  <c r="K210" i="1"/>
  <c r="R158" i="1"/>
  <c r="B158" i="1"/>
  <c r="Q1967" i="1"/>
  <c r="B1967" i="1"/>
  <c r="R1942" i="1"/>
  <c r="Q1662" i="1"/>
  <c r="B317" i="1"/>
  <c r="B1720" i="1"/>
  <c r="N725" i="1"/>
  <c r="O739" i="1"/>
  <c r="K690" i="1"/>
  <c r="Q1624" i="1"/>
  <c r="Q215" i="1"/>
  <c r="O59" i="1"/>
  <c r="L43" i="1"/>
  <c r="N27" i="1"/>
  <c r="O687" i="1"/>
  <c r="L369" i="1"/>
  <c r="J1936" i="1"/>
  <c r="R153" i="1"/>
  <c r="O1899" i="1"/>
  <c r="N15" i="1"/>
  <c r="O371" i="1"/>
  <c r="L1945" i="1"/>
  <c r="R741" i="1"/>
  <c r="O232" i="1"/>
  <c r="M687" i="1"/>
  <c r="N1899" i="1"/>
  <c r="B371" i="1"/>
  <c r="K1945" i="1"/>
  <c r="N1655" i="1"/>
  <c r="L1729" i="1"/>
  <c r="R1737" i="1"/>
  <c r="J1737" i="1"/>
  <c r="N248" i="1"/>
  <c r="Q248" i="1"/>
  <c r="N365" i="1"/>
  <c r="M365" i="1"/>
  <c r="A1659" i="1"/>
  <c r="R1659" i="1"/>
  <c r="K1941" i="1"/>
  <c r="L1941" i="1"/>
  <c r="M1992" i="1"/>
  <c r="A1992" i="1"/>
  <c r="B230" i="1"/>
  <c r="L230" i="1"/>
  <c r="Q262" i="1"/>
  <c r="J262" i="1"/>
  <c r="A74" i="1"/>
  <c r="O74" i="1"/>
  <c r="B31" i="1"/>
  <c r="K31" i="1"/>
  <c r="L31" i="1"/>
  <c r="L47" i="1"/>
  <c r="A47" i="1"/>
  <c r="Q47" i="1"/>
  <c r="L207" i="1"/>
  <c r="L735" i="1"/>
  <c r="K735" i="1"/>
  <c r="A729" i="1"/>
  <c r="O729" i="1"/>
  <c r="O1653" i="1"/>
  <c r="A1945" i="1"/>
  <c r="M1655" i="1"/>
  <c r="O1658" i="1"/>
  <c r="Q1658" i="1"/>
  <c r="A1662" i="1"/>
  <c r="R1662" i="1"/>
  <c r="J1937" i="1"/>
  <c r="Q1937" i="1"/>
  <c r="A1993" i="1"/>
  <c r="N1993" i="1"/>
  <c r="B153" i="1"/>
  <c r="M153" i="1"/>
  <c r="B2016" i="1"/>
  <c r="K2016" i="1"/>
  <c r="Q2001" i="1"/>
  <c r="A2001" i="1"/>
  <c r="M2001" i="1"/>
  <c r="R739" i="1"/>
  <c r="A739" i="1"/>
  <c r="B690" i="1"/>
  <c r="K1624" i="1"/>
  <c r="M215" i="1"/>
  <c r="Q59" i="1"/>
  <c r="J43" i="1"/>
  <c r="K27" i="1"/>
  <c r="J687" i="1"/>
  <c r="N2001" i="1"/>
  <c r="N1653" i="1"/>
  <c r="O455" i="1"/>
  <c r="K1928" i="1"/>
  <c r="K370" i="1"/>
  <c r="L1655" i="1"/>
  <c r="N369" i="1"/>
  <c r="M369" i="1"/>
  <c r="L33" i="1"/>
  <c r="M33" i="1"/>
  <c r="Q49" i="1"/>
  <c r="L49" i="1"/>
  <c r="A57" i="1"/>
  <c r="O57" i="1"/>
  <c r="K57" i="1"/>
  <c r="B204" i="1"/>
  <c r="N204" i="1"/>
  <c r="A1740" i="1"/>
  <c r="K1740" i="1"/>
  <c r="J695" i="1"/>
  <c r="Q733" i="1"/>
  <c r="O271" i="1"/>
  <c r="A271" i="1"/>
  <c r="R727" i="1"/>
  <c r="Q1702" i="1"/>
  <c r="L166" i="1"/>
  <c r="J1710" i="1"/>
  <c r="A394" i="1"/>
  <c r="B394" i="1"/>
  <c r="B386" i="1"/>
  <c r="K1701" i="1"/>
  <c r="L1701" i="1"/>
  <c r="M1701" i="1"/>
  <c r="N1701" i="1"/>
  <c r="N1704" i="1"/>
  <c r="B1704" i="1"/>
  <c r="Q1704" i="1"/>
  <c r="J1704" i="1"/>
  <c r="L1704" i="1"/>
  <c r="Q1710" i="1"/>
  <c r="A1710" i="1"/>
  <c r="B1710" i="1"/>
  <c r="M1710" i="1"/>
  <c r="N1710" i="1"/>
  <c r="O1710" i="1"/>
  <c r="L1702" i="1"/>
  <c r="M1702" i="1"/>
  <c r="N1702" i="1"/>
  <c r="O1702" i="1"/>
  <c r="Q164" i="1"/>
  <c r="M164" i="1"/>
  <c r="J164" i="1"/>
  <c r="R164" i="1"/>
  <c r="K164" i="1"/>
  <c r="O164" i="1"/>
  <c r="J172" i="1"/>
  <c r="L172" i="1"/>
  <c r="M172" i="1"/>
  <c r="N172" i="1"/>
  <c r="O172" i="1"/>
  <c r="J1705" i="1"/>
  <c r="A1706" i="1"/>
  <c r="J1708" i="1"/>
  <c r="J173" i="1"/>
  <c r="Q171" i="1"/>
  <c r="J169" i="1"/>
  <c r="J165" i="1"/>
  <c r="L170" i="1"/>
  <c r="O168" i="1"/>
  <c r="A383" i="1"/>
  <c r="A397" i="1"/>
  <c r="A385" i="1"/>
  <c r="M609" i="1"/>
  <c r="M617" i="1"/>
  <c r="A617" i="1"/>
  <c r="N620" i="1"/>
  <c r="N613" i="1"/>
  <c r="B621" i="1"/>
  <c r="L625" i="1"/>
  <c r="M633" i="1"/>
  <c r="A633" i="1"/>
  <c r="O649" i="1"/>
  <c r="A649" i="1"/>
  <c r="L645" i="1"/>
  <c r="O630" i="1"/>
  <c r="Q1577" i="1"/>
  <c r="R1711" i="1"/>
  <c r="O1707" i="1"/>
  <c r="O173" i="1"/>
  <c r="Q169" i="1"/>
  <c r="B165" i="1"/>
  <c r="A387" i="1"/>
  <c r="M620" i="1"/>
  <c r="M613" i="1"/>
  <c r="R614" i="1"/>
  <c r="M618" i="1"/>
  <c r="L618" i="1"/>
  <c r="B610" i="1"/>
  <c r="K610" i="1"/>
  <c r="O629" i="1"/>
  <c r="N173" i="1"/>
  <c r="A165" i="1"/>
  <c r="B387" i="1"/>
  <c r="L607" i="1"/>
  <c r="K617" i="1"/>
  <c r="B609" i="1"/>
  <c r="J609" i="1"/>
  <c r="O638" i="1"/>
  <c r="Q653" i="1"/>
  <c r="N646" i="1"/>
  <c r="Q649" i="1"/>
  <c r="N649" i="1"/>
  <c r="B641" i="1"/>
  <c r="A641" i="1"/>
  <c r="M641" i="1"/>
  <c r="J633" i="1"/>
  <c r="K633" i="1"/>
  <c r="O625" i="1"/>
  <c r="J625" i="1"/>
  <c r="L1707" i="1"/>
  <c r="B1707" i="1"/>
  <c r="N1708" i="1"/>
  <c r="M173" i="1"/>
  <c r="K171" i="1"/>
  <c r="B169" i="1"/>
  <c r="L168" i="1"/>
  <c r="A395" i="1"/>
  <c r="Q609" i="1"/>
  <c r="J617" i="1"/>
  <c r="J618" i="1"/>
  <c r="J612" i="1"/>
  <c r="M610" i="1"/>
  <c r="Q621" i="1"/>
  <c r="K616" i="1"/>
  <c r="R608" i="1"/>
  <c r="Q625" i="1"/>
  <c r="Q633" i="1"/>
  <c r="J641" i="1"/>
  <c r="K649" i="1"/>
  <c r="R638" i="1"/>
  <c r="Q637" i="1"/>
  <c r="K653" i="1"/>
  <c r="A648" i="1"/>
  <c r="J648" i="1"/>
  <c r="J640" i="1"/>
  <c r="O640" i="1"/>
  <c r="O632" i="1"/>
  <c r="A632" i="1"/>
  <c r="M632" i="1"/>
  <c r="K624" i="1"/>
  <c r="L624" i="1"/>
  <c r="K1707" i="1"/>
  <c r="B395" i="1"/>
  <c r="Q617" i="1"/>
  <c r="R612" i="1"/>
  <c r="Q641" i="1"/>
  <c r="R649" i="1"/>
  <c r="O607" i="1"/>
  <c r="N607" i="1"/>
  <c r="B654" i="1"/>
  <c r="O654" i="1"/>
  <c r="Q646" i="1"/>
  <c r="O646" i="1"/>
  <c r="M638" i="1"/>
  <c r="B638" i="1"/>
  <c r="M630" i="1"/>
  <c r="J630" i="1"/>
  <c r="B630" i="1"/>
  <c r="L622" i="1"/>
  <c r="Q622" i="1"/>
  <c r="A622" i="1"/>
  <c r="A1585" i="1"/>
  <c r="O1585" i="1"/>
  <c r="R1585" i="1"/>
  <c r="M1585" i="1"/>
  <c r="N1585" i="1"/>
  <c r="B1577" i="1"/>
  <c r="K1577" i="1"/>
  <c r="M1577" i="1"/>
  <c r="N1577" i="1"/>
  <c r="J1577" i="1"/>
  <c r="R1577" i="1"/>
  <c r="M1569" i="1"/>
  <c r="L1569" i="1"/>
  <c r="O1569" i="1"/>
  <c r="A1569" i="1"/>
  <c r="R1569" i="1"/>
  <c r="K1569" i="1"/>
  <c r="M1561" i="1"/>
  <c r="J1561" i="1"/>
  <c r="K1561" i="1"/>
  <c r="L1561" i="1"/>
  <c r="A1561" i="1"/>
  <c r="B1561" i="1"/>
  <c r="Q1561" i="1"/>
  <c r="K612" i="1"/>
  <c r="K613" i="1"/>
  <c r="A613" i="1"/>
  <c r="N654" i="1"/>
  <c r="M653" i="1"/>
  <c r="O653" i="1"/>
  <c r="B653" i="1"/>
  <c r="J653" i="1"/>
  <c r="J645" i="1"/>
  <c r="M645" i="1"/>
  <c r="N645" i="1"/>
  <c r="N637" i="1"/>
  <c r="B637" i="1"/>
  <c r="K629" i="1"/>
  <c r="M629" i="1"/>
  <c r="A629" i="1"/>
  <c r="B629" i="1"/>
  <c r="K642" i="1"/>
  <c r="R1457" i="1"/>
  <c r="N1457" i="1"/>
  <c r="R1465" i="1"/>
  <c r="L1473" i="1"/>
  <c r="A1473" i="1"/>
  <c r="J1489" i="1"/>
  <c r="N1497" i="1"/>
  <c r="O1505" i="1"/>
  <c r="Q1513" i="1"/>
  <c r="B1513" i="1"/>
  <c r="J1521" i="1"/>
  <c r="R1529" i="1"/>
  <c r="M1545" i="1"/>
  <c r="O1553" i="1"/>
  <c r="N1453" i="1"/>
  <c r="K1469" i="1"/>
  <c r="R1509" i="1"/>
  <c r="K1525" i="1"/>
  <c r="R1557" i="1"/>
  <c r="K1589" i="1"/>
  <c r="Q1481" i="1"/>
  <c r="B1481" i="1"/>
  <c r="J1477" i="1"/>
  <c r="J1565" i="1"/>
  <c r="L1524" i="1"/>
  <c r="M1548" i="1"/>
  <c r="N1572" i="1"/>
  <c r="N1517" i="1"/>
  <c r="M1457" i="1"/>
  <c r="B1457" i="1"/>
  <c r="O1465" i="1"/>
  <c r="J1473" i="1"/>
  <c r="L1489" i="1"/>
  <c r="K1497" i="1"/>
  <c r="M1505" i="1"/>
  <c r="O1513" i="1"/>
  <c r="A1513" i="1"/>
  <c r="B1521" i="1"/>
  <c r="J1529" i="1"/>
  <c r="L1545" i="1"/>
  <c r="N1553" i="1"/>
  <c r="O1481" i="1"/>
  <c r="L1537" i="1"/>
  <c r="B1537" i="1"/>
  <c r="N1460" i="1"/>
  <c r="Q1484" i="1"/>
  <c r="Q1508" i="1"/>
  <c r="O1572" i="1"/>
  <c r="Q1589" i="1"/>
  <c r="Q1581" i="1"/>
  <c r="O1581" i="1"/>
  <c r="J1573" i="1"/>
  <c r="N1573" i="1"/>
  <c r="M1573" i="1"/>
  <c r="B1565" i="1"/>
  <c r="M1565" i="1"/>
  <c r="B1557" i="1"/>
  <c r="O1557" i="1"/>
  <c r="O1549" i="1"/>
  <c r="L1549" i="1"/>
  <c r="M1549" i="1"/>
  <c r="A1541" i="1"/>
  <c r="N1541" i="1"/>
  <c r="R1541" i="1"/>
  <c r="A1533" i="1"/>
  <c r="Q1533" i="1"/>
  <c r="K1533" i="1"/>
  <c r="R1525" i="1"/>
  <c r="B1525" i="1"/>
  <c r="Q1525" i="1"/>
  <c r="J1517" i="1"/>
  <c r="M1517" i="1"/>
  <c r="N1509" i="1"/>
  <c r="M1509" i="1"/>
  <c r="L1501" i="1"/>
  <c r="B1501" i="1"/>
  <c r="R1501" i="1"/>
  <c r="K1501" i="1"/>
  <c r="B1493" i="1"/>
  <c r="O1493" i="1"/>
  <c r="J1493" i="1"/>
  <c r="K1493" i="1"/>
  <c r="L1485" i="1"/>
  <c r="A1485" i="1"/>
  <c r="B1485" i="1"/>
  <c r="K1485" i="1"/>
  <c r="B1477" i="1"/>
  <c r="M1477" i="1"/>
  <c r="A1469" i="1"/>
  <c r="N1469" i="1"/>
  <c r="M1461" i="1"/>
  <c r="L1453" i="1"/>
  <c r="O1588" i="1"/>
  <c r="M1588" i="1"/>
  <c r="B1588" i="1"/>
  <c r="K1580" i="1"/>
  <c r="O1580" i="1"/>
  <c r="R1580" i="1"/>
  <c r="Q1572" i="1"/>
  <c r="K1572" i="1"/>
  <c r="L1572" i="1"/>
  <c r="B1564" i="1"/>
  <c r="L1564" i="1"/>
  <c r="A1564" i="1"/>
  <c r="R1556" i="1"/>
  <c r="B1556" i="1"/>
  <c r="O1556" i="1"/>
  <c r="J1556" i="1"/>
  <c r="O1548" i="1"/>
  <c r="R1548" i="1"/>
  <c r="K1548" i="1"/>
  <c r="N1548" i="1"/>
  <c r="B1540" i="1"/>
  <c r="K1540" i="1"/>
  <c r="Q1532" i="1"/>
  <c r="B1532" i="1"/>
  <c r="A1532" i="1"/>
  <c r="O1532" i="1"/>
  <c r="M1524" i="1"/>
  <c r="A1524" i="1"/>
  <c r="K1524" i="1"/>
  <c r="R1524" i="1"/>
  <c r="N1524" i="1"/>
  <c r="L1516" i="1"/>
  <c r="J1516" i="1"/>
  <c r="R1516" i="1"/>
  <c r="B1508" i="1"/>
  <c r="O1508" i="1"/>
  <c r="A1500" i="1"/>
  <c r="B1500" i="1"/>
  <c r="K1500" i="1"/>
  <c r="N1500" i="1"/>
  <c r="R1492" i="1"/>
  <c r="K1492" i="1"/>
  <c r="N1492" i="1"/>
  <c r="Q1492" i="1"/>
  <c r="O1484" i="1"/>
  <c r="R1484" i="1"/>
  <c r="M1484" i="1"/>
  <c r="B1476" i="1"/>
  <c r="O1476" i="1"/>
  <c r="J1476" i="1"/>
  <c r="N1468" i="1"/>
  <c r="L1468" i="1"/>
  <c r="R1468" i="1"/>
  <c r="J1468" i="1"/>
  <c r="K1460" i="1"/>
  <c r="A1460" i="1"/>
  <c r="Q1457" i="1"/>
  <c r="M1465" i="1"/>
  <c r="B1465" i="1"/>
  <c r="M1489" i="1"/>
  <c r="Q1497" i="1"/>
  <c r="J1505" i="1"/>
  <c r="K1513" i="1"/>
  <c r="M1521" i="1"/>
  <c r="O1529" i="1"/>
  <c r="A1529" i="1"/>
  <c r="J1545" i="1"/>
  <c r="K1553" i="1"/>
  <c r="Q1453" i="1"/>
  <c r="A1453" i="1"/>
  <c r="B1469" i="1"/>
  <c r="B1509" i="1"/>
  <c r="L1525" i="1"/>
  <c r="N1557" i="1"/>
  <c r="N1589" i="1"/>
  <c r="K1481" i="1"/>
  <c r="Q1537" i="1"/>
  <c r="A1477" i="1"/>
  <c r="A1565" i="1"/>
  <c r="M1541" i="1"/>
  <c r="B1460" i="1"/>
  <c r="A1484" i="1"/>
  <c r="M1508" i="1"/>
  <c r="Q1556" i="1"/>
  <c r="J1580" i="1"/>
  <c r="R1461" i="1"/>
  <c r="N1549" i="1"/>
  <c r="L1581" i="1"/>
  <c r="R1587" i="1"/>
  <c r="J1587" i="1"/>
  <c r="K1587" i="1"/>
  <c r="M1587" i="1"/>
  <c r="J1579" i="1"/>
  <c r="B1579" i="1"/>
  <c r="O1579" i="1"/>
  <c r="R1579" i="1"/>
  <c r="B1563" i="1"/>
  <c r="M1563" i="1"/>
  <c r="A1563" i="1"/>
  <c r="O1563" i="1"/>
  <c r="Q1563" i="1"/>
  <c r="Q1547" i="1"/>
  <c r="J1547" i="1"/>
  <c r="K1547" i="1"/>
  <c r="J1539" i="1"/>
  <c r="K1539" i="1"/>
  <c r="L1539" i="1"/>
  <c r="B1539" i="1"/>
  <c r="O1539" i="1"/>
  <c r="L1523" i="1"/>
  <c r="K1523" i="1"/>
  <c r="O1523" i="1"/>
  <c r="M1507" i="1"/>
  <c r="B1507" i="1"/>
  <c r="J1507" i="1"/>
  <c r="N1507" i="1"/>
  <c r="Q1507" i="1"/>
  <c r="A1499" i="1"/>
  <c r="Q1499" i="1"/>
  <c r="J1499" i="1"/>
  <c r="L1483" i="1"/>
  <c r="B1483" i="1"/>
  <c r="R1483" i="1"/>
  <c r="N1483" i="1"/>
  <c r="Q1483" i="1"/>
  <c r="R1467" i="1"/>
  <c r="M1467" i="1"/>
  <c r="A1467" i="1"/>
  <c r="O1467" i="1"/>
  <c r="L1467" i="1"/>
  <c r="O1457" i="1"/>
  <c r="K1465" i="1"/>
  <c r="A1465" i="1"/>
  <c r="M1473" i="1"/>
  <c r="N1489" i="1"/>
  <c r="O1497" i="1"/>
  <c r="A1497" i="1"/>
  <c r="R1513" i="1"/>
  <c r="M1529" i="1"/>
  <c r="Q1545" i="1"/>
  <c r="J1553" i="1"/>
  <c r="O1537" i="1"/>
  <c r="K1541" i="1"/>
  <c r="M1468" i="1"/>
  <c r="K1516" i="1"/>
  <c r="R1540" i="1"/>
  <c r="K1564" i="1"/>
  <c r="L1588" i="1"/>
  <c r="M1485" i="1"/>
  <c r="B1549" i="1"/>
  <c r="K602" i="1"/>
  <c r="R602" i="1"/>
  <c r="N602" i="1"/>
  <c r="B594" i="1"/>
  <c r="A594" i="1"/>
  <c r="L594" i="1"/>
  <c r="O586" i="1"/>
  <c r="J586" i="1"/>
  <c r="K586" i="1"/>
  <c r="A1545" i="1"/>
  <c r="O1545" i="1"/>
  <c r="L1521" i="1"/>
  <c r="A1481" i="1"/>
  <c r="M1481" i="1"/>
  <c r="O1473" i="1"/>
  <c r="L1497" i="1"/>
  <c r="Q1505" i="1"/>
  <c r="A1505" i="1"/>
  <c r="R1521" i="1"/>
  <c r="N1529" i="1"/>
  <c r="N1545" i="1"/>
  <c r="A1553" i="1"/>
  <c r="K1453" i="1"/>
  <c r="O1469" i="1"/>
  <c r="K1509" i="1"/>
  <c r="M1525" i="1"/>
  <c r="K1557" i="1"/>
  <c r="L1589" i="1"/>
  <c r="M1537" i="1"/>
  <c r="R1477" i="1"/>
  <c r="R1565" i="1"/>
  <c r="B1468" i="1"/>
  <c r="A1492" i="1"/>
  <c r="M1516" i="1"/>
  <c r="Q1564" i="1"/>
  <c r="J1588" i="1"/>
  <c r="O1517" i="1"/>
  <c r="B1377" i="1"/>
  <c r="A1377" i="1"/>
  <c r="B1345" i="1"/>
  <c r="A1345" i="1"/>
  <c r="M583" i="1"/>
  <c r="N587" i="1"/>
  <c r="Q1558" i="1"/>
  <c r="Q1478" i="1"/>
  <c r="R1526" i="1"/>
  <c r="J1454" i="1"/>
  <c r="L1502" i="1"/>
  <c r="K1574" i="1"/>
  <c r="A1574" i="1"/>
  <c r="M1494" i="1"/>
  <c r="N788" i="1"/>
  <c r="B788" i="1"/>
  <c r="M814" i="1"/>
  <c r="Q852" i="1"/>
  <c r="K852" i="1"/>
  <c r="N866" i="1"/>
  <c r="R750" i="1"/>
  <c r="R776" i="1"/>
  <c r="R802" i="1"/>
  <c r="R1921" i="1"/>
  <c r="L1921" i="1"/>
  <c r="N1921" i="1"/>
  <c r="Q1913" i="1"/>
  <c r="R1913" i="1"/>
  <c r="B1987" i="1"/>
  <c r="O1987" i="1"/>
  <c r="M1987" i="1"/>
  <c r="K1979" i="1"/>
  <c r="M1979" i="1"/>
  <c r="A1979" i="1"/>
  <c r="A1971" i="1"/>
  <c r="R1971" i="1"/>
  <c r="B1401" i="1"/>
  <c r="A1401" i="1"/>
  <c r="B1369" i="1"/>
  <c r="A1369" i="1"/>
  <c r="R1920" i="1"/>
  <c r="Q1920" i="1"/>
  <c r="M1920" i="1"/>
  <c r="M1912" i="1"/>
  <c r="Q1912" i="1"/>
  <c r="J1912" i="1"/>
  <c r="B1986" i="1"/>
  <c r="Q1986" i="1"/>
  <c r="M1978" i="1"/>
  <c r="J599" i="1"/>
  <c r="L599" i="1"/>
  <c r="N599" i="1"/>
  <c r="O599" i="1"/>
  <c r="B599" i="1"/>
  <c r="A599" i="1"/>
  <c r="Q591" i="1"/>
  <c r="J591" i="1"/>
  <c r="J583" i="1"/>
  <c r="R583" i="1"/>
  <c r="A1425" i="1"/>
  <c r="O1558" i="1"/>
  <c r="M1478" i="1"/>
  <c r="Q1526" i="1"/>
  <c r="K1454" i="1"/>
  <c r="Q1502" i="1"/>
  <c r="Q1574" i="1"/>
  <c r="O1494" i="1"/>
  <c r="B1494" i="1"/>
  <c r="M1542" i="1"/>
  <c r="J788" i="1"/>
  <c r="Q814" i="1"/>
  <c r="K814" i="1"/>
  <c r="N834" i="1"/>
  <c r="J852" i="1"/>
  <c r="A852" i="1"/>
  <c r="L866" i="1"/>
  <c r="O776" i="1"/>
  <c r="K802" i="1"/>
  <c r="L1920" i="1"/>
  <c r="B1975" i="1"/>
  <c r="Q603" i="1"/>
  <c r="B1393" i="1"/>
  <c r="A1393" i="1"/>
  <c r="B1361" i="1"/>
  <c r="A1361" i="1"/>
  <c r="N1558" i="1"/>
  <c r="K1478" i="1"/>
  <c r="N1526" i="1"/>
  <c r="Q1454" i="1"/>
  <c r="M1502" i="1"/>
  <c r="L1494" i="1"/>
  <c r="L1542" i="1"/>
  <c r="B1542" i="1"/>
  <c r="R814" i="1"/>
  <c r="Q866" i="1"/>
  <c r="R867" i="1"/>
  <c r="K867" i="1"/>
  <c r="L867" i="1"/>
  <c r="N867" i="1"/>
  <c r="Q867" i="1"/>
  <c r="L1986" i="1"/>
  <c r="M1909" i="1"/>
  <c r="Q595" i="1"/>
  <c r="A1433" i="1"/>
  <c r="B878" i="1"/>
  <c r="R878" i="1"/>
  <c r="K878" i="1"/>
  <c r="Q878" i="1"/>
  <c r="L878" i="1"/>
  <c r="N878" i="1"/>
  <c r="O878" i="1"/>
  <c r="L840" i="1"/>
  <c r="M840" i="1"/>
  <c r="N840" i="1"/>
  <c r="A840" i="1"/>
  <c r="J840" i="1"/>
  <c r="Q808" i="1"/>
  <c r="R808" i="1"/>
  <c r="J808" i="1"/>
  <c r="B808" i="1"/>
  <c r="N808" i="1"/>
  <c r="M808" i="1"/>
  <c r="L808" i="1"/>
  <c r="M802" i="1"/>
  <c r="J802" i="1"/>
  <c r="O802" i="1"/>
  <c r="L802" i="1"/>
  <c r="N802" i="1"/>
  <c r="Q776" i="1"/>
  <c r="L776" i="1"/>
  <c r="A776" i="1"/>
  <c r="K776" i="1"/>
  <c r="B776" i="1"/>
  <c r="N776" i="1"/>
  <c r="B770" i="1"/>
  <c r="N770" i="1"/>
  <c r="M770" i="1"/>
  <c r="R770" i="1"/>
  <c r="O770" i="1"/>
  <c r="Q770" i="1"/>
  <c r="L770" i="1"/>
  <c r="O756" i="1"/>
  <c r="Q756" i="1"/>
  <c r="R756" i="1"/>
  <c r="A756" i="1"/>
  <c r="L756" i="1"/>
  <c r="A750" i="1"/>
  <c r="L750" i="1"/>
  <c r="B750" i="1"/>
  <c r="K750" i="1"/>
  <c r="M750" i="1"/>
  <c r="N750" i="1"/>
  <c r="Q750" i="1"/>
  <c r="K1986" i="1"/>
  <c r="B1385" i="1"/>
  <c r="A1385" i="1"/>
  <c r="B1353" i="1"/>
  <c r="A1353" i="1"/>
  <c r="K599" i="1"/>
  <c r="M591" i="1"/>
  <c r="B603" i="1"/>
  <c r="J603" i="1"/>
  <c r="A603" i="1"/>
  <c r="R603" i="1"/>
  <c r="L603" i="1"/>
  <c r="K603" i="1"/>
  <c r="N603" i="1"/>
  <c r="O603" i="1"/>
  <c r="A595" i="1"/>
  <c r="J595" i="1"/>
  <c r="B595" i="1"/>
  <c r="R595" i="1"/>
  <c r="L595" i="1"/>
  <c r="K595" i="1"/>
  <c r="N595" i="1"/>
  <c r="O595" i="1"/>
  <c r="O587" i="1"/>
  <c r="Q587" i="1"/>
  <c r="B587" i="1"/>
  <c r="R587" i="1"/>
  <c r="L587" i="1"/>
  <c r="K587" i="1"/>
  <c r="A1441" i="1"/>
  <c r="A1409" i="1"/>
  <c r="B1399" i="1"/>
  <c r="B1391" i="1"/>
  <c r="B1383" i="1"/>
  <c r="B1375" i="1"/>
  <c r="B1367" i="1"/>
  <c r="B1359" i="1"/>
  <c r="B1351" i="1"/>
  <c r="B1343" i="1"/>
  <c r="R865" i="1"/>
  <c r="A871" i="1"/>
  <c r="K1911" i="1"/>
  <c r="B1403" i="1"/>
  <c r="B1395" i="1"/>
  <c r="B1387" i="1"/>
  <c r="B1379" i="1"/>
  <c r="B1371" i="1"/>
  <c r="B1363" i="1"/>
  <c r="B1355" i="1"/>
  <c r="B1347" i="1"/>
  <c r="B1447" i="1"/>
  <c r="B1439" i="1"/>
  <c r="B1431" i="1"/>
  <c r="B1423" i="1"/>
  <c r="B1415" i="1"/>
  <c r="B1407" i="1"/>
  <c r="N865" i="1"/>
  <c r="K877" i="1"/>
  <c r="A1402" i="1"/>
  <c r="A1394" i="1"/>
  <c r="A1386" i="1"/>
  <c r="A1378" i="1"/>
  <c r="A1370" i="1"/>
  <c r="A1362" i="1"/>
  <c r="A1354" i="1"/>
  <c r="A1346" i="1"/>
  <c r="A1917" i="1"/>
  <c r="B865" i="1"/>
  <c r="L877" i="1"/>
  <c r="J219" i="1"/>
  <c r="M318" i="1"/>
  <c r="Q309" i="1"/>
  <c r="Q1721" i="1"/>
  <c r="K1713" i="1"/>
  <c r="R374" i="1"/>
  <c r="M692" i="1"/>
  <c r="N706" i="1"/>
  <c r="R712" i="1"/>
  <c r="A712" i="1"/>
  <c r="N718" i="1"/>
  <c r="Q724" i="1"/>
  <c r="R744" i="1"/>
  <c r="J691" i="1"/>
  <c r="O691" i="1"/>
  <c r="M1625" i="1"/>
  <c r="A1625" i="1"/>
  <c r="M1668" i="1"/>
  <c r="M210" i="1"/>
  <c r="O211" i="1"/>
  <c r="B211" i="1"/>
  <c r="O60" i="1"/>
  <c r="K52" i="1"/>
  <c r="M44" i="1"/>
  <c r="R36" i="1"/>
  <c r="O28" i="1"/>
  <c r="A28" i="1"/>
  <c r="O20" i="1"/>
  <c r="R688" i="1"/>
  <c r="Q1729" i="1"/>
  <c r="B1992" i="1"/>
  <c r="L1936" i="1"/>
  <c r="R262" i="1"/>
  <c r="A262" i="1"/>
  <c r="L1990" i="1"/>
  <c r="R251" i="1"/>
  <c r="A251" i="1"/>
  <c r="B735" i="1"/>
  <c r="N207" i="1"/>
  <c r="N31" i="1"/>
  <c r="M479" i="1"/>
  <c r="B479" i="1"/>
  <c r="J455" i="1"/>
  <c r="N1945" i="1"/>
  <c r="N1645" i="1"/>
  <c r="N1928" i="1"/>
  <c r="N741" i="1"/>
  <c r="A741" i="1"/>
  <c r="M47" i="1"/>
  <c r="Q370" i="1"/>
  <c r="J232" i="1"/>
  <c r="M362" i="1"/>
  <c r="L362" i="1"/>
  <c r="Q219" i="1"/>
  <c r="L318" i="1"/>
  <c r="O309" i="1"/>
  <c r="B309" i="1"/>
  <c r="O1721" i="1"/>
  <c r="R1713" i="1"/>
  <c r="J374" i="1"/>
  <c r="K692" i="1"/>
  <c r="M706" i="1"/>
  <c r="J712" i="1"/>
  <c r="K718" i="1"/>
  <c r="M718" i="1"/>
  <c r="O738" i="1"/>
  <c r="J744" i="1"/>
  <c r="K691" i="1"/>
  <c r="B691" i="1"/>
  <c r="L1625" i="1"/>
  <c r="K1668" i="1"/>
  <c r="L1668" i="1"/>
  <c r="L210" i="1"/>
  <c r="N211" i="1"/>
  <c r="A211" i="1"/>
  <c r="Q60" i="1"/>
  <c r="O52" i="1"/>
  <c r="K44" i="1"/>
  <c r="B44" i="1"/>
  <c r="J36" i="1"/>
  <c r="J28" i="1"/>
  <c r="K20" i="1"/>
  <c r="N20" i="1"/>
  <c r="J688" i="1"/>
  <c r="B262" i="1"/>
  <c r="L251" i="1"/>
  <c r="M31" i="1"/>
  <c r="O15" i="1"/>
  <c r="L479" i="1"/>
  <c r="M1645" i="1"/>
  <c r="L1928" i="1"/>
  <c r="O741" i="1"/>
  <c r="B47" i="1"/>
  <c r="Q232" i="1"/>
  <c r="B1655" i="1"/>
  <c r="O1655" i="1"/>
  <c r="K687" i="1"/>
  <c r="N687" i="1"/>
  <c r="Q43" i="1"/>
  <c r="O43" i="1"/>
  <c r="B1624" i="1"/>
  <c r="M1624" i="1"/>
  <c r="A725" i="1"/>
  <c r="K725" i="1"/>
  <c r="K693" i="1"/>
  <c r="Q693" i="1"/>
  <c r="N219" i="1"/>
  <c r="A219" i="1"/>
  <c r="R318" i="1"/>
  <c r="M309" i="1"/>
  <c r="M1721" i="1"/>
  <c r="A1721" i="1"/>
  <c r="Q1713" i="1"/>
  <c r="O374" i="1"/>
  <c r="B374" i="1"/>
  <c r="R692" i="1"/>
  <c r="J706" i="1"/>
  <c r="L706" i="1"/>
  <c r="R718" i="1"/>
  <c r="A718" i="1"/>
  <c r="N724" i="1"/>
  <c r="N738" i="1"/>
  <c r="B738" i="1"/>
  <c r="Q691" i="1"/>
  <c r="Q1625" i="1"/>
  <c r="J1668" i="1"/>
  <c r="A1668" i="1"/>
  <c r="R210" i="1"/>
  <c r="L211" i="1"/>
  <c r="R60" i="1"/>
  <c r="B60" i="1"/>
  <c r="J52" i="1"/>
  <c r="N44" i="1"/>
  <c r="M36" i="1"/>
  <c r="M28" i="1"/>
  <c r="Q20" i="1"/>
  <c r="A20" i="1"/>
  <c r="N688" i="1"/>
  <c r="A688" i="1"/>
  <c r="N251" i="1"/>
  <c r="R1645" i="1"/>
  <c r="B1645" i="1"/>
  <c r="A1899" i="1"/>
  <c r="L1899" i="1"/>
  <c r="A371" i="1"/>
  <c r="R371" i="1"/>
  <c r="M219" i="1"/>
  <c r="J318" i="1"/>
  <c r="L309" i="1"/>
  <c r="L1721" i="1"/>
  <c r="O1713" i="1"/>
  <c r="N374" i="1"/>
  <c r="A374" i="1"/>
  <c r="Q692" i="1"/>
  <c r="K706" i="1"/>
  <c r="B706" i="1"/>
  <c r="O712" i="1"/>
  <c r="J718" i="1"/>
  <c r="K724" i="1"/>
  <c r="M724" i="1"/>
  <c r="L738" i="1"/>
  <c r="A738" i="1"/>
  <c r="O744" i="1"/>
  <c r="N1625" i="1"/>
  <c r="Q1668" i="1"/>
  <c r="Q210" i="1"/>
  <c r="J210" i="1"/>
  <c r="K211" i="1"/>
  <c r="M60" i="1"/>
  <c r="A60" i="1"/>
  <c r="Q52" i="1"/>
  <c r="O44" i="1"/>
  <c r="N36" i="1"/>
  <c r="B36" i="1"/>
  <c r="L28" i="1"/>
  <c r="M20" i="1"/>
  <c r="M688" i="1"/>
  <c r="J365" i="1"/>
  <c r="K1737" i="1"/>
  <c r="K1992" i="1"/>
  <c r="M262" i="1"/>
  <c r="Q1990" i="1"/>
  <c r="M1899" i="1"/>
  <c r="B1899" i="1"/>
  <c r="K1653" i="1"/>
  <c r="M251" i="1"/>
  <c r="R207" i="1"/>
  <c r="O31" i="1"/>
  <c r="K15" i="1"/>
  <c r="Q479" i="1"/>
  <c r="N455" i="1"/>
  <c r="R1945" i="1"/>
  <c r="B1945" i="1"/>
  <c r="N362" i="1"/>
  <c r="J1645" i="1"/>
  <c r="A1645" i="1"/>
  <c r="J1928" i="1"/>
  <c r="K47" i="1"/>
  <c r="L370" i="1"/>
  <c r="B370" i="1"/>
  <c r="M232" i="1"/>
  <c r="K1655" i="1"/>
  <c r="B1736" i="1"/>
  <c r="O1736" i="1"/>
  <c r="A155" i="1"/>
  <c r="O155" i="1"/>
  <c r="K251" i="1"/>
  <c r="A1729" i="1"/>
  <c r="M1729" i="1"/>
  <c r="L248" i="1"/>
  <c r="O248" i="1"/>
  <c r="K1936" i="1"/>
  <c r="R1936" i="1"/>
  <c r="A31" i="1"/>
  <c r="Q31" i="1"/>
  <c r="Q741" i="1"/>
  <c r="Q735" i="1"/>
  <c r="K219" i="1"/>
  <c r="O318" i="1"/>
  <c r="B318" i="1"/>
  <c r="R309" i="1"/>
  <c r="R1721" i="1"/>
  <c r="M1713" i="1"/>
  <c r="A1713" i="1"/>
  <c r="L374" i="1"/>
  <c r="B692" i="1"/>
  <c r="K712" i="1"/>
  <c r="M712" i="1"/>
  <c r="R724" i="1"/>
  <c r="A724" i="1"/>
  <c r="J738" i="1"/>
  <c r="K744" i="1"/>
  <c r="B744" i="1"/>
  <c r="M691" i="1"/>
  <c r="J1625" i="1"/>
  <c r="O1668" i="1"/>
  <c r="O210" i="1"/>
  <c r="A210" i="1"/>
  <c r="J211" i="1"/>
  <c r="K60" i="1"/>
  <c r="M52" i="1"/>
  <c r="B52" i="1"/>
  <c r="J44" i="1"/>
  <c r="O36" i="1"/>
  <c r="Q28" i="1"/>
  <c r="N28" i="1"/>
  <c r="J20" i="1"/>
  <c r="K688" i="1"/>
  <c r="B365" i="1"/>
  <c r="B248" i="1"/>
  <c r="Q1737" i="1"/>
  <c r="R1729" i="1"/>
  <c r="J1992" i="1"/>
  <c r="K262" i="1"/>
  <c r="N1990" i="1"/>
  <c r="R1899" i="1"/>
  <c r="J1653" i="1"/>
  <c r="A1653" i="1"/>
  <c r="Q251" i="1"/>
  <c r="R735" i="1"/>
  <c r="Q207" i="1"/>
  <c r="J31" i="1"/>
  <c r="Q15" i="1"/>
  <c r="A15" i="1"/>
  <c r="O479" i="1"/>
  <c r="N371" i="1"/>
  <c r="M455" i="1"/>
  <c r="Q1945" i="1"/>
  <c r="K362" i="1"/>
  <c r="A362" i="1"/>
  <c r="Q1928" i="1"/>
  <c r="A1928" i="1"/>
  <c r="J741" i="1"/>
  <c r="O47" i="1"/>
  <c r="R370" i="1"/>
  <c r="K232" i="1"/>
  <c r="B232" i="1"/>
  <c r="J1655" i="1"/>
  <c r="J153" i="1"/>
  <c r="Q153" i="1"/>
  <c r="N318" i="1"/>
  <c r="N692" i="1"/>
  <c r="L712" i="1"/>
  <c r="L744" i="1"/>
  <c r="O1625" i="1"/>
  <c r="L52" i="1"/>
  <c r="R28" i="1"/>
  <c r="N153" i="1"/>
  <c r="O262" i="1"/>
  <c r="M1990" i="1"/>
  <c r="J1899" i="1"/>
  <c r="Q1653" i="1"/>
  <c r="J251" i="1"/>
  <c r="B251" i="1"/>
  <c r="J735" i="1"/>
  <c r="O207" i="1"/>
  <c r="R15" i="1"/>
  <c r="N479" i="1"/>
  <c r="A479" i="1"/>
  <c r="M371" i="1"/>
  <c r="L455" i="1"/>
  <c r="O1945" i="1"/>
  <c r="R362" i="1"/>
  <c r="O1645" i="1"/>
  <c r="O1928" i="1"/>
  <c r="B741" i="1"/>
  <c r="N47" i="1"/>
  <c r="R155" i="1"/>
  <c r="J370" i="1"/>
  <c r="R232" i="1"/>
  <c r="A232" i="1"/>
  <c r="Q1655" i="1"/>
  <c r="Q1706" i="1"/>
  <c r="L1711" i="1"/>
  <c r="Q1703" i="1"/>
  <c r="A1703" i="1"/>
  <c r="B1709" i="1"/>
  <c r="O1705" i="1"/>
  <c r="Q1705" i="1"/>
  <c r="M166" i="1"/>
  <c r="M171" i="1"/>
  <c r="R169" i="1"/>
  <c r="L164" i="1"/>
  <c r="N164" i="1"/>
  <c r="R172" i="1"/>
  <c r="K172" i="1"/>
  <c r="A398" i="1"/>
  <c r="M614" i="1"/>
  <c r="O615" i="1"/>
  <c r="M631" i="1"/>
  <c r="Q655" i="1"/>
  <c r="Q1701" i="1"/>
  <c r="A1701" i="1"/>
  <c r="J1701" i="1"/>
  <c r="R1704" i="1"/>
  <c r="K1704" i="1"/>
  <c r="K165" i="1"/>
  <c r="M165" i="1"/>
  <c r="Q165" i="1"/>
  <c r="A173" i="1"/>
  <c r="B173" i="1"/>
  <c r="R173" i="1"/>
  <c r="B397" i="1"/>
  <c r="A389" i="1"/>
  <c r="R615" i="1"/>
  <c r="A1711" i="1"/>
  <c r="O1711" i="1"/>
  <c r="B1711" i="1"/>
  <c r="K1703" i="1"/>
  <c r="L1703" i="1"/>
  <c r="A166" i="1"/>
  <c r="R166" i="1"/>
  <c r="K166" i="1"/>
  <c r="J166" i="1"/>
  <c r="L655" i="1"/>
  <c r="M655" i="1"/>
  <c r="J655" i="1"/>
  <c r="B655" i="1"/>
  <c r="O655" i="1"/>
  <c r="R655" i="1"/>
  <c r="K655" i="1"/>
  <c r="A647" i="1"/>
  <c r="O647" i="1"/>
  <c r="Q647" i="1"/>
  <c r="R647" i="1"/>
  <c r="K647" i="1"/>
  <c r="M647" i="1"/>
  <c r="B647" i="1"/>
  <c r="N647" i="1"/>
  <c r="K639" i="1"/>
  <c r="L639" i="1"/>
  <c r="A639" i="1"/>
  <c r="N639" i="1"/>
  <c r="O639" i="1"/>
  <c r="J639" i="1"/>
  <c r="R639" i="1"/>
  <c r="Q631" i="1"/>
  <c r="J631" i="1"/>
  <c r="K631" i="1"/>
  <c r="L631" i="1"/>
  <c r="A631" i="1"/>
  <c r="N631" i="1"/>
  <c r="O631" i="1"/>
  <c r="B623" i="1"/>
  <c r="M623" i="1"/>
  <c r="A623" i="1"/>
  <c r="N623" i="1"/>
  <c r="Q623" i="1"/>
  <c r="J623" i="1"/>
  <c r="K623" i="1"/>
  <c r="L623" i="1"/>
  <c r="A1704" i="1"/>
  <c r="B1701" i="1"/>
  <c r="A1705" i="1"/>
  <c r="J1711" i="1"/>
  <c r="N1703" i="1"/>
  <c r="K1710" i="1"/>
  <c r="R1710" i="1"/>
  <c r="L1710" i="1"/>
  <c r="B1702" i="1"/>
  <c r="J1702" i="1"/>
  <c r="K1702" i="1"/>
  <c r="R1702" i="1"/>
  <c r="Q172" i="1"/>
  <c r="A172" i="1"/>
  <c r="B164" i="1"/>
  <c r="B166" i="1"/>
  <c r="L165" i="1"/>
  <c r="M639" i="1"/>
  <c r="M1703" i="1"/>
  <c r="Q1709" i="1"/>
  <c r="A1709" i="1"/>
  <c r="J1709" i="1"/>
  <c r="B615" i="1"/>
  <c r="M615" i="1"/>
  <c r="A615" i="1"/>
  <c r="N615" i="1"/>
  <c r="Q615" i="1"/>
  <c r="K615" i="1"/>
  <c r="L615" i="1"/>
  <c r="Q639" i="1"/>
  <c r="Q1711" i="1"/>
  <c r="R1703" i="1"/>
  <c r="Q166" i="1"/>
  <c r="K169" i="1"/>
  <c r="A169" i="1"/>
  <c r="L169" i="1"/>
  <c r="R607" i="1"/>
  <c r="K607" i="1"/>
  <c r="B607" i="1"/>
  <c r="M607" i="1"/>
  <c r="Q607" i="1"/>
  <c r="J607" i="1"/>
  <c r="Q614" i="1"/>
  <c r="J614" i="1"/>
  <c r="K614" i="1"/>
  <c r="A614" i="1"/>
  <c r="N614" i="1"/>
  <c r="B614" i="1"/>
  <c r="O614" i="1"/>
  <c r="O623" i="1"/>
  <c r="B639" i="1"/>
  <c r="Q652" i="1"/>
  <c r="A652" i="1"/>
  <c r="J652" i="1"/>
  <c r="K652" i="1"/>
  <c r="R652" i="1"/>
  <c r="M652" i="1"/>
  <c r="O652" i="1"/>
  <c r="M644" i="1"/>
  <c r="N644" i="1"/>
  <c r="A644" i="1"/>
  <c r="Q644" i="1"/>
  <c r="K644" i="1"/>
  <c r="R644" i="1"/>
  <c r="L644" i="1"/>
  <c r="B636" i="1"/>
  <c r="J636" i="1"/>
  <c r="K636" i="1"/>
  <c r="R636" i="1"/>
  <c r="M636" i="1"/>
  <c r="N636" i="1"/>
  <c r="A636" i="1"/>
  <c r="Q636" i="1"/>
  <c r="O628" i="1"/>
  <c r="B628" i="1"/>
  <c r="J628" i="1"/>
  <c r="K628" i="1"/>
  <c r="R628" i="1"/>
  <c r="M628" i="1"/>
  <c r="N628" i="1"/>
  <c r="N1711" i="1"/>
  <c r="J1703" i="1"/>
  <c r="O166" i="1"/>
  <c r="A392" i="1"/>
  <c r="B392" i="1"/>
  <c r="R623" i="1"/>
  <c r="L647" i="1"/>
  <c r="M1711" i="1"/>
  <c r="B1703" i="1"/>
  <c r="J1706" i="1"/>
  <c r="R1706" i="1"/>
  <c r="N166" i="1"/>
  <c r="J171" i="1"/>
  <c r="L171" i="1"/>
  <c r="N383" i="1"/>
  <c r="O383" i="1"/>
  <c r="B383" i="1"/>
  <c r="K383" i="1"/>
  <c r="M383" i="1"/>
  <c r="L383" i="1"/>
  <c r="B391" i="1"/>
  <c r="A391" i="1"/>
  <c r="A607" i="1"/>
  <c r="A620" i="1"/>
  <c r="Q620" i="1"/>
  <c r="B620" i="1"/>
  <c r="J620" i="1"/>
  <c r="L620" i="1"/>
  <c r="O620" i="1"/>
  <c r="N612" i="1"/>
  <c r="O612" i="1"/>
  <c r="A612" i="1"/>
  <c r="Q612" i="1"/>
  <c r="L612" i="1"/>
  <c r="M612" i="1"/>
  <c r="A628" i="1"/>
  <c r="B652" i="1"/>
  <c r="J647" i="1"/>
  <c r="R613" i="1"/>
  <c r="M621" i="1"/>
  <c r="L638" i="1"/>
  <c r="K622" i="1"/>
  <c r="K654" i="1"/>
  <c r="A654" i="1"/>
  <c r="R629" i="1"/>
  <c r="M637" i="1"/>
  <c r="B645" i="1"/>
  <c r="L653" i="1"/>
  <c r="L630" i="1"/>
  <c r="J646" i="1"/>
  <c r="B646" i="1"/>
  <c r="Q613" i="1"/>
  <c r="J613" i="1"/>
  <c r="L621" i="1"/>
  <c r="K638" i="1"/>
  <c r="R622" i="1"/>
  <c r="J654" i="1"/>
  <c r="Q629" i="1"/>
  <c r="J629" i="1"/>
  <c r="L637" i="1"/>
  <c r="O645" i="1"/>
  <c r="A645" i="1"/>
  <c r="R653" i="1"/>
  <c r="K630" i="1"/>
  <c r="R646" i="1"/>
  <c r="A646" i="1"/>
  <c r="A1568" i="1"/>
  <c r="Q1568" i="1"/>
  <c r="K1544" i="1"/>
  <c r="R1544" i="1"/>
  <c r="B1528" i="1"/>
  <c r="R1528" i="1"/>
  <c r="A1504" i="1"/>
  <c r="Q1496" i="1"/>
  <c r="M1496" i="1"/>
  <c r="A1464" i="1"/>
  <c r="L1464" i="1"/>
  <c r="O622" i="1"/>
  <c r="B622" i="1"/>
  <c r="M654" i="1"/>
  <c r="Q630" i="1"/>
  <c r="M646" i="1"/>
  <c r="A170" i="1"/>
  <c r="L613" i="1"/>
  <c r="O621" i="1"/>
  <c r="A621" i="1"/>
  <c r="Q608" i="1"/>
  <c r="N638" i="1"/>
  <c r="A638" i="1"/>
  <c r="M622" i="1"/>
  <c r="R654" i="1"/>
  <c r="Q654" i="1"/>
  <c r="L629" i="1"/>
  <c r="O637" i="1"/>
  <c r="A637" i="1"/>
  <c r="R645" i="1"/>
  <c r="N653" i="1"/>
  <c r="N630" i="1"/>
  <c r="A630" i="1"/>
  <c r="K646" i="1"/>
  <c r="L167" i="1"/>
  <c r="N170" i="1"/>
  <c r="L609" i="1"/>
  <c r="K619" i="1"/>
  <c r="R611" i="1"/>
  <c r="N632" i="1"/>
  <c r="M648" i="1"/>
  <c r="L641" i="1"/>
  <c r="K627" i="1"/>
  <c r="J643" i="1"/>
  <c r="Q645" i="1"/>
  <c r="A883" i="1"/>
  <c r="K883" i="1"/>
  <c r="N883" i="1"/>
  <c r="L883" i="1"/>
  <c r="Q883" i="1"/>
  <c r="N869" i="1"/>
  <c r="L869" i="1"/>
  <c r="R869" i="1"/>
  <c r="R863" i="1"/>
  <c r="B863" i="1"/>
  <c r="M863" i="1"/>
  <c r="J857" i="1"/>
  <c r="B857" i="1"/>
  <c r="M857" i="1"/>
  <c r="B851" i="1"/>
  <c r="M851" i="1"/>
  <c r="O851" i="1"/>
  <c r="J851" i="1"/>
  <c r="O837" i="1"/>
  <c r="Q837" i="1"/>
  <c r="A837" i="1"/>
  <c r="K837" i="1"/>
  <c r="A831" i="1"/>
  <c r="K831" i="1"/>
  <c r="N831" i="1"/>
  <c r="L831" i="1"/>
  <c r="Q831" i="1"/>
  <c r="Q825" i="1"/>
  <c r="R825" i="1"/>
  <c r="N825" i="1"/>
  <c r="L825" i="1"/>
  <c r="N819" i="1"/>
  <c r="L819" i="1"/>
  <c r="R819" i="1"/>
  <c r="R805" i="1"/>
  <c r="Q805" i="1"/>
  <c r="B805" i="1"/>
  <c r="O805" i="1"/>
  <c r="J799" i="1"/>
  <c r="M799" i="1"/>
  <c r="A793" i="1"/>
  <c r="Q793" i="1"/>
  <c r="J793" i="1"/>
  <c r="K787" i="1"/>
  <c r="A787" i="1"/>
  <c r="M787" i="1"/>
  <c r="O773" i="1"/>
  <c r="Q773" i="1"/>
  <c r="R767" i="1"/>
  <c r="O767" i="1"/>
  <c r="B761" i="1"/>
  <c r="N761" i="1"/>
  <c r="R761" i="1"/>
  <c r="L755" i="1"/>
  <c r="B755" i="1"/>
  <c r="Q755" i="1"/>
  <c r="A1594" i="1"/>
  <c r="K1594" i="1"/>
  <c r="L1594" i="1"/>
  <c r="O1594" i="1"/>
  <c r="R1594" i="1"/>
  <c r="N1918" i="1"/>
  <c r="J1918" i="1"/>
  <c r="A1918" i="1"/>
  <c r="R1918" i="1"/>
  <c r="B1918" i="1"/>
  <c r="M1918" i="1"/>
  <c r="K1910" i="1"/>
  <c r="Q1910" i="1"/>
  <c r="R1910" i="1"/>
  <c r="L1910" i="1"/>
  <c r="B1984" i="1"/>
  <c r="M1984" i="1"/>
  <c r="N1984" i="1"/>
  <c r="R1984" i="1"/>
  <c r="A1976" i="1"/>
  <c r="O1976" i="1"/>
  <c r="M1976" i="1"/>
  <c r="N1976" i="1"/>
  <c r="R1976" i="1"/>
  <c r="A605" i="1"/>
  <c r="O605" i="1"/>
  <c r="B605" i="1"/>
  <c r="Q605" i="1"/>
  <c r="J605" i="1"/>
  <c r="L605" i="1"/>
  <c r="L597" i="1"/>
  <c r="N597" i="1"/>
  <c r="O597" i="1"/>
  <c r="A597" i="1"/>
  <c r="R597" i="1"/>
  <c r="J589" i="1"/>
  <c r="Q589" i="1"/>
  <c r="L589" i="1"/>
  <c r="M589" i="1"/>
  <c r="N589" i="1"/>
  <c r="B589" i="1"/>
  <c r="A755" i="1"/>
  <c r="A761" i="1"/>
  <c r="B767" i="1"/>
  <c r="B773" i="1"/>
  <c r="M825" i="1"/>
  <c r="R831" i="1"/>
  <c r="J837" i="1"/>
  <c r="N851" i="1"/>
  <c r="A857" i="1"/>
  <c r="M869" i="1"/>
  <c r="J883" i="1"/>
  <c r="B1976" i="1"/>
  <c r="A1910" i="1"/>
  <c r="R1917" i="1"/>
  <c r="Q1917" i="1"/>
  <c r="K1917" i="1"/>
  <c r="M1917" i="1"/>
  <c r="R1909" i="1"/>
  <c r="K1909" i="1"/>
  <c r="B1909" i="1"/>
  <c r="N1909" i="1"/>
  <c r="N1983" i="1"/>
  <c r="A1983" i="1"/>
  <c r="Q1983" i="1"/>
  <c r="B1983" i="1"/>
  <c r="L1983" i="1"/>
  <c r="L1975" i="1"/>
  <c r="Q1975" i="1"/>
  <c r="A1975" i="1"/>
  <c r="K1975" i="1"/>
  <c r="J597" i="1"/>
  <c r="L604" i="1"/>
  <c r="M604" i="1"/>
  <c r="N604" i="1"/>
  <c r="A604" i="1"/>
  <c r="J604" i="1"/>
  <c r="M596" i="1"/>
  <c r="A596" i="1"/>
  <c r="R596" i="1"/>
  <c r="K596" i="1"/>
  <c r="L596" i="1"/>
  <c r="B588" i="1"/>
  <c r="J588" i="1"/>
  <c r="Q588" i="1"/>
  <c r="A588" i="1"/>
  <c r="R588" i="1"/>
  <c r="K588" i="1"/>
  <c r="N588" i="1"/>
  <c r="R1493" i="1"/>
  <c r="L1541" i="1"/>
  <c r="B1541" i="1"/>
  <c r="L1460" i="1"/>
  <c r="O1468" i="1"/>
  <c r="K1468" i="1"/>
  <c r="K1476" i="1"/>
  <c r="N1484" i="1"/>
  <c r="B1484" i="1"/>
  <c r="O1492" i="1"/>
  <c r="J1500" i="1"/>
  <c r="N1508" i="1"/>
  <c r="A1508" i="1"/>
  <c r="J1524" i="1"/>
  <c r="N1532" i="1"/>
  <c r="M1532" i="1"/>
  <c r="J1540" i="1"/>
  <c r="L1548" i="1"/>
  <c r="B1548" i="1"/>
  <c r="R1564" i="1"/>
  <c r="M1572" i="1"/>
  <c r="B1572" i="1"/>
  <c r="Q1580" i="1"/>
  <c r="K1588" i="1"/>
  <c r="L1461" i="1"/>
  <c r="Q1485" i="1"/>
  <c r="L1517" i="1"/>
  <c r="R1533" i="1"/>
  <c r="K1549" i="1"/>
  <c r="A1549" i="1"/>
  <c r="O1573" i="1"/>
  <c r="Q1501" i="1"/>
  <c r="M1581" i="1"/>
  <c r="N1581" i="1"/>
  <c r="N755" i="1"/>
  <c r="Q761" i="1"/>
  <c r="M767" i="1"/>
  <c r="A767" i="1"/>
  <c r="A773" i="1"/>
  <c r="B787" i="1"/>
  <c r="B793" i="1"/>
  <c r="B799" i="1"/>
  <c r="A805" i="1"/>
  <c r="M819" i="1"/>
  <c r="K825" i="1"/>
  <c r="J831" i="1"/>
  <c r="A851" i="1"/>
  <c r="L863" i="1"/>
  <c r="K869" i="1"/>
  <c r="Q1594" i="1"/>
  <c r="L1918" i="1"/>
  <c r="O1983" i="1"/>
  <c r="L1984" i="1"/>
  <c r="N596" i="1"/>
  <c r="O589" i="1"/>
  <c r="B597" i="1"/>
  <c r="Q601" i="1"/>
  <c r="O755" i="1"/>
  <c r="O761" i="1"/>
  <c r="Q767" i="1"/>
  <c r="N773" i="1"/>
  <c r="Q787" i="1"/>
  <c r="M793" i="1"/>
  <c r="L799" i="1"/>
  <c r="A799" i="1"/>
  <c r="K819" i="1"/>
  <c r="J825" i="1"/>
  <c r="N837" i="1"/>
  <c r="L857" i="1"/>
  <c r="K863" i="1"/>
  <c r="J869" i="1"/>
  <c r="O883" i="1"/>
  <c r="M1594" i="1"/>
  <c r="K1918" i="1"/>
  <c r="M1983" i="1"/>
  <c r="N1917" i="1"/>
  <c r="K1984" i="1"/>
  <c r="B596" i="1"/>
  <c r="K589" i="1"/>
  <c r="N605" i="1"/>
  <c r="Q602" i="1"/>
  <c r="O602" i="1"/>
  <c r="J602" i="1"/>
  <c r="A602" i="1"/>
  <c r="L602" i="1"/>
  <c r="N594" i="1"/>
  <c r="M594" i="1"/>
  <c r="O594" i="1"/>
  <c r="R594" i="1"/>
  <c r="B586" i="1"/>
  <c r="R586" i="1"/>
  <c r="A586" i="1"/>
  <c r="L586" i="1"/>
  <c r="M586" i="1"/>
  <c r="N586" i="1"/>
  <c r="Q586" i="1"/>
  <c r="N1461" i="1"/>
  <c r="J1461" i="1"/>
  <c r="J1485" i="1"/>
  <c r="K1517" i="1"/>
  <c r="A1517" i="1"/>
  <c r="O1533" i="1"/>
  <c r="J1549" i="1"/>
  <c r="L1573" i="1"/>
  <c r="B1573" i="1"/>
  <c r="J1501" i="1"/>
  <c r="K1581" i="1"/>
  <c r="A1581" i="1"/>
  <c r="M755" i="1"/>
  <c r="M761" i="1"/>
  <c r="N767" i="1"/>
  <c r="M773" i="1"/>
  <c r="N787" i="1"/>
  <c r="N793" i="1"/>
  <c r="Q799" i="1"/>
  <c r="N805" i="1"/>
  <c r="J819" i="1"/>
  <c r="O831" i="1"/>
  <c r="B837" i="1"/>
  <c r="L851" i="1"/>
  <c r="K857" i="1"/>
  <c r="J863" i="1"/>
  <c r="Q869" i="1"/>
  <c r="B883" i="1"/>
  <c r="J1594" i="1"/>
  <c r="K1983" i="1"/>
  <c r="L1917" i="1"/>
  <c r="Q1984" i="1"/>
  <c r="R589" i="1"/>
  <c r="M605" i="1"/>
  <c r="A601" i="1"/>
  <c r="K601" i="1"/>
  <c r="L601" i="1"/>
  <c r="N601" i="1"/>
  <c r="O601" i="1"/>
  <c r="R601" i="1"/>
  <c r="Q593" i="1"/>
  <c r="R593" i="1"/>
  <c r="B593" i="1"/>
  <c r="N593" i="1"/>
  <c r="O593" i="1"/>
  <c r="K593" i="1"/>
  <c r="N585" i="1"/>
  <c r="M585" i="1"/>
  <c r="Q585" i="1"/>
  <c r="A585" i="1"/>
  <c r="B585" i="1"/>
  <c r="O585" i="1"/>
  <c r="R585" i="1"/>
  <c r="O1909" i="1"/>
  <c r="N1493" i="1"/>
  <c r="J1541" i="1"/>
  <c r="Q1460" i="1"/>
  <c r="Q1476" i="1"/>
  <c r="M1476" i="1"/>
  <c r="K1484" i="1"/>
  <c r="L1492" i="1"/>
  <c r="B1492" i="1"/>
  <c r="O1500" i="1"/>
  <c r="R1508" i="1"/>
  <c r="Q1516" i="1"/>
  <c r="A1516" i="1"/>
  <c r="J1532" i="1"/>
  <c r="N1540" i="1"/>
  <c r="O1540" i="1"/>
  <c r="J1548" i="1"/>
  <c r="L1556" i="1"/>
  <c r="A1556" i="1"/>
  <c r="R1572" i="1"/>
  <c r="M1580" i="1"/>
  <c r="B1580" i="1"/>
  <c r="Q1588" i="1"/>
  <c r="Q1461" i="1"/>
  <c r="B1461" i="1"/>
  <c r="O1485" i="1"/>
  <c r="Q1517" i="1"/>
  <c r="L1533" i="1"/>
  <c r="Q1549" i="1"/>
  <c r="K1573" i="1"/>
  <c r="A1573" i="1"/>
  <c r="O1501" i="1"/>
  <c r="R1581" i="1"/>
  <c r="K755" i="1"/>
  <c r="L761" i="1"/>
  <c r="L767" i="1"/>
  <c r="L773" i="1"/>
  <c r="O787" i="1"/>
  <c r="O793" i="1"/>
  <c r="O799" i="1"/>
  <c r="M805" i="1"/>
  <c r="Q819" i="1"/>
  <c r="O825" i="1"/>
  <c r="B831" i="1"/>
  <c r="K851" i="1"/>
  <c r="R857" i="1"/>
  <c r="Q863" i="1"/>
  <c r="O869" i="1"/>
  <c r="R1983" i="1"/>
  <c r="B1917" i="1"/>
  <c r="A1984" i="1"/>
  <c r="B1921" i="1"/>
  <c r="O1921" i="1"/>
  <c r="K1921" i="1"/>
  <c r="M1921" i="1"/>
  <c r="N1913" i="1"/>
  <c r="K1913" i="1"/>
  <c r="M1913" i="1"/>
  <c r="K1987" i="1"/>
  <c r="Q1987" i="1"/>
  <c r="L1987" i="1"/>
  <c r="N1987" i="1"/>
  <c r="R1979" i="1"/>
  <c r="Q1979" i="1"/>
  <c r="L1979" i="1"/>
  <c r="B1979" i="1"/>
  <c r="Q1971" i="1"/>
  <c r="J1971" i="1"/>
  <c r="K1971" i="1"/>
  <c r="B1971" i="1"/>
  <c r="M588" i="1"/>
  <c r="Q604" i="1"/>
  <c r="A589" i="1"/>
  <c r="K605" i="1"/>
  <c r="K594" i="1"/>
  <c r="M602" i="1"/>
  <c r="J593" i="1"/>
  <c r="Q1493" i="1"/>
  <c r="L1493" i="1"/>
  <c r="Q1541" i="1"/>
  <c r="M1460" i="1"/>
  <c r="Q1468" i="1"/>
  <c r="N1476" i="1"/>
  <c r="A1476" i="1"/>
  <c r="J1492" i="1"/>
  <c r="R1500" i="1"/>
  <c r="M1500" i="1"/>
  <c r="K1508" i="1"/>
  <c r="N1516" i="1"/>
  <c r="B1516" i="1"/>
  <c r="O1524" i="1"/>
  <c r="R1532" i="1"/>
  <c r="M1540" i="1"/>
  <c r="A1540" i="1"/>
  <c r="Q1548" i="1"/>
  <c r="K1556" i="1"/>
  <c r="N1564" i="1"/>
  <c r="O1564" i="1"/>
  <c r="J1572" i="1"/>
  <c r="L1580" i="1"/>
  <c r="A1580" i="1"/>
  <c r="O1461" i="1"/>
  <c r="A1461" i="1"/>
  <c r="N1485" i="1"/>
  <c r="R1517" i="1"/>
  <c r="N1533" i="1"/>
  <c r="B1533" i="1"/>
  <c r="R1573" i="1"/>
  <c r="N1501" i="1"/>
  <c r="J1581" i="1"/>
  <c r="R755" i="1"/>
  <c r="K761" i="1"/>
  <c r="K767" i="1"/>
  <c r="K773" i="1"/>
  <c r="L787" i="1"/>
  <c r="L793" i="1"/>
  <c r="N799" i="1"/>
  <c r="L805" i="1"/>
  <c r="O819" i="1"/>
  <c r="B825" i="1"/>
  <c r="L837" i="1"/>
  <c r="R851" i="1"/>
  <c r="Q857" i="1"/>
  <c r="O863" i="1"/>
  <c r="B869" i="1"/>
  <c r="Q877" i="1"/>
  <c r="A877" i="1"/>
  <c r="J877" i="1"/>
  <c r="M877" i="1"/>
  <c r="M871" i="1"/>
  <c r="O871" i="1"/>
  <c r="Q871" i="1"/>
  <c r="B871" i="1"/>
  <c r="R871" i="1"/>
  <c r="A865" i="1"/>
  <c r="K865" i="1"/>
  <c r="M865" i="1"/>
  <c r="O865" i="1"/>
  <c r="J865" i="1"/>
  <c r="O859" i="1"/>
  <c r="B859" i="1"/>
  <c r="R859" i="1"/>
  <c r="M859" i="1"/>
  <c r="Q859" i="1"/>
  <c r="Q845" i="1"/>
  <c r="A845" i="1"/>
  <c r="J845" i="1"/>
  <c r="M845" i="1"/>
  <c r="N839" i="1"/>
  <c r="O839" i="1"/>
  <c r="Q839" i="1"/>
  <c r="B839" i="1"/>
  <c r="R839" i="1"/>
  <c r="B833" i="1"/>
  <c r="R833" i="1"/>
  <c r="M833" i="1"/>
  <c r="O833" i="1"/>
  <c r="K833" i="1"/>
  <c r="B827" i="1"/>
  <c r="R827" i="1"/>
  <c r="M827" i="1"/>
  <c r="Q827" i="1"/>
  <c r="A813" i="1"/>
  <c r="K813" i="1"/>
  <c r="J813" i="1"/>
  <c r="M813" i="1"/>
  <c r="L807" i="1"/>
  <c r="Q807" i="1"/>
  <c r="O807" i="1"/>
  <c r="B807" i="1"/>
  <c r="J807" i="1"/>
  <c r="N801" i="1"/>
  <c r="J801" i="1"/>
  <c r="M801" i="1"/>
  <c r="A795" i="1"/>
  <c r="O795" i="1"/>
  <c r="N795" i="1"/>
  <c r="K795" i="1"/>
  <c r="J795" i="1"/>
  <c r="N781" i="1"/>
  <c r="O781" i="1"/>
  <c r="Q781" i="1"/>
  <c r="M781" i="1"/>
  <c r="M775" i="1"/>
  <c r="B775" i="1"/>
  <c r="L775" i="1"/>
  <c r="Q775" i="1"/>
  <c r="Q769" i="1"/>
  <c r="R769" i="1"/>
  <c r="B769" i="1"/>
  <c r="O769" i="1"/>
  <c r="B763" i="1"/>
  <c r="L763" i="1"/>
  <c r="R763" i="1"/>
  <c r="J749" i="1"/>
  <c r="A749" i="1"/>
  <c r="M749" i="1"/>
  <c r="N1594" i="1"/>
  <c r="N1975" i="1"/>
  <c r="Q1909" i="1"/>
  <c r="L1976" i="1"/>
  <c r="N1910" i="1"/>
  <c r="N1920" i="1"/>
  <c r="B1920" i="1"/>
  <c r="K1920" i="1"/>
  <c r="R1912" i="1"/>
  <c r="N1912" i="1"/>
  <c r="B1912" i="1"/>
  <c r="K1912" i="1"/>
  <c r="A1986" i="1"/>
  <c r="N1986" i="1"/>
  <c r="R1986" i="1"/>
  <c r="M1986" i="1"/>
  <c r="L1978" i="1"/>
  <c r="N1978" i="1"/>
  <c r="A1978" i="1"/>
  <c r="B1978" i="1"/>
  <c r="R1978" i="1"/>
  <c r="L588" i="1"/>
  <c r="O604" i="1"/>
  <c r="Q597" i="1"/>
  <c r="R605" i="1"/>
  <c r="J594" i="1"/>
  <c r="B602" i="1"/>
  <c r="M1469" i="1"/>
  <c r="L1557" i="1"/>
  <c r="L1458" i="1"/>
  <c r="K1482" i="1"/>
  <c r="N1498" i="1"/>
  <c r="N1522" i="1"/>
  <c r="N1562" i="1"/>
  <c r="O1586" i="1"/>
  <c r="M1499" i="1"/>
  <c r="N1563" i="1"/>
  <c r="O1547" i="1"/>
  <c r="O1526" i="1"/>
  <c r="R1460" i="1"/>
  <c r="L1476" i="1"/>
  <c r="Q1500" i="1"/>
  <c r="Q1524" i="1"/>
  <c r="L1540" i="1"/>
  <c r="M1564" i="1"/>
  <c r="N1588" i="1"/>
  <c r="M1533" i="1"/>
  <c r="J1494" i="1"/>
  <c r="J755" i="1"/>
  <c r="J761" i="1"/>
  <c r="J767" i="1"/>
  <c r="R773" i="1"/>
  <c r="R787" i="1"/>
  <c r="K793" i="1"/>
  <c r="K799" i="1"/>
  <c r="K805" i="1"/>
  <c r="B819" i="1"/>
  <c r="A825" i="1"/>
  <c r="M837" i="1"/>
  <c r="Q851" i="1"/>
  <c r="O857" i="1"/>
  <c r="N863" i="1"/>
  <c r="A869" i="1"/>
  <c r="M883" i="1"/>
  <c r="K749" i="1"/>
  <c r="Q763" i="1"/>
  <c r="N769" i="1"/>
  <c r="A775" i="1"/>
  <c r="M795" i="1"/>
  <c r="K801" i="1"/>
  <c r="N807" i="1"/>
  <c r="O827" i="1"/>
  <c r="L833" i="1"/>
  <c r="R845" i="1"/>
  <c r="L859" i="1"/>
  <c r="J871" i="1"/>
  <c r="O877" i="1"/>
  <c r="B1594" i="1"/>
  <c r="M1975" i="1"/>
  <c r="K1976" i="1"/>
  <c r="M1910" i="1"/>
  <c r="J596" i="1"/>
  <c r="K604" i="1"/>
  <c r="M597" i="1"/>
  <c r="Q594" i="1"/>
  <c r="L585" i="1"/>
  <c r="A593" i="1"/>
  <c r="A867" i="1"/>
  <c r="O867" i="1"/>
  <c r="R1973" i="1"/>
  <c r="R1981" i="1"/>
  <c r="L1907" i="1"/>
  <c r="K1915" i="1"/>
  <c r="M599" i="1"/>
  <c r="N584" i="1"/>
  <c r="A584" i="1"/>
  <c r="Q600" i="1"/>
  <c r="K583" i="1"/>
  <c r="R591" i="1"/>
  <c r="N1973" i="1"/>
  <c r="N1981" i="1"/>
  <c r="Q1907" i="1"/>
  <c r="N1915" i="1"/>
  <c r="A1974" i="1"/>
  <c r="J1974" i="1"/>
  <c r="R599" i="1"/>
  <c r="O592" i="1"/>
  <c r="N592" i="1"/>
  <c r="J1911" i="1"/>
  <c r="B591" i="1"/>
  <c r="N591" i="1"/>
  <c r="L591" i="1"/>
  <c r="L583" i="1"/>
  <c r="Q583" i="1"/>
  <c r="L1973" i="1"/>
  <c r="A1981" i="1"/>
  <c r="B1907" i="1"/>
  <c r="K1916" i="1"/>
  <c r="O583" i="1"/>
  <c r="A583" i="1"/>
  <c r="O591" i="1"/>
  <c r="A1445" i="1"/>
  <c r="B1445" i="1"/>
  <c r="A1437" i="1"/>
  <c r="B1437" i="1"/>
  <c r="A1429" i="1"/>
  <c r="B1429" i="1"/>
  <c r="A1421" i="1"/>
  <c r="B1421" i="1"/>
  <c r="A1413" i="1"/>
  <c r="B1413" i="1"/>
  <c r="A1405" i="1"/>
  <c r="B1405" i="1"/>
  <c r="A1397" i="1"/>
  <c r="B1397" i="1"/>
  <c r="A1389" i="1"/>
  <c r="B1389" i="1"/>
  <c r="A1381" i="1"/>
  <c r="B1381" i="1"/>
  <c r="A1373" i="1"/>
  <c r="B1373" i="1"/>
  <c r="A1365" i="1"/>
  <c r="B1365" i="1"/>
  <c r="A1357" i="1"/>
  <c r="B1357" i="1"/>
  <c r="A1349" i="1"/>
  <c r="B1349" i="1"/>
  <c r="A1341" i="1"/>
  <c r="B1341" i="1"/>
  <c r="O1975" i="1"/>
  <c r="B1446" i="1"/>
  <c r="B1438" i="1"/>
  <c r="B1430" i="1"/>
  <c r="B1422" i="1"/>
  <c r="B1414" i="1"/>
  <c r="B1406" i="1"/>
  <c r="B1400" i="1"/>
  <c r="B1392" i="1"/>
  <c r="B1384" i="1"/>
  <c r="B1376" i="1"/>
  <c r="B1368" i="1"/>
  <c r="B1360" i="1"/>
  <c r="B1352" i="1"/>
  <c r="B1344" i="1"/>
  <c r="A1921" i="1"/>
  <c r="O1986" i="1"/>
  <c r="O1973" i="1"/>
  <c r="J1981" i="1"/>
  <c r="O1907" i="1"/>
  <c r="J1915" i="1"/>
  <c r="J1982" i="1"/>
  <c r="O1908" i="1"/>
  <c r="O1978" i="1"/>
  <c r="O1912" i="1"/>
  <c r="O1917" i="1"/>
  <c r="J1984" i="1"/>
  <c r="O1910" i="1"/>
  <c r="J1985" i="1"/>
  <c r="O1971" i="1"/>
  <c r="J1979" i="1"/>
  <c r="J1913" i="1"/>
  <c r="A1906" i="1"/>
  <c r="O1918" i="1"/>
  <c r="A1912" i="1"/>
  <c r="O1980" i="1"/>
  <c r="O1914" i="1"/>
  <c r="J1922" i="1"/>
  <c r="A1907" i="1"/>
  <c r="J1920" i="1"/>
  <c r="O1974" i="1"/>
  <c r="J1975" i="1"/>
  <c r="J1909" i="1"/>
  <c r="A1909" i="1"/>
  <c r="O1984" i="1"/>
  <c r="O1985" i="1"/>
  <c r="O1913" i="1"/>
  <c r="O1981" i="1"/>
  <c r="O1915" i="1"/>
  <c r="O1982" i="1"/>
  <c r="A1916" i="1"/>
  <c r="O1979" i="1"/>
  <c r="J1987" i="1"/>
  <c r="J1921" i="1"/>
  <c r="J1972" i="1"/>
  <c r="J1906" i="1"/>
  <c r="A1914" i="1"/>
  <c r="A1908" i="1"/>
  <c r="O1920" i="1"/>
  <c r="J1916" i="1"/>
  <c r="J1919" i="1"/>
  <c r="A1913" i="1"/>
  <c r="O1922" i="1"/>
  <c r="J1986" i="1"/>
  <c r="J1973" i="1"/>
  <c r="J1907" i="1"/>
  <c r="A1915" i="1"/>
  <c r="J1908" i="1"/>
  <c r="J1978" i="1"/>
  <c r="A1920" i="1"/>
  <c r="A1919" i="1"/>
  <c r="J1983" i="1"/>
  <c r="J1917" i="1"/>
  <c r="J1976" i="1"/>
  <c r="J1910" i="1"/>
  <c r="I688" i="15" l="1"/>
  <c r="I689" i="15"/>
  <c r="E689" i="15"/>
  <c r="E678" i="15"/>
  <c r="E688" i="15" s="1"/>
  <c r="F689" i="15"/>
  <c r="F678" i="15"/>
  <c r="F688" i="15" s="1"/>
  <c r="C678" i="15"/>
  <c r="C688" i="15" s="1"/>
  <c r="J688" i="15" s="1"/>
  <c r="C689" i="15"/>
  <c r="D678" i="15"/>
  <c r="D688" i="15" s="1"/>
  <c r="D689" i="15"/>
  <c r="G678" i="15"/>
  <c r="G688" i="15" s="1"/>
  <c r="G689" i="15"/>
  <c r="B712" i="15"/>
  <c r="I693" i="15"/>
  <c r="B710" i="15"/>
  <c r="J694" i="15"/>
  <c r="J696" i="15"/>
  <c r="B711" i="15"/>
  <c r="J689" i="15" l="1"/>
  <c r="B703" i="15"/>
  <c r="J693" i="15"/>
  <c r="B709" i="15"/>
  <c r="C1600" i="1"/>
  <c r="C1598" i="1"/>
  <c r="C1599" i="1"/>
  <c r="A1597" i="1"/>
  <c r="B1597" i="1"/>
  <c r="J1597" i="1"/>
  <c r="K1597" i="1"/>
  <c r="L1597" i="1"/>
  <c r="M1597" i="1"/>
  <c r="N1597" i="1"/>
  <c r="O1597" i="1"/>
  <c r="Q1597" i="1"/>
  <c r="R1597" i="1"/>
  <c r="P1599" i="1" l="1"/>
  <c r="J1599" i="1"/>
  <c r="P1600" i="1"/>
  <c r="K1600" i="1"/>
  <c r="P1598" i="1"/>
  <c r="Q1598" i="1"/>
  <c r="B1599" i="1"/>
  <c r="M1599" i="1"/>
  <c r="N1599" i="1"/>
  <c r="A1599" i="1"/>
  <c r="L1599" i="1"/>
  <c r="K1599" i="1"/>
  <c r="R1599" i="1"/>
  <c r="Q1599" i="1"/>
  <c r="O1599" i="1"/>
  <c r="B1598" i="1"/>
  <c r="A1598" i="1"/>
  <c r="L1598" i="1"/>
  <c r="K1598" i="1"/>
  <c r="O1598" i="1"/>
  <c r="M1598" i="1"/>
  <c r="N1598" i="1"/>
  <c r="R1598" i="1"/>
  <c r="J1598" i="1"/>
  <c r="O1600" i="1"/>
  <c r="J1600" i="1"/>
  <c r="M1600" i="1"/>
  <c r="N1600" i="1"/>
  <c r="A1600" i="1"/>
  <c r="B1600" i="1"/>
  <c r="Q1600" i="1"/>
  <c r="R1600" i="1"/>
  <c r="L1600" i="1"/>
  <c r="Q531" i="1" l="1"/>
  <c r="P531" i="1"/>
  <c r="N531" i="1"/>
  <c r="M531" i="1"/>
  <c r="K531" i="1"/>
  <c r="B531" i="1"/>
  <c r="A531" i="1"/>
  <c r="O531" i="1"/>
  <c r="L531" i="1"/>
  <c r="J531" i="1"/>
  <c r="Q552" i="1"/>
  <c r="P552" i="1"/>
  <c r="O552" i="1"/>
  <c r="N552" i="1"/>
  <c r="M552" i="1"/>
  <c r="L552" i="1"/>
  <c r="K552" i="1"/>
  <c r="J552" i="1"/>
  <c r="B552" i="1"/>
  <c r="A552" i="1"/>
  <c r="Q551" i="1"/>
  <c r="N551" i="1"/>
  <c r="B551" i="1"/>
  <c r="A551" i="1"/>
  <c r="Q550" i="1"/>
  <c r="P550" i="1"/>
  <c r="O550" i="1"/>
  <c r="N550" i="1"/>
  <c r="M550" i="1"/>
  <c r="K550" i="1"/>
  <c r="J550" i="1"/>
  <c r="B550" i="1"/>
  <c r="A550" i="1"/>
  <c r="Q549" i="1"/>
  <c r="P549" i="1"/>
  <c r="O549" i="1"/>
  <c r="N549" i="1"/>
  <c r="M549" i="1"/>
  <c r="L549" i="1"/>
  <c r="K549" i="1"/>
  <c r="J549" i="1"/>
  <c r="B549" i="1"/>
  <c r="A549" i="1"/>
  <c r="Q548" i="1"/>
  <c r="P548" i="1"/>
  <c r="O548" i="1"/>
  <c r="N548" i="1"/>
  <c r="M548" i="1"/>
  <c r="L548" i="1"/>
  <c r="K548" i="1"/>
  <c r="J548" i="1"/>
  <c r="B548" i="1"/>
  <c r="A548" i="1"/>
  <c r="Q547" i="1"/>
  <c r="P547" i="1"/>
  <c r="O547" i="1"/>
  <c r="M547" i="1"/>
  <c r="L547" i="1"/>
  <c r="K547" i="1"/>
  <c r="J547" i="1"/>
  <c r="B547" i="1"/>
  <c r="M545" i="1"/>
  <c r="L545" i="1"/>
  <c r="Q541" i="1"/>
  <c r="O541" i="1"/>
  <c r="M541" i="1"/>
  <c r="L541" i="1"/>
  <c r="J541" i="1"/>
  <c r="B541" i="1"/>
  <c r="Q540" i="1"/>
  <c r="P540" i="1"/>
  <c r="N540" i="1"/>
  <c r="M540" i="1"/>
  <c r="K540" i="1"/>
  <c r="J540" i="1"/>
  <c r="A540" i="1"/>
  <c r="P539" i="1"/>
  <c r="O539" i="1"/>
  <c r="N539" i="1"/>
  <c r="L539" i="1"/>
  <c r="K539" i="1"/>
  <c r="B539" i="1"/>
  <c r="A539" i="1"/>
  <c r="P538" i="1"/>
  <c r="O538" i="1"/>
  <c r="M538" i="1"/>
  <c r="L538" i="1"/>
  <c r="J538" i="1"/>
  <c r="B538" i="1"/>
  <c r="Q537" i="1"/>
  <c r="O537" i="1"/>
  <c r="N537" i="1"/>
  <c r="L537" i="1"/>
  <c r="J537" i="1"/>
  <c r="B537" i="1"/>
  <c r="Q536" i="1"/>
  <c r="O536" i="1"/>
  <c r="N536" i="1"/>
  <c r="L536" i="1"/>
  <c r="K536" i="1"/>
  <c r="B536" i="1"/>
  <c r="Q535" i="1"/>
  <c r="P535" i="1"/>
  <c r="N535" i="1"/>
  <c r="L535" i="1"/>
  <c r="K535" i="1"/>
  <c r="B535" i="1"/>
  <c r="Q534" i="1"/>
  <c r="P534" i="1"/>
  <c r="N534" i="1"/>
  <c r="L534" i="1"/>
  <c r="K534" i="1"/>
  <c r="B534" i="1"/>
  <c r="A534" i="1"/>
  <c r="O533" i="1"/>
  <c r="M533" i="1"/>
  <c r="L533" i="1"/>
  <c r="J533" i="1"/>
  <c r="B533" i="1"/>
  <c r="P544" i="1"/>
  <c r="M544" i="1"/>
  <c r="L544" i="1"/>
  <c r="K544" i="1"/>
  <c r="J544" i="1"/>
  <c r="B544" i="1"/>
  <c r="A544" i="1"/>
  <c r="Q543" i="1"/>
  <c r="P543" i="1"/>
  <c r="O543" i="1"/>
  <c r="N543" i="1"/>
  <c r="K538" i="1"/>
  <c r="Q553" i="1"/>
  <c r="O553" i="1"/>
  <c r="M553" i="1"/>
  <c r="O551" i="1"/>
  <c r="L551" i="1"/>
  <c r="J551" i="1"/>
  <c r="L550" i="1"/>
  <c r="B545" i="1"/>
  <c r="M543" i="1"/>
  <c r="L543" i="1"/>
  <c r="K543" i="1"/>
  <c r="J543" i="1"/>
  <c r="B543" i="1"/>
  <c r="A543" i="1"/>
  <c r="P541" i="1"/>
  <c r="N541" i="1"/>
  <c r="K541" i="1"/>
  <c r="A541" i="1"/>
  <c r="O540" i="1"/>
  <c r="L540" i="1"/>
  <c r="B540" i="1"/>
  <c r="Q539" i="1"/>
  <c r="M539" i="1"/>
  <c r="J539" i="1"/>
  <c r="Q538" i="1"/>
  <c r="N538" i="1"/>
  <c r="A538" i="1"/>
  <c r="P537" i="1"/>
  <c r="M537" i="1"/>
  <c r="K537" i="1"/>
  <c r="A537" i="1"/>
  <c r="P536" i="1"/>
  <c r="M536" i="1"/>
  <c r="J536" i="1"/>
  <c r="A536" i="1"/>
  <c r="O535" i="1"/>
  <c r="M535" i="1"/>
  <c r="J535" i="1"/>
  <c r="A535" i="1"/>
  <c r="P553" i="1"/>
  <c r="N553" i="1"/>
  <c r="P551" i="1"/>
  <c r="M551" i="1"/>
  <c r="K551" i="1"/>
  <c r="N545" i="1"/>
  <c r="O534" i="1"/>
  <c r="M534" i="1"/>
  <c r="J534" i="1"/>
  <c r="Q533" i="1"/>
  <c r="N533" i="1"/>
  <c r="K533" i="1"/>
  <c r="A533" i="1"/>
  <c r="P532" i="1"/>
  <c r="L532" i="1"/>
  <c r="A532" i="1"/>
  <c r="L553" i="1"/>
  <c r="K553" i="1"/>
  <c r="J553" i="1"/>
  <c r="B553" i="1"/>
  <c r="A553" i="1"/>
  <c r="O544" i="1"/>
  <c r="N547" i="1"/>
  <c r="K545" i="1"/>
  <c r="O546" i="1"/>
  <c r="N546" i="1"/>
  <c r="B546" i="1"/>
  <c r="P545" i="1"/>
  <c r="A545" i="1"/>
  <c r="A547" i="1"/>
  <c r="P546" i="1"/>
  <c r="K546" i="1"/>
  <c r="A546" i="1"/>
  <c r="O545" i="1"/>
  <c r="J545" i="1"/>
  <c r="Q544" i="1"/>
  <c r="N544" i="1"/>
  <c r="Q545" i="1"/>
  <c r="Q546" i="1"/>
  <c r="M546" i="1"/>
  <c r="J546" i="1"/>
  <c r="L546" i="1"/>
  <c r="L542" i="1"/>
  <c r="J542" i="1"/>
  <c r="A542" i="1"/>
  <c r="P533" i="1"/>
  <c r="B532" i="1"/>
  <c r="Q532" i="1"/>
  <c r="O532" i="1"/>
  <c r="N532" i="1"/>
  <c r="M532" i="1"/>
  <c r="K532" i="1"/>
  <c r="J532" i="1"/>
  <c r="O542" i="1"/>
  <c r="M542" i="1"/>
  <c r="K542" i="1"/>
  <c r="Q542" i="1"/>
  <c r="P542" i="1"/>
  <c r="N542" i="1"/>
  <c r="B54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tc={29AB7576-817E-4274-9A6E-B9C3EE25E04B}</author>
    <author>tc={C628B71D-C3A5-4BD2-8BA3-F913D91394D4}</author>
    <author>tc={D0801E46-9E1F-4D2B-A06C-3AD5C5DDEBCA}</author>
    <author>tc={19777683-0E7F-4DAF-955F-A7EBAC7AAEEA}</author>
    <author>tc={A2328F4B-C3F9-4761-BF76-1D4F4D6A14B6}</author>
    <author>tc={E2106FC3-386C-4714-B306-9BA0FD425274}</author>
    <author>tc={6BF04B71-E1A0-4BD0-8F08-150C5169E512}</author>
    <author>tc={0B117930-C77B-4E11-ABE7-9F4C668A6592}</author>
    <author>tc={E8911680-E731-4D67-9690-17976D3FED66}</author>
    <author>tc={5B177B48-17FC-4889-93EE-8CEBBC9D67A1}</author>
    <author>tc={FC0E8780-2055-48EE-B42B-F31936B1D4FF}</author>
    <author>tc={9E6238C4-2B41-4F84-9F69-94DEF5E3EB8C}</author>
    <author>tc={6E9F8D40-752E-4116-9D9F-F74F76285640}</author>
    <author>tc={F601AB12-684E-4E95-8C1E-B144486F847D}</author>
    <author>tc={A645F5AA-7A90-4A35-968A-CE10D0FAB4B0}</author>
    <author>tc={746FF03D-5804-4E4E-B458-37BB59B9E142}</author>
    <author>tc={9EC6115E-EDF0-4A53-BA39-6E38927B0C70}</author>
    <author>tc={AB2AEDA0-791A-4901-BF44-CCC69230B04C}</author>
    <author>tc={C2983161-1E33-4DB9-8522-CBCD17E9BF44}</author>
    <author>tc={C12E46EA-3F96-434D-AD07-C9DAE30A70F4}</author>
    <author>tc={A29A373E-8B2B-4B45-BF1E-AC6A2B5F3C17}</author>
    <author>tc={4879F214-E99D-4D42-8C39-70789BBBC99D}</author>
    <author>tc={29C92E86-4989-4367-A9C0-46D156A7CEBB}</author>
    <author>tc={8C94AB36-0C9D-4D5F-A64A-5E1836200BD4}</author>
    <author>tc={0785BC27-69F5-4B43-8886-6AB6B3A1C38C}</author>
    <author>tc={4E6A3C34-D015-4798-8B15-C2C63B01F6C3}</author>
    <author>tc={7355F6F6-D3AD-4011-944E-FCE1A44D743D}</author>
    <author>tc={52DDC055-DFE6-4C4D-97FC-B38B71C63DF3}</author>
    <author>tc={0EFD8687-3DDE-4CBD-AEA3-EE622A1F5ED4}</author>
    <author>tc={4F677542-9574-41F5-9B11-3E8FA1978897}</author>
    <author>tc={C6EC601F-FF77-423D-9BE3-C8F28EB3F9D6}</author>
    <author>tc={A5E5F926-8C26-4331-A7DC-EFA14653951A}</author>
    <author>tc={FBB6CCFB-0F4E-489C-9FA4-2FCAFFEE5EFA}</author>
    <author>tc={7F54AD39-CF17-4E33-B16F-820D9B9E119E}</author>
    <author>tc={BCC1F100-3A94-4285-9203-F853C8D249E7}</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E18" authorId="1" shapeId="0" xr:uid="{29AB7576-817E-4274-9A6E-B9C3EE25E04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3" authorId="2"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3" authorId="3"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4"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2" authorId="5"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49" authorId="6"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I50" authorId="7" shapeId="0" xr:uid="{6BF04B71-E1A0-4BD0-8F08-150C5169E512}">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I52" authorId="8" shapeId="0" xr:uid="{0B117930-C77B-4E11-ABE7-9F4C668A6592}">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I93" authorId="9"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95" authorId="10"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6" authorId="11"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7" authorId="12"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97" authorId="13"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01" authorId="14"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101" authorId="15"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02" authorId="16"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102" authorId="17"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03" authorId="18"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103" authorId="19"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05" authorId="20"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0" authorId="21"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D115" authorId="22"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6" authorId="23"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7" authorId="24"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9" authorId="25"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0"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1" authorId="27"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2"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4" authorId="29"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5" authorId="30"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6" authorId="3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7" authorId="32"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127" authorId="33"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8" authorId="34" shapeId="0" xr:uid="{7F54AD39-CF17-4E33-B16F-820D9B9E119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128" authorId="35" shapeId="0" xr:uid="{BCC1F100-3A94-4285-9203-F853C8D249E7}">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<sst xmlns="http://schemas.openxmlformats.org/spreadsheetml/2006/main" count="19290" uniqueCount="3992">
  <si>
    <t>Web App Data</t>
  </si>
  <si>
    <t>This spreadsheet contains data that is used to populate the web application interface</t>
  </si>
  <si>
    <t>for the Energy Policy Simulator.  The data in other tabs in this spreadsheet are used</t>
  </si>
  <si>
    <t>to establish the policy levers, lever bounds, descriptive text for pop-over</t>
  </si>
  <si>
    <t>panels, output graphs, and reference scenarios available in the web app.</t>
  </si>
  <si>
    <t>A live version of the web application interface powered by a copy of this model</t>
  </si>
  <si>
    <t>can be found at:</t>
  </si>
  <si>
    <t>https://www.energypolicy.solutions</t>
  </si>
  <si>
    <t>You are unlikely to need to use or change the contents of this spreadsheet, unless</t>
  </si>
  <si>
    <t>you are adapting the Energy Policy Simulator to a new country and desire</t>
  </si>
  <si>
    <t>a web application interface customized for your country-specific model version.</t>
  </si>
  <si>
    <t>Checks for Policy ID Number Validity</t>
  </si>
  <si>
    <t>Max policy ID number in use</t>
  </si>
  <si>
    <t>Lowest duplicate ID number</t>
  </si>
  <si>
    <t>Row of first policy missing a valid ID number</t>
  </si>
  <si>
    <t>Customizing Policy Levers</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</si>
  <si>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</si>
  <si>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</si>
  <si>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</si>
  <si>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</si>
  <si>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</si>
  <si>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r>
      <t>Leave the "</t>
    </r>
    <r>
      <rPr>
        <b/>
        <sz val="11"/>
        <color rgb="FF740000"/>
        <rFont val="Calibri"/>
        <family val="2"/>
        <scheme val="minor"/>
      </rPr>
      <t>Policy Schedule Subscript</t>
    </r>
    <r>
      <rPr>
        <sz val="11"/>
        <rFont val="Calibri"/>
        <family val="2"/>
        <scheme val="minor"/>
      </rPr>
      <t>" cell blank to deny the ability to edit the implementation</t>
    </r>
  </si>
  <si>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</si>
  <si>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</si>
  <si>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</si>
  <si>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</si>
  <si>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r>
      <t>Leave the "</t>
    </r>
    <r>
      <rPr>
        <b/>
        <sz val="11"/>
        <color rgb="FF740000"/>
        <rFont val="Calibri"/>
        <family val="2"/>
        <scheme val="minor"/>
      </rPr>
      <t>Policy Group</t>
    </r>
    <r>
      <rPr>
        <sz val="11"/>
        <rFont val="Calibri"/>
        <family val="2"/>
        <scheme val="minor"/>
      </rPr>
      <t>" cell blank to exclude a lever from wedge diagrams and abatement cost curves.</t>
    </r>
  </si>
  <si>
    <t>This should always be done for "Control Settings" (which affect both the BAU and policy cases),</t>
  </si>
  <si>
    <t>and should generally never be done for actual policy levers.</t>
  </si>
  <si>
    <r>
      <t>Leave the "</t>
    </r>
    <r>
      <rPr>
        <b/>
        <sz val="11"/>
        <color rgb="FF740000"/>
        <rFont val="Calibri"/>
        <family val="2"/>
        <scheme val="minor"/>
      </rPr>
      <t>URL for "How the model handles this policy" links</t>
    </r>
    <r>
      <rPr>
        <sz val="11"/>
        <rFont val="Calibri"/>
        <family val="2"/>
        <scheme val="minor"/>
      </rPr>
      <t>" cell blank to exclude this link from</t>
    </r>
  </si>
  <si>
    <t>the policy's pop-over pane.  You should generally do this whenever there is no on-topic place</t>
  </si>
  <si>
    <t>in the documentation to which to send a user.</t>
  </si>
  <si>
    <r>
      <t>Leave the "</t>
    </r>
    <r>
      <rPr>
        <b/>
        <sz val="11"/>
        <color rgb="FF740000"/>
        <rFont val="Calibri"/>
        <family val="2"/>
        <scheme val="minor"/>
      </rPr>
      <t>URL for "How to design this policy well" links</t>
    </r>
    <r>
      <rPr>
        <sz val="11"/>
        <rFont val="Calibri"/>
        <family val="2"/>
        <scheme val="minor"/>
      </rPr>
      <t>" cell blank to exclude this link from</t>
    </r>
  </si>
  <si>
    <t>the policy's pop-over pane.  You should generally do this whenever no documentation page</t>
  </si>
  <si>
    <t>for that policy exists.</t>
  </si>
  <si>
    <t>Notes on Unit Formatting on Policy Characteristics Tab</t>
  </si>
  <si>
    <t>If you want a policy lever to be formatted as a percentage in the web interface, the percent</t>
  </si>
  <si>
    <t>symbol (%) must appear somewhere in the "Units" field for that policy.</t>
  </si>
  <si>
    <t>For percentages, the web interface will choose the number of decimal places to show for</t>
  </si>
  <si>
    <r>
      <t>policy settings based on the "</t>
    </r>
    <r>
      <rPr>
        <b/>
        <sz val="11"/>
        <color rgb="FF740000"/>
        <rFont val="Calibri"/>
        <family val="2"/>
        <scheme val="minor"/>
      </rPr>
      <t>Slider Step Size</t>
    </r>
    <r>
      <rPr>
        <sz val="11"/>
        <rFont val="Calibri"/>
        <family val="2"/>
        <scheme val="minor"/>
      </rPr>
      <t>."  Up to 2 decimal places (e.g. showing values as</t>
    </r>
  </si>
  <si>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</si>
  <si>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</si>
  <si>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t>This tab contains information about each policy that does not vary by subscripted element of that policy.</t>
  </si>
  <si>
    <t>It matches policies to the listing in the "PolicyLevers" tab using the "Vensim Variable Name" column.</t>
  </si>
  <si>
    <t>Sector</t>
  </si>
  <si>
    <t>Short Name</t>
  </si>
  <si>
    <t>Vensim Variable Name</t>
  </si>
  <si>
    <t>Policy Group</t>
  </si>
  <si>
    <t>Policy Schedule Subscript</t>
  </si>
  <si>
    <t>Min Slider Value</t>
  </si>
  <si>
    <t>Max Slider Value</t>
  </si>
  <si>
    <t>Slider Step Size</t>
  </si>
  <si>
    <t>Units</t>
  </si>
  <si>
    <t>Text for Pop-Over Panel Description</t>
  </si>
  <si>
    <t>URL for "How the model handles this policy" links</t>
  </si>
  <si>
    <t>URL for "How to design this policy well" links</t>
  </si>
  <si>
    <t>Source for Guidance Text (if any)</t>
  </si>
  <si>
    <t>Source for Max Slider Value (if any)</t>
  </si>
  <si>
    <t>Transportation</t>
  </si>
  <si>
    <t>Conventional Pollutant Standards</t>
  </si>
  <si>
    <t>Percentage Reduction of Separately Regulated Pollutants</t>
  </si>
  <si>
    <t>Conventional Pollutant Standard</t>
  </si>
  <si>
    <t>trans reduce regulated pollutants</t>
  </si>
  <si>
    <t>% reduction in emissions</t>
  </si>
  <si>
    <t>transportation-sector-main.html#conv-pol-stds</t>
  </si>
  <si>
    <t>conventional-pollutant-standards.html</t>
  </si>
  <si>
    <t>Electric Vehicle Charger Deployment</t>
  </si>
  <si>
    <t>Percentage Increase in EV Chargers</t>
  </si>
  <si>
    <t>EV Charger Deployment</t>
  </si>
  <si>
    <t>trans EV charger deployment</t>
  </si>
  <si>
    <t>% change</t>
  </si>
  <si>
    <t>ev-charger-deployment.html</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</si>
  <si>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</si>
  <si>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Electric Vehicle Range</t>
  </si>
  <si>
    <t>Reduce EV Range Anxiety</t>
  </si>
  <si>
    <t>EV Range &amp; Charging Time</t>
  </si>
  <si>
    <t>trans reduce EV range anxiety</t>
  </si>
  <si>
    <t>% reduction in concern</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</si>
  <si>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2017 all-electric (not hybrid) vehicles had ranges from 58 to 335 miles (median 114 miles).</t>
  </si>
  <si>
    <t>reduce-range-anxiety-charging-time.html</t>
  </si>
  <si>
    <r>
      <rPr>
        <b/>
        <sz val="11"/>
        <rFont val="Calibri"/>
        <family val="2"/>
        <scheme val="minor"/>
      </rPr>
      <t xml:space="preserve">Ranges: </t>
    </r>
    <r>
      <rPr>
        <sz val="11"/>
        <rFont val="Calibri"/>
        <family val="2"/>
        <scheme val="minor"/>
      </rPr>
      <t xml:space="preserve">https://www.energy.gov/eere/vehicles/articles/fotw-1010-january-1-2018-all-electric-light-vehicle-ranges-can-exceed-those                                              </t>
    </r>
    <r>
      <rPr>
        <b/>
        <sz val="11"/>
        <rFont val="Calibri"/>
        <family val="2"/>
        <scheme val="minor"/>
      </rPr>
      <t xml:space="preserve">Charging Times: </t>
    </r>
    <r>
      <rPr>
        <sz val="11"/>
        <rFont val="Calibri"/>
        <family val="2"/>
        <scheme val="minor"/>
      </rPr>
      <t>https://www.chargepoint.com/files/Quick_Guide_to_Fast_Charging.pdf</t>
    </r>
  </si>
  <si>
    <t>Passenger Vehicle Subsidy</t>
  </si>
  <si>
    <t>Additional Passenger Vehicle Subsidy</t>
  </si>
  <si>
    <t>Vehicle Subsidy</t>
  </si>
  <si>
    <t>trans psgr subsidy</t>
  </si>
  <si>
    <t>thousand KRW/vehicle</t>
  </si>
  <si>
    <t>transportation-sector-main.html#ev-subsidy</t>
  </si>
  <si>
    <t>ev-subsidy.html</t>
  </si>
  <si>
    <t>https://www.fueleconomy.gov/feg/taxevb.shtml plus Chevrolet and Tesla websites</t>
  </si>
  <si>
    <t>Freight Vehicle Subsidy</t>
  </si>
  <si>
    <t>Additional Freight Vehicle Subsidy</t>
  </si>
  <si>
    <t>trans frgt subsidy</t>
  </si>
  <si>
    <t>Feebate</t>
  </si>
  <si>
    <t>LDVs Feebate Rate</t>
  </si>
  <si>
    <t>trans LDVs feebate</t>
  </si>
  <si>
    <t>% of global best practice rate</t>
  </si>
  <si>
    <t>transportation-sector-main.html#feebate</t>
  </si>
  <si>
    <t>feebate.html</t>
  </si>
  <si>
    <t>Greene et al., 2005, "Feebates, rebates and gas-guzzler taxes: a study of incentives for increased fuel economy", Energy Policy, 33(6), 757-775, http://cta.ornl.gov/cta/Publications/Reports/FeebateEnergyPolicy_FINAL.pdf.</t>
  </si>
  <si>
    <t>John German and Dan Meszler, 2010, "Best Practices for Feebate Program Design and Implementation", ICCT, http://www.theicct.org/sites/default/files/publications/ICCT_feebates_may2010.pdf, Table 2</t>
  </si>
  <si>
    <t>Fuel Economy Standard</t>
  </si>
  <si>
    <t>Percentage Additional Improvement of Fuel Economy Std</t>
  </si>
  <si>
    <t>Vehicle Fuel Economy Standards</t>
  </si>
  <si>
    <t>trans fuel economy standards</t>
  </si>
  <si>
    <t>% change in miles/gal</t>
  </si>
  <si>
    <t>transportation-sector-main.html#fuel-econ-std</t>
  </si>
  <si>
    <t>fuel-economy-standard.html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</si>
  <si>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</si>
  <si>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</si>
  <si>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Low Carbon Fuel Standard</t>
  </si>
  <si>
    <t>Additional LCFS Percentage</t>
  </si>
  <si>
    <t>trans LCFS</t>
  </si>
  <si>
    <t>% reduction in carbon emissions</t>
  </si>
  <si>
    <t>transportation-sector-main.html#lcfs</t>
  </si>
  <si>
    <t>low-carbon-fuel-standard.html</t>
  </si>
  <si>
    <t>https://www.arb.ca.gov/fuels/lcfs/background/basics.htm</t>
  </si>
  <si>
    <t>Non-BAU LCFS-Qualifying Vehicles</t>
  </si>
  <si>
    <t>Boolean Use Non BAU LCFS Vehicle Types</t>
  </si>
  <si>
    <t>trans LCFS vehicles</t>
  </si>
  <si>
    <t>on/off</t>
  </si>
  <si>
    <t>**Description:** This lever changes which vehicles qualify under the low carbon fuel standard. With the lever off, LCFS-qualifying vehicles include all vehicle types except aircraft. With the lever on, only aircraft qualify.</t>
  </si>
  <si>
    <t>Mode Shifting</t>
  </si>
  <si>
    <t>Percent of Travel Demand Shifted to Other Modes or Eliminated</t>
  </si>
  <si>
    <t>trans mode shifting</t>
  </si>
  <si>
    <t>% of trips shifted</t>
  </si>
  <si>
    <t>transportation-sector-main.html#tdm</t>
  </si>
  <si>
    <t>transportation-demand-management.html</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</si>
  <si>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</si>
  <si>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t>Federal Zero-Emission Vehicle Sales Standard</t>
  </si>
  <si>
    <t>Additional Minimum Required ZEV Sales Percentage for Model Region</t>
  </si>
  <si>
    <t>ZEV Sales Standard</t>
  </si>
  <si>
    <t>trans ZEV minimum</t>
  </si>
  <si>
    <t>% of new vehicles sold</t>
  </si>
  <si>
    <t>transportation-sector-main.html#ev-mandate</t>
  </si>
  <si>
    <t>ev-mandate.html</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</si>
  <si>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</si>
  <si>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Non-BAU ZEV-Qualifying Vehicles</t>
  </si>
  <si>
    <t>Boolean Use Non BAU ZEV Qualifying Vehicle Definitions</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</si>
  <si>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</si>
  <si>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</si>
  <si>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Subsidy for Vehicle Battery Production</t>
  </si>
  <si>
    <t>Additional Subsidy for Vehicle Battery Production</t>
  </si>
  <si>
    <t>Vehicle Battery Production Subsidy</t>
  </si>
  <si>
    <t>trans battery subsidy</t>
  </si>
  <si>
    <t>thousand KRW/kWh</t>
  </si>
  <si>
    <t>Non-BAU State-Level Zero-Emission Vehicle Sales Standard</t>
  </si>
  <si>
    <t>Boolean Use Non BAU Minimum Required ZEV Sales Percentage by Subregion</t>
  </si>
  <si>
    <t>trans non BAU ZEV minimum</t>
  </si>
  <si>
    <t>**Description:**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t>
    <phoneticPr fontId="3" type="noConversion"/>
  </si>
  <si>
    <t>Buildings and Appliances</t>
  </si>
  <si>
    <t>Building Component Electrification</t>
  </si>
  <si>
    <t>Fraction of New Bldg Components Shifted to Other Fuels</t>
  </si>
  <si>
    <t>bldgs new component fuel shifting</t>
  </si>
  <si>
    <t>% of newly sold non-electric building components</t>
  </si>
  <si>
    <t>**Description:**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t>
  </si>
  <si>
    <t>buildings-sector-main.html#component-elec</t>
  </si>
  <si>
    <t>building-component-electrification.html</t>
  </si>
  <si>
    <t>EIA AEO</t>
  </si>
  <si>
    <t>Building Energy Efficiency Standards</t>
  </si>
  <si>
    <t>Reduction in E Use Allowed by Component Eff Std</t>
  </si>
  <si>
    <t>bldgs efficiency standards</t>
  </si>
  <si>
    <t>% reduction in energy use</t>
  </si>
  <si>
    <t>buildings-sector-main.html#eff-stds</t>
  </si>
  <si>
    <t>building-energy-efficiency-standards.html</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</si>
  <si>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</si>
  <si>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Itron, 2007, "ASSESSMENT OF LONG-TERM
ELECTRIC ENERGY EFFICIENCY
POTENTIAL IN CALIFORNIA’S
RESIDENTIAL SECTOR," http://www.energy.ca.gov/2007publications/CEC-500-2007-002/CEC-500-2007-002.PDF, p.33, Table 5-1</t>
  </si>
  <si>
    <t>Contractor Training</t>
  </si>
  <si>
    <t>Boolean Improved Contractor Edu and Training</t>
  </si>
  <si>
    <t>bldgs contractor training</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</si>
  <si>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</si>
  <si>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buildings-sector-main.html#contractor-ed</t>
  </si>
  <si>
    <t>contractor-training.html</t>
  </si>
  <si>
    <t>Distributed Solar Carve-Out</t>
  </si>
  <si>
    <t>Min Fraction of Total Elec Demand to be Met by Distributed Solar PV</t>
  </si>
  <si>
    <t>Distributed Solar Promotion</t>
  </si>
  <si>
    <t>bldgs min fraction distributed solar</t>
  </si>
  <si>
    <t>minimum % elec from solar</t>
  </si>
  <si>
    <t>buildings-sector-main.html#solar-carve-out</t>
  </si>
  <si>
    <t>solar-carve-out.html</t>
  </si>
  <si>
    <t>MASSACHUSETTS: http://www.mass.gov/eea/energy-utilities-clean-tech/renewable-energy/solar/rps-solar-carve-out/current-status-of-the-rps-solar-carve-out-program.html  COLORADO: http://www.seia.org/research-resources/rps-solar-carve-out-colorado</t>
  </si>
  <si>
    <t>RMI, 2011, "Reinventing Fire Electricity Sector Methodology," http://www.rmi.org/cms/Download.aspx?id=10765&amp;file=Reinventing+Fire+Electricity+Sector+Methodology.pdf&amp;title=Reinventing+Fire+Electricity+Sector+Methodology, Page 11, 2050 Generation by Case</t>
  </si>
  <si>
    <t>Distributed Solar Subsidy</t>
  </si>
  <si>
    <t>Additional Perc Subsidy for Distributed Solar PV Capacity</t>
  </si>
  <si>
    <t>bldgs distributed solar subsidy</t>
  </si>
  <si>
    <t>% of PV system cost</t>
  </si>
  <si>
    <t>buildings-sector-main.html#distributed-solar-subsidy</t>
  </si>
  <si>
    <t>distributed-solar-subsidy.html</t>
  </si>
  <si>
    <t>Department of Energy.  Business Energy Investment Tax Credit (ITC).  http://energy.gov/savings/business-energy-investment-tax-credit-itc</t>
  </si>
  <si>
    <t>Distributed Solar Capacity Requirement</t>
  </si>
  <si>
    <t>Min Required Rooftop Solar Capacity</t>
  </si>
  <si>
    <t>bldgs min req rooftop solar</t>
  </si>
  <si>
    <t>MW</t>
  </si>
  <si>
    <t>Non BAU Distributed Solar Capacity</t>
  </si>
  <si>
    <t>Boolean Use Non BAU Distributed Solar Capacity</t>
  </si>
  <si>
    <t>non BAU dist solar</t>
  </si>
  <si>
    <t>Improved Labeling</t>
  </si>
  <si>
    <t>Boolean Improved Device Labeling</t>
  </si>
  <si>
    <t>bldgs device labeling</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</si>
  <si>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</si>
  <si>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buildings-sector-main.html#device-labeling</t>
  </si>
  <si>
    <t>improved-labeling.html</t>
  </si>
  <si>
    <t>none</t>
  </si>
  <si>
    <t>Retrofit Existing Buildings</t>
  </si>
  <si>
    <t>Share of Preexisting Buildings Subject to Retrofitting</t>
  </si>
  <si>
    <t>Increased Retrofitting</t>
  </si>
  <si>
    <t>bldgs retrofitting</t>
  </si>
  <si>
    <t>% of existing buildings</t>
  </si>
  <si>
    <t>buildings-sector-main.html#retrofitting</t>
  </si>
  <si>
    <t>increased-retrofitting.html</t>
  </si>
  <si>
    <t>Calculated from model data; see the relevant variable(s) in the InputData folder for source information.</t>
  </si>
  <si>
    <t>Rebate for Efficient Products</t>
  </si>
  <si>
    <t>Boolean Rebate Program for Efficient Components</t>
  </si>
  <si>
    <t>bldgs rebate</t>
  </si>
  <si>
    <t>buildings-sector-main.html#rebate</t>
  </si>
  <si>
    <t>rebate-for-efficient-products.html</t>
  </si>
  <si>
    <t>Electricity Supply</t>
  </si>
  <si>
    <t>Boolean Ban New Power Plants</t>
  </si>
  <si>
    <t>elec ban new power plants</t>
  </si>
  <si>
    <t>**Description:** This policy prevents new capacity of the selected type(s) from being built or deployed.</t>
  </si>
  <si>
    <t>electricity-sector-main.html#ban</t>
  </si>
  <si>
    <t>ban-new-capacity.html</t>
  </si>
  <si>
    <t>Boolean Ban New Power Plant Retrofits</t>
  </si>
  <si>
    <t>elec ban new power plant retrofits</t>
  </si>
  <si>
    <t>**Description:** This policy prevents new capacity of the selected CCS plant type(s) from being built to replace existing non-CCS plants.</t>
  </si>
  <si>
    <t>Clean Electricity Standard</t>
  </si>
  <si>
    <t>Renewable Portfolio Std Percentage</t>
  </si>
  <si>
    <t>elec renewable portfolio standards</t>
  </si>
  <si>
    <t>% of electricity generation</t>
  </si>
  <si>
    <t>electricity-sector-main.html#ces</t>
  </si>
  <si>
    <t>clean-energy-standard.html</t>
  </si>
  <si>
    <t>White House, 2015, "Fact Sheet: President Obama to Announce Historic Carbon Pollution Standards for Power Plants", https://www.whitehouse.gov/the-press-office/2015/08/03/fact-sheet-president-obama-announce-historic-carbon-pollution-standards.</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</si>
  <si>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</si>
  <si>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</si>
  <si>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</si>
  <si>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 xml:space="preserve">Lift the Clean Electricity Standard Alternative Compliance Payment </t>
  </si>
  <si>
    <t>Boolean Use Non BAU RPS Alternative Compliance Payment</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</si>
  <si>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</si>
  <si>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</si>
  <si>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Change Electricity Exports</t>
  </si>
  <si>
    <t>Percent Change in Electricity Exports</t>
  </si>
  <si>
    <t>Electricity Imports and Exports</t>
  </si>
  <si>
    <t>elec change exports</t>
  </si>
  <si>
    <t>% change in exports</t>
  </si>
  <si>
    <t>electricity-sector-main.html#elec-exports</t>
  </si>
  <si>
    <t>electricity-imports-exports.html</t>
  </si>
  <si>
    <t>Energy Information Administation.  2016.  Electric Power Annual.  Table 2.13.</t>
  </si>
  <si>
    <t>Change Electricity Imports</t>
  </si>
  <si>
    <t>Percent Change in Electricity Imports</t>
  </si>
  <si>
    <t>elec change imports</t>
  </si>
  <si>
    <t>% change in imports</t>
  </si>
  <si>
    <t>electricity-sector-main.html#elec-imports</t>
  </si>
  <si>
    <t>Non BAU Guaranteed Dispatch</t>
  </si>
  <si>
    <t>Boolean Use Non BAU Guaranteed Dispatch Settings</t>
  </si>
  <si>
    <t>elec non BAU guaranteed dispatch</t>
  </si>
  <si>
    <t>Decrease Cost of Capital</t>
  </si>
  <si>
    <t>Percentage Decrease in Cost of Capital for Power Plants</t>
  </si>
  <si>
    <t>Decrease Electricity Sector Cost of Capital</t>
  </si>
  <si>
    <t>elec power plant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</si>
  <si>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</si>
  <si>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</si>
  <si>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</si>
  <si>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Demand Response</t>
  </si>
  <si>
    <t>Fraction of Additional Demand Response Potential Achieved</t>
  </si>
  <si>
    <t>elec demand response</t>
  </si>
  <si>
    <t>% of potential achieved</t>
  </si>
  <si>
    <t>electricity-sector-main.html#dr</t>
  </si>
  <si>
    <t>demand-response.html</t>
  </si>
  <si>
    <t>Early Retirement of Power Plants</t>
  </si>
  <si>
    <t>Annual Additional Capacity Retired due to Early Retirement Policy</t>
  </si>
  <si>
    <t>elec early retirement</t>
  </si>
  <si>
    <t>MW/year</t>
  </si>
  <si>
    <t>electricity-sector-main.html#early-ret</t>
  </si>
  <si>
    <t>early-retirement-of-power-plants.html</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</si>
  <si>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</si>
  <si>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The Brattle Group, 2012, "Potential Coal Plant Retirements: 2012 Update," http://greatlakeslegalfoundation.org/wwcms/wp-content/uploads/documents/regulatory/TrainWreck/12Oct15_BrattleStudy.pdf, Page 8, Table 4</t>
  </si>
  <si>
    <t>Non BAU Capacity Retirement Schedule</t>
  </si>
  <si>
    <t>Boolean Use Non BAU Capacity Retirement Schedule</t>
  </si>
  <si>
    <t>Non BAU Mandated Capacity Construction</t>
  </si>
  <si>
    <t>Boolean Use Non BAU Mandated Capacity Construction Schedule</t>
  </si>
  <si>
    <t>Non BAU Mandated Capacity CCUS Retrofits</t>
  </si>
  <si>
    <t>Boolean Use Non BAU Mandated Capacity Retrofit Schedule</t>
  </si>
  <si>
    <t>**Description:** Turning on this policy lever assumes that these CCUS retrofits will not take place. However, the South Korea model does not include such retrofit plans.</t>
    <phoneticPr fontId="3" type="noConversion"/>
  </si>
  <si>
    <t>Non BAU RPS Qualifying Resources</t>
  </si>
  <si>
    <t>Boolean Use Non BAU RPS Qualifying Resource Definitions</t>
  </si>
  <si>
    <t>elec non BAU RPS qualifying resources</t>
  </si>
  <si>
    <t>Change in Expected Power Plant Capacity Factor</t>
  </si>
  <si>
    <t>Percentage Reduction in Plant Downtime</t>
  </si>
  <si>
    <t>Reduce Plant Downtime</t>
  </si>
  <si>
    <t>elec reduce plant downtime</t>
  </si>
  <si>
    <t>% reduction in downtime</t>
  </si>
  <si>
    <t>electricity-sector-main.html#red-downtime</t>
  </si>
  <si>
    <t>reduce-downtime.html</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</si>
  <si>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</si>
  <si>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Reduce Soft Costs</t>
  </si>
  <si>
    <t>Percent Reduction in Soft Costs of Capacity Construction</t>
  </si>
  <si>
    <t>elec reduce soft costs</t>
  </si>
  <si>
    <t>% reduction in soft costs</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</si>
  <si>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</si>
  <si>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endogenous-learning.html#red-soft-costs</t>
  </si>
  <si>
    <t>reduce-soft-costs.html</t>
  </si>
  <si>
    <t>Reduce Transmission &amp; Distribution Losses</t>
  </si>
  <si>
    <t>Percentage TnD Losses Avoided</t>
  </si>
  <si>
    <t>Reduce T&amp;D Losses</t>
  </si>
  <si>
    <t>elec avoid TND loss</t>
  </si>
  <si>
    <t>% of losses avoided</t>
  </si>
  <si>
    <t>**Description:** This policy specifies the reduction in transmission and distribution losses that will be achieved by 2050. // **Guidance for setting values:** South Korea has transmission and distribution losses of about 3.5%. U.S. have T&amp;D losses of about 6%, and Germany, Japan, Finland, and Netherlands have around 4%.</t>
    <phoneticPr fontId="3" type="noConversion"/>
  </si>
  <si>
    <t>electricity-sector-main.html#red-tnd-losses</t>
  </si>
  <si>
    <t>reduce-tnd-losses.html</t>
  </si>
  <si>
    <t>The World Bank.  Electric power transmission and distribution losses (% of output).  http://data.worldbank.org/indicator/EG.ELC.LOSS.ZS</t>
  </si>
  <si>
    <t>Subsidy for Capacity Construction</t>
  </si>
  <si>
    <t>Perc Subsidy for Elec Capacity Construction</t>
  </si>
  <si>
    <t>elec capacity construction subsidy</t>
  </si>
  <si>
    <t>% of construction cost</t>
  </si>
  <si>
    <t>**Description:**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t>
    <phoneticPr fontId="3" type="noConversion"/>
  </si>
  <si>
    <t>electricity-sector-main.html#subsidies</t>
  </si>
  <si>
    <t>https://www.energy.gov/articles/secretary-perry-announces-financial-close-additional-loan-guarantees-during-trip-vogtle
https://www.energysage.com/solar/cost-benefit/solar-investment-tax-credit/
http://biomassmagazine.com/articles/8185/usda-loan-guarantees-support-3-biomass-power-plants</t>
  </si>
  <si>
    <t>Subsidy for Electricity Production</t>
  </si>
  <si>
    <t>Subsidy for Elec Production by Fuel</t>
  </si>
  <si>
    <t>elec generation subsidy</t>
  </si>
  <si>
    <t>**Description:**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t>
    <phoneticPr fontId="3" type="noConversion"/>
  </si>
  <si>
    <t>subsidy-for-electricity-production.html</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</si>
  <si>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</si>
  <si>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</si>
  <si>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</si>
  <si>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</si>
  <si>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</si>
  <si>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</si>
  <si>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</si>
  <si>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Subsidy for Grid Battery Production</t>
  </si>
  <si>
    <t>Additional Subsidy for Grid Battery Production</t>
  </si>
  <si>
    <t>Grid Battery Subsidy</t>
  </si>
  <si>
    <t>elec battery production subsidy</t>
  </si>
  <si>
    <t>Subsidy for Grid Battery Capacity</t>
  </si>
  <si>
    <t>Additional Percent Subsidy per Unit Grid Battery Capacity Deployed</t>
  </si>
  <si>
    <t>elec battery construction subsidy</t>
  </si>
  <si>
    <t>% of capital costs</t>
  </si>
  <si>
    <t>**Description:** This policy subsidizes a percentage of grid battery capacity costs, additional to any BAU capacity construction subsidies. A negative value implies a tax or removal of subsidies. // **Guidance for setting values:**The subsidy data were obtained from the Korea Energy Agency (KEA) through the Renewable Energy-Linked ESS Deployment Support Program, and the subsidy rate applied to grid-stabilization energy storage systems (ESS) was reflected. In addition, the calculation method used in the U.S. model based on the Inflation Reduction Act (IRA) was adopted, and the relevant data were adjusted to reflect South Korea’s context. In the business-as-usual (BAU) scenario, the subsidy rate was assumed to be approximately 41.6% of installation costs.</t>
    <phoneticPr fontId="3" type="noConversion"/>
  </si>
  <si>
    <t>Electricity CCS Subsidy</t>
  </si>
  <si>
    <t>Additional Subsidy for Elec CCS</t>
  </si>
  <si>
    <t>elec CCS subsidy</t>
  </si>
  <si>
    <t>thousand KRW/metric ton CO2e</t>
  </si>
  <si>
    <t>Industry</t>
  </si>
  <si>
    <t>Buy In-Region Products</t>
  </si>
  <si>
    <t>Fraction of Imported Industrial Outputs Shifted to In Region Suppliers</t>
  </si>
  <si>
    <t>indst buy in region outputs</t>
  </si>
  <si>
    <t>% of imports shifted</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</si>
  <si>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</si>
  <si>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Carbon Capture and Sequestration</t>
  </si>
  <si>
    <t>Industry Sector Fraction of Potential Additional CCS Achieved</t>
  </si>
  <si>
    <t>Industry CCS</t>
  </si>
  <si>
    <t>indst CCS</t>
  </si>
  <si>
    <t>% of CO2 captured</t>
  </si>
  <si>
    <t>ccs.html#ccs</t>
  </si>
  <si>
    <t>carbon-capture-and-sequestration.html</t>
  </si>
  <si>
    <t>Non BAU Industry CCS Subsidy</t>
  </si>
  <si>
    <t>Boolean Use Non BAU Industry CCS Subsidies</t>
  </si>
  <si>
    <t>indst non BAU CCS</t>
  </si>
  <si>
    <t>Cement Clinker Substitution</t>
  </si>
  <si>
    <t>Fraction of Cement Measures Achieved</t>
  </si>
  <si>
    <t>indst cement measures</t>
  </si>
  <si>
    <t>industry-ag-main.html#clinker</t>
  </si>
  <si>
    <t>cement-clinker-substitution.html</t>
  </si>
  <si>
    <t>International Energy Agency and Cement Sustainability Initiative. 2018. Technology Roadmap: Low-Carbon Transition in the Cement Industry. p41. http://www.iea.org/publications/freepublications/publication/TechnologyRoadmapLowCarbonTransitionintheCementIndustry.pdf</t>
  </si>
  <si>
    <t>Cogeneration and Waste Heat Recovery</t>
  </si>
  <si>
    <t>Fraction of Potential Cogeneration and Waste Heat Recovery Adopted</t>
  </si>
  <si>
    <t>indst CHP</t>
  </si>
  <si>
    <t>industry-ag-main.html#cogen</t>
  </si>
  <si>
    <t>cogeneration-and-waste-heat-recovery.html</t>
  </si>
  <si>
    <t>Early Retirement of Industrial Facilities</t>
  </si>
  <si>
    <t>Fraction of Energy Savings from Early Facility Retirement Achieved</t>
  </si>
  <si>
    <t>indst early retirement</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</si>
  <si>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</si>
  <si>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industry-ag-main.html#early-ret</t>
  </si>
  <si>
    <t>early-retirement-of-industrial-facilities.html</t>
  </si>
  <si>
    <t>Industry Energy Efficiency Standards</t>
  </si>
  <si>
    <t>Percentage Improvement in Eqpt Efficiency Standards above BAU</t>
  </si>
  <si>
    <t>indst efficiency standards</t>
  </si>
  <si>
    <t>industry-ag-main.html#eff-stds</t>
  </si>
  <si>
    <t>industry-energy-efficiency-standards.html</t>
  </si>
  <si>
    <t>U.S. DOE, 2016, Industrial Energy Efficiency Potential Analysis, https://energy.gov/sites/prod/files/2017/04/f34/energy-savings-by-state-industrial-methodology.pdf</t>
  </si>
  <si>
    <t>Improved System Design</t>
  </si>
  <si>
    <t>Fraction of Installation and System Integration Issues Remedied</t>
  </si>
  <si>
    <t>indst system integration</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</si>
  <si>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</si>
  <si>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industry-ag-main.html#system-integ</t>
  </si>
  <si>
    <t>improved-system-design.html</t>
  </si>
  <si>
    <t>Electrification</t>
  </si>
  <si>
    <t>Fraction of Eligible Industrial Energy Use Shifted to Electricity</t>
  </si>
  <si>
    <t>indst shift to electricity</t>
  </si>
  <si>
    <t>% of fuel shifted</t>
  </si>
  <si>
    <t>industry-ag-main.html#fuel-switching</t>
  </si>
  <si>
    <t>industry-elec-and-hydrogen.html</t>
  </si>
  <si>
    <t>F-Gas Substitution</t>
  </si>
  <si>
    <t>Fraction of F Gas Substitution Achieved</t>
  </si>
  <si>
    <t>F-gas Measures</t>
  </si>
  <si>
    <t>indst f gas substitution</t>
  </si>
  <si>
    <t>industry-ag-main.html#avoid-f-gases</t>
  </si>
  <si>
    <t>avoid-f-gases.html</t>
  </si>
  <si>
    <t>F-Gas Destruction</t>
  </si>
  <si>
    <t>Fraction of F Gas Destruction Achieved</t>
  </si>
  <si>
    <t>indst f gas destruction</t>
  </si>
  <si>
    <t>F-Gas Recovery</t>
  </si>
  <si>
    <t>Fraction of F Gas Recovery Achieved</t>
  </si>
  <si>
    <t>indst f gas recovery</t>
  </si>
  <si>
    <t>F-Gas Eqpt. Maintenance &amp; Retrofits</t>
  </si>
  <si>
    <t>Fraction of F Gas Inspct Maint Retrofit Achieved</t>
  </si>
  <si>
    <t>indst f gas inspct maint retrofit</t>
  </si>
  <si>
    <t>Feedstock Shifting</t>
  </si>
  <si>
    <t>Fraction of Feedstock Shifted</t>
  </si>
  <si>
    <t>indst feedstock shifting</t>
  </si>
  <si>
    <t>Hydrogen Combustion</t>
  </si>
  <si>
    <t>Fraction of Eligible Industrial Energy Use Shifted to Hydrogen</t>
  </si>
  <si>
    <t>indst shift to hydrogen</t>
  </si>
  <si>
    <t>Material Efficiency, Longevity, &amp; Re-Use</t>
  </si>
  <si>
    <t>Percent Reduction in Nonenergy Nonagriculture Industry Product Demand</t>
  </si>
  <si>
    <t>indst reduce nonenergy product demand</t>
  </si>
  <si>
    <t>% demand reduction</t>
  </si>
  <si>
    <t>material-efficiency-longevity-reuse.html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</si>
  <si>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</si>
  <si>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Methane Capture</t>
  </si>
  <si>
    <t>Fraction of Methane Capture Opportunities Achieved</t>
  </si>
  <si>
    <t>Methane Capture and Destruction</t>
  </si>
  <si>
    <t>indst methane capture</t>
  </si>
  <si>
    <t>industry-ag-main.html#methane-capture</t>
  </si>
  <si>
    <t>methane-capture.html</t>
  </si>
  <si>
    <t>Methane Destruction</t>
  </si>
  <si>
    <t>Fraction of Methane Destruction Opportunities Achieved</t>
  </si>
  <si>
    <t>indst methane destruction</t>
  </si>
  <si>
    <t>industry-ag-main.html#methane-destr</t>
  </si>
  <si>
    <t>methane-destruction.html</t>
  </si>
  <si>
    <t>N2O Abatement</t>
  </si>
  <si>
    <t>Fraction of N2O Abatement Achieved</t>
  </si>
  <si>
    <t>indst N2O abatement</t>
  </si>
  <si>
    <t>**Description:** This policy reduces nitrous oxide (N2O) process emissions from the chemicals industry (primarily from the production of nitric acid and adipic acid) by destroying the N2O rather than venting it to the atmosphere. //</t>
  </si>
  <si>
    <t>Non BAU Increase in Process Emissions</t>
  </si>
  <si>
    <t>Boolean Use Non BAU Process Emissions Additions</t>
  </si>
  <si>
    <t>Process Emissions Increases</t>
  </si>
  <si>
    <t>non BAU indst process emissions</t>
  </si>
  <si>
    <t>Reduce Fossil Fuel Exports</t>
  </si>
  <si>
    <t>Percent Reduction in Fossil Fuel Exports</t>
  </si>
  <si>
    <t>indst reduce fossil fuel exports</t>
  </si>
  <si>
    <t>% reduction in exports</t>
  </si>
  <si>
    <t>reduce-fuel-exports.html</t>
  </si>
  <si>
    <t>Agriculture, Land Use, and Forestry</t>
  </si>
  <si>
    <t>Afforestation and Reforestation</t>
  </si>
  <si>
    <t>Fraction of Afforestation and Reforestation Achieved</t>
  </si>
  <si>
    <t>land afforestation and reforestation</t>
  </si>
  <si>
    <t>lulucf.html#aff-ref</t>
  </si>
  <si>
    <t>afforestation-and-reforestation.html</t>
  </si>
  <si>
    <t>Ross W. Gorte, 2009, "U.S. Tree Planting for Carbon Sequestration," Congressional Research Service, https://www.fas.org/sgp/crs/misc/R40562.pdf, p.3, paragraph 1</t>
  </si>
  <si>
    <t>Avoid Deforestation</t>
  </si>
  <si>
    <t>Fraction of Avoided Deforestation Achieved</t>
  </si>
  <si>
    <t>land avoid deforestation</t>
  </si>
  <si>
    <t>**Description:** This policy prevents clear cutting of forests that would otherwise be cleared.  Preserved forests are assumed to be managed with best practices. // **Guidance for setting values:** If this policy is fully implemented at 100%, the model avoids 1976 acres/year of deforestation.</t>
    <phoneticPr fontId="3" type="noConversion"/>
  </si>
  <si>
    <t>lulucf.html#avoid-def</t>
  </si>
  <si>
    <t>avoid-deforestation.html</t>
  </si>
  <si>
    <t>Grassland Restoration and Avoided Conversion</t>
  </si>
  <si>
    <t>Fraction of Forest Restoration Achieved</t>
  </si>
  <si>
    <t>land forest restoration</t>
  </si>
  <si>
    <t>forest-restoration.html</t>
  </si>
  <si>
    <t>See file PLANAbPiaSY</t>
  </si>
  <si>
    <t>Forest Set-Asides</t>
  </si>
  <si>
    <t>Fraction of Forest Set Asides Achieved</t>
  </si>
  <si>
    <t>land forest set asides</t>
  </si>
  <si>
    <t>**Description:** This policy avoids the release of CO2 from forests by reducing timber harvesting. // **Guidance for setting values:** Because most Korean forests were established during the 1970–1980 afforestation period and have now reached an age at which carbon uptake declines, the Korea Forest Service emphasizes structural improvement (e.g., thinning and stand renewal) rather than reducing timber harvesting.
Given Korea’s low level of commercial timber harvest and limited deforestation pressure, we set the deforestation reduction rate to zero in our modeling.</t>
    <phoneticPr fontId="3" type="noConversion"/>
  </si>
  <si>
    <t>lulucf.html#set-asides</t>
  </si>
  <si>
    <t>forest-set-asides.html</t>
  </si>
  <si>
    <t>Cropland and Rice Measures</t>
  </si>
  <si>
    <t>Fraction of Cropland and Rice Measures Achieved</t>
  </si>
  <si>
    <t>indst cropland and rice measures</t>
  </si>
  <si>
    <t>industry-ag-main.html#cropland</t>
  </si>
  <si>
    <t>cropland-management.html</t>
  </si>
  <si>
    <t>Improved Soil Measures</t>
  </si>
  <si>
    <t>Fraction of CO2 Storage Through Tillage Practices</t>
  </si>
  <si>
    <t>indst tillage</t>
  </si>
  <si>
    <t>**Description:** This policy stores CO2 in agricultural soils through improved tillage practices, retiring organic and marginal soils, and establishing windbreaks/shelterbelts. // **Guidance for setting values:** If this policy is fully implemented, approximately 70 MMT CO2 is stored in soils.</t>
  </si>
  <si>
    <t>Improved Forest Management</t>
  </si>
  <si>
    <t>Fraction of Improved Forest Management Achieved</t>
  </si>
  <si>
    <t>land forest management</t>
  </si>
  <si>
    <t>lulucf.html#forest-mgmt</t>
  </si>
  <si>
    <t>improved-forest-management.html</t>
  </si>
  <si>
    <t>Livestock Measures</t>
  </si>
  <si>
    <t>Fraction of Livestock Measures Achieved</t>
  </si>
  <si>
    <t>indst livestock measures</t>
  </si>
  <si>
    <t>industry-ag-main.html#livestock</t>
  </si>
  <si>
    <t>livestock-measures.html</t>
  </si>
  <si>
    <t>Wetland Restoration</t>
  </si>
  <si>
    <t>Fraction of Peatland Restoration Achieved</t>
  </si>
  <si>
    <t>land peatland restoration</t>
  </si>
  <si>
    <t>peatland-restoration.html</t>
  </si>
  <si>
    <t>https://www.usda.gov/sites/default/files/documents/White_Paper_WEB71816.pdf</t>
  </si>
  <si>
    <t>Shift to Non-Animal Products</t>
  </si>
  <si>
    <t>Percent Animal Products Shifted to Nonanimal Products</t>
  </si>
  <si>
    <t>indst shift to nonanimal products</t>
  </si>
  <si>
    <t>% reduction in animal products</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</si>
  <si>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South Korea consumes 57 kg/person/year, which is moderate compared to other countries. The US consumes 98 kg/person/yr, Europe is at 70 kg/person/yr, Japan at 36 kg/person/yr, or India 3 kg/person/yr.</t>
    <phoneticPr fontId="3" type="noConversion"/>
  </si>
  <si>
    <t>shift-to-non-animal-products.html</t>
  </si>
  <si>
    <t>https://en.wikipedia.org/wiki/List_of_countries_by_meat_consumption_per_capita (article revision 00:12, 22 Feb 2019)</t>
  </si>
  <si>
    <t>District Heat and Hydrogen</t>
  </si>
  <si>
    <t>Use CHP for District Heat</t>
  </si>
  <si>
    <t>Fraction of Non CHP Heat Production Converted to CHP</t>
  </si>
  <si>
    <t>District Heat CHP</t>
  </si>
  <si>
    <t>heat convert heat to CHP</t>
  </si>
  <si>
    <t>% non-CHP heat converted</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</si>
  <si>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</si>
  <si>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district-heating.html#chp</t>
  </si>
  <si>
    <t>convert-non-chp-heat-production.html</t>
  </si>
  <si>
    <t>Produce District Heat with Electricity</t>
  </si>
  <si>
    <t>Fraction of District Heat Fuel Use Shifted to Other Fuels</t>
  </si>
  <si>
    <t>District Heat Fuel Switching</t>
  </si>
  <si>
    <t>heat fuel type shifting</t>
  </si>
  <si>
    <t>% of fuel use</t>
  </si>
  <si>
    <t>district-heating.html#convert-coal</t>
  </si>
  <si>
    <t>district-heat-fuel-switching.html</t>
  </si>
  <si>
    <t>Shift Hydrogen Production Pathways</t>
  </si>
  <si>
    <t>Fraction of Hydrogen Production Pathways Shifted</t>
  </si>
  <si>
    <t>hydgn shift production pathways</t>
  </si>
  <si>
    <t>% of hydrogen production</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</si>
  <si>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Today, roughly 95% of hydrogen is produced via steam reforming of natural gas and 5% is produced via electrolysis.  These shares are not projected to change in the BAU case.</t>
    <phoneticPr fontId="3" type="noConversion"/>
  </si>
  <si>
    <t>switch-hydrogen-production-pathway.html</t>
  </si>
  <si>
    <t>Non BAU Hydrogen Production Pathways</t>
  </si>
  <si>
    <t>Boolean Use Non BAU Hydrogen Shifting</t>
  </si>
  <si>
    <t>Hydrogen Steam Methane Reforming</t>
  </si>
  <si>
    <t>hydgn non BAU shift</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</si>
  <si>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Today, roughly 95% of hydrogen is produced via steam reforming of natural gas and 5% is produced via electrolysis. Enabling this lever can be used to model repealing tax credits.</t>
    <phoneticPr fontId="3" type="noConversion"/>
  </si>
  <si>
    <t>Cross-Sector</t>
  </si>
  <si>
    <t>Carbon Price</t>
  </si>
  <si>
    <t>Additional Carbon Tax Rate</t>
  </si>
  <si>
    <t>cross carbon tax</t>
  </si>
  <si>
    <t>fuels.html#carbon-tax</t>
  </si>
  <si>
    <t>carbon-tax.html</t>
  </si>
  <si>
    <t>U.S. EPA, 2015, "The Social Cost of Carbon", https://www.epa.gov/climatechange/social-cost-carbon, Row "2050".  (For source for adjustment to 2018 dollars, see cpi.xlsx in InputData.)</t>
  </si>
  <si>
    <t>U.S. EPA, 2016, "Social Cost of CO2, 2015-2020," https://www.epa.gov/climatechange/social-cost-carbon</t>
  </si>
  <si>
    <t>End Existing Subsidies</t>
  </si>
  <si>
    <t>Percent Reduction in BAU Subsidies</t>
  </si>
  <si>
    <t>cross reduce BAU subsidies</t>
  </si>
  <si>
    <t>% reduction in BAU subsidies</t>
  </si>
  <si>
    <t>fuels.html#end-subsidies</t>
  </si>
  <si>
    <t>end-existing-subsidies.html</t>
  </si>
  <si>
    <t>Exempt Non-CO2 Emissions from C Tax</t>
  </si>
  <si>
    <t>Toggle Whether Carbon Tax Affects Non CO2 Emissions</t>
  </si>
  <si>
    <t>cross toggle whether carbon tax affects non CO2 emissions</t>
  </si>
  <si>
    <t>**Description:** By default, the carbon tax applies to CO2 and non-CO2 emissions. This policy exempts non-CO2 emissions, meaning the carbon tax will only apply to CO2 emissions.</t>
  </si>
  <si>
    <t>Exempt Process Emissions from C Tax</t>
  </si>
  <si>
    <t>BEPEfCT Boolean Exempt Process Emissions from Carbon Tax</t>
  </si>
  <si>
    <t>cross toggle whether carbon tax affects process emissions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</si>
  <si>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</si>
  <si>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Toggle Carbon Tax Border Adjustment</t>
  </si>
  <si>
    <t>BDCTBA Boolean Disable Carbon Tax Border Adjustment</t>
  </si>
  <si>
    <t>**Description:** By default, carbon taxes apply to only domestically produced goods. Turning this policy lever on enables carbon tax border adjustments, meaning the carbon tax will apply to both domestically produced and imported goods.</t>
  </si>
  <si>
    <t>Fixed Energy Prices</t>
  </si>
  <si>
    <t>Toggle Whether Policies Affect Energy Prices</t>
  </si>
  <si>
    <t>cross toggle whether policies affect energy prices</t>
  </si>
  <si>
    <t>Fuel Price Deregulation</t>
  </si>
  <si>
    <t>cross fuel price deregulation</t>
  </si>
  <si>
    <t>% of price deregulated</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</si>
  <si>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</si>
  <si>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fuels.html#fuel-price-deregulation</t>
  </si>
  <si>
    <t>Fuel Taxes or Subsidies</t>
  </si>
  <si>
    <t>Additional Fuel Tax or Subsidy Rate by Fuel</t>
  </si>
  <si>
    <t>cross fuel tax</t>
  </si>
  <si>
    <t>% of BAU price</t>
  </si>
  <si>
    <t>fuels.html#fuel-taxes</t>
  </si>
  <si>
    <t>fuel-taxes.html</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</si>
  <si>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</si>
  <si>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Non BAU Carbon Tax Vehicle Qualification</t>
  </si>
  <si>
    <t>Boolean Use Non BAU Carbon Tax Vehicle Type Qualification</t>
  </si>
  <si>
    <t xml:space="preserve">**Description:** This lever determines which vehicle types are captured under the scope of a carbon tax. In some regions, only certain vehicle types are covered by a carbon tax or cap. </t>
  </si>
  <si>
    <t>Non BAU Carbon Tax Industry Qualification</t>
  </si>
  <si>
    <t>Boolean Use Non BAU Carbon Tax Industry Category Qualification</t>
  </si>
  <si>
    <t xml:space="preserve">**Description:** This lever determines which industry categories are captured under the scope of a carbon tax. In some regions, only certain industries are covered by a carbon tax or cap. </t>
  </si>
  <si>
    <t>Non BAU CBAM Industry Qualification</t>
  </si>
  <si>
    <t>Boolean Use Non BAU Carbon Tax Border Adjustment Industry Qualification</t>
  </si>
  <si>
    <t>**Description:** This lever determines which industry categories are captured under the scope of a carbon border adjustment mechanism. In some regions, only certain industries are covered by a border mechanism.</t>
  </si>
  <si>
    <t>Research and Development</t>
  </si>
  <si>
    <t>Capital Cost Reduction</t>
  </si>
  <si>
    <t>RnD Building Capital Cost Perc Reduction</t>
  </si>
  <si>
    <t>R&amp;D Capital Cost Reductions</t>
  </si>
  <si>
    <t>RnD building capital cost reduction</t>
  </si>
  <si>
    <t>% reduction in cost</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</si>
  <si>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</si>
  <si>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architectural-design.html#rnd</t>
  </si>
  <si>
    <t>research-and-development.html</t>
  </si>
  <si>
    <t>RnD CCS Capital Cost Perc Reduction</t>
  </si>
  <si>
    <t>RnD CCS capital cost reduction</t>
  </si>
  <si>
    <t>RnD Electricity Capital Cost Perc Reduction</t>
  </si>
  <si>
    <t>RnD electricity capital cost reduction</t>
  </si>
  <si>
    <t>RnD Industry Capital Cost Perc Reduction</t>
  </si>
  <si>
    <t>RnD industry capital cost reduction</t>
  </si>
  <si>
    <t>RnD Transportation Capital Cost Perc Reduction</t>
  </si>
  <si>
    <t>RnD transportation capital cost reduction</t>
  </si>
  <si>
    <t>Direct Air Capture</t>
  </si>
  <si>
    <t>Fraction of Direct Air Capture Potential Achieved</t>
  </si>
  <si>
    <t>Carbon Dioxide Removal</t>
  </si>
  <si>
    <t>geoeng direct air capture</t>
  </si>
  <si>
    <t>direct-air-capture.html#dac</t>
  </si>
  <si>
    <t>direct-air-capture.html</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</si>
  <si>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</si>
  <si>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Enhanced Rock Weathering</t>
  </si>
  <si>
    <t>Fraction of Enhanced Rock Weathering Potential Achieved</t>
  </si>
  <si>
    <t>geoeng enhanced rock weathering</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</si>
  <si>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</si>
  <si>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</si>
  <si>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Fuel Use Reduction</t>
  </si>
  <si>
    <t>RnD Building Fuel Use Perc Reduction</t>
  </si>
  <si>
    <t>R&amp;D Fuel Use Reductions</t>
  </si>
  <si>
    <t>RnD building fuel use reduction</t>
  </si>
  <si>
    <t>% reduction in fuel use</t>
  </si>
  <si>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</si>
  <si>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RnD CCS Fuel Use Perc Reduction</t>
  </si>
  <si>
    <t>RnD CCS fuel use reduction</t>
  </si>
  <si>
    <t>RnD Electricity Fuel Use Perc Reduction</t>
  </si>
  <si>
    <t>RnD electricity fuel use reduction</t>
  </si>
  <si>
    <t>RnD Industry Fuel Use Perc Reduction</t>
  </si>
  <si>
    <t>RnD industry fuel use reduction</t>
  </si>
  <si>
    <t>RnD Transportation Fuel Use Perc Reduction</t>
  </si>
  <si>
    <t>RnD transportation fuel use reduction</t>
  </si>
  <si>
    <t>Government Revenue Accounting</t>
  </si>
  <si>
    <t>Carbon Tax Revenue</t>
  </si>
  <si>
    <t>GRA for Carbon Tax Revenue</t>
  </si>
  <si>
    <t>GRA carbon tax revenue</t>
  </si>
  <si>
    <t>weight</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</si>
  <si>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</si>
  <si>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io-model.html</t>
  </si>
  <si>
    <t>Fuel Tax Revenue</t>
  </si>
  <si>
    <t>GRA for Fuel Tax Revenue</t>
  </si>
  <si>
    <t>GRA fuel tax revenue</t>
  </si>
  <si>
    <t>GRA for Vehicle Subsidy</t>
  </si>
  <si>
    <t>GRA EV subsidy</t>
  </si>
  <si>
    <t>Battery Production Subsidy</t>
  </si>
  <si>
    <t>GRA for Battery Production Subsidy</t>
  </si>
  <si>
    <t>GRA battery production subsidy</t>
  </si>
  <si>
    <t>Electricity Generation Subsidy</t>
  </si>
  <si>
    <t>GRA for Electricity Generation Subsidies</t>
  </si>
  <si>
    <t>GRA elec gen subsidy</t>
  </si>
  <si>
    <t>Electricity Capacity Construction Subsidy</t>
  </si>
  <si>
    <t>GRA for Electricity Capacity Construction Subsidies</t>
  </si>
  <si>
    <t>GRA elec cap const subsidy</t>
  </si>
  <si>
    <t>GRA for Distributed Solar Subsidy</t>
  </si>
  <si>
    <t>GRA dist solar subsidy</t>
  </si>
  <si>
    <t>Fuel Subsidy</t>
  </si>
  <si>
    <t>GRA for Fuel Subsidies</t>
  </si>
  <si>
    <t>GRA fuel subsidy</t>
  </si>
  <si>
    <t>CCS Subsidy</t>
  </si>
  <si>
    <t>GRA for CCS Subsidies</t>
  </si>
  <si>
    <t>GRA CCS subsidy</t>
  </si>
  <si>
    <t>National Debt Interest</t>
  </si>
  <si>
    <t>GRA for National Debt Interest</t>
  </si>
  <si>
    <t>GRA national debt interest</t>
  </si>
  <si>
    <t>Remaining Government Cash Flows</t>
  </si>
  <si>
    <t>GRA for Remaining Government Cash Flow Changes</t>
  </si>
  <si>
    <t>GRA remaining cash flow changes</t>
  </si>
  <si>
    <t>Control Settings</t>
  </si>
  <si>
    <t>COVID-19 Recession</t>
  </si>
  <si>
    <t>EGGRA Boolean Use Exogenous GDP Growth Rate Adjustment</t>
  </si>
  <si>
    <t>settings exogenous GDP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</si>
  <si>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</si>
  <si>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Use 20-Year GWP Values</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</si>
  <si>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</si>
  <si>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</si>
  <si>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Subscript 1 Value</t>
  </si>
  <si>
    <t>Subscript 2 Value</t>
  </si>
  <si>
    <t>Subscript 1 Display Name</t>
  </si>
  <si>
    <t>Subscript 2 Display Name</t>
  </si>
  <si>
    <t>Policy ID Number</t>
  </si>
  <si>
    <t>Include in Web App</t>
  </si>
  <si>
    <t>LDVs</t>
  </si>
  <si>
    <t>VOC</t>
  </si>
  <si>
    <t>Passenger cars, SUVs, Light and Medium Commercial Trucks</t>
  </si>
  <si>
    <t>VOCs</t>
  </si>
  <si>
    <t>Yes</t>
  </si>
  <si>
    <t>CO</t>
  </si>
  <si>
    <t>NOx</t>
  </si>
  <si>
    <t>PM10</t>
  </si>
  <si>
    <t>PM25</t>
  </si>
  <si>
    <t>PM2.5</t>
  </si>
  <si>
    <t>SOx</t>
  </si>
  <si>
    <t>BC</t>
  </si>
  <si>
    <t>OC</t>
  </si>
  <si>
    <t>CH4</t>
  </si>
  <si>
    <t>No</t>
  </si>
  <si>
    <t>N2O</t>
  </si>
  <si>
    <t>HDVs</t>
  </si>
  <si>
    <t>Buses and Heavy Duty Trucks</t>
  </si>
  <si>
    <t>aircraft</t>
  </si>
  <si>
    <t>Commercial passenger and freight flights</t>
  </si>
  <si>
    <t>rail</t>
  </si>
  <si>
    <t>Passenger and freight rail</t>
  </si>
  <si>
    <t>ships</t>
  </si>
  <si>
    <t>Recreational boats and cargo ships</t>
  </si>
  <si>
    <t>motorbikes</t>
  </si>
  <si>
    <t>Passenger motorbikes</t>
  </si>
  <si>
    <t>battery electric vehicle</t>
  </si>
  <si>
    <t>Cars and SUVs</t>
  </si>
  <si>
    <t>Battery electric vehicle</t>
  </si>
  <si>
    <t>natural gas vehicle</t>
  </si>
  <si>
    <t>Natural gas vehicle</t>
  </si>
  <si>
    <t>gasoline vehicle</t>
  </si>
  <si>
    <t>Gasoline vehicle</t>
  </si>
  <si>
    <t>diesel vehicle</t>
  </si>
  <si>
    <t>Diesel vehicle</t>
  </si>
  <si>
    <t>plugin hybrid vehicle</t>
  </si>
  <si>
    <t>Plugin hybrid vehicle</t>
  </si>
  <si>
    <t>LPG vehicle</t>
  </si>
  <si>
    <t>hydrogen vehicle</t>
  </si>
  <si>
    <t>Hydrogen vehicle</t>
  </si>
  <si>
    <t>Buses</t>
  </si>
  <si>
    <t>Commercial flights</t>
  </si>
  <si>
    <t>Rail</t>
  </si>
  <si>
    <t>Recreational boats</t>
  </si>
  <si>
    <t>Motorbikes</t>
  </si>
  <si>
    <t>Light and Medium Commercial Trucks</t>
  </si>
  <si>
    <t>Heavy Duty Trucks</t>
  </si>
  <si>
    <t>Cargo ships</t>
  </si>
  <si>
    <t>passenger</t>
  </si>
  <si>
    <t>Passenger</t>
  </si>
  <si>
    <t>freight</t>
  </si>
  <si>
    <t>Freight</t>
  </si>
  <si>
    <t>heating</t>
  </si>
  <si>
    <t>urban residential</t>
  </si>
  <si>
    <t>Heating</t>
  </si>
  <si>
    <t>Urban Residential</t>
  </si>
  <si>
    <t>cooling and ventilation</t>
  </si>
  <si>
    <t>Cooling and Ventilation</t>
  </si>
  <si>
    <t>lighting</t>
  </si>
  <si>
    <t>Lighting</t>
  </si>
  <si>
    <t>appliances</t>
  </si>
  <si>
    <t>Appliances</t>
  </si>
  <si>
    <t>other component</t>
  </si>
  <si>
    <t>Other Components</t>
  </si>
  <si>
    <t>rural residential</t>
  </si>
  <si>
    <t>Rural Residential</t>
  </si>
  <si>
    <t>commercial</t>
  </si>
  <si>
    <t>Commercial</t>
  </si>
  <si>
    <t>envelope</t>
  </si>
  <si>
    <t>Envelope</t>
  </si>
  <si>
    <t>hard coal es</t>
  </si>
  <si>
    <t>Hard Coal</t>
  </si>
  <si>
    <t>natural gas steam turbine es</t>
  </si>
  <si>
    <t>Natural Gas Steam Turbine</t>
  </si>
  <si>
    <t>natural gas combined cycle es</t>
  </si>
  <si>
    <t>Natural Gas Combined Cycle</t>
  </si>
  <si>
    <t>nuclear es</t>
  </si>
  <si>
    <t>Conventional Nuclear</t>
  </si>
  <si>
    <t>hydro es</t>
  </si>
  <si>
    <t>Hydro</t>
  </si>
  <si>
    <t>onshore wind es</t>
  </si>
  <si>
    <t>Onshore Wind</t>
  </si>
  <si>
    <t>solar PV es</t>
  </si>
  <si>
    <t>Solar PV</t>
  </si>
  <si>
    <t>solar thermal es</t>
  </si>
  <si>
    <t>Solar Thermal</t>
  </si>
  <si>
    <t>biomass es</t>
  </si>
  <si>
    <t>Biomass</t>
  </si>
  <si>
    <t>geothermal es</t>
  </si>
  <si>
    <t>Geothermal</t>
  </si>
  <si>
    <t>petroleum es</t>
  </si>
  <si>
    <t>Petroleum</t>
  </si>
  <si>
    <t>natural gas peaker es</t>
  </si>
  <si>
    <t>Natural Gas Peaker</t>
  </si>
  <si>
    <t>lignite es</t>
  </si>
  <si>
    <t>Lignite</t>
  </si>
  <si>
    <t>offshore wind es</t>
  </si>
  <si>
    <t>Offshore Wind</t>
  </si>
  <si>
    <t>crude oil es</t>
  </si>
  <si>
    <t>Crude Oil</t>
  </si>
  <si>
    <t>heavy or residual fuel oil es</t>
  </si>
  <si>
    <t>Heavy or Residual Fuel Oil</t>
  </si>
  <si>
    <t>municipal solid waste es</t>
  </si>
  <si>
    <t>Municipal Solid Waste</t>
  </si>
  <si>
    <t>hard coal w CCS es</t>
  </si>
  <si>
    <t>Hard Coal with CCS</t>
  </si>
  <si>
    <t>natural gas combined cycle w CCS es</t>
  </si>
  <si>
    <t>Natural Gas Combined Cycle with CCS</t>
  </si>
  <si>
    <t>biomass w CCS es</t>
  </si>
  <si>
    <t>Biomass with CCS</t>
  </si>
  <si>
    <t>lignite w CCS es</t>
  </si>
  <si>
    <t>Lignite with CCS</t>
  </si>
  <si>
    <t>small modular reactor es</t>
  </si>
  <si>
    <t>Small Modular Reactor</t>
  </si>
  <si>
    <t>hydrogen combustion turbine es</t>
  </si>
  <si>
    <t>Hydrogen Combustion Turbine</t>
  </si>
  <si>
    <t>hydrogen combined cycle es</t>
  </si>
  <si>
    <t>Hydrogen Combined Cycle</t>
  </si>
  <si>
    <t>agriculture and forestry 01T03</t>
  </si>
  <si>
    <t>Agriculture and Forestry</t>
  </si>
  <si>
    <t>coal mining 05</t>
  </si>
  <si>
    <t>Coal Mining</t>
  </si>
  <si>
    <t>oil and gas extraction 06</t>
  </si>
  <si>
    <t>Oil and Gas Extraction</t>
  </si>
  <si>
    <t>other mining and quarrying 07T08</t>
  </si>
  <si>
    <t>Other Mining and Quarrying</t>
  </si>
  <si>
    <t>food beverage and tobacco 10T12</t>
  </si>
  <si>
    <t>Food Beverage and Tobacco</t>
  </si>
  <si>
    <t>textiles apparel and leather 13T15</t>
  </si>
  <si>
    <t>Textiles Apparel and Leather</t>
  </si>
  <si>
    <t>wood products 16</t>
  </si>
  <si>
    <t>Wood Products</t>
  </si>
  <si>
    <t>pulp paper and printing 17T18</t>
  </si>
  <si>
    <t>Pulp Paper and Printing</t>
  </si>
  <si>
    <t>refined petroleum and coke 19</t>
  </si>
  <si>
    <t>Refined Petroleum and Coke</t>
  </si>
  <si>
    <t>chemicals 20</t>
  </si>
  <si>
    <t>Chemicals</t>
  </si>
  <si>
    <t>rubber and plastic products 22</t>
  </si>
  <si>
    <t>Rubber and Plastic Products</t>
  </si>
  <si>
    <t>glass and glass products 231</t>
  </si>
  <si>
    <t>Glass and Glass Products</t>
  </si>
  <si>
    <t>cement and other nonmetallic minerals 239</t>
  </si>
  <si>
    <t>Cement and Other Nonmetallic Minerals</t>
  </si>
  <si>
    <t>iron and steel 241</t>
  </si>
  <si>
    <t>Iron and Steel</t>
  </si>
  <si>
    <t>other metals 242</t>
  </si>
  <si>
    <t>Other Metals</t>
  </si>
  <si>
    <t>metal products except machinery and vehicles 25</t>
  </si>
  <si>
    <t>Metal Products Except Machinery and Vehicles</t>
  </si>
  <si>
    <t>computers and electronics 26</t>
  </si>
  <si>
    <t>Computers and Electronics</t>
  </si>
  <si>
    <t>appliances and electrical equipment 27</t>
  </si>
  <si>
    <t>Appliances and Electrical Equipment</t>
  </si>
  <si>
    <t>other machinery 28</t>
  </si>
  <si>
    <t>Other Machinery</t>
  </si>
  <si>
    <t>road vehicles 29</t>
  </si>
  <si>
    <t>Road Vehicles</t>
  </si>
  <si>
    <t>nonroad vehicles 30</t>
  </si>
  <si>
    <t>Nonroad Vehicles</t>
  </si>
  <si>
    <t>other manufacturing 31T33</t>
  </si>
  <si>
    <t>Other Manufacturing</t>
  </si>
  <si>
    <t>energy pipelines and gas processing 352T353</t>
  </si>
  <si>
    <t>Energy Pipelines and Gas Processing</t>
  </si>
  <si>
    <t>water and waste 36T39</t>
  </si>
  <si>
    <t>Water and Waste</t>
  </si>
  <si>
    <t>construction 41T43</t>
  </si>
  <si>
    <t>Construction</t>
  </si>
  <si>
    <t>energy related emissions</t>
  </si>
  <si>
    <t>Energy Related Emissions</t>
  </si>
  <si>
    <t>process emissions</t>
  </si>
  <si>
    <t>Process Emissions</t>
  </si>
  <si>
    <t>boilers</t>
  </si>
  <si>
    <t>Boilers &amp; Steam</t>
  </si>
  <si>
    <t>nonboiler low temp</t>
  </si>
  <si>
    <t>Nonboiler Low Temp</t>
  </si>
  <si>
    <t>nonboiler med temp</t>
  </si>
  <si>
    <t>Nonboiler Med Temp</t>
  </si>
  <si>
    <t>nonboiler high temp</t>
  </si>
  <si>
    <t>Nonboiler High Temp</t>
  </si>
  <si>
    <t>cooling</t>
  </si>
  <si>
    <t>Cooling</t>
  </si>
  <si>
    <t>machine drive</t>
  </si>
  <si>
    <t>Machine Drive</t>
  </si>
  <si>
    <t>electrochemical</t>
  </si>
  <si>
    <t>Electrochemical</t>
  </si>
  <si>
    <t>other processes</t>
  </si>
  <si>
    <t>electricity if</t>
  </si>
  <si>
    <t>Electricity Use</t>
  </si>
  <si>
    <t>hard coal if</t>
  </si>
  <si>
    <t>Coal Use</t>
  </si>
  <si>
    <t>natural gas if</t>
  </si>
  <si>
    <t>Natural Gas Use</t>
  </si>
  <si>
    <t>biomass if</t>
  </si>
  <si>
    <t>Biomass Use</t>
  </si>
  <si>
    <t>petroleum diesel if</t>
  </si>
  <si>
    <t>Petroleum Use</t>
  </si>
  <si>
    <t>heat if</t>
  </si>
  <si>
    <t>Purchased Heat Use</t>
  </si>
  <si>
    <t>crude oil if</t>
  </si>
  <si>
    <t>Crude Oil Use</t>
  </si>
  <si>
    <t>heavy or residual fuel oil if</t>
  </si>
  <si>
    <t>Heavy or Residual Fuel Oil Use</t>
  </si>
  <si>
    <t>LPG propane or butane if</t>
  </si>
  <si>
    <t>LPG Propane or Butane Use</t>
  </si>
  <si>
    <t>hydrogen if</t>
  </si>
  <si>
    <t>Hydrogen Use</t>
  </si>
  <si>
    <t>cement industry measures</t>
  </si>
  <si>
    <t>Cement Industry Measures</t>
  </si>
  <si>
    <t>ngp production methane capture</t>
  </si>
  <si>
    <t>Oil and Gas Production Methane Capture</t>
  </si>
  <si>
    <t>ngp production methane destruction</t>
  </si>
  <si>
    <t>Oil and Gas Production Methane Destruction</t>
  </si>
  <si>
    <t>ngp processing TnD methane capture</t>
  </si>
  <si>
    <t>Oil and Gas Processing Methane Capture</t>
  </si>
  <si>
    <t>ngp processing TnD methane destruction</t>
  </si>
  <si>
    <t>Oil and Gas Processing Methane Destruction</t>
  </si>
  <si>
    <t>chemicals f gas substitution</t>
  </si>
  <si>
    <t>F-gas Substitution</t>
  </si>
  <si>
    <t>chemicals f gas destruction</t>
  </si>
  <si>
    <t>F-gas Destruction</t>
  </si>
  <si>
    <t>chemicals f gas recovery</t>
  </si>
  <si>
    <t>F-gas Recovery</t>
  </si>
  <si>
    <t>chemicals inspct maint retrofit</t>
  </si>
  <si>
    <t>F-gas Inspection Maintenance and Retrofit, Chemicals</t>
  </si>
  <si>
    <t>coal mining methane capture</t>
  </si>
  <si>
    <t>Coal Mining Methane Capture</t>
  </si>
  <si>
    <t>coal mining methane destruction</t>
  </si>
  <si>
    <t>Coal Mining Methane Destruction</t>
  </si>
  <si>
    <t>waste management methane capture</t>
  </si>
  <si>
    <t>Waste Management Methane Capture</t>
  </si>
  <si>
    <t>waste management methane destruction</t>
  </si>
  <si>
    <t>Waste Management Methane Destruction</t>
  </si>
  <si>
    <t>agriculture crop and rice measures</t>
  </si>
  <si>
    <t>agriculture livestock measures</t>
  </si>
  <si>
    <t>agriculture tillage</t>
  </si>
  <si>
    <t>Tillage Practices</t>
  </si>
  <si>
    <t>chemicals N2O abatement</t>
  </si>
  <si>
    <t>N2O Abatement in Chemicals</t>
  </si>
  <si>
    <t>other metals inspct maint retrofit</t>
  </si>
  <si>
    <t>F-gas Inspection Maintenance and Retrofit, Other Metals</t>
  </si>
  <si>
    <t>hard coal</t>
  </si>
  <si>
    <t>natural gas</t>
  </si>
  <si>
    <t>Natural Gas</t>
  </si>
  <si>
    <t>petroleum gasoline</t>
  </si>
  <si>
    <t>Petroleum Gasoline</t>
  </si>
  <si>
    <t>petroleum diesel</t>
  </si>
  <si>
    <t>Petroleum Diesel</t>
  </si>
  <si>
    <t>jet fuel or kerosene</t>
  </si>
  <si>
    <t>Jet Fuel/Kerosene</t>
  </si>
  <si>
    <t>lignite</t>
  </si>
  <si>
    <t>crude oil</t>
  </si>
  <si>
    <t>heavy or residual fuel oil</t>
  </si>
  <si>
    <t>Heavy/Residual Fuel Oil</t>
  </si>
  <si>
    <t>LPG propane or butane</t>
  </si>
  <si>
    <t>LPG/Propane/Butane</t>
  </si>
  <si>
    <t>transportation sector</t>
  </si>
  <si>
    <t>Transportation Sector</t>
  </si>
  <si>
    <t>electricity sector</t>
  </si>
  <si>
    <t>Electricity Sector</t>
  </si>
  <si>
    <t>residential buildings sector</t>
  </si>
  <si>
    <t>Residential Bldg Sector</t>
  </si>
  <si>
    <t>commercial buildings sector</t>
  </si>
  <si>
    <t>Commercial Bldg Sector</t>
  </si>
  <si>
    <t>industry sector</t>
  </si>
  <si>
    <t>Industry Sector</t>
  </si>
  <si>
    <t>district heat and hydrogen sector</t>
  </si>
  <si>
    <t>District Heat &amp; Hydrogen Sector</t>
  </si>
  <si>
    <t>electricity</t>
  </si>
  <si>
    <t>Electricity</t>
  </si>
  <si>
    <t>nuclear</t>
  </si>
  <si>
    <t>Nuclear</t>
  </si>
  <si>
    <t>hydro</t>
  </si>
  <si>
    <t>wind</t>
  </si>
  <si>
    <t>Wind</t>
  </si>
  <si>
    <t>solar</t>
  </si>
  <si>
    <t>Solar</t>
  </si>
  <si>
    <t>biomass</t>
  </si>
  <si>
    <t>biofuel gasoline</t>
  </si>
  <si>
    <t>Biofuel Gasoline</t>
  </si>
  <si>
    <t>biofuel diesel</t>
  </si>
  <si>
    <t>Biofuel Diesel</t>
  </si>
  <si>
    <t>heat</t>
  </si>
  <si>
    <t>Heat</t>
  </si>
  <si>
    <t>geothermal</t>
  </si>
  <si>
    <t>municipal solid waste</t>
  </si>
  <si>
    <t>hydrogen</t>
  </si>
  <si>
    <t>Hydrogen</t>
  </si>
  <si>
    <t>Residential Buildings</t>
  </si>
  <si>
    <t>Commercial Buildings</t>
  </si>
  <si>
    <t>District Heat &amp; Hydrogen</t>
  </si>
  <si>
    <t>LULUCF sector</t>
  </si>
  <si>
    <t>Land Use</t>
  </si>
  <si>
    <t>geoengineering sector</t>
  </si>
  <si>
    <t>Geoengineering</t>
  </si>
  <si>
    <t>Buildings: Heating</t>
  </si>
  <si>
    <t>Buildings: Cooling and Ventilation</t>
  </si>
  <si>
    <t>Buildings: Envelope</t>
  </si>
  <si>
    <t>Buildings: Lighting</t>
  </si>
  <si>
    <t>Buildings: Appliances</t>
  </si>
  <si>
    <t>Buildings: Other Components</t>
  </si>
  <si>
    <t>Electricity: Hard Coal</t>
  </si>
  <si>
    <t>Electricity: Natural Gas Steam Turbine</t>
  </si>
  <si>
    <t>Electricity: Natural Gas Combined Cycle</t>
  </si>
  <si>
    <t>Electricity: Conventional Nuclear</t>
  </si>
  <si>
    <t>Electricity: Hydro</t>
  </si>
  <si>
    <t>Electricity: Onshore Wind</t>
  </si>
  <si>
    <t>Electricity: Solar PV</t>
  </si>
  <si>
    <t>Electricity: Solar Thermal</t>
  </si>
  <si>
    <t>Electricity: Biomass</t>
  </si>
  <si>
    <t>Electricity: Geothermal</t>
  </si>
  <si>
    <t>Electricity: Petroleum</t>
  </si>
  <si>
    <t>Electricity: Natural Gas Peaker</t>
  </si>
  <si>
    <t>Electricity: Lignite</t>
  </si>
  <si>
    <t>Electricity: Offshore Wind</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</si>
  <si>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</si>
  <si>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</si>
  <si>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</si>
  <si>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</si>
  <si>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</si>
  <si>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</si>
  <si>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</si>
  <si>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</si>
  <si>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Electricity: Hydrogen Combustion Turbine</t>
  </si>
  <si>
    <t>Electricity: Hydrogen Combined Cycle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</si>
  <si>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</si>
  <si>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</si>
  <si>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</si>
  <si>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</si>
  <si>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</si>
  <si>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</si>
  <si>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</si>
  <si>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</si>
  <si>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</si>
  <si>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Chemicals</t>
  </si>
  <si>
    <t>Industry: Rubber and Plastic Products</t>
  </si>
  <si>
    <t>Industry: Glass and Glass Products</t>
  </si>
  <si>
    <t>Industry: Cement and Other Nonmetallic Minerals</t>
  </si>
  <si>
    <t>Industry: Iron and Steel</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</si>
  <si>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</si>
  <si>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</si>
  <si>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</si>
  <si>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</si>
  <si>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</si>
  <si>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</si>
  <si>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</si>
  <si>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</si>
  <si>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</si>
  <si>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</si>
  <si>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</si>
  <si>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Vehicles: Battery Electric</t>
  </si>
  <si>
    <t>Vehicles: Natural Gas</t>
  </si>
  <si>
    <t>Vehicles: Gasoline Engine</t>
  </si>
  <si>
    <t>Vehicles: Diesel Engine</t>
  </si>
  <si>
    <t>Vehicles: Plug-in Hybrid</t>
  </si>
  <si>
    <t>Vehicles: LPG</t>
  </si>
  <si>
    <t>Vehicles: Hydrogen</t>
  </si>
  <si>
    <t>regular spending</t>
  </si>
  <si>
    <t>Regular Spending</t>
  </si>
  <si>
    <t>deficit spending</t>
  </si>
  <si>
    <t>Budget Deficit</t>
  </si>
  <si>
    <t>household taxes</t>
  </si>
  <si>
    <t>Household Taxes</t>
  </si>
  <si>
    <t>payroll taxes</t>
  </si>
  <si>
    <t>Payroll Taxes</t>
  </si>
  <si>
    <t>corporate taxes</t>
  </si>
  <si>
    <t>Corporate Income Taxes</t>
  </si>
  <si>
    <t>Graph Units</t>
  </si>
  <si>
    <t>Default Unit</t>
  </si>
  <si>
    <t>New Unit</t>
  </si>
  <si>
    <t>million metric tons / year</t>
  </si>
  <si>
    <t>million metric tons</t>
  </si>
  <si>
    <t>g CO2e / 2024 dollar</t>
  </si>
  <si>
    <t>thousand metric tons / year</t>
  </si>
  <si>
    <t>g CO2 / 2024 dollar</t>
  </si>
  <si>
    <t>2024 dollars / metric ton CO2e abated, Annual average abatement (million metric tons CO2e)</t>
  </si>
  <si>
    <t>billion 2024 dollars / year</t>
  </si>
  <si>
    <t>billion 2024 dollars</t>
  </si>
  <si>
    <t>jobs</t>
  </si>
  <si>
    <t>2024 dollars / employee-year</t>
  </si>
  <si>
    <t>lives / year</t>
  </si>
  <si>
    <t>terawatt-hours (TWh) / year</t>
  </si>
  <si>
    <t>terawatt-hours (TWh)</t>
  </si>
  <si>
    <t>%</t>
  </si>
  <si>
    <t>metric tons CO2e / megawatt-hour (MWh)</t>
  </si>
  <si>
    <t>kilowatt-hour / 2024 dollar</t>
  </si>
  <si>
    <t>gigawatts (GW) / year</t>
  </si>
  <si>
    <t>2024 dollars / megawatt-hour (MWh)</t>
  </si>
  <si>
    <t>cubic km / yr</t>
  </si>
  <si>
    <t>trillion passenger-miles / year</t>
  </si>
  <si>
    <t>trillion freight ton-miles / year</t>
  </si>
  <si>
    <t>million vehicles / year</t>
  </si>
  <si>
    <t>thousand vehicles / year</t>
  </si>
  <si>
    <t>million vehicles</t>
  </si>
  <si>
    <t>thousand vehicles</t>
  </si>
  <si>
    <t>quads / year</t>
  </si>
  <si>
    <t>thousand BTU / 2024 dollar</t>
  </si>
  <si>
    <t>millions of short tons / year</t>
  </si>
  <si>
    <t>trillion cubic feet / year</t>
  </si>
  <si>
    <t>million barrels of oil / year</t>
  </si>
  <si>
    <t>million gallons / year</t>
  </si>
  <si>
    <t>trillion BTU / year</t>
  </si>
  <si>
    <t>2024 dollars / short ton</t>
  </si>
  <si>
    <t>2024 dollars / thousand cubic feet</t>
  </si>
  <si>
    <t>2024 dollars / gallon</t>
  </si>
  <si>
    <t>2024 dollars / barrel of oil</t>
  </si>
  <si>
    <t>2024 dollars / kg</t>
  </si>
  <si>
    <t>2024 dollars / kilowatt-hour (kWh)</t>
  </si>
  <si>
    <t>cost of eqpt. to capture 1 metric ton CO2e/yr (2020 dollars)</t>
  </si>
  <si>
    <t>million 2024 dollars / megawatt (MW)</t>
  </si>
  <si>
    <t>cost of eqpt. to produce 1 kg H2/yr (2024 dollars)</t>
  </si>
  <si>
    <t>Policy Lever Units</t>
  </si>
  <si>
    <t>$/metric ton CO2e</t>
  </si>
  <si>
    <t>$/MWh</t>
  </si>
  <si>
    <t>First Tier Menu Name</t>
  </si>
  <si>
    <t>Second Tier Menu Name</t>
  </si>
  <si>
    <t>Include?</t>
  </si>
  <si>
    <t>Single or Multiple Variable</t>
  </si>
  <si>
    <t>Graph Style</t>
  </si>
  <si>
    <t>Axis Unit Label(s)</t>
  </si>
  <si>
    <t>Vensim Names of Graphed Variables</t>
  </si>
  <si>
    <t>Variable Names in Graph Key (for multiple variable graphs)</t>
  </si>
  <si>
    <t>Colors for Variables (for multiple variable graphs)</t>
  </si>
  <si>
    <t>Graph Tag</t>
  </si>
  <si>
    <t>Emissions: CO2e</t>
  </si>
  <si>
    <t>Total (includes land use)</t>
  </si>
  <si>
    <t>single</t>
  </si>
  <si>
    <t>line</t>
  </si>
  <si>
    <t>Output Total CO2e Emissions</t>
  </si>
  <si>
    <t>co2e total</t>
  </si>
  <si>
    <t>Total (excludes land use)</t>
  </si>
  <si>
    <t>Output Total CO2e Emissions Excluding LULUCF</t>
  </si>
  <si>
    <t>Cumulative Total (includes land use)</t>
  </si>
  <si>
    <t>Output Cumulative Total CO2e Emissions This Year</t>
  </si>
  <si>
    <t>co2e cumulative</t>
  </si>
  <si>
    <t>Cumulative Total (excludes land use)</t>
  </si>
  <si>
    <t>Output Cumulative Total CO2e Emissions Excluding LULUCF This Year</t>
  </si>
  <si>
    <t>By Sector</t>
  </si>
  <si>
    <t>multiple</t>
  </si>
  <si>
    <t>stacked area</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</si>
  <si>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</si>
  <si>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</si>
  <si>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</si>
  <si>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By Source Type</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</si>
  <si>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</si>
  <si>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</si>
  <si>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</si>
  <si>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By Pollutant</t>
  </si>
  <si>
    <t>Output Total CO2e Emissions by Pollutant[N2O]; Output Total CO2e Emissions by Pollutant[F gases]; Output Total CO2e Emissions by Pollutant[CH4]; Output Total CO2e Emissions by Pollutant[CO2]</t>
  </si>
  <si>
    <t>N2O, F-gases, CH4, CO2</t>
  </si>
  <si>
    <t>00b050, 000000, c01b00, 969696</t>
  </si>
  <si>
    <t>Per Unit GDP</t>
  </si>
  <si>
    <t>Output Total CO2e Emissions per Unit GDP</t>
  </si>
  <si>
    <t>Agriculture</t>
  </si>
  <si>
    <t>Output Agriculture CO2e Emissions</t>
  </si>
  <si>
    <t>Buildings</t>
  </si>
  <si>
    <t>Output Buildings Sector CO2e Emissions</t>
  </si>
  <si>
    <t>Output Total CO2e Emissions by Sector[district heat and hydrogen sector]</t>
  </si>
  <si>
    <t>Output Total CO2e Emissions by Sector[electricity sector]</t>
  </si>
  <si>
    <t>Output Industry Sector Excluding Ag and Waste CO2e Emissions</t>
  </si>
  <si>
    <t>Output Total CO2e Emissions by Sector[LULUCF sector]</t>
  </si>
  <si>
    <t>Output Total CO2e Emissions by Sector[transportation sector]</t>
  </si>
  <si>
    <t>Water &amp; Waste</t>
  </si>
  <si>
    <t>Output Waste Management CO2e Emissions</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</si>
  <si>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</si>
  <si>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</si>
  <si>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</si>
  <si>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00b050, ad6600, 969696, f1bb18, 969696, c01b00, 620e7a, ff6400, ffff00, 00b050, 04ffaf, 000000, f1bb18, ff00ff, ad6600, c2dffd, 004185, 087bf1, 740000, f593e0, 004d10, af64ff, bfb088, 006363, ff9999, ccff33, 6e8000, c01b00, f593e0</t>
  </si>
  <si>
    <t>Emissions (by Pollutant)</t>
  </si>
  <si>
    <t>CO2</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</si>
  <si>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</si>
  <si>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</si>
  <si>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620e7a, f593e0, 04ffaf, 087bf1, c01b00, f1bb18, 969696, ad6600, 00b051</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</si>
  <si>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</si>
  <si>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620e7a, f593e0, 04ffaf, 087bf1, c01b00, f1bb18, 969696, ad6600, 00b052</t>
  </si>
  <si>
    <t>F-gases (in CO2e)</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</si>
  <si>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</si>
  <si>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620e7a, f593e0, 04ffaf, 087bf1, c01b00, f1bb18, 969696, ad6600, 00b053</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</si>
  <si>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</si>
  <si>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620e7a, f593e0, 04ffaf, 087bf1, c01b00, f1bb18, 969696, ad6600, 00b054</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</si>
  <si>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</si>
  <si>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620e7a, f593e0, 04ffaf, 087bf1, c01b00, f1bb18, 969696, ad6600, 00b055</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</si>
  <si>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</si>
  <si>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620e7a, f593e0, 04ffaf, 087bf1, c01b00, f1bb18, 969696, ad6600, 00b056</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</si>
  <si>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</si>
  <si>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620e7a, f593e0, 04ffaf, 087bf1, c01b00, f1bb18, 969696, ad6600, 00b057</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</si>
  <si>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</si>
  <si>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620e7a, f593e0, 04ffaf, 087bf1, c01b00, f1bb18, 969696, ad6600, 00b058</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</si>
  <si>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</si>
  <si>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620e7a, f593e0, 04ffaf, 087bf1, c01b00, f1bb18, 969696, ad6600, 00b059</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</si>
  <si>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</si>
  <si>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620e7a, f593e0, 04ffaf, 087bf1, c01b00, f1bb18, 969696, ad6600, 00b060</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</si>
  <si>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</si>
  <si>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620e7a, f593e0, 04ffaf, 087bf1, c01b00, f1bb18, 969696, ad6600, 00b061</t>
  </si>
  <si>
    <t>Emissions: Energy-Related CO2</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</si>
  <si>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</si>
  <si>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</si>
  <si>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</si>
  <si>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By Sector (reallocated energy carriers)</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</si>
  <si>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</si>
  <si>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</si>
  <si>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</si>
  <si>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By Fuel Type</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</si>
  <si>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</si>
  <si>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</si>
  <si>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</si>
  <si>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Output Energy Related CO2 per Unit GDP</t>
  </si>
  <si>
    <t>Effects by Policy: CO2e Wedge Diagrams</t>
  </si>
  <si>
    <t>Total</t>
  </si>
  <si>
    <t>reduction wedge</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</si>
  <si>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</si>
  <si>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</si>
  <si>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Effects by Policy: CO2e Abatement Cost Curve</t>
  </si>
  <si>
    <t>NPV through 2050</t>
  </si>
  <si>
    <t>cost curve</t>
  </si>
  <si>
    <t>Output First Year NPV of CapEx and OpEx through This Year</t>
  </si>
  <si>
    <t>NPV through 2030</t>
  </si>
  <si>
    <t>Financial: Policy Package Cost/Savings</t>
  </si>
  <si>
    <t>Change in CapEx + OpEx</t>
  </si>
  <si>
    <t>Output Total Change in Fuel and OM Expenditures; Output Total Change in Capital Expenditures; Output Carbon Tax on Process Emissions; Output Rebate of Taxes Less Subsidies; Output Total Change in CapEx and OpEx</t>
  </si>
  <si>
    <t>Fuel + O&amp;M, Capital Equipment, Carbon Tax on Process Emissions, Tax Rebate (Net), Total</t>
  </si>
  <si>
    <t>c01b00, 087bf1, f1bb18, 00b050, 000000</t>
  </si>
  <si>
    <t>^ Total Only</t>
  </si>
  <si>
    <t>Output Total Change in CapEx and OpEx</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</si>
  <si>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</si>
  <si>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</si>
  <si>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</si>
  <si>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</si>
  <si>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</si>
  <si>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</si>
  <si>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</si>
  <si>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</si>
  <si>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Change in Govt Cash Flow by Source</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</si>
  <si>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</si>
  <si>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Carbon Tax Revenue, Fuel Tax Revenue, EV Subsidy, Battery Production Subsidy, CCS Subsidy, Electricity Generation Subsidy, Electricity Capacity Construction Subsidy, Distributed Solar Subsidy, Fuel Subsidy, National Debt Interest, Remaining Government Cash Flows, Total</t>
  </si>
  <si>
    <t>ad6600, 087bf1, f593e0, af64ff, ff6400, 04ffaf, f1bb18, 969696, c01b00, 00b050, 620e7a, 000000</t>
  </si>
  <si>
    <t>Financial: Jobs, GDP, and Earnings</t>
  </si>
  <si>
    <t>Change in Jobs</t>
  </si>
  <si>
    <t>Output Change in Fossil and Utility Domestic Jobs; Output Change in Manufacturing and Construction Domestic Jobs; Output Change in Other Domestic Jobs; Output Change in Domestic Jobs</t>
  </si>
  <si>
    <t>Fossil Fuel and Utility Jobs, Manufacturing and Construction Jobs, Other Jobs, Total</t>
  </si>
  <si>
    <t>c01b00, 087bf1, f1bb18, 000000</t>
  </si>
  <si>
    <t>Change in Jobs by Gender</t>
  </si>
  <si>
    <t>Output Change in Domestic Jobs by Demographic Trait[female]; Output Change in Domestic Jobs by Demographic Trait[male]</t>
  </si>
  <si>
    <t>Female, Male</t>
  </si>
  <si>
    <t>00b050, ff6400</t>
  </si>
  <si>
    <t>Percent Change in Jobs by Gender</t>
  </si>
  <si>
    <t>Output Percent Change in Employment by Demographic Trait[female]; Output Percent Change in Employment by Demographic Trait[male]</t>
  </si>
  <si>
    <t>Change in Jobs by Race</t>
  </si>
  <si>
    <t>Output Change in Domestic Jobs by Demographic Trait[other race]; Output Change in Domestic Jobs by Demographic Trait[asian]; Output Change in Domestic Jobs by Demographic Trait[black]; Output Change in Domestic Jobs by Demographic Trait[white]</t>
  </si>
  <si>
    <t>Other Race or Multiple Races, Asian, Black, White</t>
  </si>
  <si>
    <t>087bf1, 00b050, f1bb18, c01b00</t>
  </si>
  <si>
    <t>Percent Change in Jobs by Race</t>
  </si>
  <si>
    <t>Output Percent Change in Employment by Demographic Trait[other race]; Output Percent Change in Employment by Demographic Trait[asian]; Output Percent Change in Employment by Demographic Trait[black]; Output Percent Change in Employment by Demographic Trait[white]</t>
  </si>
  <si>
    <t>Change in Jobs by Hispanic or Latino Status</t>
  </si>
  <si>
    <t>Output Change in Domestic Jobs by Demographic Trait[hispanic]; Output Change in Domestic Jobs by Demographic Trait[nonhispanic]</t>
  </si>
  <si>
    <t>Hispanic or Latino, Not Hispanic or Latino</t>
  </si>
  <si>
    <t>af64ff, 04ffaf</t>
  </si>
  <si>
    <t>Perc Change in Jobs by Hispanic or Latino Status</t>
  </si>
  <si>
    <t>Output Percent Change in Employment by Demographic Trait[hispanic]; Output Percent Change in Employment by Demographic Trait[nonhispanic]</t>
  </si>
  <si>
    <t>Change in Jobs by Age Bracket</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</si>
  <si>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</si>
  <si>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</si>
  <si>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</si>
  <si>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Percent Change in Jobs by Age Bracket</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</si>
  <si>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</si>
  <si>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</si>
  <si>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</si>
  <si>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</si>
  <si>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</si>
  <si>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</si>
  <si>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</si>
  <si>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Direct/Indirect/Induced Change in Jobs</t>
  </si>
  <si>
    <t>Output Direct Change in Jobs; Output Indirect Change in Jobs; Output Induced Change in Jobs; Output Change in Domestic Jobs</t>
  </si>
  <si>
    <t>Direct, Indirect, Induced, Total</t>
  </si>
  <si>
    <t>c01b00, af64ff, f593e0, 000000</t>
  </si>
  <si>
    <t>Direct Plus Indirect Change in Jobs</t>
  </si>
  <si>
    <t>Output Change in Fossil and Utility Direct and Indirect Jobs; Output Change in Manufacturing and Construction Direct and Indirect Jobs; Output Change in Other Direct and Indirect Jobs; Output Change in Direct and Indirect Jobs</t>
  </si>
  <si>
    <t>Change in GDP</t>
  </si>
  <si>
    <t>Output Change in Fossil and Utility GDP Contribution; Output Change in Manufacturing and Construction GDP Contribution; Output Change in Other GDP Contribution; Output Change in GDP</t>
  </si>
  <si>
    <t>Fossil Fuels and Utilities, Manufacturing and Construction, Other Contributors, Total</t>
  </si>
  <si>
    <t>Percent Change in GDP</t>
  </si>
  <si>
    <t>Output Fossil and Utility Contribution to Perc Change in GDP; Output Manufacturing and Construction Contribution to Perc Change in GDP; Output Other Contribution to Perc Change in GDP; Output Perc Change in GDP</t>
  </si>
  <si>
    <t>Direct/Indirect/Induced Change in GDP</t>
  </si>
  <si>
    <t>Output Direct Change in GDP; Output Indirect Change in GDP; Output Induced Change in GDP; Output Change in GDP</t>
  </si>
  <si>
    <t>Change in Employee Compensation</t>
  </si>
  <si>
    <t>Output Change in Fossil and Utility Domestic Employee Compensation; Output Change in Manufacturing and Construction Domestic Employee Compensation; Output Change in Other Domestic Employee Compensation; Output Change in Domestic Employee Compensation</t>
  </si>
  <si>
    <t>Fossil Fuels and Utilities, Manufacturing and Construction, Others, Total</t>
  </si>
  <si>
    <t>Change in Compensation per Employee</t>
  </si>
  <si>
    <t>Output Change in Compensation per Domestic Employee</t>
  </si>
  <si>
    <t>Direct/Indirect/Induced Change in Compensation</t>
  </si>
  <si>
    <t>Output Direct Change in Compensation; Output Indirect Change in Compensation; Output Induced Change in Compensation; Output Change in Domestic Employee Compensation</t>
  </si>
  <si>
    <t>Financial: Direct Cash Flow Changes</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</si>
  <si>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</si>
  <si>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</si>
  <si>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</si>
  <si>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000000, 087bf1, f593e0, 04ffaf, f1bb18, 969696, c01b00, 00b050, 620e7a</t>
  </si>
  <si>
    <t>Government Cash Flow Components</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</si>
  <si>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</si>
  <si>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</si>
  <si>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</si>
  <si>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Non-Energy Industries Cash Flow Components</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</si>
  <si>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</si>
  <si>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Change in Domestic Revenue, Change in Export Revenue, Change in Energy Expenditures (inverted), Change in Non-Energy Expenditures (inverted), Total</t>
  </si>
  <si>
    <t>00b050, f1bb18, c01b00, 087bf1, 000001</t>
  </si>
  <si>
    <t>Labor and Consumers Cash Flow Components</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</si>
  <si>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</si>
  <si>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00b050, c01b00, 087bf1, 000002</t>
  </si>
  <si>
    <t>Foreign Entities Cash Flow Components</t>
  </si>
  <si>
    <t>Output Change in Revenue by Entity[foreign entities]; Output Change in Energy Expenditures by Entity Inverted[foreign entities]; Output Change in Nonenergy Expenditures by Entity Inverted[foreign entities]; Output Change in Cash Flow by Entity[foreign entities]</t>
  </si>
  <si>
    <t>00b050, c01b00, 087bf1, 000003</t>
  </si>
  <si>
    <t>Electricity Supplier Cash Flow Components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</si>
  <si>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</si>
  <si>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Coal Supplier Cash Flow Components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</si>
  <si>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</si>
  <si>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Natural Gas and Petroleum Supplier Cash Flow Components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</si>
  <si>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</si>
  <si>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Biomass and Biofuel Supplier Cash Flow Components</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</si>
  <si>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</si>
  <si>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00b050, f1bb18, c01b00, 087bf1, 000002</t>
  </si>
  <si>
    <t>Other Energy Supplier Cash Flow Components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</si>
  <si>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</si>
  <si>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00b050, f1bb18, c01b00, 087bf1, 000003</t>
  </si>
  <si>
    <t>Human Health &amp; Social Benefits</t>
  </si>
  <si>
    <t>Avoided Deaths Wedge Diagram</t>
  </si>
  <si>
    <t>increase wedge</t>
  </si>
  <si>
    <t>Percent Change in Deaths</t>
  </si>
  <si>
    <t>Output Percent Change in Deaths</t>
  </si>
  <si>
    <t>Avoided Deaths by Gender</t>
  </si>
  <si>
    <t>Output Avoided Premature Mortality by Demographic Trait[female]; Output Avoided Premature Mortality by Demographic Trait[male]</t>
  </si>
  <si>
    <t>Percent Change in Deaths by Gender</t>
  </si>
  <si>
    <t>Output Percent Change in Deaths by Demographic Trait[female]; Output Percent Change in Deaths by Demographic Trait[male]</t>
  </si>
  <si>
    <t>Avoided Deaths by Race</t>
  </si>
  <si>
    <t>Output Avoided Premature Mortality by Demographic Trait[other race]; Output Avoided Premature Mortality by Demographic Trait[asian]; Output Avoided Premature Mortality by Demographic Trait[black]; Output Avoided Premature Mortality by Demographic Trait[white]</t>
  </si>
  <si>
    <t>Percent Change in Deaths by Race</t>
  </si>
  <si>
    <t>Output Percent Change in Deaths by Demographic Trait[other race]; Output Percent Change in Deaths by Demographic Trait[asian]; Output Percent Change in Deaths by Demographic Trait[black]; Output Percent Change in Deaths by Demographic Trait[white]</t>
  </si>
  <si>
    <t>Avoided Deaths by Hispanic or Latino Status</t>
  </si>
  <si>
    <t>Output Avoided Premature Mortality by Demographic Trait[hispanic]; Output Avoided Premature Mortality by Demographic Trait[nonhispanic]</t>
  </si>
  <si>
    <t>Perc Change in Deaths by Hispanic or Latino Status</t>
  </si>
  <si>
    <t>Output Percent Change in Deaths by Demographic Trait[hispanic]; Output Percent Change in Deaths by Demographic Trait[nonhispanic]</t>
  </si>
  <si>
    <t>Monetized Avoided Deaths &amp; Climate Benefits</t>
  </si>
  <si>
    <t>Output Social Benefits from Emissions Reduction</t>
  </si>
  <si>
    <t>Avoided Lost Workdays</t>
  </si>
  <si>
    <t>Output Avoided Lost Workdays</t>
  </si>
  <si>
    <t>Avoided Asthma Attacks</t>
  </si>
  <si>
    <t>Output Avoided Asthma Attacks</t>
  </si>
  <si>
    <t>Avoided Nonfatal Heart Attacks</t>
  </si>
  <si>
    <t>Output Avoided Nonfatal Heart Attacks</t>
  </si>
  <si>
    <t>Avoided Hospital Admissions</t>
  </si>
  <si>
    <t>Output Avoided Hospital Admissions</t>
  </si>
  <si>
    <t>Avoided Minor Restricted Activity Days</t>
  </si>
  <si>
    <t>Output Avoided Minor Restricted Activity Days</t>
  </si>
  <si>
    <t>Electricity Generation, Capacity, and Demand</t>
  </si>
  <si>
    <t>Generation</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</si>
  <si>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Non Solar Distributed Output; Output Electricity Generation by Type[municipal solid waste es]; Output Electricity Generation by Type[petroleum es];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</si>
  <si>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Distributed Non-Solar, Municipal Solid Waste, Petroleum, Natural Gas Peaker, Natural Gas Steam Turbine, Natural Gas Combined Cycle with CCS, Natural Gas Combined Cycle, Lignite with CCS, Lignite, Hard Coal with CCS, Hard Coal, Imported Electricity</t>
  </si>
  <si>
    <t>0099CC,ffff99,620e7a, 65fffb, 00b050, ff6400, f1bb18, ffff00, c2dffd, 087bf1, 004185, e5ffcc, ff9999, ccff33, 04ffaf, bfb088, ff00ff, 000000, f593e0, ff0000, 9b1cb0, c01b00, 6e8000, 004d10, 009999, 969696, b49f00</t>
  </si>
  <si>
    <t>Policy-Driven Change in Generation</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</si>
  <si>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Non Solar Distributed Capacity;Output Change in Electricity Generation by Type[nuclear es]; Output Change in Electricity Generation by Type[municipal solid waste es]; Output Change in Electricity Generation by Type[petroleum es];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</si>
  <si>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Capacity</t>
  </si>
  <si>
    <t>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Non Solar Distributed Capacity; Output Electricity Generation Capacity[municipal solid waste es]; Output Electricity Generation Capacity[petroleum es];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Capacity[lignite w CCS es]; Output Electricity Generation Capacity[lignite es]; Output Electricity Generation Capacity[hard coal w CCS es]; Output Electricity Generation Capacity[hard coal es]</t>
  </si>
  <si>
    <t>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Distributed Non-Solar, Municipal Solid Waste, Petroleum, Natural Gas Peaker, Natural Gas Steam Turbine, Natural Gas Combined Cycle with CCS, Natural Gas Combined Cycle, Lignite with CCS, Lignite, Hard Coal with CCS, Hard Coal</t>
  </si>
  <si>
    <t>af64ff,0099CC,ffff99,620e7a, 65fffb, 00b050, ff6400, f1bb18, ffff00, c2dffd, 087bf1, 004185, e5ffcc, ff9999, ccff33, 04ffaf, bfb088, ff00ff, 000000, f593e0, ff0000, 9b1cb0, c01b00, 6e8000, 004d10, 009999, 969696</t>
  </si>
  <si>
    <t>Policy-Driven Change in Capacity</t>
  </si>
  <si>
    <t>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Non Solar Distributed Capacity; Output Change in Electricity Generation Capacity[nuclear es]; Output Change in Electricity Generation Capacity[municipal solid waste es]; Output Change in Electricity Generation Capacity[petroleum es];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Capacity[lignite w CCS es]; Output Change in Electricity Generation Capacity[lignite es]; Output Change in Electricity Generation Capacity[hard coal w CCS es]; Output Change in Electricity Generation Capacity[hard coal es]</t>
  </si>
  <si>
    <t>Electricity Demand by Sector</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</si>
  <si>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Industry Sector Electricity Use; Output Buildings Sector Electricity Use</t>
  </si>
  <si>
    <t>Dedicated Clean Sources for Hydrogen Production, Hydrogen Grid Electricity Use,District Heat, Water &amp; Waste, Agriculture, Transportation, Industry, Buildings</t>
  </si>
  <si>
    <t>f1bb18,ff6400,620e7a, f593e0, 04ffaf, c01b00, 969696, 087bf1</t>
  </si>
  <si>
    <t>Carbon Intensity of Electricity Generation</t>
  </si>
  <si>
    <t>Output Carbon Intensity of Electricity Generation</t>
  </si>
  <si>
    <t>Electricity Intensity per Unit GDP</t>
  </si>
  <si>
    <t>Output Electricity Intensity per Unit GDP</t>
  </si>
  <si>
    <t>decadal column</t>
  </si>
  <si>
    <t>Output Cost per Unit New Elec Output[geothermal es]; Output Cost per Unit New Elec Output[biomass w CCS es]; Output Cost per Unit New Elec Output[biomass es]; Output Cost per Unit New Elec Output[solar thermal es]; Output Cost per Unit New Elec Output[solar PV es]; Output Cost per Unit New Elec Output[onshore wind es]; Output Cost per Unit New Elec Output[offshore wind es]; Output Cost per Unit New Elec Output[hydro es]; Output Cost per Unit New Elec Output[hydrogen combined cycle es]; Output Cost per Unit New Elec Output[hydrogen combustion turbine es]; Output Cost per Unit New Elec Output[small modular reactor es]; Output Cost per Unit New Elec Output[nuclear es]; Output Cost per Unit New Elec Output[municipal solid waste es]; Output Cost per Unit New Elec Output[petroleum es]; Output Cost per Unit New Elec Output[natural gas peaker es]; Output Cost per Unit New Elec Output[natural gas steam turbine es]; Output Cost per Unit New Elec Output[natural gas combined cycle w CCS es]; Output Cost per Unit New Elec Output[natural gas combined cycle es]; Output Cost per Unit New Elec Output[lignite w CCS es]; Output Cost per Unit New Elec Output[lignite es]; Output Cost per Unit New Elec Output[hard coal w CCS es]; Output Cost per Unit New Elec Output[hard coal es]</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</si>
  <si>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</si>
  <si>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</si>
  <si>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Marginal Dispatch Cost of Electricity</t>
  </si>
  <si>
    <t>Output Average Annual Marginal Dispatch Cost for Electricity</t>
  </si>
  <si>
    <t>Curtailed Electricity from Renewables</t>
  </si>
  <si>
    <t>Output Curtailed Electricity Output[offshore wind es];  Output Curtailed Electricity Output[onshore wind es]; Output Curtailed Electricity Output[solar PV es]</t>
  </si>
  <si>
    <t>Offshore Wind, Onshore Wind, Utility Solar PV</t>
  </si>
  <si>
    <t>087bf1, c2dffd, ffff00</t>
  </si>
  <si>
    <t>CO2e Emissions by Plant Type</t>
  </si>
  <si>
    <t>Output Electricity Sector CO2e Emissions[biomass w CCS es]; Output Electricity Sector CO2e Emissions[biomass es]; Output Electricity Sector CO2e Emissions[municipal solid waste es]; Output Electricity Sector CO2e Emissions[petroleum es];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</si>
  <si>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Biomass with CCS, Biomass, Municipal Solid Waste, Petroleum, Natural Gas Peaker, Natural Gas Steam Turbine, Natural Gas Combined Cycle with CCS, Natural Gas Combined Cycle, Lignite with CCS, Lignite, Hard Coal with CCS, Hard Coal</t>
  </si>
  <si>
    <t>65fffb, 00b050, ff00ff, 000000, f593e0, ff0000, 9b1cb0, c01b00, 6e8000, 004d10, 009999, 969696</t>
  </si>
  <si>
    <t>Water Withdrawals by Power Plants</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</si>
  <si>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</si>
  <si>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Water Consumption by Power Plants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</si>
  <si>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</si>
  <si>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hourly stacked area, 2050</t>
  </si>
  <si>
    <t>Transport: Vehicles by Technology</t>
  </si>
  <si>
    <t>Sales: Cars and SUVs</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</si>
  <si>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</si>
  <si>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</si>
  <si>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</si>
  <si>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Sales: Buses</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</si>
  <si>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</si>
  <si>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</si>
  <si>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</si>
  <si>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Sales: Light &amp; Medium Freight Trucks</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</si>
  <si>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</si>
  <si>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Sales: Heavy Freight Trucks</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</si>
  <si>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</si>
  <si>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Sales: Passenger Motorbikes</t>
  </si>
  <si>
    <t>Output New Vehicles in Thousands[motorbikes,passenger,battery electric vehicle]; Output New Vehicles in Thousands[motorbikes,passenger,gasoline vehicle]</t>
  </si>
  <si>
    <t>Battery Electric Vehicle, Gasoline Engine Vehicle</t>
  </si>
  <si>
    <t>f1bb18, 969696</t>
  </si>
  <si>
    <t>Sales: Freight Motorbikes</t>
  </si>
  <si>
    <t>Output New Vehicles in Thousands[motorbikes,freight,battery electric vehicle]; Output New Vehicles in Thousands[motorbikes,freight,gasoline vehicle]</t>
  </si>
  <si>
    <t>Fleet Composition: Cars and SUVs</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</si>
  <si>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</si>
  <si>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Fleet Composition: Buses</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</si>
  <si>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</si>
  <si>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Fleet Composition: Light &amp; Medium Freight Trucks</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</si>
  <si>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</si>
  <si>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Fleet Composition: Heavy Freight Trucks</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</si>
  <si>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</si>
  <si>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Fleet Composition: Passenger Motorbikes</t>
  </si>
  <si>
    <t>Output Vehicles in Millions[motorbikes,passenger,battery electric vehicle]; Output Vehicles in Millions[motorbikes,passenger,gasoline vehicle]</t>
  </si>
  <si>
    <t>Fleet Composition: Freight Motorbikes</t>
  </si>
  <si>
    <t>Output Vehicles in Millions[motorbikes,freight,battery electric vehicle]; Output Vehicles in Millions[motorbikes,freight,gasoline vehicle]</t>
  </si>
  <si>
    <t>Transport: Travel Demand, Fuel Use, and Emissions</t>
  </si>
  <si>
    <t>CO2 Emissions by Vehicle Type</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</si>
  <si>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</si>
  <si>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Motorbikes, Freight Ships, Recreational Boats, Freight Rail, Passenger Rail, Freight Aircraft, Passenger Aircraft, Heavy Trucks, Buses, Light &amp; Medium Freight Trucks, Cars and SUVs</t>
  </si>
  <si>
    <t>c01b00, 004185, af64ff, 00b050, 04ffaf, 087bf1, f1bb18, f593e0, c2dffd, 000000, 969696</t>
  </si>
  <si>
    <t>Fuel Use by Fuel Type</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</si>
  <si>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</si>
  <si>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Hydrogen, Electricity, Natural Gas, Jet Fuel, LPG, Biofuel Diesel, Biofuel Gasoline, Petroleum Diesel, Petroleum Gasoline</t>
  </si>
  <si>
    <t>620e7a, f1bb18, c01b00, c2dffd, 087bf1, 00b050, 04ffaf, 000000, 969696</t>
  </si>
  <si>
    <t>Fuel Use by Vehicle Type</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</si>
  <si>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</si>
  <si>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Fuel Use (Total)</t>
  </si>
  <si>
    <t>Output Transportation Sector Fuel Used</t>
  </si>
  <si>
    <t>Travel Demand (Passenger Modes)</t>
  </si>
  <si>
    <t>Output Passenger Dist Transported[motorbikes,passenger]; Output Passenger Dist Transported[rail,passenger]; Output Passenger Dist Transported[aircraft,passenger]; Output Passenger Dist Transported[HDVs,passenger]; Output Passenger Dist Transported[LDVs,passenger]</t>
  </si>
  <si>
    <t>Motorbikes, Passenger Rail, Passenger Aircraft, Buses, Cars &amp; SUVs</t>
  </si>
  <si>
    <t>c01b00, 04ffaf, c2dffd, f1bb18, 969696</t>
  </si>
  <si>
    <t>Travel Demand (Freight Modes)</t>
  </si>
  <si>
    <t>Output Freight Dist Transported[aircraft,freight]; Output Freight Dist Transported[LDVs,freight]; Output Freight Dist Transported[ships,freight]; Output Freight Dist Transported[rail,freight]; Output Freight Dist Transported[HDVs,freight]</t>
  </si>
  <si>
    <t>Freight Aircraft, Light &amp; Medium Freight Trucks, Freight Ships, Freight Rail, Heavy Trucks</t>
  </si>
  <si>
    <t>087bf1, f593e0, 004185, 00b050, 000000</t>
  </si>
  <si>
    <t>Industry: Fuel Use</t>
  </si>
  <si>
    <t>By Industry (Excluding Feedstocks)</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</si>
  <si>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</si>
  <si>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</si>
  <si>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</si>
  <si>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</si>
  <si>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</si>
  <si>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Hydrogen, District Heat, Biomass, Electricity, Natural Gas, LPG Propane and Butane, Hard Coal, Heavy or Residual Fuel Oil, Crude Oil, Other Petroleum</t>
  </si>
  <si>
    <t>620e7a, f593e0, 00b050, f1bb18, c01b00, 087bf1, 969696, ad6600, 740000, 000000</t>
  </si>
  <si>
    <t>Total (Excluding Feedstocks)</t>
  </si>
  <si>
    <t>Output Total Industrial Fuel Use for Energy Purposes</t>
  </si>
  <si>
    <t>By Industry (Including Feedstocks)</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</si>
  <si>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</si>
  <si>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By Fuel (Including Feedstocks)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</si>
  <si>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</si>
  <si>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Total (Including Feedstocks)</t>
  </si>
  <si>
    <t>Output Total Industrial Fuel Use</t>
  </si>
  <si>
    <t>By Industrial Process (Thermal Fuels, Excluding Feedstocks)</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</si>
  <si>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</si>
  <si>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Other Processes, Machine Drive, Cooling, Nonboiler High Temp, Nonboiler Med Temp, Nonboiler Low Temp, Boilers &amp; Steam</t>
  </si>
  <si>
    <t>af64ff, 969696, 087bf1, c01b00, ff6400, f1bb18, ffff00</t>
  </si>
  <si>
    <t>By Industrial Process (Electricity)</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</si>
  <si>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</si>
  <si>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Other Processes, Electrochemical, Machine Drive, Cooling, Nonboiler High Temp, Nonboiler Med Temp, Nonboiler Low Temp, Boilers &amp; Steam</t>
  </si>
  <si>
    <t>af64ff, 04ffaf, 969696, 087bf1, c01b00, ff6400, f1bb18, ffff00</t>
  </si>
  <si>
    <t>Industry: CO2e Emissions</t>
  </si>
  <si>
    <t>Total by Industry</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</si>
  <si>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</si>
  <si>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Total by Pollutant</t>
  </si>
  <si>
    <t>Output Industry Sector CO2e Emissions by Pollutant[N2O]; Output Industry Sector CO2e Emissions by Pollutant[F gases]; Output Industry Sector CO2e Emissions by Pollutant[CH4]; Output Industry Sector CO2e Emissions by Pollutant[CO2]</t>
  </si>
  <si>
    <t>Process Emissions by Industry</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</si>
  <si>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</si>
  <si>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Process Emissions by Pollutant</t>
  </si>
  <si>
    <t>Output Process Emissions in CO2e by Pollutant[N2O]; Output Process Emissions in CO2e by Pollutant[F gases]; Output Process Emissions in CO2e by Pollutant[CH4]; Output Process Emissions in CO2e by Pollutant[CO2]</t>
  </si>
  <si>
    <t>Energy-Related Emissions by Industry</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</si>
  <si>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</si>
  <si>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Energy-Related Emissions by Pollutant</t>
  </si>
  <si>
    <t>Output Industry Sector Energy Related CO2e Emissions by Pollutant[N2O]; Output Industry Sector Energy Related CO2e Emissions by Pollutant[CH4]; Output Industry Sector Energy Related CO2e Emissions by Pollutant[CO2]</t>
  </si>
  <si>
    <t>N2O, CH4, CO2</t>
  </si>
  <si>
    <t>00b050, c01b00, 969696</t>
  </si>
  <si>
    <t>CO2 Emissions by Source Type</t>
  </si>
  <si>
    <t>Output Process Emissions in CO2e by Pollutant[CO2]; Output Industry Sector Energy Related CO2e Emissions by Pollutant[CO2]</t>
  </si>
  <si>
    <t>Process Emissions, Energy-Related Emissions</t>
  </si>
  <si>
    <t>969696, c01b00</t>
  </si>
  <si>
    <t>Process CO2 Emissions by Industry</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</si>
  <si>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</si>
  <si>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Energy-Related CO2 Emissions by Industry</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</si>
  <si>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</si>
  <si>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Buildings: Energy Use and Emissions</t>
  </si>
  <si>
    <t>Energy Use By Building Component</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</si>
  <si>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</si>
  <si>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</si>
  <si>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000000, 00b050, f1bb18, 087bf1, c01b00</t>
  </si>
  <si>
    <t>Energy Use By Building Type</t>
  </si>
  <si>
    <t>Output Components Energy Use by Building Type[commercial]; Output Components Energy Use by Building Type[rural residential]; Output Components Energy Use by Building Type[urban residential]</t>
  </si>
  <si>
    <t>Commercial, Rural Residential, Urban Residential</t>
  </si>
  <si>
    <t>004185, 00b050, 969696</t>
  </si>
  <si>
    <t>Energy Use By Energy Source</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</si>
  <si>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</si>
  <si>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Hydrogen, Hard Coal, District Heat, Biomass, Other Petroleum, LPG Propane and Butane, Natural Gas, Electricity</t>
  </si>
  <si>
    <t>620e7a, 969696, f593e0, 00b050, 000000, 087bf1, c01b00, f1bb18</t>
  </si>
  <si>
    <t>Total Energy Use</t>
  </si>
  <si>
    <t>Output Total Buildings Energy Use</t>
  </si>
  <si>
    <t>Direct Emissions by Building Type and End Use</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</si>
  <si>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</si>
  <si>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</si>
  <si>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</si>
  <si>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Emissions by Building Type and End Use (reallocated energy carriers)</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</si>
  <si>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</si>
  <si>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Energy Consumption</t>
  </si>
  <si>
    <t>Primary Energy by Source</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</si>
  <si>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</si>
  <si>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Geothermal, Municipal Solid Waste, Biomass, Solar, Wind, Hydro, Nuclear, Crude Oil, Natural Gas, Lignite, Hard Coal</t>
  </si>
  <si>
    <t>620e7a, ff00ff, 00b050, f1bb18, c2dffd, 004185, 04ffaf, 740000, c01b00, 004d10, 969696</t>
  </si>
  <si>
    <t>Primary Energy by End Use Sector</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</si>
  <si>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</si>
  <si>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Geoengineering, District Heat &amp; Hydrogen, Agriculture, Buildings, Water &amp; Waste, Transportation, Electricity, Industry</t>
  </si>
  <si>
    <t>ad6600, 620e7a, 04ffaf, 087bf1, f593e0, c01b00, f1bb18, 969696</t>
  </si>
  <si>
    <t>Final Energy by Source</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</si>
  <si>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</si>
  <si>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Hydrogen, Liquid Biofuels, Biomass, Refined Petroleum Fuels, Crude Oil, Natural Gas, Lignite, Hard Coal, Heat, Electricity</t>
  </si>
  <si>
    <t>620e7a, af64ff, 00b050, 000000, 740000, c01b00, 004d10, 969696, f593e0, f1bb18</t>
  </si>
  <si>
    <t>Final Energy by Sector</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</si>
  <si>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</si>
  <si>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Geoengineering, Agriculture, Buildings, Water &amp; Waste, Transportation, Industry</t>
  </si>
  <si>
    <t>ad6600, 04ffaf, 087bf1, f593e0, c01b00, 969696</t>
  </si>
  <si>
    <t>Output Total Primary Energy Use per Unit GDP</t>
  </si>
  <si>
    <t>Electricity Consumption</t>
  </si>
  <si>
    <t>Output Total Electricity Demand</t>
  </si>
  <si>
    <t>Hard Coal Consumption</t>
  </si>
  <si>
    <t>Output Total Hard Coal Consumption</t>
  </si>
  <si>
    <t>Lignite Consumption</t>
  </si>
  <si>
    <t>Output Total Lignite Consumption</t>
  </si>
  <si>
    <t>Natural Gas Consumption</t>
  </si>
  <si>
    <t>Output Total Natural Gas Consumption</t>
  </si>
  <si>
    <t>Petroleum Fuels Consumption</t>
  </si>
  <si>
    <t>Output Total Petroleum Fuels Consumption</t>
  </si>
  <si>
    <t>Liquid Biofuels Consumption</t>
  </si>
  <si>
    <t>Output Total Liquid Biofuels Consumption</t>
  </si>
  <si>
    <t>Biomass Consumption</t>
  </si>
  <si>
    <t>Output Total Biomass Consumption</t>
  </si>
  <si>
    <t>LPG Propane &amp; Butane Consumption</t>
  </si>
  <si>
    <t>Output Total LPG Propane and Butane Consumption</t>
  </si>
  <si>
    <t>Municipal Solid Waste Consumption</t>
  </si>
  <si>
    <t>Output Total Municipal Solid Waste Consumption</t>
  </si>
  <si>
    <t>Hydrogen Consumption</t>
  </si>
  <si>
    <t>Output Total Hydrogen Consumption</t>
  </si>
  <si>
    <t>Exports, Imports, Production, and Consumption</t>
  </si>
  <si>
    <t>Energy: Exports</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</si>
  <si>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</si>
  <si>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</si>
  <si>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</si>
  <si>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Energy: Change in Exports</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</si>
  <si>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</si>
  <si>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Energy: Export Revenue</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</si>
  <si>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</si>
  <si>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Energy: Change in Export Revenue</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</si>
  <si>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</si>
  <si>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Energy: Embedded CO2 in Exports</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</si>
  <si>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</si>
  <si>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Liquid Biofuels, Biomass, Coal, Natural Gas, Refined Petroleum Fuels, Crude Oil</t>
  </si>
  <si>
    <t>af64ff, 00b050, 969696, c01b00, 000000, 740000</t>
  </si>
  <si>
    <t>Energy: Change in Embedded CO2 in Exports</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</si>
  <si>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</si>
  <si>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Energy: Imports</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</si>
  <si>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</si>
  <si>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Electricity, Liquid Biofuels, Biomass, Uranium, Coal, Natural Gas, Refined Petroleum Fuels, Crude Oil</t>
  </si>
  <si>
    <t>f1bb18, af64ff, 00b050, 04ffaf, 969696, c01b00, 000000, 740000</t>
  </si>
  <si>
    <t>Energy: Change in Imports</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</si>
  <si>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</si>
  <si>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f1bb18, af64ff, 00b050, 04ffaf, 969696, c01b00, 000000, 740001</t>
  </si>
  <si>
    <t>Energy: Import Expenditures</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</si>
  <si>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</si>
  <si>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f1bb18, af64ff, 00b050, 04ffaf, 969696, c01b00, 000000, 740002</t>
  </si>
  <si>
    <t>Energy: Change in Import Expenditures</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</si>
  <si>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</si>
  <si>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f1bb18, af64ff, 00b050, 04ffaf, 969696, c01b00, 000000, 740003</t>
  </si>
  <si>
    <t>Energy: Production</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</si>
  <si>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</si>
  <si>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</si>
  <si>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</si>
  <si>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Energy: Change in Production</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</si>
  <si>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</si>
  <si>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Production by Technology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</si>
  <si>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</si>
  <si>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</si>
  <si>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f1bb18, bfbfbf, 000000, ad6600, 808080, 00b050, 087bf1</t>
  </si>
  <si>
    <t>Nonenergy Products: Exports</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</si>
  <si>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</si>
  <si>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</si>
  <si>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6E8000, c01b00, FF9999, 009999, bfb088, af64ff, 004d10, f593e0, 740000, 087bf1, 004185, c2dffd, ad6600, ff00ff, f1bb18, 04ffaf, 00b050, ffff00, ff6400, 620e7a, 969696</t>
  </si>
  <si>
    <t>Nonenergy Products: Change in Exports</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</si>
  <si>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</si>
  <si>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6E8000, c01b00, FF9999, 009999, bfb088, af64ff, 004d10, f593e0, 740000, 087bf1, 004185, c2dffd, ad6600, ff00ff, f1bb18, 04ffaf, 00b050, ffff00, ff6400, 620e7a, 969697</t>
  </si>
  <si>
    <t>Nonenergy Products: Imports</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</si>
  <si>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</si>
  <si>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6E8000, c01b00, FF9999, 009999, bfb088, af64ff, 004d10, f593e0, 740000, 087bf1, 004185, c2dffd, ad6600, ff00ff, f1bb18, 04ffaf, 00b050, ffff00, ff6400, 620e7a, 969698</t>
  </si>
  <si>
    <t>Nonenergy Products: Change in Imports</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</si>
  <si>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</si>
  <si>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6E8000, c01b00, FF9999, 009999, bfb088, af64ff, 004d10, f593e0, 740000, 087bf1, 004185, c2dffd, ad6600, ff00ff, f1bb18, 04ffaf, 00b050, ffff00, ff6400, 620e7a, 969699</t>
  </si>
  <si>
    <t>Nonenergy Products: Production</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</si>
  <si>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</si>
  <si>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6E8000, c01b00, FF9999, 009999, bfb088, af64ff, 004d10, f593e0, 740000, 087bf1, 004185, c2dffd, ad6600, ff00ff, f1bb18, 04ffaf, 00b050, ffff00, ff6400, 620e7a, 969700</t>
  </si>
  <si>
    <t>Nonenergy Products: Change in Production</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</si>
  <si>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</si>
  <si>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6E8000, c01b00, FF9999, 009999, bfb088, af64ff, 004d10, f593e0, 740000, 087bf1, 004185, c2dffd, ad6600, ff00ff, f1bb18, 04ffaf, 00b050, ffff00, ff6400, 620e7a, 969701</t>
  </si>
  <si>
    <t>Nonenergy Products: Domestic Consumption</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</si>
  <si>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</si>
  <si>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6E8000, c01b00, FF9999, 009999, bfb088, af64ff, 004d10, f593e0, 740000, 087bf1, 004185, c2dffd, ad6600, ff00ff, f1bb18, 04ffaf, 00b050, ffff00, ff6400, 620e7a, 969702</t>
  </si>
  <si>
    <t>Nonenergy Products: Change in Domestic Consumption</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</si>
  <si>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</si>
  <si>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6E8000, c01b00, FF9999, 009999, bfb088, af64ff, 004d10, f593e0, 740000, 087bf1, 004185, c2dffd, ad6600, ff00ff, f1bb18, 04ffaf, 00b050, ffff00, ff6400, 620e7a, 969703</t>
  </si>
  <si>
    <t>Fuel Costs (by Fuel, by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</si>
  <si>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</si>
  <si>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Transportation Sector, Industry Sector, District Heat &amp; Hydrogen Sectors, Geoenginnering Sector</t>
  </si>
  <si>
    <t>004185, 087bf1, c01b00, 969696, 620e7a, ad6600</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</si>
  <si>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</si>
  <si>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</si>
  <si>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</si>
  <si>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Sector[lignite,electricity sector]</t>
  </si>
  <si>
    <t>f1bb18</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</si>
  <si>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</si>
  <si>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Commercial Buildings Sector, Residential Buildings Sector, Electricity Sector, Transportation Sector, Industry Sector, District Heat &amp; Hydrogen Sectors, Geoengineering Sector</t>
  </si>
  <si>
    <t>004185, 087bf1, f1bb18, c01b00, 969696, 620e7a, ad6600</t>
  </si>
  <si>
    <t>Output Fuel Costs per Unit Energy by Sector[petroleum gasoline,transportation sector]</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</si>
  <si>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</si>
  <si>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Commercial Buildings Sector, Residential Buildings Sector, Electricity Sector, Transportation Sector, Industry Sector, District Heat &amp; Hydrogen Sectors</t>
  </si>
  <si>
    <t>004185, 087bf1, f1bb18, c01b00, 969696, 620e7a</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</si>
  <si>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</si>
  <si>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</si>
  <si>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</si>
  <si>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</si>
  <si>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</si>
  <si>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</si>
  <si>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LPG Propane or Butane</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</si>
  <si>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</si>
  <si>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Commercial Buildings Sector, Residential Buildings Sector, Transportation Sector, Industry Sector</t>
  </si>
  <si>
    <t>004185, 087bf1, c01b00, 969696</t>
  </si>
  <si>
    <t>Output Fuel Costs per Unit Energy by Sector[hydrogen,transportation sector]; Output Fuel Costs per Unit Energy by Sector[hydrogen,industry sector]</t>
  </si>
  <si>
    <t>Transportation Sector, Industry Sector</t>
  </si>
  <si>
    <t>c01b00, 969696</t>
  </si>
  <si>
    <t>Technology Costs</t>
  </si>
  <si>
    <t>Battery Packs</t>
  </si>
  <si>
    <t>Output Battery Cost</t>
  </si>
  <si>
    <t>CCS Capital Equipment</t>
  </si>
  <si>
    <t>Output Capital Cost of Epqt to Sequester One Ton of CO2 per Year[industry sector]; Output Capital Cost of Epqt to Sequester One Ton of CO2 per Year[electricity sector]</t>
  </si>
  <si>
    <t>Industry Sector, Electricity Sector</t>
  </si>
  <si>
    <t>969696, f1bb18</t>
  </si>
  <si>
    <t>Onshore Wind Turbines</t>
  </si>
  <si>
    <t>Output Construction Cost per Unit Capacity before Construction Subsidies[onshore wind es]</t>
  </si>
  <si>
    <t>Offshore Wind Turbines</t>
  </si>
  <si>
    <t>Output Construction Cost per Unit Capacity before Construction Subsidies[offshore wind es]</t>
  </si>
  <si>
    <t>Solar PV (Utility-Scale)</t>
  </si>
  <si>
    <t>Output Construction Cost per Unit Capacity before Construction Subsidies[solar PV es]</t>
  </si>
  <si>
    <t>Hydrogen Electrolyzers</t>
  </si>
  <si>
    <t>Output Hydrogen Production Equipment CapEx[electrolysis]</t>
  </si>
  <si>
    <t>Electricity Sources</t>
  </si>
  <si>
    <t>RGB</t>
  </si>
  <si>
    <t>Hex</t>
  </si>
  <si>
    <t>Color</t>
  </si>
  <si>
    <t>Meaning</t>
  </si>
  <si>
    <t>171-216-164</t>
  </si>
  <si>
    <t>abd8a4</t>
  </si>
  <si>
    <t>Curtailed variable renewables</t>
  </si>
  <si>
    <t>175-100-255</t>
  </si>
  <si>
    <t>af64ff</t>
  </si>
  <si>
    <t>Storage (discharging)</t>
  </si>
  <si>
    <t>Shares a color with "Storage (charging)"</t>
  </si>
  <si>
    <t>180-159-0</t>
  </si>
  <si>
    <t>b49f00</t>
  </si>
  <si>
    <t>Electricity imports</t>
  </si>
  <si>
    <t>Shares a color with "Electricity exports"</t>
  </si>
  <si>
    <t>255-255-153</t>
  </si>
  <si>
    <t>ffff99</t>
  </si>
  <si>
    <t>Solar PV for Hydrogen Production</t>
  </si>
  <si>
    <t>0-153-204</t>
  </si>
  <si>
    <t>0099CC</t>
  </si>
  <si>
    <t>Onshore Wind for Hydrogen Production</t>
  </si>
  <si>
    <t>0-102-153</t>
  </si>
  <si>
    <t>Offshore Wind for Hydrogen Production</t>
  </si>
  <si>
    <t>ff9999</t>
  </si>
  <si>
    <t>Hydorgen Combustion Turbine</t>
  </si>
  <si>
    <t>229-255-204</t>
  </si>
  <si>
    <t>e5ffcc</t>
  </si>
  <si>
    <t>98-14-122</t>
  </si>
  <si>
    <t>620e7a</t>
  </si>
  <si>
    <t>101-255-251</t>
  </si>
  <si>
    <t>65fffb</t>
  </si>
  <si>
    <t>0-176-80</t>
  </si>
  <si>
    <t>00b050</t>
  </si>
  <si>
    <t>255-100-0</t>
  </si>
  <si>
    <t>ff6400</t>
  </si>
  <si>
    <t>241-187-24</t>
  </si>
  <si>
    <t>Distributed Solar PV</t>
  </si>
  <si>
    <t>255-255-0</t>
  </si>
  <si>
    <t>ffff00</t>
  </si>
  <si>
    <t>Utility Solar PV</t>
  </si>
  <si>
    <t>194-223-253</t>
  </si>
  <si>
    <t>c2dffd</t>
  </si>
  <si>
    <t>8-123-241</t>
  </si>
  <si>
    <t>087bf1</t>
  </si>
  <si>
    <t>0-65-133</t>
  </si>
  <si>
    <t>004185</t>
  </si>
  <si>
    <t>204-255-51</t>
  </si>
  <si>
    <t>ccff33</t>
  </si>
  <si>
    <t>4-255-175</t>
  </si>
  <si>
    <t>04ffaf</t>
  </si>
  <si>
    <t>191-176-136</t>
  </si>
  <si>
    <t>bfb088</t>
  </si>
  <si>
    <t>255-0-255</t>
  </si>
  <si>
    <t>ff00ff</t>
  </si>
  <si>
    <t>0-0-0</t>
  </si>
  <si>
    <t>000000</t>
  </si>
  <si>
    <t>Other Petroleum</t>
  </si>
  <si>
    <t>173-102-0</t>
  </si>
  <si>
    <t>ad6600</t>
  </si>
  <si>
    <t>116-0-0</t>
  </si>
  <si>
    <t>245-147-224</t>
  </si>
  <si>
    <t>f593e0</t>
  </si>
  <si>
    <t>155-28-176</t>
  </si>
  <si>
    <t>9b1cb0</t>
  </si>
  <si>
    <t>192-27-0</t>
  </si>
  <si>
    <t>c01b00</t>
  </si>
  <si>
    <t>255-0-0</t>
  </si>
  <si>
    <t>ff0000</t>
  </si>
  <si>
    <t>110-128-0</t>
  </si>
  <si>
    <t>6e8000</t>
  </si>
  <si>
    <t>0-77-16</t>
  </si>
  <si>
    <t>004d10</t>
  </si>
  <si>
    <t>0-99-99</t>
  </si>
  <si>
    <t>009999</t>
  </si>
  <si>
    <t>150-150-150</t>
  </si>
  <si>
    <t>969696</t>
  </si>
  <si>
    <t>Electricity exports</t>
  </si>
  <si>
    <t>Shares a color with "Electricity imports"</t>
  </si>
  <si>
    <t>Shares a color with "Storage (discharging)"</t>
  </si>
  <si>
    <t>Sectors</t>
  </si>
  <si>
    <t>Meaning 1</t>
  </si>
  <si>
    <t>Buildings / Residential Buildings</t>
  </si>
  <si>
    <t>District Heat &amp; Hydrogen / District Heat</t>
  </si>
  <si>
    <t>Hydrogen Grid Electricity Use</t>
  </si>
  <si>
    <t>Dedicated Clean Sources for Hydrogen Production</t>
  </si>
  <si>
    <t>Emissions Types</t>
  </si>
  <si>
    <t>energy-related emissions</t>
  </si>
  <si>
    <t>land use emissions</t>
  </si>
  <si>
    <t>geoengineering emissions</t>
  </si>
  <si>
    <t>GHGs</t>
  </si>
  <si>
    <t>F-gases</t>
  </si>
  <si>
    <t>Change in CapEx + OpEx Components</t>
  </si>
  <si>
    <t>Fuel + O&amp;M</t>
  </si>
  <si>
    <t>Capital Equipment</t>
  </si>
  <si>
    <t>Carbon Tax on Process Emissions</t>
  </si>
  <si>
    <t>Tax Rebate (Net)</t>
  </si>
  <si>
    <t>Government Cash Flow Accounting Mechanisms</t>
  </si>
  <si>
    <t>Change in Government Spending</t>
  </si>
  <si>
    <t>Change in Budget Deficit</t>
  </si>
  <si>
    <t>Change in Household Taxes</t>
  </si>
  <si>
    <t>Change in Payroll Taxes</t>
  </si>
  <si>
    <t>Change in Corporate Income Taxes</t>
  </si>
  <si>
    <t>Government Cash Flow Sources</t>
  </si>
  <si>
    <t>EV Subsidy</t>
  </si>
  <si>
    <t>Change in Jobs, GDP, and Earnings (ISIC Code group)</t>
  </si>
  <si>
    <t>Fossil Fuels and Utilities</t>
  </si>
  <si>
    <t>Manufacturing and Construction</t>
  </si>
  <si>
    <t>Others</t>
  </si>
  <si>
    <t>male</t>
  </si>
  <si>
    <t>female</t>
  </si>
  <si>
    <t>white</t>
  </si>
  <si>
    <t>black</t>
  </si>
  <si>
    <t>asian</t>
  </si>
  <si>
    <t>other race</t>
  </si>
  <si>
    <t>hispanic or latino</t>
  </si>
  <si>
    <t>not hispanic or latino</t>
  </si>
  <si>
    <t>age 16 to 19</t>
  </si>
  <si>
    <t>age 20 to 24</t>
  </si>
  <si>
    <t>age 25 to 34</t>
  </si>
  <si>
    <t>age 35 to 44</t>
  </si>
  <si>
    <t>age 45 to 54</t>
  </si>
  <si>
    <t>age 55 to 64</t>
  </si>
  <si>
    <t>age 65+</t>
  </si>
  <si>
    <t>Change in Union and Non-Union Jobs</t>
  </si>
  <si>
    <t>Union Jobs</t>
  </si>
  <si>
    <t>Non-Union Jobs</t>
  </si>
  <si>
    <t>Change in Jobs, GDP, and Earnings (Macroecon impact type)</t>
  </si>
  <si>
    <t>Direct impacts</t>
  </si>
  <si>
    <t>Indirect impacts</t>
  </si>
  <si>
    <t>Induced impacts</t>
  </si>
  <si>
    <t>Cash Flow Entities</t>
  </si>
  <si>
    <t>Government</t>
  </si>
  <si>
    <t>Non-Energy Industries</t>
  </si>
  <si>
    <t>Labor and Consumers</t>
  </si>
  <si>
    <t>Foreign Entities</t>
  </si>
  <si>
    <t>Electricity Suppliers</t>
  </si>
  <si>
    <t>Coal Suppliers</t>
  </si>
  <si>
    <t>Petroleum and Natural Gas Suppliers</t>
  </si>
  <si>
    <t>Biomass and Biofuel Suppliers</t>
  </si>
  <si>
    <t>Other Energy Suppliers</t>
  </si>
  <si>
    <t>Cash Flow Components</t>
  </si>
  <si>
    <t>Change in Revenue / Change in Domestic Revenue</t>
  </si>
  <si>
    <t>Change in Export Revenue</t>
  </si>
  <si>
    <t>Change in Energy Expenditures (inverted)</t>
  </si>
  <si>
    <t>Change in Nonenergy Expenditures (inverted)</t>
  </si>
  <si>
    <t>Vehicle Technologies</t>
  </si>
  <si>
    <t>plug-in hydrid vehicle</t>
  </si>
  <si>
    <t>Vehicle Types</t>
  </si>
  <si>
    <t>Freight Ships</t>
  </si>
  <si>
    <t>Passenger Ships</t>
  </si>
  <si>
    <t>Freight Rail</t>
  </si>
  <si>
    <t>Passenger Rail</t>
  </si>
  <si>
    <t>Freight Aircraft</t>
  </si>
  <si>
    <t>Passenger Aircraft</t>
  </si>
  <si>
    <t>Med &amp; Heavy Trucks</t>
  </si>
  <si>
    <t>Light &amp; Medium Freight Trucks</t>
  </si>
  <si>
    <t>Cars &amp; SUVs</t>
  </si>
  <si>
    <t>Industries</t>
  </si>
  <si>
    <t>255-153-153</t>
  </si>
  <si>
    <t>FF9999</t>
  </si>
  <si>
    <t>CCFF33</t>
  </si>
  <si>
    <t>6E8000</t>
  </si>
  <si>
    <t>Building Components</t>
  </si>
  <si>
    <t>Building Types</t>
  </si>
  <si>
    <t>Transportation Fuels</t>
  </si>
  <si>
    <t>Jet Fuel</t>
  </si>
  <si>
    <t>LPG</t>
  </si>
  <si>
    <t>Industry Fuels</t>
  </si>
  <si>
    <t>District Heat</t>
  </si>
  <si>
    <t>LPG Propane and Butane</t>
  </si>
  <si>
    <t>Industrial Processes</t>
  </si>
  <si>
    <t>Other Processes</t>
  </si>
  <si>
    <t>Buildings Fuels</t>
  </si>
  <si>
    <t>Kerosene</t>
  </si>
  <si>
    <t>Primary Energy Sources</t>
  </si>
  <si>
    <t>Solar (total of all solar types)</t>
  </si>
  <si>
    <t>Wind (total of both wind types)</t>
  </si>
  <si>
    <t>Liquid Biofuels</t>
  </si>
  <si>
    <t>Refined Petroleum Fuels</t>
  </si>
  <si>
    <t>Energy Export, Import, and Production Types</t>
  </si>
  <si>
    <t>Uranium</t>
  </si>
  <si>
    <t>Coal</t>
  </si>
  <si>
    <t>Hydrogen Production Pathways</t>
  </si>
  <si>
    <t>Electrolysis with Avg Grid Electricity</t>
  </si>
  <si>
    <t>191-191-191</t>
  </si>
  <si>
    <t>bfbfbf</t>
  </si>
  <si>
    <t>Steam Methane Reforming</t>
  </si>
  <si>
    <t>Coal Gasification</t>
  </si>
  <si>
    <t>Biomass Gasification</t>
  </si>
  <si>
    <t>128-128-128</t>
  </si>
  <si>
    <t>Partial Oxidation of Hydrocarbons</t>
  </si>
  <si>
    <t>Electrolysis with New Clean Electricity (Green H2)</t>
  </si>
  <si>
    <t>Steam Methane Reforming with CCS (Blue H2)</t>
  </si>
  <si>
    <t>Scenario Name for Web App</t>
  </si>
  <si>
    <t>Corresponding .cin File</t>
  </si>
  <si>
    <t>Current Policies</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</si>
  <si>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</si>
  <si>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</si>
  <si>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Curve Title</t>
  </si>
  <si>
    <t>Target Title</t>
  </si>
  <si>
    <t>Target Year</t>
  </si>
  <si>
    <t>Target Min Value</t>
  </si>
  <si>
    <t>Target Max Value</t>
  </si>
  <si>
    <t>Target Description</t>
  </si>
  <si>
    <t>2035 Nationally Determined Contribution (NDC)</t>
  </si>
  <si>
    <t>Table ES-2:  Recent Trends in U.S. Greenhouse Gas Emissions and Sinks (MMT CO2 Eq.)</t>
  </si>
  <si>
    <t>Gas/Source</t>
  </si>
  <si>
    <t>Percent Change Since 1990</t>
  </si>
  <si>
    <t>CH4 (excludes LULUCF sources)a</t>
  </si>
  <si>
    <t>N2O (excludes LULUCF sources)a</t>
  </si>
  <si>
    <t>HFCs</t>
  </si>
  <si>
    <t>PFCs</t>
  </si>
  <si>
    <t>SF6</t>
  </si>
  <si>
    <t>NF3</t>
  </si>
  <si>
    <t>Total Gross Emissions (Sources)a</t>
  </si>
  <si>
    <t>LULUCF Emissionsb</t>
  </si>
  <si>
    <t xml:space="preserve">CH4 </t>
  </si>
  <si>
    <t xml:space="preserve">N2O </t>
  </si>
  <si>
    <t>LULUCF Carbon Stock Changec</t>
  </si>
  <si>
    <t>LULUCF Sector Net Totald</t>
  </si>
  <si>
    <t>Net Emissions (Sources and Sinks)</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</si>
  <si>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</si>
  <si>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</si>
  <si>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</si>
  <si>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</si>
  <si>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Notes: Total (gross) are emissions presented without LULUCF. Net emissions are presented with LULUCF. Totals may not sum due to independent rounding. Parentheses indicate negative values or sequestration.</t>
  </si>
  <si>
    <t>TABLE  1  SECTORAL REPORT FOR ENERGY</t>
  </si>
  <si>
    <t>Inventory 2005</t>
  </si>
  <si>
    <t>(Sheet 1 of 2)</t>
  </si>
  <si>
    <t>Submission 2022 v1</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</si>
  <si>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</si>
  <si>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</si>
  <si>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</si>
  <si>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</si>
  <si>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</si>
  <si>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</si>
  <si>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</si>
  <si>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</si>
  <si>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</si>
  <si>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</si>
  <si>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</si>
  <si>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</si>
  <si>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</si>
  <si>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</si>
  <si>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</si>
  <si>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</si>
  <si>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</si>
  <si>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</si>
  <si>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</si>
  <si>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</si>
  <si>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</si>
  <si>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</si>
  <si>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</si>
  <si>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g. Other (please specify)</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</si>
  <si>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</si>
  <si>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</si>
  <si>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</si>
  <si>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</si>
  <si>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</si>
  <si>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</si>
  <si>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</si>
  <si>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</si>
  <si>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</si>
  <si>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</si>
  <si>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5. Other (as specified in table 1.A(a) sheet 4)</t>
  </si>
  <si>
    <t>a.  Stationary</t>
  </si>
  <si>
    <t>b.  Mobile</t>
  </si>
  <si>
    <t>NA</t>
  </si>
  <si>
    <t>B. Fugitive emissions from fuels</t>
  </si>
  <si>
    <t>1. Solid fuels</t>
  </si>
  <si>
    <t>a.  Coal mining and handling</t>
  </si>
  <si>
    <t/>
  </si>
  <si>
    <t>b.  Solid fuel transformation</t>
  </si>
  <si>
    <t>c.  Other (as specified in table 1.B.1)</t>
  </si>
  <si>
    <t>NO</t>
  </si>
  <si>
    <t>2. Oil and natural gas and other emissions from energy production</t>
  </si>
  <si>
    <t>a.  Oil</t>
  </si>
  <si>
    <t>b.  Natural gas</t>
  </si>
  <si>
    <t>c.  Venting and flaring</t>
  </si>
  <si>
    <t>d. Other (as specified in table 1.B.2)</t>
  </si>
  <si>
    <t>C. CO2 Transport and storage</t>
  </si>
  <si>
    <t>IE,NA</t>
  </si>
  <si>
    <t>1.  Transport of CO2</t>
  </si>
  <si>
    <t>2.  Injection and storage</t>
  </si>
  <si>
    <t>3.  Other</t>
  </si>
  <si>
    <t>Memo items: (1)</t>
  </si>
  <si>
    <t>International bunkers</t>
  </si>
  <si>
    <t>NE</t>
  </si>
  <si>
    <t>Aviation</t>
  </si>
  <si>
    <t>NO,NA</t>
  </si>
  <si>
    <t>Navigation</t>
  </si>
  <si>
    <t>Multilateral operations</t>
  </si>
  <si>
    <t>CO2 emissions from biomass</t>
  </si>
  <si>
    <t>CO2 captured</t>
  </si>
  <si>
    <t>For domestic storage</t>
  </si>
  <si>
    <t>For storage in other countries</t>
  </si>
  <si>
    <t>Subtotals, excluding biomass, excluding bunkers</t>
  </si>
  <si>
    <t>Subtotals, excluding biomass, including bunkers</t>
  </si>
  <si>
    <t>Waste</t>
  </si>
  <si>
    <t>*adjustments made using Table 1.A(a) to move pipeline energy use from transportation into industry and to move waste incineration energy use from industry into waste</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</si>
  <si>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</si>
  <si>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</si>
  <si>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</si>
  <si>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</si>
  <si>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</si>
  <si>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</si>
  <si>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</si>
  <si>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</si>
  <si>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</si>
  <si>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</si>
  <si>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</si>
  <si>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</si>
  <si>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</si>
  <si>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</si>
  <si>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</si>
  <si>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</si>
  <si>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</si>
  <si>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</si>
  <si>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</si>
  <si>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</si>
  <si>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</si>
  <si>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t>1.A.1. Energy industries</t>
  </si>
  <si>
    <t>NO,IE,NA</t>
  </si>
  <si>
    <r>
      <t>a.  Public electricity and heat production</t>
    </r>
    <r>
      <rPr>
        <b/>
        <vertAlign val="superscript"/>
        <sz val="9"/>
        <rFont val="Times New Roman"/>
        <family val="1"/>
      </rPr>
      <t>(7)</t>
    </r>
  </si>
  <si>
    <t>1.A.1.a.i  Electricity Generation</t>
  </si>
  <si>
    <t>Liquid Fuels</t>
  </si>
  <si>
    <t>Solid Fuels</t>
  </si>
  <si>
    <t>Gaseous Fuels</t>
  </si>
  <si>
    <t>Other Fossil Fuels</t>
  </si>
  <si>
    <t>Peat</t>
  </si>
  <si>
    <t>1.A.1.a.ii  Combined heat and power generation</t>
  </si>
  <si>
    <t>IE,NO</t>
  </si>
  <si>
    <t>NO,IE</t>
  </si>
  <si>
    <t>1.A.1.a.iii  Heat plants</t>
  </si>
  <si>
    <r>
      <t>c.  Manufacture of solid fuels and other energy industries</t>
    </r>
    <r>
      <rPr>
        <b/>
        <vertAlign val="superscript"/>
        <sz val="9"/>
        <rFont val="Times New Roman"/>
        <family val="1"/>
      </rPr>
      <t>(8)</t>
    </r>
  </si>
  <si>
    <t>1.A.1.c.i  Manufacture of solid fuels</t>
  </si>
  <si>
    <t>1.A.1.c.ii  Oil and gas extraction</t>
  </si>
  <si>
    <t>1.A.1.c.iii  Other energy industries</t>
  </si>
  <si>
    <t>1.A.2 Manufacturing industries and construction</t>
  </si>
  <si>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</si>
  <si>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</si>
  <si>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</si>
  <si>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</si>
  <si>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t>1.A.2.g.viii  Other (please specify)</t>
  </si>
  <si>
    <t>Other non-specified</t>
  </si>
  <si>
    <t>1.A.3  Transport</t>
  </si>
  <si>
    <r>
      <t>a.  Domestic aviation</t>
    </r>
    <r>
      <rPr>
        <b/>
        <vertAlign val="superscript"/>
        <sz val="9"/>
        <rFont val="Times New Roman"/>
        <family val="1"/>
      </rPr>
      <t>(10)</t>
    </r>
  </si>
  <si>
    <t>Aviation gasoline</t>
  </si>
  <si>
    <t>Jet kerosene</t>
  </si>
  <si>
    <r>
      <t>b.  Road transportation</t>
    </r>
    <r>
      <rPr>
        <b/>
        <vertAlign val="superscript"/>
        <sz val="9"/>
        <rFont val="Times New Roman"/>
        <family val="1"/>
      </rPr>
      <t>(11)</t>
    </r>
  </si>
  <si>
    <t>Gasoline</t>
  </si>
  <si>
    <t>Diesel oil</t>
  </si>
  <si>
    <t>Liquefied petroleum gases (LPG)</t>
  </si>
  <si>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</si>
  <si>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</si>
  <si>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t>i.  Cars</t>
  </si>
  <si>
    <t>LNG</t>
  </si>
  <si>
    <t>ii.  Light duty trucks</t>
  </si>
  <si>
    <t>iii.  Heavy duty trucks and buses</t>
  </si>
  <si>
    <r>
      <t>Other liquid fFuels (</t>
    </r>
    <r>
      <rPr>
        <b/>
        <i/>
        <sz val="9"/>
        <rFont val="Times New Roman"/>
        <family val="1"/>
      </rPr>
      <t>please specify</t>
    </r>
    <r>
      <rPr>
        <b/>
        <sz val="9"/>
        <rFont val="Times New Roman"/>
        <family val="1"/>
      </rPr>
      <t>)</t>
    </r>
  </si>
  <si>
    <t>iv.  Motorcycles</t>
  </si>
  <si>
    <t>v.  Other (please specify)</t>
  </si>
  <si>
    <t>Evaporative Emissions</t>
  </si>
  <si>
    <t>Diesel Oil</t>
  </si>
  <si>
    <t>Liquefied Petroleum Gases (LPG)</t>
  </si>
  <si>
    <t>Other Liquid Fuels (please specify)</t>
  </si>
  <si>
    <t>Other Fossil Fuels (please specify)</t>
  </si>
  <si>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</si>
  <si>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</si>
  <si>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t>Residual fuel oil</t>
  </si>
  <si>
    <t>Gas/diesel oil</t>
  </si>
  <si>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</si>
  <si>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</si>
  <si>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</si>
  <si>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t>NE,IE</t>
  </si>
  <si>
    <t>NO,NE</t>
  </si>
  <si>
    <t>i. Pipeline transport</t>
  </si>
  <si>
    <r>
      <t>ii. Other</t>
    </r>
    <r>
      <rPr>
        <b/>
        <i/>
        <sz val="9"/>
        <color indexed="8"/>
        <rFont val="Times New Roman"/>
        <family val="1"/>
      </rPr>
      <t xml:space="preserve"> (please specify)</t>
    </r>
  </si>
  <si>
    <t>Non-Transportation Mobile</t>
  </si>
  <si>
    <t>1.A.4  Other sectors</t>
  </si>
  <si>
    <r>
      <t>a.  Commercial/institutional</t>
    </r>
    <r>
      <rPr>
        <b/>
        <vertAlign val="superscript"/>
        <sz val="9"/>
        <rFont val="Times New Roman"/>
        <family val="1"/>
      </rPr>
      <t>(12)</t>
    </r>
  </si>
  <si>
    <t>1.A.4.a.i  Stationary combustion</t>
  </si>
  <si>
    <r>
      <t>b.  Residential</t>
    </r>
    <r>
      <rPr>
        <b/>
        <vertAlign val="superscript"/>
        <sz val="9"/>
        <rFont val="Times New Roman"/>
        <family val="1"/>
      </rPr>
      <t>(13)</t>
    </r>
  </si>
  <si>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</si>
  <si>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</si>
  <si>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</si>
  <si>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</si>
  <si>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</si>
  <si>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</si>
  <si>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</si>
  <si>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</si>
  <si>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</si>
  <si>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NE,NA</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</si>
  <si>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</si>
  <si>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</si>
  <si>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</si>
  <si>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</si>
  <si>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</si>
  <si>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r>
      <t>Fossil fuels</t>
    </r>
    <r>
      <rPr>
        <b/>
        <vertAlign val="superscript"/>
        <sz val="9"/>
        <rFont val="Times New Roman"/>
        <family val="1"/>
      </rPr>
      <t>(4)</t>
    </r>
  </si>
  <si>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</si>
  <si>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</si>
  <si>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</si>
  <si>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</si>
  <si>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</si>
  <si>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</si>
  <si>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</si>
  <si>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</si>
  <si>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</si>
  <si>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</si>
  <si>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</si>
  <si>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</si>
  <si>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</si>
  <si>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</si>
  <si>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</si>
  <si>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</si>
  <si>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</si>
  <si>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</si>
  <si>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</si>
  <si>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</si>
  <si>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</si>
  <si>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</si>
  <si>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</si>
  <si>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</si>
  <si>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</si>
  <si>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</si>
  <si>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r>
      <t xml:space="preserve">10.  Other </t>
    </r>
    <r>
      <rPr>
        <b/>
        <i/>
        <sz val="9"/>
        <rFont val="Times New Roman"/>
        <family val="1"/>
      </rPr>
      <t>(as specified in table 2(I).A-H)</t>
    </r>
  </si>
  <si>
    <t>C.  Metal industry</t>
  </si>
  <si>
    <t>1.  Iron and steel production</t>
  </si>
  <si>
    <t>2.  Ferroalloys production</t>
  </si>
  <si>
    <t>3.  Aluminium production</t>
  </si>
  <si>
    <t>4.  Magnesium production</t>
  </si>
  <si>
    <t>5. Lead production</t>
  </si>
  <si>
    <t>6. Zinc production</t>
  </si>
  <si>
    <r>
      <t xml:space="preserve">7.  Other </t>
    </r>
    <r>
      <rPr>
        <b/>
        <i/>
        <sz val="9"/>
        <rFont val="Times New Roman"/>
        <family val="1"/>
      </rPr>
      <t>(as specified in table 2(I).A-H)</t>
    </r>
  </si>
  <si>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</si>
  <si>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</si>
  <si>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</si>
  <si>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</si>
  <si>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</si>
  <si>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</si>
  <si>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</si>
  <si>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</si>
  <si>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</si>
  <si>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 xml:space="preserve">5.  Other </t>
    </r>
    <r>
      <rPr>
        <b/>
        <i/>
        <sz val="9"/>
        <rFont val="Times New Roman"/>
        <family val="1"/>
      </rPr>
      <t>(as specified in table 2(II))</t>
    </r>
  </si>
  <si>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</si>
  <si>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</si>
  <si>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</si>
  <si>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</si>
  <si>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</si>
  <si>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</si>
  <si>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</si>
  <si>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</si>
  <si>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</si>
  <si>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</si>
  <si>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</si>
  <si>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</si>
  <si>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</si>
  <si>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</si>
  <si>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</si>
  <si>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</si>
  <si>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</si>
  <si>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</si>
  <si>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</si>
  <si>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</si>
  <si>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</si>
  <si>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</si>
  <si>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</si>
  <si>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</si>
  <si>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</si>
  <si>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</si>
  <si>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</si>
  <si>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</si>
  <si>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</si>
  <si>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</si>
  <si>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</si>
  <si>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</si>
  <si>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</si>
  <si>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</si>
  <si>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</si>
  <si>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</si>
  <si>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</si>
  <si>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</si>
  <si>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</si>
  <si>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</si>
  <si>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</si>
  <si>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</si>
  <si>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</si>
  <si>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</si>
  <si>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</si>
  <si>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</si>
  <si>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</si>
  <si>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</si>
  <si>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</si>
  <si>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t>(t)</t>
  </si>
  <si>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</si>
  <si>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</si>
  <si>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NO,NE,IE,NA</t>
  </si>
  <si>
    <t>NO,NE,NA</t>
  </si>
  <si>
    <t>B.   Chemical industry</t>
  </si>
  <si>
    <t>9. Flurochemical production</t>
  </si>
  <si>
    <t>By-product emissions</t>
  </si>
  <si>
    <t>Fugitive emissions</t>
  </si>
  <si>
    <t>10. Other</t>
  </si>
  <si>
    <t>C.   Metal industry</t>
  </si>
  <si>
    <t>3. Aluminium production</t>
  </si>
  <si>
    <t>4. Magnesium production</t>
  </si>
  <si>
    <t>7. Other</t>
  </si>
  <si>
    <t>NO,NE,IE</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</si>
  <si>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</si>
  <si>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</si>
  <si>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</si>
  <si>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</si>
  <si>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</si>
  <si>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</si>
  <si>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</si>
  <si>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</si>
  <si>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</si>
  <si>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r>
      <t>F.     Product uses as substitutes for ODS</t>
    </r>
    <r>
      <rPr>
        <b/>
        <sz val="9"/>
        <rFont val="Times New Roman"/>
        <family val="1"/>
      </rPr>
      <t/>
    </r>
  </si>
  <si>
    <t>G.    Other product manufacture and use</t>
  </si>
  <si>
    <t xml:space="preserve">H.    Other </t>
  </si>
  <si>
    <t>Subtotal of Industry F-Gas Emissions</t>
  </si>
  <si>
    <t>TABLE 3 SECTORAL REPORT FOR AGRICULTURE</t>
  </si>
  <si>
    <t xml:space="preserve">GREENHOUSE GAS SOURCE AND </t>
  </si>
  <si>
    <t>SINK CATEGORIES</t>
  </si>
  <si>
    <t>3. Total agriculture</t>
  </si>
  <si>
    <t>I. Livestock</t>
  </si>
  <si>
    <t>A. Enteric fermentation</t>
  </si>
  <si>
    <r>
      <t>1.   Cattle</t>
    </r>
    <r>
      <rPr>
        <vertAlign val="superscript"/>
        <sz val="9"/>
        <rFont val="Times New Roman"/>
        <family val="1"/>
      </rPr>
      <t>(1)</t>
    </r>
  </si>
  <si>
    <t>Option A:</t>
  </si>
  <si>
    <t>Dairy cattle</t>
  </si>
  <si>
    <t>Non-dairy cattle</t>
  </si>
  <si>
    <t>Option B:</t>
  </si>
  <si>
    <t>Mature dairy cattle</t>
  </si>
  <si>
    <t>Other mature cattle</t>
  </si>
  <si>
    <t>Growing cattle</t>
  </si>
  <si>
    <t>Option C (country-specific):</t>
  </si>
  <si>
    <r>
      <t xml:space="preserve">Other </t>
    </r>
    <r>
      <rPr>
        <i/>
        <sz val="9"/>
        <rFont val="Times New Roman"/>
        <family val="1"/>
      </rPr>
      <t>(as specified in table 3(I).A)</t>
    </r>
  </si>
  <si>
    <t>Steer Stocker</t>
  </si>
  <si>
    <t>Heifer Stocker</t>
  </si>
  <si>
    <t>Beef Cows</t>
  </si>
  <si>
    <t>Dairy Replacements</t>
  </si>
  <si>
    <t>Beef Replacements</t>
  </si>
  <si>
    <t>Steer Feedlot</t>
  </si>
  <si>
    <t>Heifer Feedlot</t>
  </si>
  <si>
    <t>Bulls</t>
  </si>
  <si>
    <t>Dairy Cows</t>
  </si>
  <si>
    <t>Beef Calves</t>
  </si>
  <si>
    <t>Dairy Calves</t>
  </si>
  <si>
    <t>2.    Sheep</t>
  </si>
  <si>
    <t>3.    Swine</t>
  </si>
  <si>
    <t>4.    Other livestock</t>
  </si>
  <si>
    <t>Camels</t>
  </si>
  <si>
    <t>Goats</t>
  </si>
  <si>
    <t>Horses</t>
  </si>
  <si>
    <t>Mules and Asses</t>
  </si>
  <si>
    <t>Poultry</t>
  </si>
  <si>
    <t>Other (please specify)</t>
  </si>
  <si>
    <t>Other</t>
  </si>
  <si>
    <t>B.  Manure management</t>
  </si>
  <si>
    <r>
      <t>1.    Cattle</t>
    </r>
    <r>
      <rPr>
        <vertAlign val="superscript"/>
        <sz val="9"/>
        <rFont val="Times New Roman"/>
        <family val="1"/>
      </rPr>
      <t>(1)</t>
    </r>
  </si>
  <si>
    <r>
      <t xml:space="preserve">Other </t>
    </r>
    <r>
      <rPr>
        <i/>
        <sz val="9"/>
        <rFont val="Times New Roman"/>
        <family val="1"/>
      </rPr>
      <t>(as specified in table 3(I).B)</t>
    </r>
  </si>
  <si>
    <t>Dairy Cattle</t>
  </si>
  <si>
    <t>Non-Dairy Cattle</t>
  </si>
  <si>
    <r>
      <t>5. Indirect N</t>
    </r>
    <r>
      <rPr>
        <vertAlign val="subscript"/>
        <sz val="9"/>
        <rFont val="Times New Roman"/>
        <family val="1"/>
      </rPr>
      <t>2</t>
    </r>
    <r>
      <rPr>
        <sz val="9"/>
        <rFont val="Times New Roman"/>
        <family val="1"/>
      </rPr>
      <t>O emissions</t>
    </r>
  </si>
  <si>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</si>
  <si>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</si>
  <si>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</si>
  <si>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</si>
  <si>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</si>
  <si>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</si>
  <si>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</si>
  <si>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</si>
  <si>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</si>
  <si>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</si>
  <si>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</si>
  <si>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</si>
  <si>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</si>
  <si>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</si>
  <si>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</si>
  <si>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</si>
  <si>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</si>
  <si>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</si>
  <si>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NE,IE,NA</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</si>
  <si>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</si>
  <si>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</si>
  <si>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</si>
  <si>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</si>
  <si>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</si>
  <si>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</si>
  <si>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</si>
  <si>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</si>
  <si>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</si>
  <si>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</si>
  <si>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</si>
  <si>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</si>
  <si>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</si>
  <si>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</si>
  <si>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</si>
  <si>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</si>
  <si>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</si>
  <si>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</si>
  <si>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</si>
  <si>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</si>
  <si>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</si>
  <si>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</si>
  <si>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</si>
  <si>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</si>
  <si>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</si>
  <si>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</si>
  <si>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</si>
  <si>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</si>
  <si>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</si>
  <si>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</si>
  <si>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</si>
  <si>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</si>
  <si>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</si>
  <si>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</si>
  <si>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</si>
  <si>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</si>
  <si>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</si>
  <si>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Memo item:</t>
    </r>
    <r>
      <rPr>
        <b/>
        <vertAlign val="superscript"/>
        <sz val="9"/>
        <rFont val="Times New Roman"/>
        <family val="1"/>
      </rPr>
      <t>(2)</t>
    </r>
  </si>
  <si>
    <t>Long-term storage of C in waste disposal sites</t>
  </si>
  <si>
    <t xml:space="preserve">Annual change in total long-term C storage </t>
  </si>
  <si>
    <r>
      <t>Annual change in total long-term C storage in HWP waste</t>
    </r>
    <r>
      <rPr>
        <vertAlign val="superscript"/>
        <sz val="9"/>
        <rFont val="Times New Roman"/>
        <family val="1"/>
      </rPr>
      <t>(3)</t>
    </r>
  </si>
  <si>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</si>
  <si>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</si>
  <si>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</si>
  <si>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</si>
  <si>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</si>
  <si>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</si>
  <si>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</si>
  <si>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 Excluding Bunker Fuels</t>
  </si>
  <si>
    <t xml:space="preserve">  Energy</t>
  </si>
  <si>
    <t xml:space="preserve">  Transportation Biomass</t>
  </si>
  <si>
    <t xml:space="preserve">  Industry Processes</t>
  </si>
  <si>
    <t xml:space="preserve">  Agriculture</t>
  </si>
  <si>
    <t xml:space="preserve">  LULUCF</t>
  </si>
  <si>
    <t xml:space="preserve">  Waste</t>
  </si>
  <si>
    <t>TOTAL EXCLUDING BUNKERS</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</si>
  <si>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</si>
  <si>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</si>
  <si>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</si>
  <si>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</si>
  <si>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</si>
  <si>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</si>
  <si>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</si>
  <si>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</si>
  <si>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</si>
  <si>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</si>
  <si>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</si>
  <si>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</si>
  <si>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</si>
  <si>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</si>
  <si>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All Industries, t</t>
  </si>
  <si>
    <t>All Industries, kt CO2e</t>
  </si>
  <si>
    <t>Subtotals, CO2e (MMT, AR5)</t>
  </si>
  <si>
    <t>Total Emissions, Excluding Bunkers</t>
  </si>
  <si>
    <t>Total Emissions</t>
  </si>
  <si>
    <t>LULUCF</t>
  </si>
  <si>
    <t>GHGs Only</t>
  </si>
  <si>
    <t>TOTAL 2005 US EMISSIONS, MMT CO2e</t>
  </si>
  <si>
    <t>TOTAL 2005 US EMISSIONS EXCLUDING BUNKERS, MMT CO2e</t>
  </si>
  <si>
    <t>All Gases</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</si>
  <si>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</si>
  <si>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</si>
  <si>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</si>
  <si>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</si>
  <si>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</si>
  <si>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</si>
  <si>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</si>
  <si>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</si>
  <si>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</si>
  <si>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</si>
  <si>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</si>
  <si>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</si>
  <si>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</si>
  <si>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</si>
  <si>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</si>
  <si>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</si>
  <si>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</si>
  <si>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</si>
  <si>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</si>
  <si>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</si>
  <si>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</si>
  <si>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</si>
  <si>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</si>
  <si>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</si>
  <si>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</si>
  <si>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</si>
  <si>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</si>
  <si>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</si>
  <si>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</si>
  <si>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</si>
  <si>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</si>
  <si>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</si>
  <si>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</si>
  <si>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</si>
  <si>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</si>
  <si>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</si>
  <si>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</si>
  <si>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</si>
  <si>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</si>
  <si>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</si>
  <si>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</si>
  <si>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</si>
  <si>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</si>
  <si>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</si>
  <si>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</si>
  <si>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</si>
  <si>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</si>
  <si>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</si>
  <si>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</si>
  <si>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</si>
  <si>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</si>
  <si>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</si>
  <si>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</si>
  <si>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</si>
  <si>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</si>
  <si>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</si>
  <si>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</si>
  <si>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</si>
  <si>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</si>
  <si>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</si>
  <si>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</si>
  <si>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</si>
  <si>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</si>
  <si>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</si>
  <si>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</si>
  <si>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</si>
  <si>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</si>
  <si>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</si>
  <si>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</si>
  <si>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</si>
  <si>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</si>
  <si>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</si>
  <si>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</si>
  <si>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</si>
  <si>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</si>
  <si>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</si>
  <si>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</si>
  <si>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</si>
  <si>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</si>
  <si>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</si>
  <si>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</si>
  <si>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</si>
  <si>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</si>
  <si>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</si>
  <si>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</si>
  <si>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</si>
  <si>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</si>
  <si>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</si>
  <si>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</si>
  <si>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</si>
  <si>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</si>
  <si>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</si>
  <si>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</si>
  <si>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</si>
  <si>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</si>
  <si>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</si>
  <si>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</si>
  <si>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</si>
  <si>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</si>
  <si>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</si>
  <si>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</si>
  <si>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</si>
  <si>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</si>
  <si>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</si>
  <si>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</si>
  <si>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</si>
  <si>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</si>
  <si>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</si>
  <si>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</si>
  <si>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</si>
  <si>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</si>
  <si>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</si>
  <si>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</si>
  <si>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</si>
  <si>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</si>
  <si>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</si>
  <si>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</si>
  <si>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</si>
  <si>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</si>
  <si>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</si>
  <si>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</si>
  <si>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</si>
  <si>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</si>
  <si>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</si>
  <si>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</si>
  <si>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</si>
  <si>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</si>
  <si>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</si>
  <si>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</si>
  <si>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</si>
  <si>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</si>
  <si>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</si>
  <si>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</si>
  <si>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</si>
  <si>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</si>
  <si>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</si>
  <si>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</si>
  <si>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</si>
  <si>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</si>
  <si>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</si>
  <si>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</si>
  <si>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</si>
  <si>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</si>
  <si>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</si>
  <si>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</si>
  <si>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</si>
  <si>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</si>
  <si>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</si>
  <si>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</si>
  <si>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</si>
  <si>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</si>
  <si>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</si>
  <si>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</si>
  <si>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</si>
  <si>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</si>
  <si>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</si>
  <si>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</si>
  <si>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</si>
  <si>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</si>
  <si>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</si>
  <si>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</si>
  <si>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</si>
  <si>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</si>
  <si>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</si>
  <si>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</si>
  <si>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</si>
  <si>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</si>
  <si>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</si>
  <si>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</si>
  <si>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</si>
  <si>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</si>
  <si>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</si>
  <si>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</si>
  <si>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</si>
  <si>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</si>
  <si>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</si>
  <si>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</si>
  <si>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</si>
  <si>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</si>
  <si>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</si>
  <si>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</si>
  <si>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</si>
  <si>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</si>
  <si>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</si>
  <si>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</si>
  <si>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</si>
  <si>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</si>
  <si>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</si>
  <si>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</si>
  <si>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</si>
  <si>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</si>
  <si>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</si>
  <si>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</si>
  <si>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</si>
  <si>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</si>
  <si>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</si>
  <si>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</si>
  <si>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</si>
  <si>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</si>
  <si>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</si>
  <si>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</si>
  <si>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</si>
  <si>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</si>
  <si>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</si>
  <si>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</si>
  <si>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</si>
  <si>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</si>
  <si>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</si>
  <si>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</si>
  <si>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</si>
  <si>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</si>
  <si>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</si>
  <si>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</si>
  <si>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</si>
  <si>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</si>
  <si>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</si>
  <si>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</si>
  <si>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</si>
  <si>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</si>
  <si>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</si>
  <si>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</si>
  <si>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</si>
  <si>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</si>
  <si>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</si>
  <si>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</si>
  <si>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</si>
  <si>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</si>
  <si>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</si>
  <si>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</si>
  <si>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</si>
  <si>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</si>
  <si>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</si>
  <si>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</si>
  <si>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</si>
  <si>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</si>
  <si>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</si>
  <si>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</si>
  <si>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</si>
  <si>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</si>
  <si>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</si>
  <si>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</si>
  <si>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</si>
  <si>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</si>
  <si>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</si>
  <si>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</si>
  <si>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</si>
  <si>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</si>
  <si>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</si>
  <si>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</si>
  <si>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</si>
  <si>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</si>
  <si>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</si>
  <si>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</si>
  <si>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</si>
  <si>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</si>
  <si>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</si>
  <si>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</si>
  <si>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</si>
  <si>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</si>
  <si>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</si>
  <si>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</si>
  <si>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</si>
  <si>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</si>
  <si>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</si>
  <si>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</si>
  <si>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</si>
  <si>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</si>
  <si>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</si>
  <si>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</si>
  <si>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</si>
  <si>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</si>
  <si>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</si>
  <si>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</si>
  <si>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</si>
  <si>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</si>
  <si>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</si>
  <si>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</si>
  <si>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</si>
  <si>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</si>
  <si>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</si>
  <si>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</si>
  <si>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</si>
  <si>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</si>
  <si>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</si>
  <si>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</si>
  <si>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</si>
  <si>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</si>
  <si>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</si>
  <si>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</si>
  <si>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</si>
  <si>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</si>
  <si>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</si>
  <si>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</si>
  <si>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</si>
  <si>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</si>
  <si>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</si>
  <si>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</si>
  <si>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</si>
  <si>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</si>
  <si>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</si>
  <si>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</si>
  <si>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</si>
  <si>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</si>
  <si>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</si>
  <si>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</si>
  <si>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</si>
  <si>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</si>
  <si>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</si>
  <si>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</si>
  <si>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</si>
  <si>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</si>
  <si>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</si>
  <si>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</si>
  <si>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</si>
  <si>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</si>
  <si>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</si>
  <si>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</si>
  <si>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</si>
  <si>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</si>
  <si>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</si>
  <si>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</si>
  <si>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</si>
  <si>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</si>
  <si>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</si>
  <si>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</si>
  <si>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</si>
  <si>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</si>
  <si>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</si>
  <si>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</si>
  <si>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</si>
  <si>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</si>
  <si>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</si>
  <si>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</si>
  <si>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</si>
  <si>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</si>
  <si>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</si>
  <si>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</si>
  <si>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</si>
  <si>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</si>
  <si>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</si>
  <si>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</si>
  <si>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</si>
  <si>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</si>
  <si>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</si>
  <si>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</si>
  <si>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</si>
  <si>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</si>
  <si>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</si>
  <si>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</si>
  <si>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</si>
  <si>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</si>
  <si>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</si>
  <si>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</si>
  <si>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</si>
  <si>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</si>
  <si>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</si>
  <si>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</si>
  <si>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</si>
  <si>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</si>
  <si>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</si>
  <si>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</si>
  <si>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</si>
  <si>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</si>
  <si>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</si>
  <si>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</si>
  <si>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</si>
  <si>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</si>
  <si>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</si>
  <si>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</si>
  <si>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</si>
  <si>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</si>
  <si>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</si>
  <si>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</si>
  <si>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</si>
  <si>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</si>
  <si>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</si>
  <si>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</si>
  <si>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</si>
  <si>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</si>
  <si>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</si>
  <si>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</si>
  <si>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</si>
  <si>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</si>
  <si>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</si>
  <si>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</si>
  <si>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</si>
  <si>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</si>
  <si>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</si>
  <si>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</si>
  <si>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</si>
  <si>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</si>
  <si>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</si>
  <si>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</si>
  <si>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</si>
  <si>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</si>
  <si>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</si>
  <si>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</si>
  <si>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</si>
  <si>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</si>
  <si>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</si>
  <si>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</si>
  <si>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</si>
  <si>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</si>
  <si>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</si>
  <si>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</si>
  <si>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</si>
  <si>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</si>
  <si>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</si>
  <si>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</si>
  <si>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</si>
  <si>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</si>
  <si>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</si>
  <si>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</si>
  <si>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</si>
  <si>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</si>
  <si>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</si>
  <si>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</si>
  <si>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</si>
  <si>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</si>
  <si>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</si>
  <si>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</si>
  <si>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</si>
  <si>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</si>
  <si>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</si>
  <si>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</si>
  <si>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</si>
  <si>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</si>
  <si>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</si>
  <si>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</si>
  <si>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</si>
  <si>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</si>
  <si>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</si>
  <si>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</si>
  <si>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</si>
  <si>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</si>
  <si>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</si>
  <si>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</si>
  <si>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</si>
  <si>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</si>
  <si>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</si>
  <si>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</si>
  <si>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</si>
  <si>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</si>
  <si>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</si>
  <si>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</si>
  <si>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</si>
  <si>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</si>
  <si>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</si>
  <si>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</si>
  <si>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</si>
  <si>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</si>
  <si>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</si>
  <si>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</si>
  <si>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</si>
  <si>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</si>
  <si>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</si>
  <si>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</si>
  <si>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</si>
  <si>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</si>
  <si>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</si>
  <si>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</si>
  <si>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</si>
  <si>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</si>
  <si>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</si>
  <si>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</si>
  <si>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</si>
  <si>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</si>
  <si>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</si>
  <si>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</si>
  <si>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</si>
  <si>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</si>
  <si>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</si>
  <si>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</si>
  <si>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</si>
  <si>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</si>
  <si>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</si>
  <si>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</si>
  <si>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</si>
  <si>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</si>
  <si>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</si>
  <si>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</si>
  <si>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</si>
  <si>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</si>
  <si>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</si>
  <si>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</si>
  <si>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</si>
  <si>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</si>
  <si>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</si>
  <si>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</si>
  <si>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</si>
  <si>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</si>
  <si>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</si>
  <si>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</si>
  <si>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</si>
  <si>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</si>
  <si>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</si>
  <si>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</si>
  <si>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</si>
  <si>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</si>
  <si>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</si>
  <si>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</si>
  <si>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</si>
  <si>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</si>
  <si>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</si>
  <si>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</si>
  <si>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</si>
  <si>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</si>
  <si>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</si>
  <si>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</si>
  <si>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</si>
  <si>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</si>
  <si>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</si>
  <si>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</si>
  <si>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</si>
  <si>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</si>
  <si>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</si>
  <si>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</si>
  <si>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</si>
  <si>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</si>
  <si>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</si>
  <si>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</si>
  <si>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</si>
  <si>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</si>
  <si>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</si>
  <si>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</si>
  <si>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</si>
  <si>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</si>
  <si>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</si>
  <si>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</si>
  <si>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</si>
  <si>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</si>
  <si>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</si>
  <si>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</si>
  <si>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</si>
  <si>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</si>
  <si>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</si>
  <si>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</si>
  <si>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</si>
  <si>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</si>
  <si>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</si>
  <si>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</si>
  <si>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</si>
  <si>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</si>
  <si>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</si>
  <si>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</si>
  <si>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</si>
  <si>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</si>
  <si>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</si>
  <si>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</si>
  <si>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</si>
  <si>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</si>
  <si>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</si>
  <si>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</si>
  <si>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</si>
  <si>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</si>
  <si>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</si>
  <si>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</si>
  <si>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</si>
  <si>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</si>
  <si>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</si>
  <si>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</si>
  <si>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</si>
  <si>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</si>
  <si>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</si>
  <si>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</si>
  <si>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</si>
  <si>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</si>
  <si>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</si>
  <si>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</si>
  <si>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</si>
  <si>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</si>
  <si>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</si>
  <si>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</si>
  <si>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</si>
  <si>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</si>
  <si>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</si>
  <si>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</si>
  <si>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</si>
  <si>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</si>
  <si>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</si>
  <si>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</si>
  <si>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</si>
  <si>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</si>
  <si>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</si>
  <si>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</si>
  <si>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</si>
  <si>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</si>
  <si>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</si>
  <si>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</si>
  <si>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</si>
  <si>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</si>
  <si>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</si>
  <si>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</si>
  <si>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</si>
  <si>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</si>
  <si>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</si>
  <si>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</si>
  <si>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</si>
  <si>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</si>
  <si>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</si>
  <si>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</si>
  <si>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</si>
  <si>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</si>
  <si>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</si>
  <si>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</si>
  <si>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</si>
  <si>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</si>
  <si>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</si>
  <si>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</si>
  <si>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</si>
  <si>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</si>
  <si>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</si>
  <si>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</si>
  <si>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</si>
  <si>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</si>
  <si>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</si>
  <si>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</si>
  <si>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</si>
  <si>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</si>
  <si>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</si>
  <si>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</si>
  <si>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</si>
  <si>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</si>
  <si>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</si>
  <si>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</si>
  <si>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</si>
  <si>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</si>
  <si>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</si>
  <si>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</si>
  <si>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</si>
  <si>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</si>
  <si>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</si>
  <si>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</si>
  <si>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</si>
  <si>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</si>
  <si>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</si>
  <si>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</si>
  <si>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</si>
  <si>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</si>
  <si>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</si>
  <si>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</si>
  <si>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</si>
  <si>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</si>
  <si>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</si>
  <si>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</si>
  <si>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</si>
  <si>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</si>
  <si>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</si>
  <si>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</si>
  <si>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</si>
  <si>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</si>
  <si>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</si>
  <si>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</si>
  <si>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</si>
  <si>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</si>
  <si>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</si>
  <si>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</si>
  <si>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</si>
  <si>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</si>
  <si>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</si>
  <si>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</si>
  <si>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</si>
  <si>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</si>
  <si>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</si>
  <si>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</si>
  <si>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</si>
  <si>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</si>
  <si>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</si>
  <si>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</si>
  <si>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</si>
  <si>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</si>
  <si>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</si>
  <si>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</si>
  <si>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</si>
  <si>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</si>
  <si>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</si>
  <si>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</si>
  <si>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</si>
  <si>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</si>
  <si>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</si>
  <si>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</si>
  <si>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</si>
  <si>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</si>
  <si>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</si>
  <si>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</si>
  <si>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</si>
  <si>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</si>
  <si>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</si>
  <si>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</si>
  <si>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</si>
  <si>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</si>
  <si>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</si>
  <si>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</si>
  <si>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</si>
  <si>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</si>
  <si>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</si>
  <si>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</si>
  <si>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</si>
  <si>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</si>
  <si>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</si>
  <si>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</si>
  <si>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</si>
  <si>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</si>
  <si>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</si>
  <si>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</si>
  <si>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</si>
  <si>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</si>
  <si>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</si>
  <si>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</si>
  <si>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</si>
  <si>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</si>
  <si>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</si>
  <si>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</si>
  <si>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</si>
  <si>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</si>
  <si>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</si>
  <si>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</si>
  <si>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</si>
  <si>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</si>
  <si>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</si>
  <si>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</si>
  <si>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</si>
  <si>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</si>
  <si>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</si>
  <si>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</si>
  <si>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</si>
  <si>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</si>
  <si>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</si>
  <si>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</si>
  <si>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</si>
  <si>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</si>
  <si>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</si>
  <si>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</si>
  <si>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</si>
  <si>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</si>
  <si>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</si>
  <si>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</si>
  <si>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</si>
  <si>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</si>
  <si>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</si>
  <si>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</si>
  <si>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</si>
  <si>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</si>
  <si>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</si>
  <si>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</si>
  <si>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</si>
  <si>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</si>
  <si>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</si>
  <si>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</si>
  <si>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</si>
  <si>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</si>
  <si>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</si>
  <si>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</si>
  <si>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</si>
  <si>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</si>
  <si>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</si>
  <si>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</si>
  <si>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</si>
  <si>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</si>
  <si>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</si>
  <si>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</si>
  <si>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</si>
  <si>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</si>
  <si>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</si>
  <si>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</si>
  <si>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</si>
  <si>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</si>
  <si>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</si>
  <si>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</si>
  <si>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</si>
  <si>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</si>
  <si>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</si>
  <si>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</si>
  <si>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</si>
  <si>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</si>
  <si>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</si>
  <si>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</si>
  <si>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</si>
  <si>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</si>
  <si>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</si>
  <si>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</si>
  <si>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</si>
  <si>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</si>
  <si>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</si>
  <si>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</si>
  <si>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</si>
  <si>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</si>
  <si>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</si>
  <si>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</si>
  <si>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</si>
  <si>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</si>
  <si>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</si>
  <si>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</si>
  <si>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</si>
  <si>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</si>
  <si>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</si>
  <si>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</si>
  <si>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</si>
  <si>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</si>
  <si>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</si>
  <si>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</si>
  <si>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</si>
  <si>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</si>
  <si>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</si>
  <si>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</si>
  <si>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</si>
  <si>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</si>
  <si>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</si>
  <si>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</si>
  <si>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</si>
  <si>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</si>
  <si>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</si>
  <si>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</si>
  <si>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</si>
  <si>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</si>
  <si>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</si>
  <si>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</si>
  <si>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</si>
  <si>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</si>
  <si>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</si>
  <si>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</si>
  <si>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</si>
  <si>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</si>
  <si>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</si>
  <si>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</si>
  <si>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</si>
  <si>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</si>
  <si>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</si>
  <si>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</si>
  <si>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</si>
  <si>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</si>
  <si>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</si>
  <si>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</si>
  <si>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</si>
  <si>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</si>
  <si>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</si>
  <si>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</si>
  <si>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</si>
  <si>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</si>
  <si>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</si>
  <si>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</si>
  <si>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</si>
  <si>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</si>
  <si>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</si>
  <si>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</si>
  <si>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</si>
  <si>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</si>
  <si>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</si>
  <si>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</si>
  <si>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</si>
  <si>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</si>
  <si>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</si>
  <si>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</si>
  <si>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</si>
  <si>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</si>
  <si>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</si>
  <si>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</si>
  <si>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</si>
  <si>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</si>
  <si>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</si>
  <si>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</si>
  <si>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</si>
  <si>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</si>
  <si>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</si>
  <si>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</si>
  <si>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</si>
  <si>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</si>
  <si>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</si>
  <si>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</si>
  <si>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</si>
  <si>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</si>
  <si>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</si>
  <si>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</si>
  <si>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</si>
  <si>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</si>
  <si>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</si>
  <si>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</si>
  <si>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</si>
  <si>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</si>
  <si>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</si>
  <si>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</si>
  <si>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</si>
  <si>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</si>
  <si>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</si>
  <si>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</si>
  <si>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</si>
  <si>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</si>
  <si>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</si>
  <si>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</si>
  <si>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</si>
  <si>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</si>
  <si>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</si>
  <si>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</si>
  <si>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</si>
  <si>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</si>
  <si>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</si>
  <si>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</si>
  <si>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</si>
  <si>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</si>
  <si>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</si>
  <si>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</si>
  <si>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</si>
  <si>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</si>
  <si>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</si>
  <si>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</si>
  <si>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</si>
  <si>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</si>
  <si>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</si>
  <si>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</si>
  <si>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</si>
  <si>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</si>
  <si>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</si>
  <si>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</si>
  <si>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</si>
  <si>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</si>
  <si>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</si>
  <si>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</si>
  <si>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</si>
  <si>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</si>
  <si>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</si>
  <si>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</si>
  <si>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</si>
  <si>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</si>
  <si>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</si>
  <si>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</si>
  <si>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</si>
  <si>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</si>
  <si>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</si>
  <si>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</si>
  <si>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</si>
  <si>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</si>
  <si>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</si>
  <si>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</si>
  <si>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</si>
  <si>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</si>
  <si>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</si>
  <si>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</si>
  <si>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</si>
  <si>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</si>
  <si>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</si>
  <si>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</si>
  <si>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</si>
  <si>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</si>
  <si>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</si>
  <si>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</si>
  <si>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</si>
  <si>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</si>
  <si>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</si>
  <si>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</si>
  <si>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</si>
  <si>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</si>
  <si>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</si>
  <si>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</si>
  <si>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</si>
  <si>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</si>
  <si>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</si>
  <si>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</si>
  <si>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</si>
  <si>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</si>
  <si>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</si>
  <si>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</si>
  <si>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</si>
  <si>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</si>
  <si>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</si>
  <si>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</si>
  <si>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</si>
  <si>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</si>
  <si>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</si>
  <si>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</si>
  <si>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</si>
  <si>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</si>
  <si>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</si>
  <si>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</si>
  <si>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</si>
  <si>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</si>
  <si>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</si>
  <si>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</si>
  <si>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</si>
  <si>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</si>
  <si>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</si>
  <si>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</si>
  <si>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</si>
  <si>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</si>
  <si>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</si>
  <si>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</si>
  <si>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</si>
  <si>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</si>
  <si>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</si>
  <si>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</si>
  <si>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</si>
  <si>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</si>
  <si>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</si>
  <si>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</si>
  <si>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</si>
  <si>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</si>
  <si>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</si>
  <si>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</si>
  <si>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</si>
  <si>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</si>
  <si>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</si>
  <si>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</si>
  <si>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</si>
  <si>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</si>
  <si>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</si>
  <si>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</si>
  <si>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</si>
  <si>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</si>
  <si>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</si>
  <si>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</si>
  <si>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</si>
  <si>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</si>
  <si>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</si>
  <si>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</si>
  <si>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</si>
  <si>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</si>
  <si>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</si>
  <si>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</si>
  <si>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</si>
  <si>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</si>
  <si>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</si>
  <si>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</si>
  <si>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</si>
  <si>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</si>
  <si>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</si>
  <si>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</si>
  <si>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</si>
  <si>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</si>
  <si>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</si>
  <si>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</si>
  <si>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</si>
  <si>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</si>
  <si>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</si>
  <si>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</si>
  <si>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</si>
  <si>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</si>
  <si>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</si>
  <si>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</si>
  <si>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</si>
  <si>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</si>
  <si>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</si>
  <si>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</si>
  <si>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</si>
  <si>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</si>
  <si>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</si>
  <si>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</si>
  <si>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</si>
  <si>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</si>
  <si>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</si>
  <si>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</si>
  <si>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</si>
  <si>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</si>
  <si>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</si>
  <si>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</si>
  <si>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</si>
  <si>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</si>
  <si>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</si>
  <si>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</si>
  <si>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</si>
  <si>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</si>
  <si>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</si>
  <si>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</si>
  <si>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</si>
  <si>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</si>
  <si>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</si>
  <si>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</si>
  <si>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</si>
  <si>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</si>
  <si>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</si>
  <si>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</si>
  <si>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</si>
  <si>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</si>
  <si>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</si>
  <si>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</si>
  <si>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</si>
  <si>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</si>
  <si>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</si>
  <si>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</si>
  <si>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</si>
  <si>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</si>
  <si>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</si>
  <si>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</si>
  <si>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</si>
  <si>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</si>
  <si>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</si>
  <si>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</si>
  <si>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</si>
  <si>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</si>
  <si>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</si>
  <si>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</si>
  <si>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</si>
  <si>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</si>
  <si>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</si>
  <si>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</si>
  <si>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</si>
  <si>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</si>
  <si>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</si>
  <si>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</si>
  <si>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</si>
  <si>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</si>
  <si>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</si>
  <si>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</si>
  <si>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</si>
  <si>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</si>
  <si>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</si>
  <si>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</si>
  <si>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</si>
  <si>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</si>
  <si>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</si>
  <si>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</si>
  <si>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</si>
  <si>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</si>
  <si>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</si>
  <si>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</si>
  <si>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</si>
  <si>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</si>
  <si>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</si>
  <si>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</si>
  <si>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</si>
  <si>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</si>
  <si>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</si>
  <si>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</si>
  <si>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</si>
  <si>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</si>
  <si>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</si>
  <si>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</si>
  <si>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</si>
  <si>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</si>
  <si>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</si>
  <si>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</si>
  <si>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</si>
  <si>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</si>
  <si>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</si>
  <si>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</si>
  <si>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</si>
  <si>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</si>
  <si>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</si>
  <si>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</si>
  <si>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</si>
  <si>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</si>
  <si>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</si>
  <si>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</si>
  <si>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</si>
  <si>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</si>
  <si>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</si>
  <si>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</si>
  <si>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</si>
  <si>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</si>
  <si>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</si>
  <si>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</si>
  <si>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</si>
  <si>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</si>
  <si>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</si>
  <si>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</si>
  <si>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</si>
  <si>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</si>
  <si>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</si>
  <si>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</si>
  <si>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</si>
  <si>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</si>
  <si>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</si>
  <si>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</si>
  <si>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</si>
  <si>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</si>
  <si>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</si>
  <si>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</si>
  <si>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</si>
  <si>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</si>
  <si>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</si>
  <si>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</si>
  <si>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</si>
  <si>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</si>
  <si>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</si>
  <si>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</si>
  <si>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</si>
  <si>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</si>
  <si>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</si>
  <si>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</si>
  <si>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</si>
  <si>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</si>
  <si>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</si>
  <si>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</si>
  <si>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</si>
  <si>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</si>
  <si>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</si>
  <si>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</si>
  <si>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</si>
  <si>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</si>
  <si>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</si>
  <si>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</si>
  <si>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</si>
  <si>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</si>
  <si>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</si>
  <si>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</si>
  <si>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</si>
  <si>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</si>
  <si>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</si>
  <si>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</si>
  <si>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</si>
  <si>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</si>
  <si>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</si>
  <si>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</si>
  <si>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</si>
  <si>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</si>
  <si>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</si>
  <si>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</si>
  <si>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</si>
  <si>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</si>
  <si>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</si>
  <si>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</si>
  <si>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</si>
  <si>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</si>
  <si>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</si>
  <si>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</si>
  <si>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</si>
  <si>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</si>
  <si>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</si>
  <si>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</si>
  <si>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</si>
  <si>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</si>
  <si>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</si>
  <si>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</si>
  <si>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</si>
  <si>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</si>
  <si>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</si>
  <si>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</si>
  <si>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</si>
  <si>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</si>
  <si>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</si>
  <si>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</si>
  <si>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</si>
  <si>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</si>
  <si>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</si>
  <si>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</si>
  <si>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</si>
  <si>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</si>
  <si>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</si>
  <si>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</si>
  <si>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</si>
  <si>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</si>
  <si>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</si>
  <si>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</si>
  <si>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</si>
  <si>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</si>
  <si>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</si>
  <si>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</si>
  <si>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</si>
  <si>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</si>
  <si>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</si>
  <si>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</si>
  <si>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</si>
  <si>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</si>
  <si>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</si>
  <si>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</si>
  <si>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</si>
  <si>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</si>
  <si>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</si>
  <si>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</si>
  <si>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</si>
  <si>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</si>
  <si>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</si>
  <si>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</si>
  <si>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</si>
  <si>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</si>
  <si>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</si>
  <si>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</si>
  <si>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</si>
  <si>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</si>
  <si>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</si>
  <si>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</si>
  <si>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</si>
  <si>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</si>
  <si>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</si>
  <si>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</si>
  <si>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</si>
  <si>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</si>
  <si>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</si>
  <si>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</si>
  <si>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</si>
  <si>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</si>
  <si>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</si>
  <si>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</si>
  <si>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</si>
  <si>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</si>
  <si>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</si>
  <si>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</si>
  <si>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</si>
  <si>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</si>
  <si>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</si>
  <si>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</si>
  <si>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</si>
  <si>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</si>
  <si>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</si>
  <si>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</si>
  <si>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</si>
  <si>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</si>
  <si>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</si>
  <si>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</si>
  <si>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</si>
  <si>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</si>
  <si>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</si>
  <si>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</si>
  <si>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</si>
  <si>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</si>
  <si>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</si>
  <si>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</si>
  <si>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</si>
  <si>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</si>
  <si>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</si>
  <si>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</si>
  <si>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</si>
  <si>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</si>
  <si>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</si>
  <si>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</si>
  <si>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</si>
  <si>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</si>
  <si>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</si>
  <si>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</si>
  <si>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</si>
  <si>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</si>
  <si>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</si>
  <si>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</si>
  <si>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</si>
  <si>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</si>
  <si>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</si>
  <si>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</si>
  <si>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</si>
  <si>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</si>
  <si>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</si>
  <si>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</si>
  <si>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</si>
  <si>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</si>
  <si>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</si>
  <si>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</si>
  <si>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</si>
  <si>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</si>
  <si>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</si>
  <si>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</si>
  <si>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</si>
  <si>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</si>
  <si>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</si>
  <si>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</si>
  <si>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</si>
  <si>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</si>
  <si>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</si>
  <si>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</si>
  <si>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</si>
  <si>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</si>
  <si>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</si>
  <si>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</si>
  <si>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</si>
  <si>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</si>
  <si>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</si>
  <si>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</si>
  <si>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</si>
  <si>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</si>
  <si>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</si>
  <si>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</si>
  <si>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</si>
  <si>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</si>
  <si>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</si>
  <si>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</si>
  <si>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</si>
  <si>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</si>
  <si>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</si>
  <si>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</si>
  <si>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</si>
  <si>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</si>
  <si>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</si>
  <si>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</si>
  <si>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</si>
  <si>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p. 731, Table 8.A, Row 1</t>
  </si>
  <si>
    <t>p. 740, Table 8.A.5, Row 3 (VOC North America)</t>
  </si>
  <si>
    <t>p. 740, Table 8.A.4, Row 3 (CO North America)</t>
  </si>
  <si>
    <t>p. 739, Table 8.A.3, Row 3 (NOx North America)</t>
  </si>
  <si>
    <t>This is handled via BC and OC, below.  To include a value here would be double-counting.</t>
  </si>
  <si>
    <t>No value is reported by the IPCC for SOx.</t>
  </si>
  <si>
    <t>p. 740, Table 8.A.6, Row 2 (BC four regions)</t>
  </si>
  <si>
    <t>p. 740, Table 8.A.6, Row 7 (OC four regions)</t>
  </si>
  <si>
    <t>p. 731, Table 8.A, Row 2</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</si>
  <si>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</si>
  <si>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</si>
  <si>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</si>
  <si>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</si>
  <si>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</si>
  <si>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France</t>
  </si>
  <si>
    <t>Rebate Rate</t>
  </si>
  <si>
    <t>$/GPM</t>
  </si>
  <si>
    <t>Ireland</t>
  </si>
  <si>
    <t>Germany</t>
  </si>
  <si>
    <t>$/GPM (gasoline)</t>
  </si>
  <si>
    <t>Fuel Economy Standards [LDVs]</t>
  </si>
  <si>
    <t>BAU 2050 Tested Fuel Economy for New Light Duty Vehicle</t>
  </si>
  <si>
    <t>(EIA, Annual Energy Outlook, Table 7, 2040 value extraploated to 2050)</t>
  </si>
  <si>
    <t>2050 Optimisitc Fuel Economy, test MPG</t>
  </si>
  <si>
    <t>Potential Pecentage Improvement</t>
  </si>
  <si>
    <t>Fuel Economy Standards [HDVs]</t>
  </si>
  <si>
    <t>Average Fuel Efficiency of New Freight Trucks in 2010</t>
  </si>
  <si>
    <t>AEO 2012</t>
  </si>
  <si>
    <t>Average Fuel Intensity of New Freight Trucks in 2010</t>
  </si>
  <si>
    <t>Calculated</t>
  </si>
  <si>
    <t>Potential Improvement in Fuel Intensity by 2050</t>
  </si>
  <si>
    <t>NREL</t>
  </si>
  <si>
    <t>2050 Potential Fuel Intensity</t>
  </si>
  <si>
    <t>2050 Potential Fuel Efficiency of New Freight Trucks</t>
  </si>
  <si>
    <t>BAU 2050 Fuel Efficiency of New Trucks</t>
  </si>
  <si>
    <t>AEO 2016</t>
  </si>
  <si>
    <t>Additional Improvement Potential</t>
  </si>
  <si>
    <t>Fuel Economy Standards [Aircraft]</t>
  </si>
  <si>
    <t>BAU Reductions in Energy Intensity relative to 2007</t>
  </si>
  <si>
    <t>BAU 2007 Energy Efficiency from AEO 2010 (seat mpg) - From AEO 2010</t>
  </si>
  <si>
    <t>BAU 2007 Energy Intensity from AEO 2010 (gallon/seat*mile)</t>
  </si>
  <si>
    <t>BAU 2050 Energy Intensity</t>
  </si>
  <si>
    <t>BAU 2050 Energy Efficiency</t>
  </si>
  <si>
    <t>Additional Potential Reduction in Energy Intensity by 2050</t>
  </si>
  <si>
    <t>Potential 2050 Energy Intensity</t>
  </si>
  <si>
    <t>Potential 2050 Energy Efficiency (seat mpg)</t>
  </si>
  <si>
    <t>Potential additional improvement in fuel efficiency by 2050 above BAU</t>
  </si>
  <si>
    <t>Fuel Economy Standards [Rail]</t>
  </si>
  <si>
    <t>ASSUME SAME VALUE AS FOR SHIPS</t>
  </si>
  <si>
    <t>Fuel Economy Standards [Ships]</t>
  </si>
  <si>
    <t>BAU 2007 Energy Efficiency from AEO 2010 (ton miles per thousand BTU) - From AEO 2010</t>
  </si>
  <si>
    <t>Fuel Economy Standards [Motorbikes]</t>
  </si>
  <si>
    <t>BAU energy efficiency in 2050 (see model file VFP), passenger*miles/BTU</t>
  </si>
  <si>
    <t>Average passenger loading (from AVLO file)</t>
  </si>
  <si>
    <t>BAU energy intensity in 2050 (MJ/km)</t>
  </si>
  <si>
    <t>BAU energy efficiency in 2050 (km/MJ)</t>
  </si>
  <si>
    <t>Potential 2050 Energy Intensity (MJ/km)</t>
  </si>
  <si>
    <t>Potential 2050 Energy Efficiency (km/MJ)</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</si>
  <si>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</si>
  <si>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</si>
  <si>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</si>
  <si>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</si>
  <si>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</si>
  <si>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</si>
  <si>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</si>
  <si>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</si>
  <si>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</si>
  <si>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</si>
  <si>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</si>
  <si>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</si>
  <si>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t>Exclude</t>
  </si>
  <si>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</si>
  <si>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</si>
  <si>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</si>
  <si>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</si>
  <si>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</si>
  <si>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</si>
  <si>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</si>
  <si>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</si>
  <si>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</si>
  <si>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</si>
  <si>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</si>
  <si>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</si>
  <si>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</si>
  <si>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</si>
  <si>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</si>
  <si>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Building Retrofits</t>
  </si>
  <si>
    <t>2010-2020 Retrofit Proportion</t>
  </si>
  <si>
    <t>Annual Retrofit Rate</t>
  </si>
  <si>
    <t>Distributed Solar Carve Out</t>
  </si>
  <si>
    <t>Reinventing Fire: Transform Scneario - Rooftop PV Generation (TWh/yr)</t>
  </si>
  <si>
    <t>Reinventing Fire: Transform Scneario - Total Generation (TWh/yr)</t>
  </si>
  <si>
    <t>Share from Distributed Solar</t>
  </si>
  <si>
    <t>Renewable Portoflio Standard</t>
  </si>
  <si>
    <t>BAU RPS in 2050 (modeling input)</t>
  </si>
  <si>
    <t>Additional Potential, Assuming 100% possible</t>
  </si>
  <si>
    <t>Transmission Capacity</t>
  </si>
  <si>
    <t>Additional Transmission Capacity by 2050 (MW-miles) for 90% Scenario</t>
  </si>
  <si>
    <t>Existing Total Transmission Capacity in US (MW-Miles), aveage of 150 and 200 million MW-miles</t>
  </si>
  <si>
    <t>Additional Transmission Capacity by 2030, as a percentage</t>
  </si>
  <si>
    <t>Industrial Energy Efficiency</t>
  </si>
  <si>
    <t>BAU annual improvement rate</t>
  </si>
  <si>
    <t>Potential annual improvement rate</t>
  </si>
  <si>
    <t>Timeframe (years of model run)</t>
  </si>
  <si>
    <t>BAU total energy use as fraction of start year</t>
  </si>
  <si>
    <t>Potential total energy use as fraction of start year</t>
  </si>
  <si>
    <t>Potential improvement vs. BAU</t>
  </si>
  <si>
    <t>Afforestation/Reforestation</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</si>
  <si>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</si>
  <si>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</si>
  <si>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</si>
  <si>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</si>
  <si>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</si>
  <si>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</si>
  <si>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</si>
  <si>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</si>
  <si>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Passenger Modes, OECD Nations (from Figure 5.12)</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</si>
  <si>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</si>
  <si>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</si>
  <si>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</si>
  <si>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</si>
  <si>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</si>
  <si>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</si>
  <si>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</si>
  <si>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</si>
  <si>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</si>
  <si>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</si>
  <si>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</si>
  <si>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</si>
  <si>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</si>
  <si>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Passenger Modes, Non-OECD Nations (from Figure 5.12)</t>
  </si>
  <si>
    <t>Freight Modes (from Figure 6.7)</t>
  </si>
  <si>
    <t>Heavy Trucks</t>
  </si>
  <si>
    <t>Medium Trucks</t>
  </si>
  <si>
    <t>Light Commercial</t>
  </si>
  <si>
    <t>Perc Change in Freight HDVs</t>
  </si>
  <si>
    <t>Mtoe / year</t>
  </si>
  <si>
    <t>**Description:** This policy represents a modest rebate provided to customers who purchase energy-efficient building equipment of the selected type(s). Typical rebate values in Korea are approximately KRW 58,000–116,000 for a clothes washer and KRW 29,000–58,000 for a dishwasher or refrigerator. These rebates lower the upfront purchase cost and help accelerate the adoption of high-efficiency appliances.</t>
  </si>
  <si>
    <t>**Description:** This policy reduces methane emissions from the selected industry by increasing the capture of methane that is currently being released into the atmosphere (for example, stopping leaks from wellheads, pipes, coal mines, landfills, etc.). **Guidance for setting values:** This dataset is based on the U.S. EPA’s global non-CO₂ Marginal Abatement Cost (MAC) dataset. As of 2021, Korea is estimated to emit approximately 42.5 million metric tons of CO₂e from methane.
If this policy lever is set to 100% by 2050, it would reduce emissions by approximately 1,623 CO₂e.</t>
  </si>
  <si>
    <t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t>
  </si>
  <si>
    <t>**Description:** This policy reduces emissions of high-GWP, fluorinated gases (F-gases) from the industry sector by destroying F-gases created as byproducts during the creation of desired products. // **Guidance for setting values:** This dataset is based on the global non-CO₂ mitigation potential (MAC) dataset developed by the U.S. EPA. South Korea is estimated to emit approximately 21.3 MMT CO₂e of F-gases in 2021.
If this policy lever is set to 100% in 2050, approximately 6 CO₂e of emissions are reduced.</t>
  </si>
  <si>
    <t>**Description:**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</si>
  <si>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t>
  </si>
  <si>
    <t>**Description:** This policy reduces methane emissions from the selected industry by increasing the burning of methane that is currently being released into the atmosphere (i.e. flaring instead of venting/leaking). **Guidance for setting values:** This dataset is based on the U.S. EPA’s global non-CO₂ Marginal Abatement Cost (MAC) dataset. As of 2021, Korea is estimated to emit approximately 42.5 million metric tons of CO₂e from methane. If this policy lever is set to 100% by 2050, it would reduce emissions by approximately 200 CO₂e.</t>
  </si>
  <si>
    <t>**Description:** This policy reduces emissions of high-GWP, fluorinated gases (F-gases) from the industry sector by reducing leakage and losses through improved inspections, maintenance, and retrofitting of equipment. // **Guidance for setting values:**This dataset is based on the global non-CO₂ mitigation potential (MAC) dataset developed by the U.S. EPA. South Korea is estimated to emit approximately 21.3 MMT CO₂e of F-gases in 2021. If this policy lever is set to 100% in 2050, approximately 5.6 CO₂e of emissions are reduced.</t>
  </si>
  <si>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Although South Korea has not yet adopted a Low Carbon Fuel Standard (LCFS) system, which directly regulates the Carbon Intensity (CI) of fuels like the United States or Europe, it operates a similar policy known as the Renewable Fuel Standard (RFS). This policy mandates the blending of renewable fuels, such as biodiesel, into fossil fuels like diesel at a certain percentage, aiming to reduce greenhouse gas emissions in the transportation sector by lowering the carbon content of the fuel itself. //Although this system regulates the blending ratio of fuel components, it effectively serves to gradually reduce the carbon emission intensity of transportation fuels, leading to its evaluation as the foundational form of a Korean-style LCFS.
(Source: Ministry of Trade, Industry and Energy's Enforcement Decree of the Renewable Energy Development, Use and Dissemination Promotion Act, Korea Energy Agency Renewable Energy Center RFS system explanatory materials, 2024 basis)</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</si>
  <si>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t>
  </si>
  <si>
    <t>**Description:** This policy reduces CO2 emissions from the cement industry by substituting other inputs, such as fly ash, for a portion of the clinker in cement. // **Guidance for setting values:** If this policy is fully implemented (set to 100%), the share of clinker in cement will be reduced to 60%. This reduction achieves the full potential for carbon emission abatement assessed from the current level of clinker use.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</si>
  <si>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t>
  </si>
  <si>
    <t>**Description:**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t>
  </si>
  <si>
    <t>**Description:** This policy causes the government to reimburse building owners for an additional percentage of the cost of new distributed solar PV capacity that is installed on or around buildings. // **Guidance for setting values:** In South Korea, support for distributed solar PV is primarily implemented through direct installation grants and low-interest financing programs. The subsidy rate is estimated by dividing the unit subsidy amount by the total installation cost. For urban residential buildings, this rate is estimated at 13%, while for rural residential buildings, it is approximately 16%.</t>
  </si>
  <si>
    <t>**Description:** This policy requires at least the specified percentage of total retail electricity demand to be generated by residential and commercial buildings' distributed solar systems (typically rooftop PV). // **Guidance for setting values:**Public parking lots in Korea are legally required to install solar photovoltaic systems to promote renewable energy use. In addition, public institutions must equip new, expanded, or renovated buildings over 1,000 m² with renewable energy systems, ensuring that at least 32% of their energy use comes from renewables (as of 2022).</t>
  </si>
  <si>
    <t>**Description:** This policy requires at least the specified capacity of distributed solar be built by the model. // **Guidance for setting values:** The NEXTgroup estimated South Korea’s rooftop solar potential — including general buildings and industrial complexes — at approximately 42.2 GW.</t>
  </si>
  <si>
    <t>**Description:** This policy reduces emissions of high-GWP, fluorinated gases (F-gases) by recovering F-gases from equipment at the end of its service life and destroying or recycling those F-gases. // **Guidance for setting values:**This dataset is based on the global non-CO₂ mitigation potential (MAC) dataset developed by the U.S. EPA. South Korea is estimated to emit approximately 21.3 MMT CO₂e of F-gases in 2021.
If this policy lever is set to 100% in 2050, approximately 1.6 CO₂e of emissions are reduced.</t>
  </si>
  <si>
    <t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</si>
  <si>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</si>
  <si>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t>
  </si>
  <si>
    <t>**Description:** This policy causes a percentage of the demand for district heat to be met with electricity instead of the fuels used in the BAU case. // **Guidance for setting values:** In South Korea, 87% of district heat is made by burning natural gas, 12% from coal, 1% from petroleum. Hydrogen technologies are still emerging, and it is not yet clear if it will be more economical to electrify end uses of heat (ceasing to use district heat), or if decarbonizing district heat facilities will be an economical pathway.</t>
  </si>
  <si>
    <t>**Description:**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values:**This dataset is based on the U.S. EPA’s global non-CO₂ Marginal Abatement Cost (MAC) dataset. In Korea, the agriculture and livestock sector emitted approximately 21.7 million metric tons of CO₂e in 2021. If this policy lever is set to 100% by 2050, it would reduce emissions by approximately 50 CO₂e.</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</si>
  <si>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</si>
  <si>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t>
  </si>
  <si>
    <t>**Description:** This policy increases the sequestration of CO2 by planting forests.  Planted forests are assumed to be managed with best practices and are not used for timber harvesting. A negative values implies less sequestration compared to the Current Policies scenario. // **Guidance for setting values:** Forest management in Korea is broadly divided into afforestation and forest management.
Afforestation refers to the artificial establishment of forests, such as sowing seeds or planting trees.
Reforestation, on the other hand, refers to the continuous management of forests after planting or activities aimed at improving forest conditions. Therefore, the figure representing the area converted to forest reflects only the area of reforestation, not general forest management activities. If this policy is implemented at 100%, approximately 57,957 acres/year of land would be converted to forest each year.</t>
  </si>
  <si>
    <t>**Description:** This policy increases CO2 sequestration by avoiding the conversion of grasslands and restoring grassland areas. // **Guidance for setting values:**A 100% setting of this lever avoids the conversion of approximately 113 acres/year of grassland.</t>
  </si>
  <si>
    <t>**Description:** This policy increases CO2 sequestration by forests through improved forest management practices. A negative values implies less sequestration compared to the Current Policies scenario. // **Guidance for setting values:**The potential for this policy lever is based on Korea’s 2024 Forest and Forestry Statistics Yearbook. This dataset and related analyses incorporate a range of carbon price scenarios across the forestry and agriculture sectors and account for land-use competition. Under a full implementation (100% setting), the model assumes that approximately 540,608 acres per year are managed through improved forest management practices.</t>
  </si>
  <si>
    <t>**Description:** This policy reduces greenhouse gas emissions from agriculture through livestock-related measures, such as feed supplements or drugs to prevent enteric methane formation. // **Guidance for setting values:**This dataset is based on the U.S. EPA’s global non-CO₂ Marginal Abatement Cost (MAC) dataset. In Korea, the agriculture and livestock sector emitted approximately 21.7 million metric tons of CO₂e in 2021.
If this policy lever is set to 100% by 2050, it would reduce emissions by approximately 36 CO₂e.</t>
  </si>
  <si>
    <t>**Description:** This policy increases CO2 sequestration by restoring wetlands and riparian forest buffers.  // **Guidance for setting values:**In the Korean model, this policy was expanded to cover overall wetland restoration. If this policy is fully implemented, 30km2 of tidal flats will be restored by 2050.</t>
  </si>
  <si>
    <t>**Description:**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t>
  </si>
  <si>
    <t>**Description:**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</si>
  <si>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t>
  </si>
  <si>
    <t>**Description:** This policy establishes a direct subsidy (in thousand KRW per kWh) for vehicle battery production. Since South Korea currently lacks a direct subsidy for manufacturers, the value entered here represents the total newly introduced subsidy. The subsidy is applied to all units based on the assumption that 100% of vehicle batteries are produced domestically. A negative value indicates a tax or a reduction in existing support measures.//**Guidance for setting values:** Unlike the U.S. Inflation Reduction Act (IRA), South Korea currently promotes the market through consumer-side EV purchase subsidies rather than direct manufacturer incentives. This lever allows for modeling a scenario where direct financial support is provided to producers. For modeling purposes, it is assumed that all vehicle batteries used in the market are manufactured within South Korea.</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</si>
  <si>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t>
  </si>
  <si>
    <t>**Description:** When this policy is activated, it is assumed that the distributed solar deployment policy will not be implemented.</t>
  </si>
  <si>
    <t>**Description:** Each year, the specified percentage of the selected building type(s) that existed at the start of the model run will be retrofit with more efficient heating, cooling, and envelope components. // **Guidance for setting values:** According to 2050 Carbon Neutral Scenarios, by 2050, 100% of the preexisting buildings in South Korea will meet 1st grade for Zero Energy Building (ZEB) grade. 100% of newly built ones also will meet 1++ for green remodeling efficiency grade, 1+ for commercial grade.</t>
  </si>
  <si>
    <t>**Description:** This policy increases or decreases the amount of electricity exported from South Korea. It does not cause the construction or removal of transmission lines linking these countries. // **Guidance for setting values:** South Korea does not export electricity to foreign countries.</t>
  </si>
  <si>
    <t>**Description:**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</si>
  <si>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t>
  </si>
  <si>
    <t>**Description:** This policy allows users to model the emissions and cash flow impact of a non-BAU industry CCS subsidy. This lever is set up to test the impacts of removing all CCS subsidies flowing to industry in the BAU scenario.</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</si>
  <si>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5.4% for all industries in 2050.</t>
  </si>
  <si>
    <t>**Description:**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t>
  </si>
  <si>
    <t>**Description:** This policy reduces emissions of high-GWP, fluorinated gases (F-gases) from the industry sector by substituting less-harmful chemicals. // **Guidance for setting values:** This dataset is based on the global non-CO₂ mitigation potential (MAC) dataset developed by the U.S. EPA. South Korea is estimated to emit approximately 21.3 MMT CO₂e of F-gases in 2021. If this policy lever is set to 100% in 2050, approximately 12 MMT CO₂e of emissions are reduced.</t>
  </si>
  <si>
    <t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</si>
  <si>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**Description:** This is a comprehensive Resource and Material Efficiency Policy designed to reduce the overall product and service demand across various industry categories. The value set for this lever represents the target percentage reduction in the Industry Category's product and service demand resulting from these efficiency measures. The policy achieves this demand reduction by promoting techniques that increase the efficiency of resource use and extend product/infrastructure longevity.//**Guidance for setting values**//**-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Water and Waste:** The value set for this lever represents the target percentage reduction in the Industry Category's product demand. This policy reduces demand for water treatment and waste management services through techniques such as water conservation, reduction in disposable packaging, requirements for greater product longevity, greater repair and re-use of products, and increased recycling and composting. The majority of energy use and emissions from the water and waste sector are a result of water treatment, not solid waste management. Non-agriculture uses, including lawn irrigation and in-home use, may be able to achieve similar savings through improved practices and fixtures.</t>
  </si>
  <si>
    <t>Text for Pop-Over Panel Description</t>
    <phoneticPr fontId="107" type="noConversion"/>
  </si>
  <si>
    <t>no</t>
  </si>
  <si>
    <t>trillion 2019 KRW / year</t>
  </si>
  <si>
    <t>trillion 2019 KRW</t>
  </si>
  <si>
    <t>billion 2019 KRW / megawatt (MW)</t>
  </si>
  <si>
    <t>g CO2e / thousand 2019 KRW</t>
  </si>
  <si>
    <t>g CO2 / thousand 2019 KRW</t>
  </si>
  <si>
    <t>thousand 2019 KRW / metric ton CO2e abated, Annual average abatement (million metric tons CO2e)</t>
  </si>
  <si>
    <t>thousand 2019 KRW / employee-year</t>
  </si>
  <si>
    <t>kilowatt-hour / thousand 2019 KRW</t>
  </si>
  <si>
    <t>thousand 2019 KRW / megawatt-hour (MWh)</t>
  </si>
  <si>
    <t>thousand BTU / thousand 2019 KRW</t>
  </si>
  <si>
    <t>thousand 2019 KRW / short ton</t>
  </si>
  <si>
    <t>thousand 2019 KRW / thousand cubic feet</t>
  </si>
  <si>
    <t>thousand 2019 KRW / gallon</t>
  </si>
  <si>
    <t>thousand 2019 KRW / barrel of oil</t>
  </si>
  <si>
    <t>thousand 2019 KRW / kg</t>
  </si>
  <si>
    <t>thousand 2019 KRW / kilowatt-hour (kWh)</t>
  </si>
  <si>
    <t>cost of eqpt. to produce 1 kg H2/yr (thousand 2019 KRW)</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</si>
  <si>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</si>
  <si>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</si>
  <si>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</si>
  <si>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Existing Power Plant Production Subsidy</t>
  </si>
  <si>
    <t>Additional Subsidy for Elec Production for Existing Plants</t>
  </si>
  <si>
    <t>elec existing plant generation subsidy</t>
  </si>
  <si>
    <t>**Description:**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t>
  </si>
  <si>
    <t>thousand KRW/MWh</t>
  </si>
  <si>
    <t>Renewable Portfolio Standard</t>
  </si>
  <si>
    <t>Clean Electricity Std Percentage</t>
  </si>
  <si>
    <t>elec clean electricity standards</t>
  </si>
  <si>
    <t xml:space="preserve">Increase the percentage of clean electricity generated relative to BAU. </t>
  </si>
  <si>
    <t>Change in Fuel Prices</t>
  </si>
  <si>
    <t>Policy Driven Change in Fuel Price</t>
  </si>
  <si>
    <t>cross fuel price change</t>
  </si>
  <si>
    <t>% change in fuel price</t>
  </si>
  <si>
    <t xml:space="preserve">**Description:** The EPS endogenously  adjusts electricity prices in response to policies that shift supply, demand, and costs. But it does not endogenously adjust the price of other fuels. This lever allows the user to exogenously adjust prices to represent economic changes from other policies.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</si>
  <si>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</si>
  <si>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</si>
  <si>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</si>
  <si>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South Korea's 2035 NDC aims to reduce greenhouse gas emissions by 53–61% below 2018 levels. The target line shown in this webtool reflects the domestic-reduction-only emissions allowance, excluding international mitigation: 378.7 MtCO₂e for the 53% reduction scenario and 323.5 MtCO₂e for the 61% reduction scenario (348.9 MtCO₂e and 289.5 MtCO₂e, respectively, when international mitigation is included). International mitigation is treated as an additional reduction measure separate from the domestic emissions pathway</t>
  </si>
  <si>
    <t>Share of Generation from Clean Sources</t>
  </si>
  <si>
    <t>Output Share of Generation from Clean Sources[RPS];Output Share of Generation from Clean Sources[CES]</t>
  </si>
  <si>
    <t>087bf1,c01b00</t>
  </si>
  <si>
    <t>Electricity: Construction Costs, Curtailment, Emissions and Water Use</t>
  </si>
  <si>
    <t>Output Avoided Adult Premature Mortality</t>
  </si>
  <si>
    <t>Avoided Respiratory and Cardiac ER Visits</t>
  </si>
  <si>
    <t>Output Avoided Respiratory and Cardiac ER Visits</t>
  </si>
  <si>
    <t>Avoided Asthma Incidence</t>
  </si>
  <si>
    <t>Output Avoided Asthma Incidence</t>
  </si>
  <si>
    <t>Avoided Premature Adult Deaths</t>
  </si>
  <si>
    <t>**Description:** This policy specifies the fraction of electricity generation that must come from qualified carbon-free energy sources (including wind, solar, biomass, nuclear, hydro, and geothermal) in 2050. The policy lever becomes effective only when the user-defined target exceeds the existing national baseline, which is projected to reach approximately 47% by 2050.//**Guidance for Setting Values:** According to Korea’s 11th Basic Plan for Long-term Electricity Supply and Demand, the combined share of carbon-free energy sources (including renewables, nuclear, and clean hydrogen/ammonia) is projected to reach approximately 70% by 2038. Focusing strictly on renewables, the share is expected to reach 18.8% (120.9 TWh) in 2030 and 29.2% (205.7 TWh) in 2038. Setting exceptionally high CES targets significantly increases uncertainty regarding policy implementation costs. To ensure accuracy in such scenarios, we recommend using supplementary modeling to analyze detailed cost impacts.</t>
    <phoneticPr fontId="107" type="noConversion"/>
  </si>
  <si>
    <t>**Description:** This policy specifies the fraction of electricity generation that must come from qualifying renewable sources (wind, solar, hydro, biomass, geothermal, and hydrogen) in 2050.  This policy has no effect until the user-set value exceeds the existing fraction of renewable electricity. Also note that the model incorporates a cap on the RPS credit price. If the RPS credit price hits this $/MWh amount in a given year, the model will not deploy any additional RPS qualifying resources. In the BAU scenario this cap is 89.37 $/MWh (approximately KRW 100,700/MWh). You can change the maximum RPS credit price in the Clean Electricity Standard Alternative Compliance Payment lever. // **Guidance for setting values:** According to Korea’s 11th Basic Plan for Long-term Electricity Supply and Demand, the combined share of renewable energy sources is expected to reach 18.8% (120.9 TWh) in 2030 and 29.2% (205.7 TWh) in 2038. Setting exceptionally high RPS targets significantly increases uncertainty regarding policy implementation costs. To ensure accuracy in such scenarios, we recommend using supplementary modeling to analyze detailed cost impacts.</t>
    <phoneticPr fontId="107" type="noConversion"/>
  </si>
  <si>
    <t>**Description:** This policy determines the share of additional demand response (DR) potential that is realized beyond the DR capacity already included in the Business-As-Usual (BAU) scenario. It does not directly set total DR capacity.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 **Guidance for setting values:** In the BAU scenario, DR capacity increases from 2,507 MW in 2021 to 7,172 MW in 2050. The lever setting applies only to additional DR potential beyond this BAU trajectory.</t>
    <phoneticPr fontId="107" type="noConversion"/>
  </si>
  <si>
    <t>**Description:** This policy represents EV chargers deployed in addition to the Business-As-Usual (BAU) scenario, including DC fast chargers and Level 2 chargers. The lever is expressed as a percentage change from the BAU deployment level, applied to the cumulative charger stock rather than annual installations. This policy instrument does not directly affect energy use, emissions, or vehicle deployment. Its primary purpose is to account for the additional infrastructure costs associated with expanded charging networks.//**Guidance for setting values:** Considering the growth rate of EV charger deployment between 2020 and 2024, the BAU scenario assumes approximately 930,000 chargers by 2030. A setting of 300% means that chargers equal to three times the BAU quantity are added, resulting in a total stock equal to four times the BAU level. As of December 2021, South Korea had a total of 94,041 EV chargers, which corresponds to approximately 181 chargers per 100,000 people. For comparison, as of December 2020, there were 12,635 domestic gas stations, each with an average of 14 fueling pumps, corresponding to approximately 342 fueling pumps per 100,000 people. The South Korean government has set a target of 1.23 million EV chargers by 2030.</t>
    <phoneticPr fontId="107" type="noConversion"/>
  </si>
  <si>
    <t>**Description:**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t>
    <phoneticPr fontId="3" type="noConversion"/>
  </si>
  <si>
    <t>**Description:**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t>
    <phoneticPr fontId="107" type="noConversion"/>
  </si>
  <si>
    <t xml:space="preserve">**Description:** This policy causes the specified quantity of otherwise non-retiring capacity of the selected type(s) to be retired each year. </t>
    <phoneticPr fontId="107" type="noConversion"/>
  </si>
  <si>
    <t>**Description:** This policy sets an economy-wide carbon price in thousand KRW per metric ton of CO2 equivalent (CO2e). The price applies to emissions from fuel combustion, to process emissions from industrial and agricultural operations, and to the embedded carbon in capital equipment such as vehicles, power plants, and building materials. Process emissions can be excluded using the "Exempt Process Emissions from C Tax" lever. The price applies to imported goods only when the "Toggle Carbon Tax Border Adjustment" lever is enabled. // **Guidance for setting values:** Enter the carbon price in thousand KRW per metric ton CO2e; for example, a setting of 100 represents KRW 100,000 per metric ton CO2e. The BAU scenario contains no carbon price, so the value set here represents the full economy-wide carbon price rather than an addition to an existing one. This lever represents a modeled policy price and should not be read as the current Korea Emissions Trading Scheme allowance price or as an official South Korean social cost of carbon.</t>
    <phoneticPr fontId="107" type="noConversion"/>
  </si>
  <si>
    <t>**Description:** This policy provides grid battery manufacturers with an additional production subsidy, expressed in thousand KRW per kWh of battery capacity produced. Since South Korea currently has no direct production subsidy for grid battery manufacturers, the value entered here represents the total newly introduced subsidy. A negative value represents a production tax or the removal of existing support. // **Guidance for setting values:** South Korea generally supports battery manufacturing through tax incentives, investment support, grants, and research and development programs rather than through a uniform subsidy paid per kWh produced. Direct production-based subsidies exist mainly in renewable energy programs such as the FIT and the RPS. This lever can therefore be used to test a hypothetical additional production-based subsidy.</t>
    <phoneticPr fontId="3" type="noConversion"/>
  </si>
  <si>
    <t>**Description:**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t>
    <phoneticPr fontId="3" type="noConversion"/>
  </si>
  <si>
    <t>**Description:** This policy imposes a fee on the sale of inefficient light-duty road vehicles (LDVs), including passenger cars and SUVs, and uses the resulting revenue to provide rebates for more efficient LDVs. The policy is designed to be revenue-neutral, as the pivot point (the efficiency level that incurs neither a rebate nor a fee) is set such that the total of all fees equals the total of all rebates.//**Guidance for setting values:** The lever is expressed as a percentage of the global best-practice feebate rate. The benchmark rate is $2,000 per 0.01 gallon per mile (gpm). For example, a vehicle rated at 20 mpg consumes 0.05 gpm, while a vehicle rated at 25 mpg consumes 0.04 gpm. The difference is 0.01 gpm, resulting in a $2,000 fee when the pivot point is 25 mpg. South Korea considered the introduction of a feebate-type Low-Carbon Vehicle Cooperation Scheme, but the scheme was not ultimately implemented.</t>
    <phoneticPr fontId="3" type="noConversion"/>
  </si>
  <si>
    <t>million passenger-km / year</t>
  </si>
  <si>
    <t>million freight ton-km / year</t>
  </si>
  <si>
    <t>Share from RPS Qualifying Sources,Share from CES Qualifying Sources (including CCS)</t>
  </si>
  <si>
    <t>For selections from a closed list of values, enter the list of allowed options in Units separated</t>
  </si>
  <si>
    <t>by commas without spaces. For each option, give the value followed by an equals sign and the</t>
  </si>
  <si>
    <t>label. For instance, "1=Low,0=Medium,2=High". List the options in the order you want them to</t>
  </si>
  <si>
    <t>appear in the policy editor panel. The Min Slider Value, Max Slider Value, and Slider Step Size</t>
  </si>
  <si>
    <t>are ignored. The web app will look for an equals sign in Units to choose the selector  input control.</t>
  </si>
  <si>
    <t>DCLGA Data Center Load Growth Assumption</t>
  </si>
  <si>
    <t>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</si>
  <si>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</si>
  <si>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</si>
  <si>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Restrict New Power Plants</t>
  </si>
  <si>
    <t>Restrict New Power Plant Retrofits</t>
  </si>
  <si>
    <t>Subsidy for Grid Battery Output</t>
  </si>
  <si>
    <t>Additional Subsidy per Unit Electricity Supplied to the Grid by Grid Batteries</t>
  </si>
  <si>
    <t>elec battery subsidy per output</t>
  </si>
  <si>
    <t>$/kWh</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</si>
  <si>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</si>
  <si>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Carbon Removal</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</si>
  <si>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</si>
  <si>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</si>
  <si>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</si>
  <si>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</si>
  <si>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Electricity Emissions by Pollutant in MMT[N2O]; Output Total Electricity Emissions by Pollutant in MMT[CH4]; Output Total Electricity Emissions by Pollutant in MMT[CO2]</t>
  </si>
  <si>
    <t>Output Total Industry Emissions by Pollutant in MMT[N2O]; Output Total Industry Emissions by Pollutant in MMT[F gases]; Output Total Industry Emissions by Pollutant in MMT[CH4]; Output Total Industry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</si>
  <si>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</si>
  <si>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</si>
  <si>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Waste Management Emissions by Pollutant in MMT[N2O]; Output Total Waste Management Emissions by Pollutant in MMT[CH4]; Output Total Waste Management Emissions by Pollutant in MMT[CO2]</t>
  </si>
  <si>
    <t>Change in Average Annual Energy Costs per Household</t>
  </si>
  <si>
    <t>2024 dollars / year</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</si>
  <si>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</si>
  <si>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Other Home Energy, Home Electricity, Home Natural Gas, Other Transportation Energy, Transportation Electricity, Transportation Petroleum</t>
  </si>
  <si>
    <t>04ffaf,f1bb18,969696,c01b00,00b050,620e7a</t>
  </si>
  <si>
    <t>Avoided Premature Infant Deaths</t>
  </si>
  <si>
    <t>Output Avoided Infant Mortality</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</si>
  <si>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</si>
  <si>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</si>
  <si>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</si>
  <si>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</si>
  <si>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</si>
  <si>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</si>
  <si>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</si>
  <si>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</si>
  <si>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</si>
  <si>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</si>
  <si>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Hourly Dispatch: 2050, Representative Day 1</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</si>
  <si>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</si>
  <si>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</si>
  <si>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</si>
  <si>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Hourly Dispatch: 2050, Representative Day 2</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</si>
  <si>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</si>
  <si>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Hourly Dispatch: 2050, Representative Day 3</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</si>
  <si>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</si>
  <si>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Hourly Dispatch: 2050, Representative Day 4</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</si>
  <si>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</si>
  <si>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Hourly Dispatch: 2050, Net Peak Summer Day</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</si>
  <si>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</si>
  <si>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Hourly Dispatch: 2050, Net Peak Winter Day</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</si>
  <si>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</si>
  <si>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Hourly Dispatch: 2025, Representative Day 1</t>
  </si>
  <si>
    <t>hourly stacked area, 2025</t>
  </si>
  <si>
    <t>Hourly Dispatch: 2025, Representative Day 2</t>
  </si>
  <si>
    <t>Hourly Dispatch: 2025, Representative Day 3</t>
  </si>
  <si>
    <t>Hourly Dispatch: 2025, Representative Day 4</t>
  </si>
  <si>
    <t>Hourly Dispatch: 2025, Net Peak Summer Day</t>
  </si>
  <si>
    <t>Hourly Dispatch: 2025, Net Peak Winter Day</t>
  </si>
  <si>
    <t>Cost of Electricity Generation Capacity Construction (after subsidies)</t>
  </si>
  <si>
    <t>deaths / year</t>
  </si>
  <si>
    <t>days / year</t>
  </si>
  <si>
    <t>admissions / year</t>
  </si>
  <si>
    <t>visits / year</t>
  </si>
  <si>
    <t>cases / year</t>
  </si>
  <si>
    <t>events / year</t>
  </si>
  <si>
    <t>Other Distributed Sources</t>
  </si>
  <si>
    <t>219-58-121</t>
  </si>
  <si>
    <t>db3a79</t>
  </si>
  <si>
    <t>Behind the Meter Gas</t>
  </si>
  <si>
    <t>Grid Battery Storage</t>
  </si>
  <si>
    <t>216-181-255</t>
  </si>
  <si>
    <t>d8b5ff</t>
  </si>
  <si>
    <t>Hybrid Battery Storage</t>
  </si>
  <si>
    <t>Data Centers</t>
  </si>
  <si>
    <t>Change in Household Energy Costs</t>
  </si>
  <si>
    <t>Buildings Other</t>
  </si>
  <si>
    <t>Buildings Electricity</t>
  </si>
  <si>
    <t>Buildings Natural Gas</t>
  </si>
  <si>
    <t>Transportation Other</t>
  </si>
  <si>
    <t>Transportation Electricity</t>
  </si>
  <si>
    <t>Transportation Petroleum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</si>
</sst>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_(* \(#,##0\);_(* &quot;-&quot;_);_(@_)"/>
    <numFmt numFmtId="43" formatCode="_(* #,##0.00_);_(* \(#,##0.00\);_(* &quot;-&quot;??_);_(@_)"/>
    <numFmt numFmtId="164" formatCode="_-* #,##0.00_-;\-* #,##0.00_-;_-* &quot;-&quot;??_-;_-@_-"/>
    <numFmt numFmtId="165" formatCode="0.0%"/>
    <numFmt numFmtId="166" formatCode="0.0000000"/>
    <numFmt numFmtId="167" formatCode="0.000E+00"/>
    <numFmt numFmtId="168" formatCode="###0;###0"/>
    <numFmt numFmtId="169" formatCode="###0.0;###0.0"/>
    <numFmt numFmtId="170" formatCode="###0.00;###0.00"/>
    <numFmt numFmtId="171" formatCode="#,##0;#,##0"/>
    <numFmt numFmtId="172" formatCode="#,##0.0;#,##0.0"/>
    <numFmt numFmtId="173" formatCode="###0.000;###0.000"/>
    <numFmt numFmtId="174" formatCode="_-* #,##0.00\ _F_-;\-* #,##0.00\ _F_-;_-* &quot;-&quot;??\ _F_-;_-@_-"/>
    <numFmt numFmtId="175" formatCode="#,##0.0000"/>
    <numFmt numFmtId="176" formatCode="_(* #,##0_);_(* \(#,##0\);_(* &quot;-&quot;??_);_(@_)"/>
  </numFmts>
  <fonts count="12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ont>
    <font>
      <sz val="11"/>
      <name val="Malgun Gothic"/>
      <family val="2"/>
    </font>
    <font>
      <sz val="11"/>
      <name val="Calibri"/>
      <family val="3"/>
      <charset val="129"/>
      <scheme val="minor"/>
    </font>
    <font>
      <sz val="11"/>
      <name val="Calibri"/>
      <family val="2"/>
    </font>
    <font>
      <sz val="11"/>
      <color rgb="FF9C0006"/>
      <name val="Calibri"/>
      <family val="2"/>
      <scheme val="minor"/>
    </font>
    <font>
      <sz val="8"/>
      <name val="Calibri"/>
      <family val="3"/>
      <charset val="129"/>
      <scheme val="minor"/>
    </font>
    <font>
      <sz val="12"/>
      <color theme="1"/>
      <name val="Calibri"/>
      <family val="2"/>
      <scheme val="minor"/>
    </font>
  </fonts>
  <fills count="109">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FFC7CE"/>
        <bgColor rgb="FF000000"/>
      </patternFill>
    </fill>
    <fill>
      <patternFill patternType="solid">
        <fgColor rgb="FFF2DCDB"/>
        <bgColor rgb="FF000000"/>
      </patternFill>
    </fill>
    <fill>
      <patternFill patternType="solid">
        <fgColor theme="6" tint="0.79998168889431442"/>
        <bgColor indexed="64"/>
      </patternFill>
    </fill>
    <fill>
      <patternFill patternType="solid">
        <fgColor rgb="FFDB3A79"/>
        <bgColor indexed="64"/>
      </patternFill>
    </fill>
    <fill>
      <patternFill patternType="solid">
        <fgColor rgb="FFD8B5FF"/>
        <bgColor indexed="64"/>
      </patternFill>
    </fill>
  </fills>
  <borders count="103">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3480">
    <xf numFmtId="0" fontId="0" fillId="0" borderId="0"/>
    <xf numFmtId="9" fontId="8" fillId="0" borderId="0" applyFont="0" applyFill="0" applyBorder="0" applyAlignment="0" applyProtection="0"/>
    <xf numFmtId="0" fontId="9" fillId="0" borderId="0" applyNumberFormat="0" applyFill="0" applyBorder="0" applyAlignment="0" applyProtection="0"/>
    <xf numFmtId="0" fontId="13" fillId="0" borderId="0"/>
    <xf numFmtId="0" fontId="14" fillId="0" borderId="2" applyNumberFormat="0" applyProtection="0">
      <alignment wrapText="1"/>
    </xf>
    <xf numFmtId="0" fontId="13" fillId="0" borderId="3" applyNumberFormat="0" applyFont="0" applyProtection="0">
      <alignment wrapText="1"/>
    </xf>
    <xf numFmtId="43" fontId="8" fillId="0" borderId="0" applyFont="0" applyFill="0" applyBorder="0" applyAlignment="0" applyProtection="0"/>
    <xf numFmtId="0" fontId="21" fillId="0" borderId="0" applyNumberFormat="0" applyFill="0" applyBorder="0" applyAlignment="0" applyProtection="0"/>
    <xf numFmtId="0" fontId="22" fillId="0" borderId="0" applyNumberFormat="0">
      <alignment horizontal="right"/>
    </xf>
    <xf numFmtId="0" fontId="24" fillId="0" borderId="0" applyNumberFormat="0" applyFill="0" applyBorder="0" applyProtection="0">
      <alignment horizontal="left" vertical="center"/>
    </xf>
    <xf numFmtId="0" fontId="27" fillId="0" borderId="0" applyNumberFormat="0" applyFont="0" applyFill="0" applyBorder="0" applyProtection="0">
      <alignment horizontal="left" vertical="center" indent="2"/>
    </xf>
    <xf numFmtId="0" fontId="27" fillId="0" borderId="0" applyNumberFormat="0" applyFont="0" applyFill="0" applyBorder="0" applyProtection="0">
      <alignment horizontal="left" vertical="center" indent="5"/>
    </xf>
    <xf numFmtId="0" fontId="26" fillId="9" borderId="0" applyBorder="0">
      <alignment horizontal="right" vertical="center"/>
    </xf>
    <xf numFmtId="0" fontId="26" fillId="0" borderId="0"/>
    <xf numFmtId="0" fontId="27" fillId="16" borderId="0" applyNumberFormat="0" applyFont="0" applyBorder="0" applyAlignment="0" applyProtection="0"/>
    <xf numFmtId="0" fontId="23" fillId="0" borderId="0"/>
    <xf numFmtId="0" fontId="30" fillId="9" borderId="29">
      <alignment horizontal="right" vertical="center"/>
    </xf>
    <xf numFmtId="0" fontId="27" fillId="0" borderId="26"/>
    <xf numFmtId="0" fontId="26" fillId="0" borderId="45">
      <alignment horizontal="left" vertical="center" wrapText="1" indent="2"/>
    </xf>
    <xf numFmtId="0" fontId="53" fillId="0" borderId="0"/>
    <xf numFmtId="0" fontId="4" fillId="0" borderId="0"/>
    <xf numFmtId="0" fontId="58" fillId="7" borderId="49" applyNumberFormat="0" applyAlignment="0" applyProtection="0"/>
    <xf numFmtId="0" fontId="4" fillId="48" borderId="0" applyNumberFormat="0" applyBorder="0" applyAlignment="0" applyProtection="0"/>
    <xf numFmtId="0" fontId="22" fillId="14" borderId="84">
      <alignment horizontal="right" vertical="center"/>
    </xf>
    <xf numFmtId="0" fontId="27" fillId="0" borderId="0"/>
    <xf numFmtId="0" fontId="26" fillId="9" borderId="0" applyBorder="0">
      <alignment horizontal="right" vertical="center"/>
    </xf>
    <xf numFmtId="0" fontId="26" fillId="9" borderId="52">
      <alignment horizontal="right" vertical="center"/>
    </xf>
    <xf numFmtId="0" fontId="22" fillId="14" borderId="83">
      <alignment horizontal="right" vertical="center"/>
    </xf>
    <xf numFmtId="0" fontId="26" fillId="0" borderId="86">
      <alignment horizontal="left" vertical="center" wrapText="1" indent="2"/>
    </xf>
    <xf numFmtId="0" fontId="26" fillId="0" borderId="0" applyBorder="0">
      <alignment horizontal="right" vertical="center"/>
    </xf>
    <xf numFmtId="0" fontId="22" fillId="14" borderId="84">
      <alignment horizontal="right" vertical="center"/>
    </xf>
    <xf numFmtId="0" fontId="75" fillId="86" borderId="80" applyNumberFormat="0" applyAlignment="0" applyProtection="0"/>
    <xf numFmtId="4" fontId="22" fillId="14" borderId="85">
      <alignment horizontal="right" vertical="center"/>
    </xf>
    <xf numFmtId="0" fontId="26" fillId="0" borderId="29" applyNumberFormat="0" applyFill="0" applyAlignment="0" applyProtection="0"/>
    <xf numFmtId="0" fontId="22" fillId="0" borderId="58">
      <alignment horizontal="left" vertical="top" wrapText="1"/>
    </xf>
    <xf numFmtId="0" fontId="22" fillId="14" borderId="29">
      <alignment horizontal="right" vertical="center"/>
    </xf>
    <xf numFmtId="0" fontId="22" fillId="14" borderId="29">
      <alignment horizontal="right" vertical="center"/>
    </xf>
    <xf numFmtId="0" fontId="26" fillId="0" borderId="91">
      <alignment horizontal="right" vertical="center"/>
    </xf>
    <xf numFmtId="0" fontId="22" fillId="14" borderId="55">
      <alignment horizontal="right" vertical="center"/>
    </xf>
    <xf numFmtId="0" fontId="26" fillId="0" borderId="29">
      <alignment horizontal="right" vertical="center"/>
    </xf>
    <xf numFmtId="0" fontId="94" fillId="0" borderId="81" applyNumberFormat="0" applyFill="0" applyAlignment="0" applyProtection="0"/>
    <xf numFmtId="0" fontId="65" fillId="9" borderId="29">
      <alignment horizontal="right" vertical="center"/>
    </xf>
    <xf numFmtId="0" fontId="26" fillId="16" borderId="29"/>
    <xf numFmtId="0" fontId="27" fillId="89" borderId="82" applyNumberFormat="0" applyFont="0" applyAlignment="0" applyProtection="0"/>
    <xf numFmtId="0" fontId="22" fillId="14" borderId="83">
      <alignment horizontal="right" vertical="center"/>
    </xf>
    <xf numFmtId="0" fontId="22" fillId="9" borderId="29">
      <alignment horizontal="right" vertical="center"/>
    </xf>
    <xf numFmtId="0" fontId="22" fillId="9" borderId="53">
      <alignment horizontal="right" vertical="center"/>
    </xf>
    <xf numFmtId="0" fontId="26" fillId="0" borderId="53">
      <alignment horizontal="right" vertical="center"/>
    </xf>
    <xf numFmtId="4" fontId="27" fillId="0" borderId="0"/>
    <xf numFmtId="0" fontId="22" fillId="14" borderId="56">
      <alignment horizontal="right" vertical="center"/>
    </xf>
    <xf numFmtId="0" fontId="22" fillId="14" borderId="53">
      <alignment horizontal="right" vertical="center"/>
    </xf>
    <xf numFmtId="0" fontId="22" fillId="14" borderId="54">
      <alignment horizontal="right" vertical="center"/>
    </xf>
    <xf numFmtId="4" fontId="22" fillId="14" borderId="55">
      <alignment horizontal="right" vertical="center"/>
    </xf>
    <xf numFmtId="0" fontId="26" fillId="0" borderId="0"/>
    <xf numFmtId="0" fontId="26" fillId="67" borderId="29">
      <alignment horizontal="right" vertical="center"/>
    </xf>
    <xf numFmtId="0" fontId="26" fillId="67" borderId="0" applyBorder="0">
      <alignment horizontal="right" vertical="center"/>
    </xf>
    <xf numFmtId="0" fontId="27" fillId="0" borderId="0"/>
    <xf numFmtId="0" fontId="27" fillId="66" borderId="29"/>
    <xf numFmtId="4" fontId="27" fillId="0" borderId="0"/>
    <xf numFmtId="4" fontId="26" fillId="0" borderId="29" applyFill="0" applyBorder="0" applyProtection="0">
      <alignment horizontal="right" vertical="center"/>
    </xf>
    <xf numFmtId="0" fontId="68" fillId="0" borderId="0" applyNumberFormat="0" applyFill="0" applyBorder="0" applyAlignment="0" applyProtection="0"/>
    <xf numFmtId="4" fontId="27" fillId="0" borderId="0"/>
    <xf numFmtId="4" fontId="27" fillId="0" borderId="0"/>
    <xf numFmtId="0" fontId="4" fillId="0" borderId="0"/>
    <xf numFmtId="4" fontId="65" fillId="9" borderId="83">
      <alignment horizontal="right" vertical="center"/>
    </xf>
    <xf numFmtId="0" fontId="26" fillId="16" borderId="29"/>
    <xf numFmtId="0" fontId="22" fillId="14" borderId="55">
      <alignment horizontal="right" vertical="center"/>
    </xf>
    <xf numFmtId="0" fontId="26" fillId="0" borderId="91" applyNumberFormat="0" applyFill="0" applyAlignment="0" applyProtection="0"/>
    <xf numFmtId="4" fontId="26" fillId="16" borderId="83"/>
    <xf numFmtId="0" fontId="87" fillId="73" borderId="80" applyNumberFormat="0" applyAlignment="0" applyProtection="0"/>
    <xf numFmtId="0" fontId="94" fillId="0" borderId="81" applyNumberFormat="0" applyFill="0" applyAlignment="0" applyProtection="0"/>
    <xf numFmtId="0" fontId="65" fillId="9" borderId="83">
      <alignment horizontal="right" vertical="center"/>
    </xf>
    <xf numFmtId="0" fontId="59" fillId="46" borderId="50" applyNumberFormat="0" applyAlignment="0" applyProtection="0"/>
    <xf numFmtId="0" fontId="60" fillId="46" borderId="49" applyNumberFormat="0" applyAlignment="0" applyProtection="0"/>
    <xf numFmtId="0" fontId="79" fillId="0" borderId="81" applyNumberFormat="0" applyFill="0" applyAlignment="0" applyProtection="0"/>
    <xf numFmtId="0" fontId="69" fillId="89" borderId="82" applyNumberFormat="0" applyFont="0" applyAlignment="0" applyProtection="0"/>
    <xf numFmtId="0" fontId="61" fillId="0" borderId="0" applyNumberFormat="0" applyFill="0" applyBorder="0" applyAlignment="0" applyProtection="0"/>
    <xf numFmtId="0" fontId="4" fillId="50" borderId="0" applyNumberFormat="0" applyBorder="0" applyAlignment="0" applyProtection="0"/>
    <xf numFmtId="0" fontId="62" fillId="0" borderId="0" applyNumberFormat="0" applyFill="0" applyBorder="0" applyAlignment="0" applyProtection="0"/>
    <xf numFmtId="0" fontId="5" fillId="0" borderId="51"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63" fillId="49" borderId="0" applyNumberFormat="0" applyBorder="0" applyAlignment="0" applyProtection="0"/>
    <xf numFmtId="0" fontId="75" fillId="86" borderId="88" applyNumberFormat="0" applyAlignment="0" applyProtection="0"/>
    <xf numFmtId="0" fontId="4" fillId="50" borderId="0" applyNumberFormat="0" applyBorder="0" applyAlignment="0" applyProtection="0"/>
    <xf numFmtId="0" fontId="4" fillId="51" borderId="0" applyNumberFormat="0" applyBorder="0" applyAlignment="0" applyProtection="0"/>
    <xf numFmtId="0" fontId="63" fillId="52" borderId="0" applyNumberFormat="0" applyBorder="0" applyAlignment="0" applyProtection="0"/>
    <xf numFmtId="49" fontId="24" fillId="0" borderId="83" applyNumberFormat="0" applyFill="0" applyBorder="0" applyProtection="0">
      <alignment horizontal="left" vertical="center"/>
    </xf>
    <xf numFmtId="0" fontId="4" fillId="53" borderId="0" applyNumberFormat="0" applyBorder="0" applyAlignment="0" applyProtection="0"/>
    <xf numFmtId="0" fontId="4" fillId="54" borderId="0" applyNumberFormat="0" applyBorder="0" applyAlignment="0" applyProtection="0"/>
    <xf numFmtId="0" fontId="63" fillId="55" borderId="0" applyNumberFormat="0" applyBorder="0" applyAlignment="0" applyProtection="0"/>
    <xf numFmtId="0" fontId="94" fillId="0" borderId="81" applyNumberFormat="0" applyFill="0" applyAlignment="0" applyProtection="0"/>
    <xf numFmtId="0" fontId="4" fillId="56" borderId="0" applyNumberFormat="0" applyBorder="0" applyAlignment="0" applyProtection="0"/>
    <xf numFmtId="0" fontId="4" fillId="57" borderId="0" applyNumberFormat="0" applyBorder="0" applyAlignment="0" applyProtection="0"/>
    <xf numFmtId="0" fontId="63" fillId="58" borderId="0" applyNumberFormat="0" applyBorder="0" applyAlignment="0" applyProtection="0"/>
    <xf numFmtId="0" fontId="87" fillId="73" borderId="80" applyNumberFormat="0" applyAlignment="0" applyProtection="0"/>
    <xf numFmtId="0" fontId="4" fillId="59" borderId="0" applyNumberFormat="0" applyBorder="0" applyAlignment="0" applyProtection="0"/>
    <xf numFmtId="0" fontId="4" fillId="60" borderId="0" applyNumberFormat="0" applyBorder="0" applyAlignment="0" applyProtection="0"/>
    <xf numFmtId="0" fontId="63" fillId="61" borderId="0" applyNumberFormat="0" applyBorder="0" applyAlignment="0" applyProtection="0"/>
    <xf numFmtId="49" fontId="26" fillId="0" borderId="83" applyNumberFormat="0" applyFont="0" applyFill="0" applyBorder="0" applyProtection="0">
      <alignment horizontal="left" vertical="center" indent="2"/>
    </xf>
    <xf numFmtId="0" fontId="4" fillId="62" borderId="0" applyNumberFormat="0" applyBorder="0" applyAlignment="0" applyProtection="0"/>
    <xf numFmtId="0" fontId="4" fillId="63" borderId="0" applyNumberFormat="0" applyBorder="0" applyAlignment="0" applyProtection="0"/>
    <xf numFmtId="0" fontId="63" fillId="64" borderId="0" applyNumberFormat="0" applyBorder="0" applyAlignment="0" applyProtection="0"/>
    <xf numFmtId="0" fontId="26" fillId="0" borderId="29" applyNumberFormat="0" applyFill="0" applyAlignment="0" applyProtection="0"/>
    <xf numFmtId="0" fontId="22" fillId="14" borderId="29">
      <alignment horizontal="right" vertical="center"/>
    </xf>
    <xf numFmtId="0" fontId="22" fillId="14" borderId="29">
      <alignment horizontal="right" vertical="center"/>
    </xf>
    <xf numFmtId="0" fontId="26" fillId="0" borderId="45">
      <alignment horizontal="left" vertical="center" wrapText="1" indent="2"/>
    </xf>
    <xf numFmtId="0" fontId="22" fillId="14" borderId="55">
      <alignment horizontal="right" vertical="center"/>
    </xf>
    <xf numFmtId="0" fontId="26" fillId="0" borderId="29">
      <alignment horizontal="right" vertical="center"/>
    </xf>
    <xf numFmtId="0" fontId="65" fillId="9" borderId="29">
      <alignment horizontal="right" vertical="center"/>
    </xf>
    <xf numFmtId="0" fontId="26" fillId="16" borderId="29"/>
    <xf numFmtId="0" fontId="22" fillId="9" borderId="29">
      <alignment horizontal="right" vertical="center"/>
    </xf>
    <xf numFmtId="0" fontId="22" fillId="14" borderId="54">
      <alignment horizontal="right" vertical="center"/>
    </xf>
    <xf numFmtId="0" fontId="67" fillId="0" borderId="0" applyNumberFormat="0" applyFill="0" applyBorder="0" applyAlignment="0" applyProtection="0"/>
    <xf numFmtId="0" fontId="69" fillId="68" borderId="0" applyNumberFormat="0" applyBorder="0" applyAlignment="0" applyProtection="0"/>
    <xf numFmtId="0" fontId="69" fillId="69" borderId="0" applyNumberFormat="0" applyBorder="0" applyAlignment="0" applyProtection="0"/>
    <xf numFmtId="0" fontId="69" fillId="70" borderId="0" applyNumberFormat="0" applyBorder="0" applyAlignment="0" applyProtection="0"/>
    <xf numFmtId="0" fontId="69" fillId="71" borderId="0" applyNumberFormat="0" applyBorder="0" applyAlignment="0" applyProtection="0"/>
    <xf numFmtId="0" fontId="69" fillId="72" borderId="0" applyNumberFormat="0" applyBorder="0" applyAlignment="0" applyProtection="0"/>
    <xf numFmtId="0" fontId="69" fillId="73" borderId="0" applyNumberFormat="0" applyBorder="0" applyAlignment="0" applyProtection="0"/>
    <xf numFmtId="0" fontId="27" fillId="0" borderId="0" applyNumberFormat="0" applyFont="0" applyFill="0" applyBorder="0" applyProtection="0">
      <alignment horizontal="left" vertical="center" indent="2"/>
    </xf>
    <xf numFmtId="0" fontId="27" fillId="0" borderId="0" applyNumberFormat="0" applyFont="0" applyFill="0" applyBorder="0" applyProtection="0">
      <alignment horizontal="left" vertical="center" indent="2"/>
    </xf>
    <xf numFmtId="49" fontId="26" fillId="0" borderId="29" applyNumberFormat="0" applyFont="0" applyFill="0" applyBorder="0" applyProtection="0">
      <alignment horizontal="left" vertical="center" indent="2"/>
    </xf>
    <xf numFmtId="0" fontId="69" fillId="74" borderId="0" applyNumberFormat="0" applyBorder="0" applyAlignment="0" applyProtection="0"/>
    <xf numFmtId="0" fontId="69" fillId="75" borderId="0" applyNumberFormat="0" applyBorder="0" applyAlignment="0" applyProtection="0"/>
    <xf numFmtId="0" fontId="69" fillId="76" borderId="0" applyNumberFormat="0" applyBorder="0" applyAlignment="0" applyProtection="0"/>
    <xf numFmtId="0" fontId="69" fillId="71" borderId="0" applyNumberFormat="0" applyBorder="0" applyAlignment="0" applyProtection="0"/>
    <xf numFmtId="0" fontId="69" fillId="74" borderId="0" applyNumberFormat="0" applyBorder="0" applyAlignment="0" applyProtection="0"/>
    <xf numFmtId="0" fontId="69" fillId="77" borderId="0" applyNumberFormat="0" applyBorder="0" applyAlignment="0" applyProtection="0"/>
    <xf numFmtId="0" fontId="27" fillId="0" borderId="0" applyNumberFormat="0" applyFont="0" applyFill="0" applyBorder="0" applyProtection="0">
      <alignment horizontal="left" vertical="center" indent="5"/>
    </xf>
    <xf numFmtId="0" fontId="27" fillId="0" borderId="0" applyNumberFormat="0" applyFont="0" applyFill="0" applyBorder="0" applyProtection="0">
      <alignment horizontal="left" vertical="center" indent="5"/>
    </xf>
    <xf numFmtId="49" fontId="26" fillId="0" borderId="54" applyNumberFormat="0" applyFont="0" applyFill="0" applyBorder="0" applyProtection="0">
      <alignment horizontal="left" vertical="center" indent="5"/>
    </xf>
    <xf numFmtId="0" fontId="71" fillId="78" borderId="0" applyNumberFormat="0" applyBorder="0" applyAlignment="0" applyProtection="0"/>
    <xf numFmtId="0" fontId="71" fillId="75" borderId="0" applyNumberFormat="0" applyBorder="0" applyAlignment="0" applyProtection="0"/>
    <xf numFmtId="0" fontId="71" fillId="76" borderId="0" applyNumberFormat="0" applyBorder="0" applyAlignment="0" applyProtection="0"/>
    <xf numFmtId="0" fontId="71" fillId="79" borderId="0" applyNumberFormat="0" applyBorder="0" applyAlignment="0" applyProtection="0"/>
    <xf numFmtId="0" fontId="71" fillId="80" borderId="0" applyNumberFormat="0" applyBorder="0" applyAlignment="0" applyProtection="0"/>
    <xf numFmtId="0" fontId="71" fillId="81" borderId="0" applyNumberFormat="0" applyBorder="0" applyAlignment="0" applyProtection="0"/>
    <xf numFmtId="0" fontId="71" fillId="82" borderId="0" applyNumberFormat="0" applyBorder="0" applyAlignment="0" applyProtection="0"/>
    <xf numFmtId="0" fontId="71" fillId="83" borderId="0" applyNumberFormat="0" applyBorder="0" applyAlignment="0" applyProtection="0"/>
    <xf numFmtId="0" fontId="71" fillId="84" borderId="0" applyNumberFormat="0" applyBorder="0" applyAlignment="0" applyProtection="0"/>
    <xf numFmtId="0" fontId="71" fillId="79" borderId="0" applyNumberFormat="0" applyBorder="0" applyAlignment="0" applyProtection="0"/>
    <xf numFmtId="0" fontId="71" fillId="80" borderId="0" applyNumberFormat="0" applyBorder="0" applyAlignment="0" applyProtection="0"/>
    <xf numFmtId="0" fontId="71" fillId="85" borderId="0" applyNumberFormat="0" applyBorder="0" applyAlignment="0" applyProtection="0"/>
    <xf numFmtId="0" fontId="24" fillId="67" borderId="0" applyBorder="0" applyAlignment="0"/>
    <xf numFmtId="4" fontId="24" fillId="67" borderId="0" applyBorder="0" applyAlignment="0"/>
    <xf numFmtId="4" fontId="26" fillId="67" borderId="0" applyBorder="0">
      <alignment horizontal="right" vertical="center"/>
    </xf>
    <xf numFmtId="4" fontId="26" fillId="9" borderId="0" applyBorder="0">
      <alignment horizontal="right" vertical="center"/>
    </xf>
    <xf numFmtId="4" fontId="26" fillId="9" borderId="0" applyBorder="0">
      <alignment horizontal="right" vertical="center"/>
    </xf>
    <xf numFmtId="4" fontId="22" fillId="9" borderId="29">
      <alignment horizontal="right" vertical="center"/>
    </xf>
    <xf numFmtId="4" fontId="65" fillId="9" borderId="29">
      <alignment horizontal="right" vertical="center"/>
    </xf>
    <xf numFmtId="4" fontId="22" fillId="14" borderId="29">
      <alignment horizontal="right" vertical="center"/>
    </xf>
    <xf numFmtId="4" fontId="22" fillId="14" borderId="29">
      <alignment horizontal="right" vertical="center"/>
    </xf>
    <xf numFmtId="4" fontId="22" fillId="14" borderId="54">
      <alignment horizontal="right" vertical="center"/>
    </xf>
    <xf numFmtId="4" fontId="22" fillId="14" borderId="55">
      <alignment horizontal="right" vertical="center"/>
    </xf>
    <xf numFmtId="0" fontId="70" fillId="82" borderId="0" applyNumberFormat="0" applyBorder="0" applyAlignment="0" applyProtection="0"/>
    <xf numFmtId="0" fontId="70" fillId="83" borderId="0" applyNumberFormat="0" applyBorder="0" applyAlignment="0" applyProtection="0"/>
    <xf numFmtId="0" fontId="70" fillId="84"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5" borderId="0" applyNumberFormat="0" applyBorder="0" applyAlignment="0" applyProtection="0"/>
    <xf numFmtId="0" fontId="73" fillId="69" borderId="0" applyNumberFormat="0" applyBorder="0" applyAlignment="0" applyProtection="0"/>
    <xf numFmtId="4" fontId="24" fillId="0" borderId="33" applyFill="0" applyBorder="0" applyProtection="0">
      <alignment horizontal="right" vertical="center"/>
    </xf>
    <xf numFmtId="0" fontId="75" fillId="86" borderId="60" applyNumberFormat="0" applyAlignment="0" applyProtection="0"/>
    <xf numFmtId="0" fontId="76" fillId="87" borderId="61" applyNumberFormat="0" applyAlignment="0" applyProtection="0"/>
    <xf numFmtId="164" fontId="66" fillId="0" borderId="0" applyFont="0" applyFill="0" applyBorder="0" applyAlignment="0" applyProtection="0"/>
    <xf numFmtId="174" fontId="77" fillId="0" borderId="0" applyFont="0" applyFill="0" applyBorder="0" applyAlignment="0" applyProtection="0"/>
    <xf numFmtId="164" fontId="66" fillId="0" borderId="0" applyFont="0" applyFill="0" applyBorder="0" applyAlignment="0" applyProtection="0"/>
    <xf numFmtId="0" fontId="26" fillId="14" borderId="45">
      <alignment horizontal="left" vertical="center" wrapText="1" indent="2"/>
    </xf>
    <xf numFmtId="0" fontId="26" fillId="9" borderId="54">
      <alignment horizontal="left" vertical="center"/>
    </xf>
    <xf numFmtId="0" fontId="81" fillId="0" borderId="0" applyNumberFormat="0" applyFill="0" applyBorder="0" applyAlignment="0" applyProtection="0"/>
    <xf numFmtId="0" fontId="82" fillId="70" borderId="0" applyNumberFormat="0" applyBorder="0" applyAlignment="0" applyProtection="0"/>
    <xf numFmtId="0" fontId="83" fillId="70" borderId="0" applyNumberFormat="0" applyBorder="0" applyAlignment="0" applyProtection="0"/>
    <xf numFmtId="0" fontId="84" fillId="0" borderId="63" applyNumberFormat="0" applyFill="0" applyAlignment="0" applyProtection="0"/>
    <xf numFmtId="0" fontId="85" fillId="0" borderId="64" applyNumberFormat="0" applyFill="0" applyAlignment="0" applyProtection="0"/>
    <xf numFmtId="0" fontId="86" fillId="0" borderId="65" applyNumberFormat="0" applyFill="0" applyAlignment="0" applyProtection="0"/>
    <xf numFmtId="0" fontId="86" fillId="0" borderId="0" applyNumberFormat="0" applyFill="0" applyBorder="0" applyAlignment="0" applyProtection="0"/>
    <xf numFmtId="0" fontId="87" fillId="73" borderId="60" applyNumberFormat="0" applyAlignment="0" applyProtection="0"/>
    <xf numFmtId="4" fontId="26" fillId="0" borderId="0" applyBorder="0">
      <alignment horizontal="right" vertical="center"/>
    </xf>
    <xf numFmtId="0" fontId="26" fillId="0" borderId="57">
      <alignment horizontal="right" vertical="center"/>
    </xf>
    <xf numFmtId="4" fontId="26" fillId="0" borderId="29">
      <alignment horizontal="right" vertical="center"/>
    </xf>
    <xf numFmtId="1" fontId="64" fillId="9" borderId="0" applyBorder="0">
      <alignment horizontal="right" vertical="center"/>
    </xf>
    <xf numFmtId="0" fontId="88" fillId="0" borderId="66" applyNumberFormat="0" applyFill="0" applyAlignment="0" applyProtection="0"/>
    <xf numFmtId="0" fontId="89" fillId="88" borderId="0" applyNumberFormat="0" applyBorder="0" applyAlignment="0" applyProtection="0"/>
    <xf numFmtId="0" fontId="27" fillId="0" borderId="0"/>
    <xf numFmtId="0" fontId="27" fillId="0" borderId="0"/>
    <xf numFmtId="0" fontId="27" fillId="0" borderId="0"/>
    <xf numFmtId="0" fontId="27" fillId="0" borderId="0"/>
    <xf numFmtId="0" fontId="77" fillId="0" borderId="0"/>
    <xf numFmtId="4" fontId="90" fillId="0" borderId="0"/>
    <xf numFmtId="0" fontId="27" fillId="0" borderId="0"/>
    <xf numFmtId="0" fontId="27" fillId="0" borderId="0"/>
    <xf numFmtId="0" fontId="27" fillId="0" borderId="0"/>
    <xf numFmtId="0" fontId="27" fillId="0" borderId="0"/>
    <xf numFmtId="0" fontId="4" fillId="0" borderId="0"/>
    <xf numFmtId="4" fontId="26" fillId="0" borderId="0" applyFill="0" applyBorder="0" applyProtection="0">
      <alignment horizontal="right" vertical="center"/>
    </xf>
    <xf numFmtId="4" fontId="26" fillId="0" borderId="0" applyFill="0" applyBorder="0" applyProtection="0">
      <alignment horizontal="right" vertical="center"/>
    </xf>
    <xf numFmtId="4" fontId="26" fillId="0" borderId="29" applyFill="0" applyBorder="0" applyProtection="0">
      <alignment horizontal="right" vertical="center"/>
    </xf>
    <xf numFmtId="0" fontId="24" fillId="0" borderId="0" applyNumberFormat="0" applyFill="0" applyBorder="0" applyProtection="0">
      <alignment horizontal="left" vertical="center"/>
    </xf>
    <xf numFmtId="49" fontId="24" fillId="0" borderId="29" applyNumberFormat="0" applyFill="0" applyBorder="0" applyProtection="0">
      <alignment horizontal="left" vertical="center"/>
    </xf>
    <xf numFmtId="0" fontId="27" fillId="16" borderId="0" applyNumberFormat="0" applyFont="0" applyBorder="0" applyAlignment="0" applyProtection="0"/>
    <xf numFmtId="4" fontId="27" fillId="16" borderId="0" applyNumberFormat="0" applyFont="0" applyBorder="0" applyAlignment="0" applyProtection="0"/>
    <xf numFmtId="4" fontId="27" fillId="16" borderId="0" applyNumberFormat="0" applyFont="0" applyBorder="0" applyAlignment="0" applyProtection="0"/>
    <xf numFmtId="0" fontId="27" fillId="16" borderId="0" applyNumberFormat="0" applyFont="0" applyBorder="0" applyAlignment="0" applyProtection="0"/>
    <xf numFmtId="0" fontId="27" fillId="16" borderId="0" applyNumberFormat="0" applyFont="0" applyBorder="0" applyAlignment="0" applyProtection="0"/>
    <xf numFmtId="0" fontId="77" fillId="65" borderId="0" applyNumberFormat="0" applyFont="0" applyBorder="0" applyAlignment="0" applyProtection="0"/>
    <xf numFmtId="0" fontId="69" fillId="89" borderId="67" applyNumberFormat="0" applyFont="0" applyAlignment="0" applyProtection="0"/>
    <xf numFmtId="0" fontId="27" fillId="89" borderId="67" applyNumberFormat="0" applyFont="0" applyAlignment="0" applyProtection="0"/>
    <xf numFmtId="0" fontId="91" fillId="86" borderId="59" applyNumberFormat="0" applyAlignment="0" applyProtection="0"/>
    <xf numFmtId="175" fontId="26" fillId="90" borderId="29" applyNumberFormat="0" applyFont="0" applyBorder="0" applyAlignment="0" applyProtection="0">
      <alignment horizontal="right" vertical="center"/>
    </xf>
    <xf numFmtId="9" fontId="77" fillId="0" borderId="0" applyFont="0" applyFill="0" applyBorder="0" applyAlignment="0" applyProtection="0"/>
    <xf numFmtId="0" fontId="92" fillId="69" borderId="0" applyNumberFormat="0" applyBorder="0" applyAlignment="0" applyProtection="0"/>
    <xf numFmtId="4" fontId="26" fillId="16" borderId="29"/>
    <xf numFmtId="0" fontId="26" fillId="16" borderId="53"/>
    <xf numFmtId="0" fontId="93" fillId="0" borderId="0" applyNumberFormat="0" applyFill="0" applyBorder="0" applyAlignment="0" applyProtection="0"/>
    <xf numFmtId="0" fontId="94" fillId="0" borderId="62" applyNumberFormat="0" applyFill="0" applyAlignment="0" applyProtection="0"/>
    <xf numFmtId="0" fontId="95" fillId="0" borderId="0" applyNumberFormat="0" applyFill="0" applyBorder="0" applyAlignment="0" applyProtection="0"/>
    <xf numFmtId="0" fontId="96" fillId="0" borderId="63" applyNumberFormat="0" applyFill="0" applyAlignment="0" applyProtection="0"/>
    <xf numFmtId="0" fontId="97" fillId="0" borderId="64" applyNumberFormat="0" applyFill="0" applyAlignment="0" applyProtection="0"/>
    <xf numFmtId="0" fontId="98" fillId="0" borderId="65" applyNumberFormat="0" applyFill="0" applyAlignment="0" applyProtection="0"/>
    <xf numFmtId="0" fontId="98" fillId="0" borderId="0" applyNumberFormat="0" applyFill="0" applyBorder="0" applyAlignment="0" applyProtection="0"/>
    <xf numFmtId="0" fontId="99" fillId="0" borderId="66" applyNumberFormat="0" applyFill="0" applyAlignment="0" applyProtection="0"/>
    <xf numFmtId="0" fontId="101" fillId="0" borderId="0" applyNumberFormat="0" applyFill="0" applyBorder="0" applyAlignment="0" applyProtection="0"/>
    <xf numFmtId="0" fontId="102" fillId="87" borderId="61" applyNumberFormat="0" applyAlignment="0" applyProtection="0"/>
    <xf numFmtId="0" fontId="68" fillId="0" borderId="0" applyNumberFormat="0" applyFill="0" applyBorder="0" applyAlignment="0" applyProtection="0"/>
    <xf numFmtId="0" fontId="103" fillId="0" borderId="0" applyNumberFormat="0" applyFill="0" applyBorder="0" applyAlignment="0" applyProtection="0"/>
    <xf numFmtId="0" fontId="27" fillId="0" borderId="0" applyNumberFormat="0" applyFont="0" applyFill="0" applyBorder="0" applyProtection="0">
      <alignment horizontal="left" vertical="center"/>
    </xf>
    <xf numFmtId="0" fontId="26" fillId="9" borderId="0" applyBorder="0">
      <alignment horizontal="right" vertical="center"/>
    </xf>
    <xf numFmtId="0" fontId="26" fillId="9" borderId="0" applyBorder="0">
      <alignment horizontal="right" vertical="center"/>
    </xf>
    <xf numFmtId="0" fontId="26" fillId="0" borderId="0" applyBorder="0">
      <alignment horizontal="right" vertical="center"/>
    </xf>
    <xf numFmtId="4" fontId="27" fillId="0" borderId="0"/>
    <xf numFmtId="0" fontId="104" fillId="0" borderId="0"/>
    <xf numFmtId="0" fontId="27" fillId="16" borderId="0" applyNumberFormat="0" applyFont="0" applyBorder="0" applyAlignment="0" applyProtection="0"/>
    <xf numFmtId="0" fontId="68" fillId="0" borderId="0" applyNumberFormat="0" applyFill="0" applyBorder="0" applyAlignment="0" applyProtection="0"/>
    <xf numFmtId="0" fontId="69" fillId="68" borderId="0" applyNumberFormat="0" applyBorder="0" applyAlignment="0" applyProtection="0"/>
    <xf numFmtId="0" fontId="69" fillId="69" borderId="0" applyNumberFormat="0" applyBorder="0" applyAlignment="0" applyProtection="0"/>
    <xf numFmtId="0" fontId="69" fillId="70" borderId="0" applyNumberFormat="0" applyBorder="0" applyAlignment="0" applyProtection="0"/>
    <xf numFmtId="0" fontId="69" fillId="71" borderId="0" applyNumberFormat="0" applyBorder="0" applyAlignment="0" applyProtection="0"/>
    <xf numFmtId="0" fontId="69" fillId="72" borderId="0" applyNumberFormat="0" applyBorder="0" applyAlignment="0" applyProtection="0"/>
    <xf numFmtId="0" fontId="69" fillId="73" borderId="0" applyNumberFormat="0" applyBorder="0" applyAlignment="0" applyProtection="0"/>
    <xf numFmtId="0" fontId="69" fillId="74" borderId="0" applyNumberFormat="0" applyBorder="0" applyAlignment="0" applyProtection="0"/>
    <xf numFmtId="0" fontId="69" fillId="75" borderId="0" applyNumberFormat="0" applyBorder="0" applyAlignment="0" applyProtection="0"/>
    <xf numFmtId="0" fontId="69" fillId="76" borderId="0" applyNumberFormat="0" applyBorder="0" applyAlignment="0" applyProtection="0"/>
    <xf numFmtId="0" fontId="69" fillId="71" borderId="0" applyNumberFormat="0" applyBorder="0" applyAlignment="0" applyProtection="0"/>
    <xf numFmtId="0" fontId="69" fillId="74" borderId="0" applyNumberFormat="0" applyBorder="0" applyAlignment="0" applyProtection="0"/>
    <xf numFmtId="0" fontId="69" fillId="77" borderId="0" applyNumberFormat="0" applyBorder="0" applyAlignment="0" applyProtection="0"/>
    <xf numFmtId="0" fontId="71" fillId="78" borderId="0" applyNumberFormat="0" applyBorder="0" applyAlignment="0" applyProtection="0"/>
    <xf numFmtId="0" fontId="71" fillId="75" borderId="0" applyNumberFormat="0" applyBorder="0" applyAlignment="0" applyProtection="0"/>
    <xf numFmtId="0" fontId="71" fillId="76" borderId="0" applyNumberFormat="0" applyBorder="0" applyAlignment="0" applyProtection="0"/>
    <xf numFmtId="0" fontId="71" fillId="79" borderId="0" applyNumberFormat="0" applyBorder="0" applyAlignment="0" applyProtection="0"/>
    <xf numFmtId="0" fontId="71" fillId="80" borderId="0" applyNumberFormat="0" applyBorder="0" applyAlignment="0" applyProtection="0"/>
    <xf numFmtId="0" fontId="71" fillId="81" borderId="0" applyNumberFormat="0" applyBorder="0" applyAlignment="0" applyProtection="0"/>
    <xf numFmtId="0" fontId="71" fillId="82" borderId="0" applyNumberFormat="0" applyBorder="0" applyAlignment="0" applyProtection="0"/>
    <xf numFmtId="0" fontId="71" fillId="83" borderId="0" applyNumberFormat="0" applyBorder="0" applyAlignment="0" applyProtection="0"/>
    <xf numFmtId="0" fontId="71" fillId="84" borderId="0" applyNumberFormat="0" applyBorder="0" applyAlignment="0" applyProtection="0"/>
    <xf numFmtId="0" fontId="71" fillId="79" borderId="0" applyNumberFormat="0" applyBorder="0" applyAlignment="0" applyProtection="0"/>
    <xf numFmtId="0" fontId="71" fillId="80" borderId="0" applyNumberFormat="0" applyBorder="0" applyAlignment="0" applyProtection="0"/>
    <xf numFmtId="0" fontId="71" fillId="85" borderId="0" applyNumberFormat="0" applyBorder="0" applyAlignment="0" applyProtection="0"/>
    <xf numFmtId="0" fontId="73" fillId="69" borderId="0" applyNumberFormat="0" applyBorder="0" applyAlignment="0" applyProtection="0"/>
    <xf numFmtId="0" fontId="75" fillId="86" borderId="60" applyNumberFormat="0" applyAlignment="0" applyProtection="0"/>
    <xf numFmtId="0" fontId="76" fillId="87" borderId="61" applyNumberFormat="0" applyAlignment="0" applyProtection="0"/>
    <xf numFmtId="0" fontId="81" fillId="0" borderId="0" applyNumberFormat="0" applyFill="0" applyBorder="0" applyAlignment="0" applyProtection="0"/>
    <xf numFmtId="0" fontId="82" fillId="70" borderId="0" applyNumberFormat="0" applyBorder="0" applyAlignment="0" applyProtection="0"/>
    <xf numFmtId="0" fontId="84" fillId="0" borderId="63" applyNumberFormat="0" applyFill="0" applyAlignment="0" applyProtection="0"/>
    <xf numFmtId="0" fontId="85" fillId="0" borderId="64" applyNumberFormat="0" applyFill="0" applyAlignment="0" applyProtection="0"/>
    <xf numFmtId="0" fontId="86" fillId="0" borderId="65" applyNumberFormat="0" applyFill="0" applyAlignment="0" applyProtection="0"/>
    <xf numFmtId="0" fontId="86" fillId="0" borderId="0" applyNumberFormat="0" applyFill="0" applyBorder="0" applyAlignment="0" applyProtection="0"/>
    <xf numFmtId="0" fontId="87" fillId="73" borderId="60" applyNumberFormat="0" applyAlignment="0" applyProtection="0"/>
    <xf numFmtId="0" fontId="88" fillId="0" borderId="66" applyNumberFormat="0" applyFill="0" applyAlignment="0" applyProtection="0"/>
    <xf numFmtId="0" fontId="89" fillId="88" borderId="0" applyNumberFormat="0" applyBorder="0" applyAlignment="0" applyProtection="0"/>
    <xf numFmtId="0" fontId="27" fillId="0" borderId="0"/>
    <xf numFmtId="0" fontId="69" fillId="89" borderId="67" applyNumberFormat="0" applyFont="0" applyAlignment="0" applyProtection="0"/>
    <xf numFmtId="0" fontId="91" fillId="86" borderId="59" applyNumberFormat="0" applyAlignment="0" applyProtection="0"/>
    <xf numFmtId="0" fontId="93" fillId="0" borderId="0" applyNumberFormat="0" applyFill="0" applyBorder="0" applyAlignment="0" applyProtection="0"/>
    <xf numFmtId="0" fontId="94" fillId="0" borderId="62" applyNumberFormat="0" applyFill="0" applyAlignment="0" applyProtection="0"/>
    <xf numFmtId="0" fontId="101" fillId="0" borderId="0" applyNumberFormat="0" applyFill="0" applyBorder="0" applyAlignment="0" applyProtection="0"/>
    <xf numFmtId="0" fontId="105" fillId="0" borderId="0">
      <alignment horizontal="left" vertical="center" indent="1"/>
    </xf>
    <xf numFmtId="0" fontId="69" fillId="68" borderId="0" applyNumberFormat="0" applyBorder="0" applyAlignment="0" applyProtection="0"/>
    <xf numFmtId="0" fontId="69" fillId="69" borderId="0" applyNumberFormat="0" applyBorder="0" applyAlignment="0" applyProtection="0"/>
    <xf numFmtId="0" fontId="69" fillId="70" borderId="0" applyNumberFormat="0" applyBorder="0" applyAlignment="0" applyProtection="0"/>
    <xf numFmtId="0" fontId="69" fillId="71" borderId="0" applyNumberFormat="0" applyBorder="0" applyAlignment="0" applyProtection="0"/>
    <xf numFmtId="0" fontId="69" fillId="72" borderId="0" applyNumberFormat="0" applyBorder="0" applyAlignment="0" applyProtection="0"/>
    <xf numFmtId="0" fontId="69" fillId="73" borderId="0" applyNumberFormat="0" applyBorder="0" applyAlignment="0" applyProtection="0"/>
    <xf numFmtId="0" fontId="69" fillId="74" borderId="0" applyNumberFormat="0" applyBorder="0" applyAlignment="0" applyProtection="0"/>
    <xf numFmtId="0" fontId="69" fillId="75" borderId="0" applyNumberFormat="0" applyBorder="0" applyAlignment="0" applyProtection="0"/>
    <xf numFmtId="0" fontId="69" fillId="76" borderId="0" applyNumberFormat="0" applyBorder="0" applyAlignment="0" applyProtection="0"/>
    <xf numFmtId="0" fontId="69" fillId="71" borderId="0" applyNumberFormat="0" applyBorder="0" applyAlignment="0" applyProtection="0"/>
    <xf numFmtId="0" fontId="69" fillId="74" borderId="0" applyNumberFormat="0" applyBorder="0" applyAlignment="0" applyProtection="0"/>
    <xf numFmtId="0" fontId="69" fillId="77" borderId="0" applyNumberFormat="0" applyBorder="0" applyAlignment="0" applyProtection="0"/>
    <xf numFmtId="0" fontId="71" fillId="78" borderId="0" applyNumberFormat="0" applyBorder="0" applyAlignment="0" applyProtection="0"/>
    <xf numFmtId="0" fontId="71" fillId="75" borderId="0" applyNumberFormat="0" applyBorder="0" applyAlignment="0" applyProtection="0"/>
    <xf numFmtId="0" fontId="71" fillId="76" borderId="0" applyNumberFormat="0" applyBorder="0" applyAlignment="0" applyProtection="0"/>
    <xf numFmtId="0" fontId="71" fillId="79" borderId="0" applyNumberFormat="0" applyBorder="0" applyAlignment="0" applyProtection="0"/>
    <xf numFmtId="0" fontId="71" fillId="80" borderId="0" applyNumberFormat="0" applyBorder="0" applyAlignment="0" applyProtection="0"/>
    <xf numFmtId="0" fontId="71" fillId="81" borderId="0" applyNumberFormat="0" applyBorder="0" applyAlignment="0" applyProtection="0"/>
    <xf numFmtId="0" fontId="22" fillId="9" borderId="68">
      <alignment horizontal="right" vertical="center"/>
    </xf>
    <xf numFmtId="4" fontId="22" fillId="9" borderId="68">
      <alignment horizontal="right" vertical="center"/>
    </xf>
    <xf numFmtId="0" fontId="65" fillId="9" borderId="68">
      <alignment horizontal="right" vertical="center"/>
    </xf>
    <xf numFmtId="4" fontId="65" fillId="9" borderId="68">
      <alignment horizontal="right" vertical="center"/>
    </xf>
    <xf numFmtId="0" fontId="22" fillId="14" borderId="68">
      <alignment horizontal="right" vertical="center"/>
    </xf>
    <xf numFmtId="4" fontId="22" fillId="14" borderId="68">
      <alignment horizontal="right" vertical="center"/>
    </xf>
    <xf numFmtId="0" fontId="22" fillId="14" borderId="68">
      <alignment horizontal="right" vertical="center"/>
    </xf>
    <xf numFmtId="4" fontId="22" fillId="14" borderId="68">
      <alignment horizontal="right" vertical="center"/>
    </xf>
    <xf numFmtId="0" fontId="22" fillId="14" borderId="69">
      <alignment horizontal="right" vertical="center"/>
    </xf>
    <xf numFmtId="4" fontId="22" fillId="14" borderId="69">
      <alignment horizontal="right" vertical="center"/>
    </xf>
    <xf numFmtId="0" fontId="22" fillId="14" borderId="70">
      <alignment horizontal="right" vertical="center"/>
    </xf>
    <xf numFmtId="4" fontId="22" fillId="14" borderId="70">
      <alignment horizontal="right" vertical="center"/>
    </xf>
    <xf numFmtId="0" fontId="75" fillId="86" borderId="60" applyNumberFormat="0" applyAlignment="0" applyProtection="0"/>
    <xf numFmtId="0" fontId="26" fillId="14" borderId="71">
      <alignment horizontal="left" vertical="center" wrapText="1" indent="2"/>
    </xf>
    <xf numFmtId="0" fontId="26" fillId="0" borderId="71">
      <alignment horizontal="left" vertical="center" wrapText="1" indent="2"/>
    </xf>
    <xf numFmtId="0" fontId="26" fillId="9" borderId="69">
      <alignment horizontal="left" vertical="center"/>
    </xf>
    <xf numFmtId="0" fontId="81" fillId="0" borderId="0" applyNumberFormat="0" applyFill="0" applyBorder="0" applyAlignment="0" applyProtection="0"/>
    <xf numFmtId="0" fontId="87" fillId="73" borderId="60" applyNumberFormat="0" applyAlignment="0" applyProtection="0"/>
    <xf numFmtId="0" fontId="26" fillId="0" borderId="68">
      <alignment horizontal="right" vertical="center"/>
    </xf>
    <xf numFmtId="4" fontId="26" fillId="0" borderId="68">
      <alignment horizontal="right" vertical="center"/>
    </xf>
    <xf numFmtId="0" fontId="4" fillId="0" borderId="0"/>
    <xf numFmtId="0" fontId="26" fillId="0" borderId="68" applyNumberFormat="0" applyFill="0" applyAlignment="0" applyProtection="0"/>
    <xf numFmtId="0" fontId="91" fillId="86" borderId="59" applyNumberFormat="0" applyAlignment="0" applyProtection="0"/>
    <xf numFmtId="175" fontId="26" fillId="90" borderId="68" applyNumberFormat="0" applyFont="0" applyBorder="0" applyAlignment="0" applyProtection="0">
      <alignment horizontal="right" vertical="center"/>
    </xf>
    <xf numFmtId="0" fontId="26" fillId="16" borderId="68"/>
    <xf numFmtId="4" fontId="26" fillId="16" borderId="68"/>
    <xf numFmtId="0" fontId="94" fillId="0" borderId="62" applyNumberFormat="0" applyFill="0" applyAlignment="0" applyProtection="0"/>
    <xf numFmtId="0" fontId="101"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8" fillId="7" borderId="49" applyNumberFormat="0" applyAlignment="0" applyProtection="0"/>
    <xf numFmtId="0" fontId="26" fillId="9" borderId="0" applyBorder="0">
      <alignment horizontal="right" vertical="center"/>
    </xf>
    <xf numFmtId="0" fontId="26" fillId="9" borderId="0" applyBorder="0">
      <alignment horizontal="right" vertical="center"/>
    </xf>
    <xf numFmtId="0" fontId="26" fillId="0" borderId="0" applyBorder="0">
      <alignment horizontal="right" vertical="center"/>
    </xf>
    <xf numFmtId="0" fontId="27" fillId="0" borderId="0"/>
    <xf numFmtId="49" fontId="26" fillId="0" borderId="68" applyNumberFormat="0" applyFont="0" applyFill="0" applyBorder="0" applyProtection="0">
      <alignment horizontal="left" vertical="center" indent="2"/>
    </xf>
    <xf numFmtId="49" fontId="26" fillId="0" borderId="69" applyNumberFormat="0" applyFont="0" applyFill="0" applyBorder="0" applyProtection="0">
      <alignment horizontal="left" vertical="center" indent="5"/>
    </xf>
    <xf numFmtId="0" fontId="70" fillId="82" borderId="0" applyNumberFormat="0" applyBorder="0" applyAlignment="0" applyProtection="0"/>
    <xf numFmtId="0" fontId="70" fillId="83" borderId="0" applyNumberFormat="0" applyBorder="0" applyAlignment="0" applyProtection="0"/>
    <xf numFmtId="0" fontId="70" fillId="84"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5" borderId="0" applyNumberFormat="0" applyBorder="0" applyAlignment="0" applyProtection="0"/>
    <xf numFmtId="0" fontId="83" fillId="70" borderId="0" applyNumberFormat="0" applyBorder="0" applyAlignment="0" applyProtection="0"/>
    <xf numFmtId="4" fontId="27" fillId="0" borderId="0"/>
    <xf numFmtId="0" fontId="27" fillId="0" borderId="0"/>
    <xf numFmtId="0" fontId="4" fillId="0" borderId="0"/>
    <xf numFmtId="4" fontId="26" fillId="0" borderId="68" applyFill="0" applyBorder="0" applyProtection="0">
      <alignment horizontal="right" vertical="center"/>
    </xf>
    <xf numFmtId="49" fontId="24" fillId="0" borderId="68" applyNumberFormat="0" applyFill="0" applyBorder="0" applyProtection="0">
      <alignment horizontal="left" vertical="center"/>
    </xf>
    <xf numFmtId="0" fontId="27" fillId="16" borderId="0" applyNumberFormat="0" applyFont="0" applyBorder="0" applyAlignment="0" applyProtection="0"/>
    <xf numFmtId="0" fontId="92" fillId="69" borderId="0" applyNumberFormat="0" applyBorder="0" applyAlignment="0" applyProtection="0"/>
    <xf numFmtId="0" fontId="96" fillId="0" borderId="63" applyNumberFormat="0" applyFill="0" applyAlignment="0" applyProtection="0"/>
    <xf numFmtId="0" fontId="97" fillId="0" borderId="64" applyNumberFormat="0" applyFill="0" applyAlignment="0" applyProtection="0"/>
    <xf numFmtId="0" fontId="98" fillId="0" borderId="65" applyNumberFormat="0" applyFill="0" applyAlignment="0" applyProtection="0"/>
    <xf numFmtId="0" fontId="98" fillId="0" borderId="0" applyNumberFormat="0" applyFill="0" applyBorder="0" applyAlignment="0" applyProtection="0"/>
    <xf numFmtId="0" fontId="99" fillId="0" borderId="66" applyNumberFormat="0" applyFill="0" applyAlignment="0" applyProtection="0"/>
    <xf numFmtId="0" fontId="102" fillId="87" borderId="61" applyNumberFormat="0" applyAlignment="0" applyProtection="0"/>
    <xf numFmtId="0" fontId="68" fillId="0" borderId="0" applyNumberFormat="0" applyFill="0" applyBorder="0" applyAlignment="0" applyProtection="0"/>
    <xf numFmtId="0" fontId="4" fillId="0" borderId="0"/>
    <xf numFmtId="0" fontId="58" fillId="7" borderId="49" applyNumberFormat="0" applyAlignment="0" applyProtection="0"/>
    <xf numFmtId="0" fontId="66" fillId="68" borderId="0" applyNumberFormat="0" applyBorder="0" applyAlignment="0" applyProtection="0"/>
    <xf numFmtId="0" fontId="66" fillId="69" borderId="0" applyNumberFormat="0" applyBorder="0" applyAlignment="0" applyProtection="0"/>
    <xf numFmtId="0" fontId="66" fillId="70" borderId="0" applyNumberFormat="0" applyBorder="0" applyAlignment="0" applyProtection="0"/>
    <xf numFmtId="0" fontId="66" fillId="71" borderId="0" applyNumberFormat="0" applyBorder="0" applyAlignment="0" applyProtection="0"/>
    <xf numFmtId="0" fontId="66" fillId="72" borderId="0" applyNumberFormat="0" applyBorder="0" applyAlignment="0" applyProtection="0"/>
    <xf numFmtId="0" fontId="66" fillId="73" borderId="0" applyNumberFormat="0" applyBorder="0" applyAlignment="0" applyProtection="0"/>
    <xf numFmtId="0" fontId="66" fillId="74" borderId="0" applyNumberFormat="0" applyBorder="0" applyAlignment="0" applyProtection="0"/>
    <xf numFmtId="0" fontId="66" fillId="75" borderId="0" applyNumberFormat="0" applyBorder="0" applyAlignment="0" applyProtection="0"/>
    <xf numFmtId="0" fontId="66" fillId="76" borderId="0" applyNumberFormat="0" applyBorder="0" applyAlignment="0" applyProtection="0"/>
    <xf numFmtId="0" fontId="66" fillId="71" borderId="0" applyNumberFormat="0" applyBorder="0" applyAlignment="0" applyProtection="0"/>
    <xf numFmtId="0" fontId="66" fillId="74" borderId="0" applyNumberFormat="0" applyBorder="0" applyAlignment="0" applyProtection="0"/>
    <xf numFmtId="0" fontId="66" fillId="77" borderId="0" applyNumberFormat="0" applyBorder="0" applyAlignment="0" applyProtection="0"/>
    <xf numFmtId="0" fontId="70" fillId="78" borderId="0" applyNumberFormat="0" applyBorder="0" applyAlignment="0" applyProtection="0"/>
    <xf numFmtId="0" fontId="70" fillId="75" borderId="0" applyNumberFormat="0" applyBorder="0" applyAlignment="0" applyProtection="0"/>
    <xf numFmtId="0" fontId="70" fillId="76"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1" borderId="0" applyNumberFormat="0" applyBorder="0" applyAlignment="0" applyProtection="0"/>
    <xf numFmtId="0" fontId="72" fillId="86" borderId="59" applyNumberFormat="0" applyAlignment="0" applyProtection="0"/>
    <xf numFmtId="0" fontId="74" fillId="86" borderId="60" applyNumberFormat="0" applyAlignment="0" applyProtection="0"/>
    <xf numFmtId="0" fontId="79" fillId="0" borderId="62" applyNumberFormat="0" applyFill="0" applyAlignment="0" applyProtection="0"/>
    <xf numFmtId="0" fontId="80" fillId="0" borderId="0" applyNumberFormat="0" applyFill="0" applyBorder="0" applyAlignment="0" applyProtection="0"/>
    <xf numFmtId="0" fontId="4" fillId="0" borderId="0"/>
    <xf numFmtId="0" fontId="100" fillId="0" borderId="0" applyNumberFormat="0" applyFill="0" applyBorder="0" applyAlignment="0" applyProtection="0"/>
    <xf numFmtId="0" fontId="4" fillId="0" borderId="0"/>
    <xf numFmtId="0" fontId="4" fillId="0" borderId="0"/>
    <xf numFmtId="0" fontId="4" fillId="0" borderId="0"/>
    <xf numFmtId="49" fontId="26" fillId="0" borderId="29" applyNumberFormat="0" applyFont="0" applyFill="0" applyBorder="0" applyProtection="0">
      <alignment horizontal="left" vertical="center" indent="2"/>
    </xf>
    <xf numFmtId="49" fontId="26" fillId="0" borderId="54" applyNumberFormat="0" applyFont="0" applyFill="0" applyBorder="0" applyProtection="0">
      <alignment horizontal="left" vertical="center" indent="5"/>
    </xf>
    <xf numFmtId="0" fontId="22" fillId="9" borderId="29">
      <alignment horizontal="right" vertical="center"/>
    </xf>
    <xf numFmtId="4" fontId="22" fillId="9" borderId="29">
      <alignment horizontal="right" vertical="center"/>
    </xf>
    <xf numFmtId="0" fontId="65" fillId="9" borderId="29">
      <alignment horizontal="right" vertical="center"/>
    </xf>
    <xf numFmtId="4" fontId="65" fillId="9" borderId="29">
      <alignment horizontal="right" vertical="center"/>
    </xf>
    <xf numFmtId="0" fontId="22" fillId="14" borderId="29">
      <alignment horizontal="right" vertical="center"/>
    </xf>
    <xf numFmtId="4" fontId="22" fillId="14" borderId="29">
      <alignment horizontal="right" vertical="center"/>
    </xf>
    <xf numFmtId="0" fontId="22" fillId="14" borderId="29">
      <alignment horizontal="right" vertical="center"/>
    </xf>
    <xf numFmtId="4" fontId="22" fillId="14" borderId="29">
      <alignment horizontal="right" vertical="center"/>
    </xf>
    <xf numFmtId="0" fontId="22" fillId="14" borderId="54">
      <alignment horizontal="right" vertical="center"/>
    </xf>
    <xf numFmtId="4" fontId="22" fillId="14" borderId="54">
      <alignment horizontal="right" vertical="center"/>
    </xf>
    <xf numFmtId="0" fontId="22" fillId="14" borderId="55">
      <alignment horizontal="right" vertical="center"/>
    </xf>
    <xf numFmtId="4" fontId="22" fillId="14" borderId="55">
      <alignment horizontal="right" vertical="center"/>
    </xf>
    <xf numFmtId="174" fontId="106" fillId="0" borderId="0" applyFont="0" applyFill="0" applyBorder="0" applyAlignment="0" applyProtection="0"/>
    <xf numFmtId="0" fontId="26" fillId="14" borderId="45">
      <alignment horizontal="left" vertical="center" wrapText="1" indent="2"/>
    </xf>
    <xf numFmtId="0" fontId="26" fillId="0" borderId="45">
      <alignment horizontal="left" vertical="center" wrapText="1" indent="2"/>
    </xf>
    <xf numFmtId="0" fontId="26" fillId="9" borderId="54">
      <alignment horizontal="left" vertical="center"/>
    </xf>
    <xf numFmtId="0" fontId="78" fillId="73" borderId="60" applyNumberFormat="0" applyAlignment="0" applyProtection="0"/>
    <xf numFmtId="0" fontId="26" fillId="0" borderId="29">
      <alignment horizontal="right" vertical="center"/>
    </xf>
    <xf numFmtId="4" fontId="26" fillId="0" borderId="29">
      <alignment horizontal="right" vertical="center"/>
    </xf>
    <xf numFmtId="0" fontId="106" fillId="0" borderId="0"/>
    <xf numFmtId="0" fontId="104" fillId="0" borderId="0"/>
    <xf numFmtId="0" fontId="104" fillId="0" borderId="0"/>
    <xf numFmtId="0" fontId="4" fillId="0" borderId="0"/>
    <xf numFmtId="0" fontId="4" fillId="0" borderId="0"/>
    <xf numFmtId="0" fontId="4" fillId="0" borderId="0"/>
    <xf numFmtId="0" fontId="4" fillId="0" borderId="0"/>
    <xf numFmtId="0" fontId="104" fillId="0" borderId="0"/>
    <xf numFmtId="0" fontId="27" fillId="0" borderId="0"/>
    <xf numFmtId="4" fontId="26" fillId="0" borderId="29" applyFill="0" applyBorder="0" applyProtection="0">
      <alignment horizontal="right" vertical="center"/>
    </xf>
    <xf numFmtId="49" fontId="24" fillId="0" borderId="29" applyNumberFormat="0" applyFill="0" applyBorder="0" applyProtection="0">
      <alignment horizontal="left" vertical="center"/>
    </xf>
    <xf numFmtId="0" fontId="26" fillId="0" borderId="29" applyNumberFormat="0" applyFill="0" applyAlignment="0" applyProtection="0"/>
    <xf numFmtId="0" fontId="106" fillId="65" borderId="0" applyNumberFormat="0" applyFont="0" applyBorder="0" applyAlignment="0" applyProtection="0"/>
    <xf numFmtId="175" fontId="26" fillId="90" borderId="29" applyNumberFormat="0" applyFont="0" applyBorder="0" applyAlignment="0" applyProtection="0">
      <alignment horizontal="right" vertical="center"/>
    </xf>
    <xf numFmtId="9" fontId="106" fillId="0" borderId="0" applyFont="0" applyFill="0" applyBorder="0" applyAlignment="0" applyProtection="0"/>
    <xf numFmtId="0" fontId="26" fillId="16" borderId="29"/>
    <xf numFmtId="4" fontId="26" fillId="16" borderId="29"/>
    <xf numFmtId="0" fontId="26" fillId="14" borderId="71">
      <alignment horizontal="left" vertical="center" wrapText="1" indent="2"/>
    </xf>
    <xf numFmtId="0" fontId="26" fillId="0" borderId="71">
      <alignment horizontal="left" vertical="center" wrapText="1" indent="2"/>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14" borderId="45">
      <alignment horizontal="left" vertical="center" wrapText="1" indent="2"/>
    </xf>
    <xf numFmtId="0" fontId="26" fillId="0" borderId="45">
      <alignment horizontal="left" vertical="center" wrapText="1" indent="2"/>
    </xf>
    <xf numFmtId="0" fontId="27" fillId="0" borderId="0"/>
    <xf numFmtId="4" fontId="22" fillId="14" borderId="68">
      <alignment horizontal="right" vertical="center"/>
    </xf>
    <xf numFmtId="0" fontId="26" fillId="16" borderId="68"/>
    <xf numFmtId="0" fontId="74" fillId="86" borderId="60" applyNumberFormat="0" applyAlignment="0" applyProtection="0"/>
    <xf numFmtId="0" fontId="22" fillId="9" borderId="68">
      <alignment horizontal="right" vertical="center"/>
    </xf>
    <xf numFmtId="0" fontId="26" fillId="0" borderId="68">
      <alignment horizontal="right" vertical="center"/>
    </xf>
    <xf numFmtId="0" fontId="94" fillId="0" borderId="62" applyNumberFormat="0" applyFill="0" applyAlignment="0" applyProtection="0"/>
    <xf numFmtId="0" fontId="26" fillId="9" borderId="69">
      <alignment horizontal="left" vertical="center"/>
    </xf>
    <xf numFmtId="0" fontId="87" fillId="73" borderId="60" applyNumberFormat="0" applyAlignment="0" applyProtection="0"/>
    <xf numFmtId="175" fontId="26" fillId="90" borderId="68" applyNumberFormat="0" applyFont="0" applyBorder="0" applyAlignment="0" applyProtection="0">
      <alignment horizontal="right" vertical="center"/>
    </xf>
    <xf numFmtId="0" fontId="69" fillId="89" borderId="67" applyNumberFormat="0" applyFont="0" applyAlignment="0" applyProtection="0"/>
    <xf numFmtId="0" fontId="26" fillId="0" borderId="71">
      <alignment horizontal="left" vertical="center" wrapText="1" indent="2"/>
    </xf>
    <xf numFmtId="4" fontId="26" fillId="16" borderId="68"/>
    <xf numFmtId="49" fontId="24" fillId="0" borderId="68" applyNumberFormat="0" applyFill="0" applyBorder="0" applyProtection="0">
      <alignment horizontal="left" vertical="center"/>
    </xf>
    <xf numFmtId="0" fontId="26" fillId="0" borderId="68">
      <alignment horizontal="right" vertical="center"/>
    </xf>
    <xf numFmtId="4" fontId="22" fillId="14" borderId="70">
      <alignment horizontal="right" vertical="center"/>
    </xf>
    <xf numFmtId="4" fontId="22" fillId="14" borderId="68">
      <alignment horizontal="right" vertical="center"/>
    </xf>
    <xf numFmtId="4" fontId="22" fillId="14" borderId="68">
      <alignment horizontal="right" vertical="center"/>
    </xf>
    <xf numFmtId="0" fontId="65" fillId="9" borderId="68">
      <alignment horizontal="right" vertical="center"/>
    </xf>
    <xf numFmtId="0" fontId="22" fillId="9" borderId="68">
      <alignment horizontal="right" vertical="center"/>
    </xf>
    <xf numFmtId="49" fontId="26" fillId="0" borderId="68" applyNumberFormat="0" applyFont="0" applyFill="0" applyBorder="0" applyProtection="0">
      <alignment horizontal="left" vertical="center" indent="2"/>
    </xf>
    <xf numFmtId="0" fontId="87" fillId="73" borderId="60" applyNumberFormat="0" applyAlignment="0" applyProtection="0"/>
    <xf numFmtId="0" fontId="72" fillId="86" borderId="59" applyNumberFormat="0" applyAlignment="0" applyProtection="0"/>
    <xf numFmtId="49" fontId="26" fillId="0" borderId="68" applyNumberFormat="0" applyFont="0" applyFill="0" applyBorder="0" applyProtection="0">
      <alignment horizontal="left" vertical="center" indent="2"/>
    </xf>
    <xf numFmtId="0" fontId="78" fillId="73" borderId="60" applyNumberFormat="0" applyAlignment="0" applyProtection="0"/>
    <xf numFmtId="4" fontId="26" fillId="0" borderId="68" applyFill="0" applyBorder="0" applyProtection="0">
      <alignment horizontal="right" vertical="center"/>
    </xf>
    <xf numFmtId="0" fontId="75" fillId="86" borderId="60" applyNumberFormat="0" applyAlignment="0" applyProtection="0"/>
    <xf numFmtId="0" fontId="94" fillId="0" borderId="62" applyNumberFormat="0" applyFill="0" applyAlignment="0" applyProtection="0"/>
    <xf numFmtId="0" fontId="91" fillId="86" borderId="59" applyNumberFormat="0" applyAlignment="0" applyProtection="0"/>
    <xf numFmtId="0" fontId="26" fillId="0" borderId="68" applyNumberFormat="0" applyFill="0" applyAlignment="0" applyProtection="0"/>
    <xf numFmtId="4" fontId="26" fillId="0" borderId="68">
      <alignment horizontal="right" vertical="center"/>
    </xf>
    <xf numFmtId="0" fontId="26" fillId="0" borderId="68">
      <alignment horizontal="right" vertical="center"/>
    </xf>
    <xf numFmtId="0" fontId="87" fillId="73" borderId="60" applyNumberFormat="0" applyAlignment="0" applyProtection="0"/>
    <xf numFmtId="0" fontId="72" fillId="86" borderId="59" applyNumberFormat="0" applyAlignment="0" applyProtection="0"/>
    <xf numFmtId="0" fontId="74" fillId="86" borderId="60" applyNumberFormat="0" applyAlignment="0" applyProtection="0"/>
    <xf numFmtId="0" fontId="26" fillId="14" borderId="71">
      <alignment horizontal="left" vertical="center" wrapText="1" indent="2"/>
    </xf>
    <xf numFmtId="0" fontId="75" fillId="86" borderId="60" applyNumberFormat="0" applyAlignment="0" applyProtection="0"/>
    <xf numFmtId="0" fontId="75" fillId="86" borderId="60" applyNumberFormat="0" applyAlignment="0" applyProtection="0"/>
    <xf numFmtId="4" fontId="22" fillId="14" borderId="69">
      <alignment horizontal="right" vertical="center"/>
    </xf>
    <xf numFmtId="0" fontId="22" fillId="14" borderId="69">
      <alignment horizontal="right" vertical="center"/>
    </xf>
    <xf numFmtId="0" fontId="22" fillId="14" borderId="68">
      <alignment horizontal="right" vertical="center"/>
    </xf>
    <xf numFmtId="4" fontId="65" fillId="9" borderId="68">
      <alignment horizontal="right" vertical="center"/>
    </xf>
    <xf numFmtId="0" fontId="78" fillId="73" borderId="60" applyNumberFormat="0" applyAlignment="0" applyProtection="0"/>
    <xf numFmtId="0" fontId="79" fillId="0" borderId="62" applyNumberFormat="0" applyFill="0" applyAlignment="0" applyProtection="0"/>
    <xf numFmtId="0" fontId="94" fillId="0" borderId="62" applyNumberFormat="0" applyFill="0" applyAlignment="0" applyProtection="0"/>
    <xf numFmtId="0" fontId="69" fillId="89" borderId="67" applyNumberFormat="0" applyFont="0" applyAlignment="0" applyProtection="0"/>
    <xf numFmtId="0" fontId="87" fillId="73" borderId="60" applyNumberFormat="0" applyAlignment="0" applyProtection="0"/>
    <xf numFmtId="49" fontId="24" fillId="0" borderId="68" applyNumberFormat="0" applyFill="0" applyBorder="0" applyProtection="0">
      <alignment horizontal="left" vertical="center"/>
    </xf>
    <xf numFmtId="0" fontId="26" fillId="14" borderId="71">
      <alignment horizontal="left" vertical="center" wrapText="1" indent="2"/>
    </xf>
    <xf numFmtId="0" fontId="75" fillId="86" borderId="60" applyNumberFormat="0" applyAlignment="0" applyProtection="0"/>
    <xf numFmtId="0" fontId="26" fillId="0" borderId="71">
      <alignment horizontal="left" vertical="center" wrapText="1" indent="2"/>
    </xf>
    <xf numFmtId="0" fontId="69" fillId="89" borderId="67" applyNumberFormat="0" applyFont="0" applyAlignment="0" applyProtection="0"/>
    <xf numFmtId="0" fontId="27" fillId="89" borderId="67" applyNumberFormat="0" applyFont="0" applyAlignment="0" applyProtection="0"/>
    <xf numFmtId="0" fontId="91" fillId="86" borderId="59" applyNumberFormat="0" applyAlignment="0" applyProtection="0"/>
    <xf numFmtId="0" fontId="94" fillId="0" borderId="62" applyNumberFormat="0" applyFill="0" applyAlignment="0" applyProtection="0"/>
    <xf numFmtId="4" fontId="26" fillId="16" borderId="68"/>
    <xf numFmtId="0" fontId="22" fillId="14" borderId="68">
      <alignment horizontal="right" vertical="center"/>
    </xf>
    <xf numFmtId="0" fontId="94" fillId="0" borderId="62" applyNumberFormat="0" applyFill="0" applyAlignment="0" applyProtection="0"/>
    <xf numFmtId="4" fontId="22" fillId="14" borderId="70">
      <alignment horizontal="right" vertical="center"/>
    </xf>
    <xf numFmtId="0" fontId="74" fillId="86" borderId="60" applyNumberFormat="0" applyAlignment="0" applyProtection="0"/>
    <xf numFmtId="0" fontId="22" fillId="14" borderId="69">
      <alignment horizontal="right" vertical="center"/>
    </xf>
    <xf numFmtId="0" fontId="75" fillId="86" borderId="60" applyNumberFormat="0" applyAlignment="0" applyProtection="0"/>
    <xf numFmtId="0" fontId="79" fillId="0" borderId="62" applyNumberFormat="0" applyFill="0" applyAlignment="0" applyProtection="0"/>
    <xf numFmtId="0" fontId="69" fillId="89" borderId="67" applyNumberFormat="0" applyFont="0" applyAlignment="0" applyProtection="0"/>
    <xf numFmtId="4" fontId="22" fillId="14" borderId="69">
      <alignment horizontal="right" vertical="center"/>
    </xf>
    <xf numFmtId="0" fontId="26" fillId="14" borderId="71">
      <alignment horizontal="left" vertical="center" wrapText="1" indent="2"/>
    </xf>
    <xf numFmtId="0" fontId="26" fillId="16" borderId="68"/>
    <xf numFmtId="175" fontId="26" fillId="90" borderId="68" applyNumberFormat="0" applyFont="0" applyBorder="0" applyAlignment="0" applyProtection="0">
      <alignment horizontal="right" vertical="center"/>
    </xf>
    <xf numFmtId="0" fontId="26" fillId="0" borderId="68" applyNumberFormat="0" applyFill="0" applyAlignment="0" applyProtection="0"/>
    <xf numFmtId="4" fontId="26" fillId="0" borderId="68" applyFill="0" applyBorder="0" applyProtection="0">
      <alignment horizontal="right" vertical="center"/>
    </xf>
    <xf numFmtId="4" fontId="22" fillId="9" borderId="68">
      <alignment horizontal="right" vertical="center"/>
    </xf>
    <xf numFmtId="0" fontId="79" fillId="0" borderId="62" applyNumberFormat="0" applyFill="0" applyAlignment="0" applyProtection="0"/>
    <xf numFmtId="49" fontId="24" fillId="0" borderId="68" applyNumberFormat="0" applyFill="0" applyBorder="0" applyProtection="0">
      <alignment horizontal="left" vertical="center"/>
    </xf>
    <xf numFmtId="49" fontId="26" fillId="0" borderId="69" applyNumberFormat="0" applyFont="0" applyFill="0" applyBorder="0" applyProtection="0">
      <alignment horizontal="left" vertical="center" indent="5"/>
    </xf>
    <xf numFmtId="0" fontId="26" fillId="9" borderId="69">
      <alignment horizontal="left" vertical="center"/>
    </xf>
    <xf numFmtId="0" fontId="75" fillId="86" borderId="60" applyNumberFormat="0" applyAlignment="0" applyProtection="0"/>
    <xf numFmtId="4" fontId="22" fillId="14" borderId="70">
      <alignment horizontal="right" vertical="center"/>
    </xf>
    <xf numFmtId="0" fontId="87" fillId="73" borderId="60" applyNumberFormat="0" applyAlignment="0" applyProtection="0"/>
    <xf numFmtId="0" fontId="87" fillId="73" borderId="60" applyNumberFormat="0" applyAlignment="0" applyProtection="0"/>
    <xf numFmtId="0" fontId="69" fillId="89" borderId="67" applyNumberFormat="0" applyFont="0" applyAlignment="0" applyProtection="0"/>
    <xf numFmtId="0" fontId="91" fillId="86" borderId="59" applyNumberFormat="0" applyAlignment="0" applyProtection="0"/>
    <xf numFmtId="0" fontId="94" fillId="0" borderId="62" applyNumberFormat="0" applyFill="0" applyAlignment="0" applyProtection="0"/>
    <xf numFmtId="0" fontId="22" fillId="14" borderId="68">
      <alignment horizontal="right" vertical="center"/>
    </xf>
    <xf numFmtId="0" fontId="27" fillId="89" borderId="67" applyNumberFormat="0" applyFont="0" applyAlignment="0" applyProtection="0"/>
    <xf numFmtId="4" fontId="26" fillId="0" borderId="68">
      <alignment horizontal="right" vertical="center"/>
    </xf>
    <xf numFmtId="0" fontId="94" fillId="0" borderId="62" applyNumberFormat="0" applyFill="0" applyAlignment="0" applyProtection="0"/>
    <xf numFmtId="0" fontId="22" fillId="14" borderId="68">
      <alignment horizontal="right" vertical="center"/>
    </xf>
    <xf numFmtId="0" fontId="22" fillId="14" borderId="68">
      <alignment horizontal="right" vertical="center"/>
    </xf>
    <xf numFmtId="4" fontId="65" fillId="9" borderId="68">
      <alignment horizontal="right" vertical="center"/>
    </xf>
    <xf numFmtId="0" fontId="22" fillId="9" borderId="68">
      <alignment horizontal="right" vertical="center"/>
    </xf>
    <xf numFmtId="4" fontId="22" fillId="9" borderId="68">
      <alignment horizontal="right" vertical="center"/>
    </xf>
    <xf numFmtId="0" fontId="65" fillId="9" borderId="68">
      <alignment horizontal="right" vertical="center"/>
    </xf>
    <xf numFmtId="4" fontId="65" fillId="9" borderId="68">
      <alignment horizontal="right" vertical="center"/>
    </xf>
    <xf numFmtId="0" fontId="22" fillId="14" borderId="68">
      <alignment horizontal="right" vertical="center"/>
    </xf>
    <xf numFmtId="4" fontId="22" fillId="14" borderId="68">
      <alignment horizontal="right" vertical="center"/>
    </xf>
    <xf numFmtId="0" fontId="22" fillId="14" borderId="68">
      <alignment horizontal="right" vertical="center"/>
    </xf>
    <xf numFmtId="4" fontId="22" fillId="14" borderId="68">
      <alignment horizontal="right" vertical="center"/>
    </xf>
    <xf numFmtId="0" fontId="22" fillId="14" borderId="69">
      <alignment horizontal="right" vertical="center"/>
    </xf>
    <xf numFmtId="4" fontId="22" fillId="14" borderId="69">
      <alignment horizontal="right" vertical="center"/>
    </xf>
    <xf numFmtId="0" fontId="22" fillId="14" borderId="70">
      <alignment horizontal="right" vertical="center"/>
    </xf>
    <xf numFmtId="4" fontId="22" fillId="14" borderId="70">
      <alignment horizontal="right" vertical="center"/>
    </xf>
    <xf numFmtId="0" fontId="75" fillId="86" borderId="60" applyNumberFormat="0" applyAlignment="0" applyProtection="0"/>
    <xf numFmtId="0" fontId="26" fillId="14" borderId="71">
      <alignment horizontal="left" vertical="center" wrapText="1" indent="2"/>
    </xf>
    <xf numFmtId="0" fontId="26" fillId="0" borderId="71">
      <alignment horizontal="left" vertical="center" wrapText="1" indent="2"/>
    </xf>
    <xf numFmtId="0" fontId="26" fillId="9" borderId="69">
      <alignment horizontal="left" vertical="center"/>
    </xf>
    <xf numFmtId="0" fontId="87" fillId="73" borderId="60" applyNumberFormat="0" applyAlignment="0" applyProtection="0"/>
    <xf numFmtId="0" fontId="26" fillId="0" borderId="68">
      <alignment horizontal="right" vertical="center"/>
    </xf>
    <xf numFmtId="4" fontId="26" fillId="0" borderId="68">
      <alignment horizontal="right" vertical="center"/>
    </xf>
    <xf numFmtId="0" fontId="26" fillId="0" borderId="68" applyNumberFormat="0" applyFill="0" applyAlignment="0" applyProtection="0"/>
    <xf numFmtId="0" fontId="91" fillId="86" borderId="59" applyNumberFormat="0" applyAlignment="0" applyProtection="0"/>
    <xf numFmtId="175" fontId="26" fillId="90" borderId="68" applyNumberFormat="0" applyFont="0" applyBorder="0" applyAlignment="0" applyProtection="0">
      <alignment horizontal="right" vertical="center"/>
    </xf>
    <xf numFmtId="0" fontId="26" fillId="16" borderId="68"/>
    <xf numFmtId="4" fontId="26" fillId="16" borderId="68"/>
    <xf numFmtId="0" fontId="94" fillId="0" borderId="62" applyNumberFormat="0" applyFill="0" applyAlignment="0" applyProtection="0"/>
    <xf numFmtId="0" fontId="27" fillId="89" borderId="67" applyNumberFormat="0" applyFont="0" applyAlignment="0" applyProtection="0"/>
    <xf numFmtId="0" fontId="69" fillId="89" borderId="67" applyNumberFormat="0" applyFont="0" applyAlignment="0" applyProtection="0"/>
    <xf numFmtId="0" fontId="26" fillId="0" borderId="68" applyNumberFormat="0" applyFill="0" applyAlignment="0" applyProtection="0"/>
    <xf numFmtId="0" fontId="79" fillId="0" borderId="62" applyNumberFormat="0" applyFill="0" applyAlignment="0" applyProtection="0"/>
    <xf numFmtId="0" fontId="94" fillId="0" borderId="62" applyNumberFormat="0" applyFill="0" applyAlignment="0" applyProtection="0"/>
    <xf numFmtId="0" fontId="78" fillId="73" borderId="60" applyNumberFormat="0" applyAlignment="0" applyProtection="0"/>
    <xf numFmtId="0" fontId="75" fillId="86" borderId="60" applyNumberFormat="0" applyAlignment="0" applyProtection="0"/>
    <xf numFmtId="4" fontId="65" fillId="9" borderId="68">
      <alignment horizontal="right" vertical="center"/>
    </xf>
    <xf numFmtId="0" fontId="22" fillId="9" borderId="68">
      <alignment horizontal="right" vertical="center"/>
    </xf>
    <xf numFmtId="175" fontId="26" fillId="90" borderId="68" applyNumberFormat="0" applyFont="0" applyBorder="0" applyAlignment="0" applyProtection="0">
      <alignment horizontal="right" vertical="center"/>
    </xf>
    <xf numFmtId="0" fontId="79" fillId="0" borderId="62" applyNumberFormat="0" applyFill="0" applyAlignment="0" applyProtection="0"/>
    <xf numFmtId="49" fontId="26" fillId="0" borderId="68" applyNumberFormat="0" applyFont="0" applyFill="0" applyBorder="0" applyProtection="0">
      <alignment horizontal="left" vertical="center" indent="2"/>
    </xf>
    <xf numFmtId="49" fontId="26" fillId="0" borderId="69" applyNumberFormat="0" applyFont="0" applyFill="0" applyBorder="0" applyProtection="0">
      <alignment horizontal="left" vertical="center" indent="5"/>
    </xf>
    <xf numFmtId="49" fontId="26" fillId="0" borderId="68" applyNumberFormat="0" applyFont="0" applyFill="0" applyBorder="0" applyProtection="0">
      <alignment horizontal="left" vertical="center" indent="2"/>
    </xf>
    <xf numFmtId="4" fontId="26" fillId="0" borderId="68" applyFill="0" applyBorder="0" applyProtection="0">
      <alignment horizontal="right" vertical="center"/>
    </xf>
    <xf numFmtId="49" fontId="24" fillId="0" borderId="68" applyNumberFormat="0" applyFill="0" applyBorder="0" applyProtection="0">
      <alignment horizontal="left" vertical="center"/>
    </xf>
    <xf numFmtId="0" fontId="26" fillId="0" borderId="71">
      <alignment horizontal="left" vertical="center" wrapText="1" indent="2"/>
    </xf>
    <xf numFmtId="0" fontId="91" fillId="86" borderId="59" applyNumberFormat="0" applyAlignment="0" applyProtection="0"/>
    <xf numFmtId="0" fontId="22" fillId="14" borderId="70">
      <alignment horizontal="right" vertical="center"/>
    </xf>
    <xf numFmtId="0" fontId="78" fillId="73" borderId="60" applyNumberFormat="0" applyAlignment="0" applyProtection="0"/>
    <xf numFmtId="0" fontId="22" fillId="14" borderId="70">
      <alignment horizontal="right" vertical="center"/>
    </xf>
    <xf numFmtId="4" fontId="22" fillId="14" borderId="68">
      <alignment horizontal="right" vertical="center"/>
    </xf>
    <xf numFmtId="0" fontId="22" fillId="14" borderId="68">
      <alignment horizontal="right" vertical="center"/>
    </xf>
    <xf numFmtId="0" fontId="72" fillId="86" borderId="59" applyNumberFormat="0" applyAlignment="0" applyProtection="0"/>
    <xf numFmtId="0" fontId="74" fillId="86" borderId="60" applyNumberFormat="0" applyAlignment="0" applyProtection="0"/>
    <xf numFmtId="0" fontId="79" fillId="0" borderId="62" applyNumberFormat="0" applyFill="0" applyAlignment="0" applyProtection="0"/>
    <xf numFmtId="0" fontId="26" fillId="16" borderId="68"/>
    <xf numFmtId="4" fontId="26" fillId="16" borderId="68"/>
    <xf numFmtId="4" fontId="22" fillId="14" borderId="68">
      <alignment horizontal="right" vertical="center"/>
    </xf>
    <xf numFmtId="0" fontId="65" fillId="9" borderId="68">
      <alignment horizontal="right" vertical="center"/>
    </xf>
    <xf numFmtId="0" fontId="78" fillId="73" borderId="60" applyNumberFormat="0" applyAlignment="0" applyProtection="0"/>
    <xf numFmtId="0" fontId="75" fillId="86" borderId="60" applyNumberFormat="0" applyAlignment="0" applyProtection="0"/>
    <xf numFmtId="4" fontId="26" fillId="0" borderId="68">
      <alignment horizontal="right" vertical="center"/>
    </xf>
    <xf numFmtId="0" fontId="26" fillId="14" borderId="71">
      <alignment horizontal="left" vertical="center" wrapText="1" indent="2"/>
    </xf>
    <xf numFmtId="0" fontId="26" fillId="0" borderId="71">
      <alignment horizontal="left" vertical="center" wrapText="1" indent="2"/>
    </xf>
    <xf numFmtId="0" fontId="91" fillId="86" borderId="59" applyNumberFormat="0" applyAlignment="0" applyProtection="0"/>
    <xf numFmtId="0" fontId="87" fillId="73" borderId="60" applyNumberFormat="0" applyAlignment="0" applyProtection="0"/>
    <xf numFmtId="0" fontId="74" fillId="86" borderId="60" applyNumberFormat="0" applyAlignment="0" applyProtection="0"/>
    <xf numFmtId="0" fontId="72" fillId="86" borderId="59" applyNumberFormat="0" applyAlignment="0" applyProtection="0"/>
    <xf numFmtId="0" fontId="22" fillId="14" borderId="70">
      <alignment horizontal="right" vertical="center"/>
    </xf>
    <xf numFmtId="0" fontId="65" fillId="9" borderId="68">
      <alignment horizontal="right" vertical="center"/>
    </xf>
    <xf numFmtId="4" fontId="22" fillId="9" borderId="68">
      <alignment horizontal="right" vertical="center"/>
    </xf>
    <xf numFmtId="4" fontId="22" fillId="14" borderId="68">
      <alignment horizontal="right" vertical="center"/>
    </xf>
    <xf numFmtId="49" fontId="26" fillId="0" borderId="69" applyNumberFormat="0" applyFont="0" applyFill="0" applyBorder="0" applyProtection="0">
      <alignment horizontal="left" vertical="center" indent="5"/>
    </xf>
    <xf numFmtId="4" fontId="26" fillId="0" borderId="68" applyFill="0" applyBorder="0" applyProtection="0">
      <alignment horizontal="right" vertical="center"/>
    </xf>
    <xf numFmtId="4" fontId="22" fillId="9" borderId="68">
      <alignment horizontal="right" vertical="center"/>
    </xf>
    <xf numFmtId="0" fontId="27" fillId="0" borderId="0"/>
    <xf numFmtId="0" fontId="87" fillId="73" borderId="60" applyNumberFormat="0" applyAlignment="0" applyProtection="0"/>
    <xf numFmtId="0" fontId="78" fillId="73" borderId="60" applyNumberFormat="0" applyAlignment="0" applyProtection="0"/>
    <xf numFmtId="0" fontId="74" fillId="86" borderId="60" applyNumberFormat="0" applyAlignment="0" applyProtection="0"/>
    <xf numFmtId="0" fontId="26" fillId="14" borderId="71">
      <alignment horizontal="left" vertical="center" wrapText="1" indent="2"/>
    </xf>
    <xf numFmtId="0" fontId="26" fillId="0" borderId="71">
      <alignment horizontal="left" vertical="center" wrapText="1" indent="2"/>
    </xf>
    <xf numFmtId="0" fontId="26" fillId="14" borderId="71">
      <alignment horizontal="left" vertical="center" wrapText="1" indent="2"/>
    </xf>
    <xf numFmtId="0" fontId="26" fillId="0" borderId="71">
      <alignment horizontal="left" vertical="center" wrapText="1" indent="2"/>
    </xf>
    <xf numFmtId="0" fontId="72" fillId="86" borderId="59" applyNumberFormat="0" applyAlignment="0" applyProtection="0"/>
    <xf numFmtId="0" fontId="74" fillId="86" borderId="60" applyNumberFormat="0" applyAlignment="0" applyProtection="0"/>
    <xf numFmtId="0" fontId="75" fillId="86" borderId="60" applyNumberFormat="0" applyAlignment="0" applyProtection="0"/>
    <xf numFmtId="0" fontId="78" fillId="73" borderId="60" applyNumberFormat="0" applyAlignment="0" applyProtection="0"/>
    <xf numFmtId="0" fontId="79" fillId="0" borderId="62" applyNumberFormat="0" applyFill="0" applyAlignment="0" applyProtection="0"/>
    <xf numFmtId="0" fontId="87" fillId="73" borderId="60" applyNumberFormat="0" applyAlignment="0" applyProtection="0"/>
    <xf numFmtId="0" fontId="69" fillId="89" borderId="67" applyNumberFormat="0" applyFont="0" applyAlignment="0" applyProtection="0"/>
    <xf numFmtId="0" fontId="27" fillId="89" borderId="67" applyNumberFormat="0" applyFont="0" applyAlignment="0" applyProtection="0"/>
    <xf numFmtId="0" fontId="91" fillId="86" borderId="59" applyNumberFormat="0" applyAlignment="0" applyProtection="0"/>
    <xf numFmtId="0" fontId="94" fillId="0" borderId="62" applyNumberFormat="0" applyFill="0" applyAlignment="0" applyProtection="0"/>
    <xf numFmtId="0" fontId="75" fillId="86" borderId="60" applyNumberFormat="0" applyAlignment="0" applyProtection="0"/>
    <xf numFmtId="0" fontId="87" fillId="73" borderId="60" applyNumberFormat="0" applyAlignment="0" applyProtection="0"/>
    <xf numFmtId="0" fontId="69" fillId="89" borderId="67" applyNumberFormat="0" applyFont="0" applyAlignment="0" applyProtection="0"/>
    <xf numFmtId="0" fontId="91" fillId="86" borderId="59" applyNumberFormat="0" applyAlignment="0" applyProtection="0"/>
    <xf numFmtId="0" fontId="94" fillId="0" borderId="62" applyNumberFormat="0" applyFill="0" applyAlignment="0" applyProtection="0"/>
    <xf numFmtId="0" fontId="22" fillId="14" borderId="54">
      <alignment horizontal="right" vertical="center"/>
    </xf>
    <xf numFmtId="4" fontId="22" fillId="14" borderId="54">
      <alignment horizontal="right" vertical="center"/>
    </xf>
    <xf numFmtId="0" fontId="22" fillId="14" borderId="55">
      <alignment horizontal="right" vertical="center"/>
    </xf>
    <xf numFmtId="4" fontId="22" fillId="14" borderId="55">
      <alignment horizontal="right" vertical="center"/>
    </xf>
    <xf numFmtId="0" fontId="75" fillId="86" borderId="60" applyNumberFormat="0" applyAlignment="0" applyProtection="0"/>
    <xf numFmtId="0" fontId="26" fillId="14" borderId="45">
      <alignment horizontal="left" vertical="center" wrapText="1" indent="2"/>
    </xf>
    <xf numFmtId="0" fontId="26" fillId="0" borderId="45">
      <alignment horizontal="left" vertical="center" wrapText="1" indent="2"/>
    </xf>
    <xf numFmtId="0" fontId="26" fillId="9" borderId="54">
      <alignment horizontal="left" vertical="center"/>
    </xf>
    <xf numFmtId="0" fontId="87" fillId="73" borderId="60" applyNumberFormat="0" applyAlignment="0" applyProtection="0"/>
    <xf numFmtId="0" fontId="91" fillId="86" borderId="59" applyNumberFormat="0" applyAlignment="0" applyProtection="0"/>
    <xf numFmtId="0" fontId="94" fillId="0" borderId="62" applyNumberFormat="0" applyFill="0" applyAlignment="0" applyProtection="0"/>
    <xf numFmtId="49" fontId="26" fillId="0" borderId="54" applyNumberFormat="0" applyFont="0" applyFill="0" applyBorder="0" applyProtection="0">
      <alignment horizontal="left" vertical="center" indent="5"/>
    </xf>
    <xf numFmtId="0" fontId="72" fillId="86" borderId="59" applyNumberFormat="0" applyAlignment="0" applyProtection="0"/>
    <xf numFmtId="0" fontId="74" fillId="86" borderId="60" applyNumberFormat="0" applyAlignment="0" applyProtection="0"/>
    <xf numFmtId="0" fontId="79" fillId="0" borderId="62" applyNumberFormat="0" applyFill="0" applyAlignment="0" applyProtection="0"/>
    <xf numFmtId="49" fontId="26" fillId="0" borderId="68" applyNumberFormat="0" applyFont="0" applyFill="0" applyBorder="0" applyProtection="0">
      <alignment horizontal="left" vertical="center" indent="2"/>
    </xf>
    <xf numFmtId="0" fontId="22" fillId="9" borderId="68">
      <alignment horizontal="right" vertical="center"/>
    </xf>
    <xf numFmtId="4" fontId="22" fillId="9" borderId="68">
      <alignment horizontal="right" vertical="center"/>
    </xf>
    <xf numFmtId="0" fontId="65" fillId="9" borderId="68">
      <alignment horizontal="right" vertical="center"/>
    </xf>
    <xf numFmtId="4" fontId="65" fillId="9" borderId="68">
      <alignment horizontal="right" vertical="center"/>
    </xf>
    <xf numFmtId="0" fontId="22" fillId="14" borderId="68">
      <alignment horizontal="right" vertical="center"/>
    </xf>
    <xf numFmtId="4" fontId="22" fillId="14" borderId="68">
      <alignment horizontal="right" vertical="center"/>
    </xf>
    <xf numFmtId="0" fontId="22" fillId="14" borderId="68">
      <alignment horizontal="right" vertical="center"/>
    </xf>
    <xf numFmtId="4" fontId="22" fillId="14" borderId="68">
      <alignment horizontal="right" vertical="center"/>
    </xf>
    <xf numFmtId="0" fontId="78" fillId="73" borderId="60" applyNumberFormat="0" applyAlignment="0" applyProtection="0"/>
    <xf numFmtId="0" fontId="26" fillId="0" borderId="68">
      <alignment horizontal="right" vertical="center"/>
    </xf>
    <xf numFmtId="4" fontId="26" fillId="0" borderId="68">
      <alignment horizontal="right" vertical="center"/>
    </xf>
    <xf numFmtId="4" fontId="26" fillId="0" borderId="68" applyFill="0" applyBorder="0" applyProtection="0">
      <alignment horizontal="right" vertical="center"/>
    </xf>
    <xf numFmtId="49" fontId="24" fillId="0" borderId="68" applyNumberFormat="0" applyFill="0" applyBorder="0" applyProtection="0">
      <alignment horizontal="left" vertical="center"/>
    </xf>
    <xf numFmtId="0" fontId="26" fillId="0" borderId="68" applyNumberFormat="0" applyFill="0" applyAlignment="0" applyProtection="0"/>
    <xf numFmtId="175" fontId="26" fillId="90" borderId="68" applyNumberFormat="0" applyFont="0" applyBorder="0" applyAlignment="0" applyProtection="0">
      <alignment horizontal="right" vertical="center"/>
    </xf>
    <xf numFmtId="0" fontId="26" fillId="16" borderId="68"/>
    <xf numFmtId="4" fontId="26" fillId="16" borderId="68"/>
    <xf numFmtId="4" fontId="22" fillId="14" borderId="68">
      <alignment horizontal="right" vertical="center"/>
    </xf>
    <xf numFmtId="0" fontId="26" fillId="16" borderId="68"/>
    <xf numFmtId="0" fontId="74" fillId="86" borderId="60" applyNumberFormat="0" applyAlignment="0" applyProtection="0"/>
    <xf numFmtId="0" fontId="22" fillId="9" borderId="68">
      <alignment horizontal="right" vertical="center"/>
    </xf>
    <xf numFmtId="0" fontId="26" fillId="0" borderId="68">
      <alignment horizontal="right" vertical="center"/>
    </xf>
    <xf numFmtId="0" fontId="94" fillId="0" borderId="62" applyNumberFormat="0" applyFill="0" applyAlignment="0" applyProtection="0"/>
    <xf numFmtId="0" fontId="26" fillId="9" borderId="69">
      <alignment horizontal="left" vertical="center"/>
    </xf>
    <xf numFmtId="0" fontId="87" fillId="73" borderId="60" applyNumberFormat="0" applyAlignment="0" applyProtection="0"/>
    <xf numFmtId="175" fontId="26" fillId="90" borderId="68" applyNumberFormat="0" applyFont="0" applyBorder="0" applyAlignment="0" applyProtection="0">
      <alignment horizontal="right" vertical="center"/>
    </xf>
    <xf numFmtId="0" fontId="69" fillId="89" borderId="67" applyNumberFormat="0" applyFont="0" applyAlignment="0" applyProtection="0"/>
    <xf numFmtId="0" fontId="26" fillId="0" borderId="71">
      <alignment horizontal="left" vertical="center" wrapText="1" indent="2"/>
    </xf>
    <xf numFmtId="4" fontId="26" fillId="16" borderId="68"/>
    <xf numFmtId="49" fontId="24" fillId="0" borderId="68" applyNumberFormat="0" applyFill="0" applyBorder="0" applyProtection="0">
      <alignment horizontal="left" vertical="center"/>
    </xf>
    <xf numFmtId="0" fontId="26" fillId="0" borderId="68">
      <alignment horizontal="right" vertical="center"/>
    </xf>
    <xf numFmtId="4" fontId="22" fillId="14" borderId="70">
      <alignment horizontal="right" vertical="center"/>
    </xf>
    <xf numFmtId="4" fontId="22" fillId="14" borderId="68">
      <alignment horizontal="right" vertical="center"/>
    </xf>
    <xf numFmtId="4" fontId="22" fillId="14" borderId="68">
      <alignment horizontal="right" vertical="center"/>
    </xf>
    <xf numFmtId="0" fontId="65" fillId="9" borderId="68">
      <alignment horizontal="right" vertical="center"/>
    </xf>
    <xf numFmtId="0" fontId="22" fillId="9" borderId="68">
      <alignment horizontal="right" vertical="center"/>
    </xf>
    <xf numFmtId="49" fontId="26" fillId="0" borderId="68" applyNumberFormat="0" applyFont="0" applyFill="0" applyBorder="0" applyProtection="0">
      <alignment horizontal="left" vertical="center" indent="2"/>
    </xf>
    <xf numFmtId="0" fontId="87" fillId="73" borderId="60" applyNumberFormat="0" applyAlignment="0" applyProtection="0"/>
    <xf numFmtId="0" fontId="72" fillId="86" borderId="59" applyNumberFormat="0" applyAlignment="0" applyProtection="0"/>
    <xf numFmtId="49" fontId="26" fillId="0" borderId="68" applyNumberFormat="0" applyFont="0" applyFill="0" applyBorder="0" applyProtection="0">
      <alignment horizontal="left" vertical="center" indent="2"/>
    </xf>
    <xf numFmtId="0" fontId="78" fillId="73" borderId="60" applyNumberFormat="0" applyAlignment="0" applyProtection="0"/>
    <xf numFmtId="4" fontId="26" fillId="0" borderId="68" applyFill="0" applyBorder="0" applyProtection="0">
      <alignment horizontal="right" vertical="center"/>
    </xf>
    <xf numFmtId="0" fontId="75" fillId="86" borderId="60" applyNumberFormat="0" applyAlignment="0" applyProtection="0"/>
    <xf numFmtId="0" fontId="94" fillId="0" borderId="62" applyNumberFormat="0" applyFill="0" applyAlignment="0" applyProtection="0"/>
    <xf numFmtId="0" fontId="91" fillId="86" borderId="59" applyNumberFormat="0" applyAlignment="0" applyProtection="0"/>
    <xf numFmtId="0" fontId="26" fillId="0" borderId="68" applyNumberFormat="0" applyFill="0" applyAlignment="0" applyProtection="0"/>
    <xf numFmtId="4" fontId="26" fillId="0" borderId="68">
      <alignment horizontal="right" vertical="center"/>
    </xf>
    <xf numFmtId="0" fontId="26" fillId="0" borderId="68">
      <alignment horizontal="right" vertical="center"/>
    </xf>
    <xf numFmtId="0" fontId="87" fillId="73" borderId="60" applyNumberFormat="0" applyAlignment="0" applyProtection="0"/>
    <xf numFmtId="0" fontId="72" fillId="86" borderId="59" applyNumberFormat="0" applyAlignment="0" applyProtection="0"/>
    <xf numFmtId="0" fontId="74" fillId="86" borderId="60" applyNumberFormat="0" applyAlignment="0" applyProtection="0"/>
    <xf numFmtId="0" fontId="26" fillId="14" borderId="71">
      <alignment horizontal="left" vertical="center" wrapText="1" indent="2"/>
    </xf>
    <xf numFmtId="0" fontId="75" fillId="86" borderId="60" applyNumberFormat="0" applyAlignment="0" applyProtection="0"/>
    <xf numFmtId="0" fontId="75" fillId="86" borderId="60" applyNumberFormat="0" applyAlignment="0" applyProtection="0"/>
    <xf numFmtId="4" fontId="22" fillId="14" borderId="69">
      <alignment horizontal="right" vertical="center"/>
    </xf>
    <xf numFmtId="0" fontId="22" fillId="14" borderId="69">
      <alignment horizontal="right" vertical="center"/>
    </xf>
    <xf numFmtId="0" fontId="22" fillId="14" borderId="68">
      <alignment horizontal="right" vertical="center"/>
    </xf>
    <xf numFmtId="4" fontId="65" fillId="9" borderId="68">
      <alignment horizontal="right" vertical="center"/>
    </xf>
    <xf numFmtId="0" fontId="78" fillId="73" borderId="60" applyNumberFormat="0" applyAlignment="0" applyProtection="0"/>
    <xf numFmtId="0" fontId="79" fillId="0" borderId="62" applyNumberFormat="0" applyFill="0" applyAlignment="0" applyProtection="0"/>
    <xf numFmtId="0" fontId="94" fillId="0" borderId="62" applyNumberFormat="0" applyFill="0" applyAlignment="0" applyProtection="0"/>
    <xf numFmtId="0" fontId="69" fillId="89" borderId="67" applyNumberFormat="0" applyFont="0" applyAlignment="0" applyProtection="0"/>
    <xf numFmtId="0" fontId="87" fillId="73" borderId="60" applyNumberFormat="0" applyAlignment="0" applyProtection="0"/>
    <xf numFmtId="49" fontId="24" fillId="0" borderId="68" applyNumberFormat="0" applyFill="0" applyBorder="0" applyProtection="0">
      <alignment horizontal="left" vertical="center"/>
    </xf>
    <xf numFmtId="0" fontId="26" fillId="14" borderId="71">
      <alignment horizontal="left" vertical="center" wrapText="1" indent="2"/>
    </xf>
    <xf numFmtId="0" fontId="75" fillId="86" borderId="60" applyNumberFormat="0" applyAlignment="0" applyProtection="0"/>
    <xf numFmtId="0" fontId="26" fillId="0" borderId="71">
      <alignment horizontal="left" vertical="center" wrapText="1" indent="2"/>
    </xf>
    <xf numFmtId="0" fontId="69" fillId="89" borderId="67" applyNumberFormat="0" applyFont="0" applyAlignment="0" applyProtection="0"/>
    <xf numFmtId="0" fontId="27" fillId="89" borderId="67" applyNumberFormat="0" applyFont="0" applyAlignment="0" applyProtection="0"/>
    <xf numFmtId="0" fontId="91" fillId="86" borderId="59" applyNumberFormat="0" applyAlignment="0" applyProtection="0"/>
    <xf numFmtId="0" fontId="94" fillId="0" borderId="62" applyNumberFormat="0" applyFill="0" applyAlignment="0" applyProtection="0"/>
    <xf numFmtId="4" fontId="26" fillId="16" borderId="68"/>
    <xf numFmtId="0" fontId="22" fillId="14" borderId="68">
      <alignment horizontal="right" vertical="center"/>
    </xf>
    <xf numFmtId="0" fontId="94" fillId="0" borderId="62" applyNumberFormat="0" applyFill="0" applyAlignment="0" applyProtection="0"/>
    <xf numFmtId="4" fontId="22" fillId="14" borderId="70">
      <alignment horizontal="right" vertical="center"/>
    </xf>
    <xf numFmtId="0" fontId="74" fillId="86" borderId="60" applyNumberFormat="0" applyAlignment="0" applyProtection="0"/>
    <xf numFmtId="0" fontId="22" fillId="14" borderId="69">
      <alignment horizontal="right" vertical="center"/>
    </xf>
    <xf numFmtId="0" fontId="75" fillId="86" borderId="60" applyNumberFormat="0" applyAlignment="0" applyProtection="0"/>
    <xf numFmtId="0" fontId="79" fillId="0" borderId="62" applyNumberFormat="0" applyFill="0" applyAlignment="0" applyProtection="0"/>
    <xf numFmtId="0" fontId="69" fillId="89" borderId="67" applyNumberFormat="0" applyFont="0" applyAlignment="0" applyProtection="0"/>
    <xf numFmtId="4" fontId="22" fillId="14" borderId="69">
      <alignment horizontal="right" vertical="center"/>
    </xf>
    <xf numFmtId="0" fontId="26" fillId="14" borderId="71">
      <alignment horizontal="left" vertical="center" wrapText="1" indent="2"/>
    </xf>
    <xf numFmtId="0" fontId="26" fillId="16" borderId="68"/>
    <xf numFmtId="175" fontId="26" fillId="90" borderId="68" applyNumberFormat="0" applyFont="0" applyBorder="0" applyAlignment="0" applyProtection="0">
      <alignment horizontal="right" vertical="center"/>
    </xf>
    <xf numFmtId="0" fontId="26" fillId="0" borderId="68" applyNumberFormat="0" applyFill="0" applyAlignment="0" applyProtection="0"/>
    <xf numFmtId="4" fontId="26" fillId="0" borderId="68" applyFill="0" applyBorder="0" applyProtection="0">
      <alignment horizontal="right" vertical="center"/>
    </xf>
    <xf numFmtId="4" fontId="22" fillId="9" borderId="68">
      <alignment horizontal="right" vertical="center"/>
    </xf>
    <xf numFmtId="0" fontId="79" fillId="0" borderId="62" applyNumberFormat="0" applyFill="0" applyAlignment="0" applyProtection="0"/>
    <xf numFmtId="49" fontId="24" fillId="0" borderId="68" applyNumberFormat="0" applyFill="0" applyBorder="0" applyProtection="0">
      <alignment horizontal="left" vertical="center"/>
    </xf>
    <xf numFmtId="49" fontId="26" fillId="0" borderId="69" applyNumberFormat="0" applyFont="0" applyFill="0" applyBorder="0" applyProtection="0">
      <alignment horizontal="left" vertical="center" indent="5"/>
    </xf>
    <xf numFmtId="0" fontId="26" fillId="9" borderId="69">
      <alignment horizontal="left" vertical="center"/>
    </xf>
    <xf numFmtId="0" fontId="75" fillId="86" borderId="60" applyNumberFormat="0" applyAlignment="0" applyProtection="0"/>
    <xf numFmtId="4" fontId="22" fillId="14" borderId="70">
      <alignment horizontal="right" vertical="center"/>
    </xf>
    <xf numFmtId="0" fontId="87" fillId="73" borderId="60" applyNumberFormat="0" applyAlignment="0" applyProtection="0"/>
    <xf numFmtId="0" fontId="87" fillId="73" borderId="60" applyNumberFormat="0" applyAlignment="0" applyProtection="0"/>
    <xf numFmtId="0" fontId="69" fillId="89" borderId="67" applyNumberFormat="0" applyFont="0" applyAlignment="0" applyProtection="0"/>
    <xf numFmtId="0" fontId="91" fillId="86" borderId="59" applyNumberFormat="0" applyAlignment="0" applyProtection="0"/>
    <xf numFmtId="0" fontId="94" fillId="0" borderId="62" applyNumberFormat="0" applyFill="0" applyAlignment="0" applyProtection="0"/>
    <xf numFmtId="0" fontId="22" fillId="14" borderId="68">
      <alignment horizontal="right" vertical="center"/>
    </xf>
    <xf numFmtId="0" fontId="27" fillId="89" borderId="67" applyNumberFormat="0" applyFont="0" applyAlignment="0" applyProtection="0"/>
    <xf numFmtId="4" fontId="26" fillId="0" borderId="68">
      <alignment horizontal="right" vertical="center"/>
    </xf>
    <xf numFmtId="0" fontId="94" fillId="0" borderId="62" applyNumberFormat="0" applyFill="0" applyAlignment="0" applyProtection="0"/>
    <xf numFmtId="0" fontId="22" fillId="14" borderId="68">
      <alignment horizontal="right" vertical="center"/>
    </xf>
    <xf numFmtId="0" fontId="22" fillId="14" borderId="68">
      <alignment horizontal="right" vertical="center"/>
    </xf>
    <xf numFmtId="4" fontId="65" fillId="9" borderId="68">
      <alignment horizontal="right" vertical="center"/>
    </xf>
    <xf numFmtId="0" fontId="22" fillId="9" borderId="68">
      <alignment horizontal="right" vertical="center"/>
    </xf>
    <xf numFmtId="4" fontId="22" fillId="9" borderId="68">
      <alignment horizontal="right" vertical="center"/>
    </xf>
    <xf numFmtId="0" fontId="65" fillId="9" borderId="68">
      <alignment horizontal="right" vertical="center"/>
    </xf>
    <xf numFmtId="4" fontId="65" fillId="9" borderId="68">
      <alignment horizontal="right" vertical="center"/>
    </xf>
    <xf numFmtId="0" fontId="22" fillId="14" borderId="68">
      <alignment horizontal="right" vertical="center"/>
    </xf>
    <xf numFmtId="4" fontId="22" fillId="14" borderId="68">
      <alignment horizontal="right" vertical="center"/>
    </xf>
    <xf numFmtId="0" fontId="22" fillId="14" borderId="68">
      <alignment horizontal="right" vertical="center"/>
    </xf>
    <xf numFmtId="4" fontId="22" fillId="14" borderId="68">
      <alignment horizontal="right" vertical="center"/>
    </xf>
    <xf numFmtId="0" fontId="22" fillId="14" borderId="69">
      <alignment horizontal="right" vertical="center"/>
    </xf>
    <xf numFmtId="4" fontId="22" fillId="14" borderId="69">
      <alignment horizontal="right" vertical="center"/>
    </xf>
    <xf numFmtId="0" fontId="22" fillId="14" borderId="70">
      <alignment horizontal="right" vertical="center"/>
    </xf>
    <xf numFmtId="4" fontId="22" fillId="14" borderId="70">
      <alignment horizontal="right" vertical="center"/>
    </xf>
    <xf numFmtId="0" fontId="75" fillId="86" borderId="60" applyNumberFormat="0" applyAlignment="0" applyProtection="0"/>
    <xf numFmtId="0" fontId="26" fillId="14" borderId="71">
      <alignment horizontal="left" vertical="center" wrapText="1" indent="2"/>
    </xf>
    <xf numFmtId="0" fontId="26" fillId="0" borderId="71">
      <alignment horizontal="left" vertical="center" wrapText="1" indent="2"/>
    </xf>
    <xf numFmtId="0" fontId="26" fillId="9" borderId="69">
      <alignment horizontal="left" vertical="center"/>
    </xf>
    <xf numFmtId="0" fontId="87" fillId="73" borderId="60" applyNumberFormat="0" applyAlignment="0" applyProtection="0"/>
    <xf numFmtId="0" fontId="26" fillId="0" borderId="68">
      <alignment horizontal="right" vertical="center"/>
    </xf>
    <xf numFmtId="4" fontId="26" fillId="0" borderId="68">
      <alignment horizontal="right" vertical="center"/>
    </xf>
    <xf numFmtId="0" fontId="26" fillId="0" borderId="68" applyNumberFormat="0" applyFill="0" applyAlignment="0" applyProtection="0"/>
    <xf numFmtId="0" fontId="91" fillId="86" borderId="59" applyNumberFormat="0" applyAlignment="0" applyProtection="0"/>
    <xf numFmtId="175" fontId="26" fillId="90" borderId="68" applyNumberFormat="0" applyFont="0" applyBorder="0" applyAlignment="0" applyProtection="0">
      <alignment horizontal="right" vertical="center"/>
    </xf>
    <xf numFmtId="0" fontId="26" fillId="16" borderId="68"/>
    <xf numFmtId="4" fontId="26" fillId="16" borderId="68"/>
    <xf numFmtId="0" fontId="94" fillId="0" borderId="62" applyNumberFormat="0" applyFill="0" applyAlignment="0" applyProtection="0"/>
    <xf numFmtId="0" fontId="27" fillId="89" borderId="67" applyNumberFormat="0" applyFont="0" applyAlignment="0" applyProtection="0"/>
    <xf numFmtId="0" fontId="69" fillId="89" borderId="67" applyNumberFormat="0" applyFont="0" applyAlignment="0" applyProtection="0"/>
    <xf numFmtId="0" fontId="26" fillId="0" borderId="68" applyNumberFormat="0" applyFill="0" applyAlignment="0" applyProtection="0"/>
    <xf numFmtId="0" fontId="79" fillId="0" borderId="62" applyNumberFormat="0" applyFill="0" applyAlignment="0" applyProtection="0"/>
    <xf numFmtId="0" fontId="94" fillId="0" borderId="62" applyNumberFormat="0" applyFill="0" applyAlignment="0" applyProtection="0"/>
    <xf numFmtId="0" fontId="78" fillId="73" borderId="60" applyNumberFormat="0" applyAlignment="0" applyProtection="0"/>
    <xf numFmtId="0" fontId="75" fillId="86" borderId="60" applyNumberFormat="0" applyAlignment="0" applyProtection="0"/>
    <xf numFmtId="4" fontId="65" fillId="9" borderId="68">
      <alignment horizontal="right" vertical="center"/>
    </xf>
    <xf numFmtId="0" fontId="22" fillId="9" borderId="68">
      <alignment horizontal="right" vertical="center"/>
    </xf>
    <xf numFmtId="175" fontId="26" fillId="90" borderId="68" applyNumberFormat="0" applyFont="0" applyBorder="0" applyAlignment="0" applyProtection="0">
      <alignment horizontal="right" vertical="center"/>
    </xf>
    <xf numFmtId="0" fontId="79" fillId="0" borderId="62" applyNumberFormat="0" applyFill="0" applyAlignment="0" applyProtection="0"/>
    <xf numFmtId="49" fontId="26" fillId="0" borderId="68" applyNumberFormat="0" applyFont="0" applyFill="0" applyBorder="0" applyProtection="0">
      <alignment horizontal="left" vertical="center" indent="2"/>
    </xf>
    <xf numFmtId="49" fontId="26" fillId="0" borderId="69" applyNumberFormat="0" applyFont="0" applyFill="0" applyBorder="0" applyProtection="0">
      <alignment horizontal="left" vertical="center" indent="5"/>
    </xf>
    <xf numFmtId="49" fontId="26" fillId="0" borderId="68" applyNumberFormat="0" applyFont="0" applyFill="0" applyBorder="0" applyProtection="0">
      <alignment horizontal="left" vertical="center" indent="2"/>
    </xf>
    <xf numFmtId="4" fontId="26" fillId="0" borderId="68" applyFill="0" applyBorder="0" applyProtection="0">
      <alignment horizontal="right" vertical="center"/>
    </xf>
    <xf numFmtId="49" fontId="24" fillId="0" borderId="68" applyNumberFormat="0" applyFill="0" applyBorder="0" applyProtection="0">
      <alignment horizontal="left" vertical="center"/>
    </xf>
    <xf numFmtId="0" fontId="26" fillId="0" borderId="71">
      <alignment horizontal="left" vertical="center" wrapText="1" indent="2"/>
    </xf>
    <xf numFmtId="0" fontId="91" fillId="86" borderId="59" applyNumberFormat="0" applyAlignment="0" applyProtection="0"/>
    <xf numFmtId="0" fontId="22" fillId="14" borderId="70">
      <alignment horizontal="right" vertical="center"/>
    </xf>
    <xf numFmtId="0" fontId="78" fillId="73" borderId="60" applyNumberFormat="0" applyAlignment="0" applyProtection="0"/>
    <xf numFmtId="0" fontId="22" fillId="14" borderId="70">
      <alignment horizontal="right" vertical="center"/>
    </xf>
    <xf numFmtId="4" fontId="22" fillId="14" borderId="68">
      <alignment horizontal="right" vertical="center"/>
    </xf>
    <xf numFmtId="0" fontId="22" fillId="14" borderId="68">
      <alignment horizontal="right" vertical="center"/>
    </xf>
    <xf numFmtId="0" fontId="72" fillId="86" borderId="59" applyNumberFormat="0" applyAlignment="0" applyProtection="0"/>
    <xf numFmtId="0" fontId="74" fillId="86" borderId="60" applyNumberFormat="0" applyAlignment="0" applyProtection="0"/>
    <xf numFmtId="0" fontId="79" fillId="0" borderId="62" applyNumberFormat="0" applyFill="0" applyAlignment="0" applyProtection="0"/>
    <xf numFmtId="0" fontId="26" fillId="16" borderId="68"/>
    <xf numFmtId="4" fontId="26" fillId="16" borderId="68"/>
    <xf numFmtId="4" fontId="22" fillId="14" borderId="68">
      <alignment horizontal="right" vertical="center"/>
    </xf>
    <xf numFmtId="0" fontId="65" fillId="9" borderId="68">
      <alignment horizontal="right" vertical="center"/>
    </xf>
    <xf numFmtId="0" fontId="78" fillId="73" borderId="60" applyNumberFormat="0" applyAlignment="0" applyProtection="0"/>
    <xf numFmtId="0" fontId="75" fillId="86" borderId="60" applyNumberFormat="0" applyAlignment="0" applyProtection="0"/>
    <xf numFmtId="4" fontId="26" fillId="0" borderId="68">
      <alignment horizontal="right" vertical="center"/>
    </xf>
    <xf numFmtId="0" fontId="26" fillId="14" borderId="71">
      <alignment horizontal="left" vertical="center" wrapText="1" indent="2"/>
    </xf>
    <xf numFmtId="0" fontId="26" fillId="0" borderId="71">
      <alignment horizontal="left" vertical="center" wrapText="1" indent="2"/>
    </xf>
    <xf numFmtId="0" fontId="91" fillId="86" borderId="59" applyNumberFormat="0" applyAlignment="0" applyProtection="0"/>
    <xf numFmtId="0" fontId="87" fillId="73" borderId="60" applyNumberFormat="0" applyAlignment="0" applyProtection="0"/>
    <xf numFmtId="0" fontId="74" fillId="86" borderId="60" applyNumberFormat="0" applyAlignment="0" applyProtection="0"/>
    <xf numFmtId="0" fontId="72" fillId="86" borderId="59" applyNumberFormat="0" applyAlignment="0" applyProtection="0"/>
    <xf numFmtId="0" fontId="22" fillId="14" borderId="70">
      <alignment horizontal="right" vertical="center"/>
    </xf>
    <xf numFmtId="0" fontId="65" fillId="9" borderId="68">
      <alignment horizontal="right" vertical="center"/>
    </xf>
    <xf numFmtId="4" fontId="22" fillId="9" borderId="68">
      <alignment horizontal="right" vertical="center"/>
    </xf>
    <xf numFmtId="4" fontId="22" fillId="14" borderId="68">
      <alignment horizontal="right" vertical="center"/>
    </xf>
    <xf numFmtId="49" fontId="26" fillId="0" borderId="69" applyNumberFormat="0" applyFont="0" applyFill="0" applyBorder="0" applyProtection="0">
      <alignment horizontal="left" vertical="center" indent="5"/>
    </xf>
    <xf numFmtId="4" fontId="26" fillId="0" borderId="68" applyFill="0" applyBorder="0" applyProtection="0">
      <alignment horizontal="right" vertical="center"/>
    </xf>
    <xf numFmtId="4" fontId="22" fillId="9" borderId="68">
      <alignment horizontal="right" vertical="center"/>
    </xf>
    <xf numFmtId="0" fontId="87" fillId="73" borderId="60" applyNumberFormat="0" applyAlignment="0" applyProtection="0"/>
    <xf numFmtId="0" fontId="78" fillId="73" borderId="60" applyNumberFormat="0" applyAlignment="0" applyProtection="0"/>
    <xf numFmtId="0" fontId="74" fillId="86" borderId="60" applyNumberFormat="0" applyAlignment="0" applyProtection="0"/>
    <xf numFmtId="0" fontId="26" fillId="14" borderId="71">
      <alignment horizontal="left" vertical="center" wrapText="1" indent="2"/>
    </xf>
    <xf numFmtId="0" fontId="26" fillId="0" borderId="71">
      <alignment horizontal="left" vertical="center" wrapText="1" indent="2"/>
    </xf>
    <xf numFmtId="0" fontId="26" fillId="14" borderId="71">
      <alignment horizontal="left" vertical="center" wrapText="1" indent="2"/>
    </xf>
    <xf numFmtId="0" fontId="4" fillId="0" borderId="0"/>
    <xf numFmtId="0" fontId="26" fillId="0" borderId="86">
      <alignment horizontal="left" vertical="center" wrapText="1" indent="2"/>
    </xf>
    <xf numFmtId="0" fontId="69" fillId="89" borderId="82" applyNumberFormat="0" applyFont="0" applyAlignment="0" applyProtection="0"/>
    <xf numFmtId="0" fontId="91" fillId="86" borderId="87" applyNumberFormat="0" applyAlignment="0" applyProtection="0"/>
    <xf numFmtId="0" fontId="87" fillId="73" borderId="80" applyNumberFormat="0" applyAlignment="0" applyProtection="0"/>
    <xf numFmtId="0" fontId="79" fillId="0" borderId="81" applyNumberFormat="0" applyFill="0" applyAlignment="0" applyProtection="0"/>
    <xf numFmtId="4" fontId="26" fillId="0" borderId="91" applyFill="0" applyBorder="0" applyProtection="0">
      <alignment horizontal="right" vertical="center"/>
    </xf>
    <xf numFmtId="49" fontId="26" fillId="0" borderId="83" applyNumberFormat="0" applyFont="0" applyFill="0" applyBorder="0" applyProtection="0">
      <alignment horizontal="left" vertical="center" indent="2"/>
    </xf>
    <xf numFmtId="175" fontId="26" fillId="90" borderId="83" applyNumberFormat="0" applyFont="0" applyBorder="0" applyAlignment="0" applyProtection="0">
      <alignment horizontal="right" vertical="center"/>
    </xf>
    <xf numFmtId="4" fontId="22" fillId="14" borderId="85">
      <alignment horizontal="right" vertical="center"/>
    </xf>
    <xf numFmtId="0" fontId="26" fillId="16" borderId="83"/>
    <xf numFmtId="0" fontId="62" fillId="0" borderId="0" applyNumberFormat="0" applyFill="0" applyBorder="0" applyAlignment="0" applyProtection="0"/>
    <xf numFmtId="0" fontId="78" fillId="73" borderId="80" applyNumberFormat="0" applyAlignment="0" applyProtection="0"/>
    <xf numFmtId="0" fontId="75" fillId="86" borderId="80" applyNumberFormat="0" applyAlignment="0" applyProtection="0"/>
    <xf numFmtId="0" fontId="22" fillId="14" borderId="83">
      <alignment horizontal="right" vertical="center"/>
    </xf>
    <xf numFmtId="0" fontId="22" fillId="14" borderId="83">
      <alignment horizontal="right" vertical="center"/>
    </xf>
    <xf numFmtId="4" fontId="26" fillId="0" borderId="91">
      <alignment horizontal="right" vertical="center"/>
    </xf>
    <xf numFmtId="0" fontId="69" fillId="89" borderId="82" applyNumberFormat="0" applyFont="0" applyAlignment="0" applyProtection="0"/>
    <xf numFmtId="0" fontId="59" fillId="46" borderId="50" applyNumberFormat="0" applyAlignment="0" applyProtection="0"/>
    <xf numFmtId="0" fontId="60" fillId="46" borderId="49" applyNumberFormat="0" applyAlignment="0" applyProtection="0"/>
    <xf numFmtId="49" fontId="26" fillId="0" borderId="84" applyNumberFormat="0" applyFont="0" applyFill="0" applyBorder="0" applyProtection="0">
      <alignment horizontal="left" vertical="center" indent="5"/>
    </xf>
    <xf numFmtId="0" fontId="61" fillId="0" borderId="0" applyNumberFormat="0" applyFill="0" applyBorder="0" applyAlignment="0" applyProtection="0"/>
    <xf numFmtId="0" fontId="22" fillId="14" borderId="83">
      <alignment horizontal="right" vertical="center"/>
    </xf>
    <xf numFmtId="0" fontId="62" fillId="0" borderId="0" applyNumberFormat="0" applyFill="0" applyBorder="0" applyAlignment="0" applyProtection="0"/>
    <xf numFmtId="0" fontId="5" fillId="0" borderId="51"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63"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63"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63" fillId="55" borderId="0" applyNumberFormat="0" applyBorder="0" applyAlignment="0" applyProtection="0"/>
    <xf numFmtId="0" fontId="72" fillId="86" borderId="87" applyNumberFormat="0" applyAlignment="0" applyProtection="0"/>
    <xf numFmtId="0" fontId="4" fillId="56" borderId="0" applyNumberFormat="0" applyBorder="0" applyAlignment="0" applyProtection="0"/>
    <xf numFmtId="0" fontId="4" fillId="57" borderId="0" applyNumberFormat="0" applyBorder="0" applyAlignment="0" applyProtection="0"/>
    <xf numFmtId="0" fontId="63" fillId="58" borderId="0" applyNumberFormat="0" applyBorder="0" applyAlignment="0" applyProtection="0"/>
    <xf numFmtId="4" fontId="26" fillId="16" borderId="83"/>
    <xf numFmtId="0" fontId="4" fillId="59" borderId="0" applyNumberFormat="0" applyBorder="0" applyAlignment="0" applyProtection="0"/>
    <xf numFmtId="0" fontId="4" fillId="60" borderId="0" applyNumberFormat="0" applyBorder="0" applyAlignment="0" applyProtection="0"/>
    <xf numFmtId="0" fontId="63"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63" fillId="64" borderId="0" applyNumberFormat="0" applyBorder="0" applyAlignment="0" applyProtection="0"/>
    <xf numFmtId="0" fontId="22" fillId="14" borderId="91">
      <alignment horizontal="right" vertical="center"/>
    </xf>
    <xf numFmtId="49" fontId="26" fillId="0" borderId="84" applyNumberFormat="0" applyFont="0" applyFill="0" applyBorder="0" applyProtection="0">
      <alignment horizontal="left" vertical="center" indent="5"/>
    </xf>
    <xf numFmtId="0" fontId="26" fillId="0" borderId="83" applyNumberFormat="0" applyFill="0" applyAlignment="0" applyProtection="0"/>
    <xf numFmtId="0" fontId="72" fillId="86" borderId="87" applyNumberFormat="0" applyAlignment="0" applyProtection="0"/>
    <xf numFmtId="0" fontId="59" fillId="46" borderId="50" applyNumberFormat="0" applyAlignment="0" applyProtection="0"/>
    <xf numFmtId="0" fontId="87" fillId="73" borderId="80" applyNumberFormat="0" applyAlignment="0" applyProtection="0"/>
    <xf numFmtId="0" fontId="5" fillId="0" borderId="51" applyNumberFormat="0" applyFill="0" applyAlignment="0" applyProtection="0"/>
    <xf numFmtId="0" fontId="59" fillId="46" borderId="50" applyNumberFormat="0" applyAlignment="0" applyProtection="0"/>
    <xf numFmtId="0" fontId="75" fillId="86" borderId="80" applyNumberFormat="0" applyAlignment="0" applyProtection="0"/>
    <xf numFmtId="0" fontId="74" fillId="86" borderId="88" applyNumberFormat="0" applyAlignment="0" applyProtection="0"/>
    <xf numFmtId="49" fontId="26" fillId="0" borderId="92" applyNumberFormat="0" applyFont="0" applyFill="0" applyBorder="0" applyProtection="0">
      <alignment horizontal="left" vertical="center" indent="5"/>
    </xf>
    <xf numFmtId="0" fontId="75" fillId="86" borderId="88" applyNumberFormat="0" applyAlignment="0" applyProtection="0"/>
    <xf numFmtId="4" fontId="22" fillId="14" borderId="85">
      <alignment horizontal="right" vertical="center"/>
    </xf>
    <xf numFmtId="49" fontId="26" fillId="0" borderId="84" applyNumberFormat="0" applyFont="0" applyFill="0" applyBorder="0" applyProtection="0">
      <alignment horizontal="left" vertical="center" indent="5"/>
    </xf>
    <xf numFmtId="0" fontId="4" fillId="60" borderId="0" applyNumberFormat="0" applyBorder="0" applyAlignment="0" applyProtection="0"/>
    <xf numFmtId="49" fontId="26" fillId="0" borderId="84" applyNumberFormat="0" applyFont="0" applyFill="0" applyBorder="0" applyProtection="0">
      <alignment horizontal="left" vertical="center" indent="5"/>
    </xf>
    <xf numFmtId="0" fontId="26" fillId="14" borderId="94">
      <alignment horizontal="left" vertical="center" wrapText="1" indent="2"/>
    </xf>
    <xf numFmtId="0" fontId="69" fillId="89" borderId="90" applyNumberFormat="0" applyFont="0" applyAlignment="0" applyProtection="0"/>
    <xf numFmtId="4" fontId="26" fillId="16" borderId="83"/>
    <xf numFmtId="4" fontId="22" fillId="14" borderId="83">
      <alignment horizontal="right" vertical="center"/>
    </xf>
    <xf numFmtId="4" fontId="22" fillId="14" borderId="83">
      <alignment horizontal="right" vertical="center"/>
    </xf>
    <xf numFmtId="4" fontId="26" fillId="0" borderId="83" applyFill="0" applyBorder="0" applyProtection="0">
      <alignment horizontal="right" vertical="center"/>
    </xf>
    <xf numFmtId="0" fontId="22" fillId="9" borderId="83">
      <alignment horizontal="right" vertical="center"/>
    </xf>
    <xf numFmtId="0" fontId="22" fillId="14" borderId="83">
      <alignment horizontal="right" vertical="center"/>
    </xf>
    <xf numFmtId="0" fontId="63" fillId="58" borderId="0" applyNumberFormat="0" applyBorder="0" applyAlignment="0" applyProtection="0"/>
    <xf numFmtId="0" fontId="26" fillId="9" borderId="84">
      <alignment horizontal="left" vertical="center"/>
    </xf>
    <xf numFmtId="0" fontId="26" fillId="0" borderId="83" applyNumberFormat="0" applyFill="0" applyAlignment="0" applyProtection="0"/>
    <xf numFmtId="0" fontId="78" fillId="73" borderId="80" applyNumberFormat="0" applyAlignment="0" applyProtection="0"/>
    <xf numFmtId="0" fontId="63" fillId="64" borderId="0" applyNumberFormat="0" applyBorder="0" applyAlignment="0" applyProtection="0"/>
    <xf numFmtId="0" fontId="75" fillId="86" borderId="80" applyNumberFormat="0" applyAlignment="0" applyProtection="0"/>
    <xf numFmtId="4" fontId="22" fillId="14" borderId="91">
      <alignment horizontal="right" vertical="center"/>
    </xf>
    <xf numFmtId="0" fontId="94" fillId="0" borderId="81" applyNumberFormat="0" applyFill="0" applyAlignment="0" applyProtection="0"/>
    <xf numFmtId="0" fontId="79" fillId="0" borderId="81" applyNumberFormat="0" applyFill="0" applyAlignment="0" applyProtection="0"/>
    <xf numFmtId="0" fontId="75" fillId="86" borderId="80" applyNumberFormat="0" applyAlignment="0" applyProtection="0"/>
    <xf numFmtId="0" fontId="87" fillId="73" borderId="80" applyNumberFormat="0" applyAlignment="0" applyProtection="0"/>
    <xf numFmtId="0" fontId="75" fillId="86" borderId="73" applyNumberFormat="0" applyAlignment="0" applyProtection="0"/>
    <xf numFmtId="4" fontId="22" fillId="14" borderId="83">
      <alignment horizontal="right" vertical="center"/>
    </xf>
    <xf numFmtId="0" fontId="69" fillId="89" borderId="82" applyNumberFormat="0" applyFont="0" applyAlignment="0" applyProtection="0"/>
    <xf numFmtId="0" fontId="26" fillId="0" borderId="83">
      <alignment horizontal="right" vertical="center"/>
    </xf>
    <xf numFmtId="0" fontId="26" fillId="9" borderId="84">
      <alignment horizontal="left" vertical="center"/>
    </xf>
    <xf numFmtId="0" fontId="26" fillId="14" borderId="86">
      <alignment horizontal="left" vertical="center" wrapText="1" indent="2"/>
    </xf>
    <xf numFmtId="0" fontId="4" fillId="47" borderId="0" applyNumberFormat="0" applyBorder="0" applyAlignment="0" applyProtection="0"/>
    <xf numFmtId="0" fontId="26" fillId="16" borderId="83"/>
    <xf numFmtId="4" fontId="65" fillId="9" borderId="83">
      <alignment horizontal="right" vertical="center"/>
    </xf>
    <xf numFmtId="4" fontId="22" fillId="14" borderId="84">
      <alignment horizontal="right" vertical="center"/>
    </xf>
    <xf numFmtId="4" fontId="22" fillId="14" borderId="85">
      <alignment horizontal="right" vertical="center"/>
    </xf>
    <xf numFmtId="0" fontId="87" fillId="73" borderId="73" applyNumberFormat="0" applyAlignment="0" applyProtection="0"/>
    <xf numFmtId="4" fontId="22" fillId="14" borderId="83">
      <alignment horizontal="right" vertical="center"/>
    </xf>
    <xf numFmtId="0" fontId="4" fillId="57" borderId="0" applyNumberFormat="0" applyBorder="0" applyAlignment="0" applyProtection="0"/>
    <xf numFmtId="0" fontId="26" fillId="0" borderId="86">
      <alignment horizontal="left" vertical="center" wrapText="1" indent="2"/>
    </xf>
    <xf numFmtId="49" fontId="26" fillId="0" borderId="83" applyNumberFormat="0" applyFont="0" applyFill="0" applyBorder="0" applyProtection="0">
      <alignment horizontal="left" vertical="center" indent="2"/>
    </xf>
    <xf numFmtId="0" fontId="22" fillId="9" borderId="83">
      <alignment horizontal="right" vertical="center"/>
    </xf>
    <xf numFmtId="175" fontId="26" fillId="90" borderId="83" applyNumberFormat="0" applyFont="0" applyBorder="0" applyAlignment="0" applyProtection="0">
      <alignment horizontal="right" vertical="center"/>
    </xf>
    <xf numFmtId="0" fontId="75" fillId="86" borderId="80" applyNumberFormat="0" applyAlignment="0" applyProtection="0"/>
    <xf numFmtId="0" fontId="74" fillId="86" borderId="80" applyNumberFormat="0" applyAlignment="0" applyProtection="0"/>
    <xf numFmtId="4" fontId="26" fillId="16" borderId="83"/>
    <xf numFmtId="0" fontId="5" fillId="0" borderId="51" applyNumberFormat="0" applyFill="0" applyAlignment="0" applyProtection="0"/>
    <xf numFmtId="0" fontId="62" fillId="0" borderId="0" applyNumberFormat="0" applyFill="0" applyBorder="0" applyAlignment="0" applyProtection="0"/>
    <xf numFmtId="0" fontId="60" fillId="46" borderId="49" applyNumberFormat="0" applyAlignment="0" applyProtection="0"/>
    <xf numFmtId="0" fontId="59" fillId="46" borderId="50" applyNumberFormat="0" applyAlignment="0" applyProtection="0"/>
    <xf numFmtId="0" fontId="26" fillId="0" borderId="86">
      <alignment horizontal="left" vertical="center" wrapText="1" indent="2"/>
    </xf>
    <xf numFmtId="0" fontId="79" fillId="0" borderId="81" applyNumberFormat="0" applyFill="0" applyAlignment="0" applyProtection="0"/>
    <xf numFmtId="0" fontId="79" fillId="0" borderId="81" applyNumberFormat="0" applyFill="0" applyAlignment="0" applyProtection="0"/>
    <xf numFmtId="0" fontId="69" fillId="89" borderId="75" applyNumberFormat="0" applyFont="0" applyAlignment="0" applyProtection="0"/>
    <xf numFmtId="0" fontId="27" fillId="89" borderId="75" applyNumberFormat="0" applyFont="0" applyAlignment="0" applyProtection="0"/>
    <xf numFmtId="0" fontId="91" fillId="86" borderId="72" applyNumberFormat="0" applyAlignment="0" applyProtection="0"/>
    <xf numFmtId="49" fontId="26" fillId="0" borderId="84" applyNumberFormat="0" applyFont="0" applyFill="0" applyBorder="0" applyProtection="0">
      <alignment horizontal="left" vertical="center" indent="5"/>
    </xf>
    <xf numFmtId="0" fontId="27" fillId="89" borderId="90" applyNumberFormat="0" applyFont="0" applyAlignment="0" applyProtection="0"/>
    <xf numFmtId="4" fontId="22" fillId="9" borderId="83">
      <alignment horizontal="right" vertical="center"/>
    </xf>
    <xf numFmtId="0" fontId="94" fillId="0" borderId="81" applyNumberFormat="0" applyFill="0" applyAlignment="0" applyProtection="0"/>
    <xf numFmtId="0" fontId="26" fillId="0" borderId="86">
      <alignment horizontal="left" vertical="center" wrapText="1" indent="2"/>
    </xf>
    <xf numFmtId="0" fontId="94" fillId="0" borderId="74" applyNumberFormat="0" applyFill="0" applyAlignment="0" applyProtection="0"/>
    <xf numFmtId="0" fontId="26" fillId="14" borderId="86">
      <alignment horizontal="left" vertical="center" wrapText="1" indent="2"/>
    </xf>
    <xf numFmtId="0" fontId="87" fillId="73" borderId="80" applyNumberFormat="0" applyAlignment="0" applyProtection="0"/>
    <xf numFmtId="4" fontId="26" fillId="0" borderId="83">
      <alignment horizontal="right" vertical="center"/>
    </xf>
    <xf numFmtId="0" fontId="27" fillId="89" borderId="82" applyNumberFormat="0" applyFont="0" applyAlignment="0" applyProtection="0"/>
    <xf numFmtId="0" fontId="74" fillId="86" borderId="80" applyNumberFormat="0" applyAlignment="0" applyProtection="0"/>
    <xf numFmtId="0" fontId="26" fillId="16" borderId="83"/>
    <xf numFmtId="0" fontId="4" fillId="47" borderId="0" applyNumberFormat="0" applyBorder="0" applyAlignment="0" applyProtection="0"/>
    <xf numFmtId="0" fontId="26" fillId="14" borderId="86">
      <alignment horizontal="left" vertical="center" wrapText="1" indent="2"/>
    </xf>
    <xf numFmtId="0" fontId="72" fillId="86" borderId="87" applyNumberFormat="0" applyAlignment="0" applyProtection="0"/>
    <xf numFmtId="49" fontId="26" fillId="0" borderId="83" applyNumberFormat="0" applyFont="0" applyFill="0" applyBorder="0" applyProtection="0">
      <alignment horizontal="left" vertical="center" indent="2"/>
    </xf>
    <xf numFmtId="0" fontId="22" fillId="14" borderId="83">
      <alignment horizontal="right" vertical="center"/>
    </xf>
    <xf numFmtId="0" fontId="26" fillId="14" borderId="86">
      <alignment horizontal="left" vertical="center" wrapText="1" indent="2"/>
    </xf>
    <xf numFmtId="4" fontId="22" fillId="14" borderId="85">
      <alignment horizontal="right" vertical="center"/>
    </xf>
    <xf numFmtId="0" fontId="4" fillId="47" borderId="0" applyNumberFormat="0" applyBorder="0" applyAlignment="0" applyProtection="0"/>
    <xf numFmtId="0" fontId="87" fillId="73" borderId="80" applyNumberFormat="0" applyAlignment="0" applyProtection="0"/>
    <xf numFmtId="4" fontId="22" fillId="9" borderId="83">
      <alignment horizontal="right" vertical="center"/>
    </xf>
    <xf numFmtId="0" fontId="78" fillId="73" borderId="80" applyNumberFormat="0" applyAlignment="0" applyProtection="0"/>
    <xf numFmtId="4" fontId="65" fillId="9" borderId="91">
      <alignment horizontal="right" vertical="center"/>
    </xf>
    <xf numFmtId="0" fontId="26" fillId="16" borderId="83"/>
    <xf numFmtId="0" fontId="65" fillId="9" borderId="83">
      <alignment horizontal="right" vertical="center"/>
    </xf>
    <xf numFmtId="0" fontId="22" fillId="14" borderId="83">
      <alignment horizontal="right" vertical="center"/>
    </xf>
    <xf numFmtId="0" fontId="26" fillId="14" borderId="86">
      <alignment horizontal="left" vertical="center" wrapText="1" indent="2"/>
    </xf>
    <xf numFmtId="4" fontId="22" fillId="14" borderId="84">
      <alignment horizontal="right" vertical="center"/>
    </xf>
    <xf numFmtId="0" fontId="94" fillId="0" borderId="81" applyNumberFormat="0" applyFill="0" applyAlignment="0" applyProtection="0"/>
    <xf numFmtId="0" fontId="26" fillId="0" borderId="86">
      <alignment horizontal="left" vertical="center" wrapText="1" indent="2"/>
    </xf>
    <xf numFmtId="4" fontId="26" fillId="0" borderId="83" applyFill="0" applyBorder="0" applyProtection="0">
      <alignment horizontal="right" vertical="center"/>
    </xf>
    <xf numFmtId="0" fontId="75" fillId="86" borderId="73" applyNumberFormat="0" applyAlignment="0" applyProtection="0"/>
    <xf numFmtId="0" fontId="65" fillId="9" borderId="83">
      <alignment horizontal="right" vertical="center"/>
    </xf>
    <xf numFmtId="0" fontId="78" fillId="73" borderId="88" applyNumberFormat="0" applyAlignment="0" applyProtection="0"/>
    <xf numFmtId="4" fontId="22" fillId="14" borderId="83">
      <alignment horizontal="right" vertical="center"/>
    </xf>
    <xf numFmtId="0" fontId="87" fillId="73" borderId="73" applyNumberFormat="0" applyAlignment="0" applyProtection="0"/>
    <xf numFmtId="4" fontId="65" fillId="9" borderId="83">
      <alignment horizontal="right" vertical="center"/>
    </xf>
    <xf numFmtId="0" fontId="26" fillId="9" borderId="84">
      <alignment horizontal="left" vertical="center"/>
    </xf>
    <xf numFmtId="0" fontId="69" fillId="89" borderId="75" applyNumberFormat="0" applyFont="0" applyAlignment="0" applyProtection="0"/>
    <xf numFmtId="0" fontId="91" fillId="86" borderId="72" applyNumberFormat="0" applyAlignment="0" applyProtection="0"/>
    <xf numFmtId="0" fontId="62" fillId="0" borderId="0" applyNumberFormat="0" applyFill="0" applyBorder="0" applyAlignment="0" applyProtection="0"/>
    <xf numFmtId="0" fontId="94" fillId="0" borderId="74" applyNumberFormat="0" applyFill="0" applyAlignment="0" applyProtection="0"/>
    <xf numFmtId="0" fontId="4" fillId="47" borderId="0" applyNumberFormat="0" applyBorder="0" applyAlignment="0" applyProtection="0"/>
    <xf numFmtId="0" fontId="63" fillId="52" borderId="0" applyNumberFormat="0" applyBorder="0" applyAlignment="0" applyProtection="0"/>
    <xf numFmtId="0" fontId="74" fillId="86" borderId="80" applyNumberFormat="0" applyAlignment="0" applyProtection="0"/>
    <xf numFmtId="0" fontId="22" fillId="9" borderId="83">
      <alignment horizontal="right" vertical="center"/>
    </xf>
    <xf numFmtId="0" fontId="87" fillId="73" borderId="80" applyNumberFormat="0" applyAlignment="0" applyProtection="0"/>
    <xf numFmtId="0" fontId="26" fillId="0" borderId="86">
      <alignment horizontal="left" vertical="center" wrapText="1" indent="2"/>
    </xf>
    <xf numFmtId="0" fontId="22" fillId="14" borderId="85">
      <alignment horizontal="right" vertical="center"/>
    </xf>
    <xf numFmtId="0" fontId="69" fillId="89" borderId="82" applyNumberFormat="0" applyFont="0" applyAlignment="0" applyProtection="0"/>
    <xf numFmtId="0" fontId="63" fillId="64" borderId="0" applyNumberFormat="0" applyBorder="0" applyAlignment="0" applyProtection="0"/>
    <xf numFmtId="49" fontId="24" fillId="0" borderId="83" applyNumberFormat="0" applyFill="0" applyBorder="0" applyProtection="0">
      <alignment horizontal="left" vertical="center"/>
    </xf>
    <xf numFmtId="0" fontId="27" fillId="89" borderId="82" applyNumberFormat="0" applyFont="0" applyAlignment="0" applyProtection="0"/>
    <xf numFmtId="0" fontId="63" fillId="61" borderId="0" applyNumberFormat="0" applyBorder="0" applyAlignment="0" applyProtection="0"/>
    <xf numFmtId="0" fontId="22" fillId="9" borderId="76">
      <alignment horizontal="right" vertical="center"/>
    </xf>
    <xf numFmtId="4" fontId="22" fillId="9" borderId="76">
      <alignment horizontal="right" vertical="center"/>
    </xf>
    <xf numFmtId="0" fontId="65" fillId="9" borderId="76">
      <alignment horizontal="right" vertical="center"/>
    </xf>
    <xf numFmtId="4" fontId="65" fillId="9" borderId="76">
      <alignment horizontal="right" vertical="center"/>
    </xf>
    <xf numFmtId="0" fontId="22" fillId="14" borderId="76">
      <alignment horizontal="right" vertical="center"/>
    </xf>
    <xf numFmtId="4" fontId="22" fillId="14" borderId="76">
      <alignment horizontal="right" vertical="center"/>
    </xf>
    <xf numFmtId="0" fontId="22" fillId="14" borderId="76">
      <alignment horizontal="right" vertical="center"/>
    </xf>
    <xf numFmtId="4" fontId="22" fillId="14" borderId="76">
      <alignment horizontal="right" vertical="center"/>
    </xf>
    <xf numFmtId="0" fontId="22" fillId="14" borderId="77">
      <alignment horizontal="right" vertical="center"/>
    </xf>
    <xf numFmtId="4" fontId="22" fillId="14" borderId="77">
      <alignment horizontal="right" vertical="center"/>
    </xf>
    <xf numFmtId="0" fontId="22" fillId="14" borderId="78">
      <alignment horizontal="right" vertical="center"/>
    </xf>
    <xf numFmtId="4" fontId="22" fillId="14" borderId="78">
      <alignment horizontal="right" vertical="center"/>
    </xf>
    <xf numFmtId="0" fontId="75" fillId="86" borderId="73" applyNumberFormat="0" applyAlignment="0" applyProtection="0"/>
    <xf numFmtId="0" fontId="26" fillId="14" borderId="79">
      <alignment horizontal="left" vertical="center" wrapText="1" indent="2"/>
    </xf>
    <xf numFmtId="0" fontId="26" fillId="0" borderId="79">
      <alignment horizontal="left" vertical="center" wrapText="1" indent="2"/>
    </xf>
    <xf numFmtId="0" fontId="26" fillId="9" borderId="77">
      <alignment horizontal="left" vertical="center"/>
    </xf>
    <xf numFmtId="4" fontId="26" fillId="0" borderId="83" applyFill="0" applyBorder="0" applyProtection="0">
      <alignment horizontal="right" vertical="center"/>
    </xf>
    <xf numFmtId="0" fontId="87" fillId="73" borderId="73" applyNumberFormat="0" applyAlignment="0" applyProtection="0"/>
    <xf numFmtId="0" fontId="26" fillId="0" borderId="76">
      <alignment horizontal="right" vertical="center"/>
    </xf>
    <xf numFmtId="4" fontId="26" fillId="0" borderId="76">
      <alignment horizontal="right" vertical="center"/>
    </xf>
    <xf numFmtId="49" fontId="26" fillId="0" borderId="83" applyNumberFormat="0" applyFont="0" applyFill="0" applyBorder="0" applyProtection="0">
      <alignment horizontal="left" vertical="center" indent="2"/>
    </xf>
    <xf numFmtId="0" fontId="26" fillId="0" borderId="76" applyNumberFormat="0" applyFill="0" applyAlignment="0" applyProtection="0"/>
    <xf numFmtId="0" fontId="91" fillId="86" borderId="72" applyNumberFormat="0" applyAlignment="0" applyProtection="0"/>
    <xf numFmtId="175" fontId="26" fillId="90" borderId="76" applyNumberFormat="0" applyFont="0" applyBorder="0" applyAlignment="0" applyProtection="0">
      <alignment horizontal="right" vertical="center"/>
    </xf>
    <xf numFmtId="0" fontId="26" fillId="16" borderId="76"/>
    <xf numFmtId="4" fontId="26" fillId="16" borderId="76"/>
    <xf numFmtId="0" fontId="94" fillId="0" borderId="74" applyNumberFormat="0" applyFill="0" applyAlignment="0" applyProtection="0"/>
    <xf numFmtId="0" fontId="72" fillId="86" borderId="87" applyNumberFormat="0" applyAlignment="0" applyProtection="0"/>
    <xf numFmtId="0" fontId="4" fillId="50" borderId="0" applyNumberFormat="0" applyBorder="0" applyAlignment="0" applyProtection="0"/>
    <xf numFmtId="0" fontId="4" fillId="62" borderId="0" applyNumberFormat="0" applyBorder="0" applyAlignment="0" applyProtection="0"/>
    <xf numFmtId="0" fontId="22" fillId="14" borderId="84">
      <alignment horizontal="right" vertical="center"/>
    </xf>
    <xf numFmtId="0" fontId="94" fillId="0" borderId="81" applyNumberFormat="0" applyFill="0" applyAlignment="0" applyProtection="0"/>
    <xf numFmtId="0" fontId="60" fillId="46" borderId="49" applyNumberFormat="0" applyAlignment="0" applyProtection="0"/>
    <xf numFmtId="0" fontId="69" fillId="89" borderId="82" applyNumberFormat="0" applyFont="0" applyAlignment="0" applyProtection="0"/>
    <xf numFmtId="4" fontId="26" fillId="0" borderId="83" applyFill="0" applyBorder="0" applyProtection="0">
      <alignment horizontal="right" vertical="center"/>
    </xf>
    <xf numFmtId="0" fontId="4" fillId="62" borderId="0" applyNumberFormat="0" applyBorder="0" applyAlignment="0" applyProtection="0"/>
    <xf numFmtId="0" fontId="4" fillId="48" borderId="0" applyNumberFormat="0" applyBorder="0" applyAlignment="0" applyProtection="0"/>
    <xf numFmtId="4" fontId="22" fillId="14" borderId="85">
      <alignment horizontal="right" vertical="center"/>
    </xf>
    <xf numFmtId="0" fontId="4" fillId="51" borderId="0" applyNumberFormat="0" applyBorder="0" applyAlignment="0" applyProtection="0"/>
    <xf numFmtId="0" fontId="22" fillId="14" borderId="83">
      <alignment horizontal="right" vertical="center"/>
    </xf>
    <xf numFmtId="0" fontId="91" fillId="86" borderId="87" applyNumberFormat="0" applyAlignment="0" applyProtection="0"/>
    <xf numFmtId="0" fontId="4" fillId="50" borderId="0" applyNumberFormat="0" applyBorder="0" applyAlignment="0" applyProtection="0"/>
    <xf numFmtId="0" fontId="74" fillId="86" borderId="80" applyNumberFormat="0" applyAlignment="0" applyProtection="0"/>
    <xf numFmtId="0" fontId="94" fillId="0" borderId="81" applyNumberFormat="0" applyFill="0" applyAlignment="0" applyProtection="0"/>
    <xf numFmtId="4" fontId="22" fillId="14" borderId="83">
      <alignment horizontal="right" vertical="center"/>
    </xf>
    <xf numFmtId="0" fontId="63" fillId="55" borderId="0" applyNumberFormat="0" applyBorder="0" applyAlignment="0" applyProtection="0"/>
    <xf numFmtId="0" fontId="26" fillId="0" borderId="83" applyNumberFormat="0" applyFill="0" applyAlignment="0" applyProtection="0"/>
    <xf numFmtId="0" fontId="4" fillId="56" borderId="0" applyNumberFormat="0" applyBorder="0" applyAlignment="0" applyProtection="0"/>
    <xf numFmtId="0" fontId="94" fillId="0" borderId="81" applyNumberFormat="0" applyFill="0" applyAlignment="0" applyProtection="0"/>
    <xf numFmtId="4" fontId="26" fillId="0" borderId="83">
      <alignment horizontal="right" vertical="center"/>
    </xf>
    <xf numFmtId="4" fontId="22" fillId="14" borderId="85">
      <alignment horizontal="right" vertical="center"/>
    </xf>
    <xf numFmtId="0" fontId="65" fillId="9" borderId="83">
      <alignment horizontal="right" vertical="center"/>
    </xf>
    <xf numFmtId="0" fontId="27" fillId="89" borderId="82" applyNumberFormat="0" applyFont="0" applyAlignment="0" applyProtection="0"/>
    <xf numFmtId="0" fontId="4" fillId="59" borderId="0" applyNumberFormat="0" applyBorder="0" applyAlignment="0" applyProtection="0"/>
    <xf numFmtId="0" fontId="87" fillId="73" borderId="80" applyNumberFormat="0" applyAlignment="0" applyProtection="0"/>
    <xf numFmtId="4" fontId="65" fillId="9" borderId="83">
      <alignment horizontal="right" vertical="center"/>
    </xf>
    <xf numFmtId="0" fontId="26" fillId="0" borderId="86">
      <alignment horizontal="left" vertical="center" wrapText="1" indent="2"/>
    </xf>
    <xf numFmtId="0" fontId="91" fillId="86" borderId="87" applyNumberFormat="0" applyAlignment="0" applyProtection="0"/>
    <xf numFmtId="0" fontId="69" fillId="89" borderId="82" applyNumberFormat="0" applyFont="0" applyAlignment="0" applyProtection="0"/>
    <xf numFmtId="0" fontId="78" fillId="73" borderId="80" applyNumberFormat="0" applyAlignment="0" applyProtection="0"/>
    <xf numFmtId="49" fontId="24" fillId="0" borderId="83" applyNumberFormat="0" applyFill="0" applyBorder="0" applyProtection="0">
      <alignment horizontal="left" vertical="center"/>
    </xf>
    <xf numFmtId="4" fontId="22" fillId="9" borderId="83">
      <alignment horizontal="right" vertical="center"/>
    </xf>
    <xf numFmtId="0" fontId="94" fillId="0" borderId="81" applyNumberFormat="0" applyFill="0" applyAlignment="0" applyProtection="0"/>
    <xf numFmtId="0" fontId="4" fillId="53" borderId="0" applyNumberFormat="0" applyBorder="0" applyAlignment="0" applyProtection="0"/>
    <xf numFmtId="0" fontId="91" fillId="86" borderId="87" applyNumberFormat="0" applyAlignment="0" applyProtection="0"/>
    <xf numFmtId="0" fontId="87" fillId="73" borderId="80" applyNumberFormat="0" applyAlignment="0" applyProtection="0"/>
    <xf numFmtId="0" fontId="4" fillId="51" borderId="0" applyNumberFormat="0" applyBorder="0" applyAlignment="0" applyProtection="0"/>
    <xf numFmtId="0" fontId="63" fillId="61" borderId="0" applyNumberFormat="0" applyBorder="0" applyAlignment="0" applyProtection="0"/>
    <xf numFmtId="0" fontId="4" fillId="47" borderId="0" applyNumberFormat="0" applyBorder="0" applyAlignment="0" applyProtection="0"/>
    <xf numFmtId="49" fontId="24" fillId="0" borderId="83" applyNumberFormat="0" applyFill="0" applyBorder="0" applyProtection="0">
      <alignment horizontal="left" vertical="center"/>
    </xf>
    <xf numFmtId="0" fontId="94" fillId="0" borderId="81" applyNumberFormat="0" applyFill="0" applyAlignment="0" applyProtection="0"/>
    <xf numFmtId="0" fontId="63" fillId="52" borderId="0" applyNumberFormat="0" applyBorder="0" applyAlignment="0" applyProtection="0"/>
    <xf numFmtId="49" fontId="26" fillId="0" borderId="76" applyNumberFormat="0" applyFont="0" applyFill="0" applyBorder="0" applyProtection="0">
      <alignment horizontal="left" vertical="center" indent="2"/>
    </xf>
    <xf numFmtId="49" fontId="26" fillId="0" borderId="77" applyNumberFormat="0" applyFont="0" applyFill="0" applyBorder="0" applyProtection="0">
      <alignment horizontal="left" vertical="center" indent="5"/>
    </xf>
    <xf numFmtId="0" fontId="87" fillId="73" borderId="80" applyNumberFormat="0" applyAlignment="0" applyProtection="0"/>
    <xf numFmtId="0" fontId="26" fillId="9" borderId="84">
      <alignment horizontal="left" vertical="center"/>
    </xf>
    <xf numFmtId="0" fontId="75" fillId="86" borderId="80" applyNumberFormat="0" applyAlignment="0" applyProtection="0"/>
    <xf numFmtId="0" fontId="94" fillId="0" borderId="81" applyNumberFormat="0" applyFill="0" applyAlignment="0" applyProtection="0"/>
    <xf numFmtId="4" fontId="22" fillId="14" borderId="84">
      <alignment horizontal="right" vertical="center"/>
    </xf>
    <xf numFmtId="0" fontId="27" fillId="89" borderId="82" applyNumberFormat="0" applyFont="0" applyAlignment="0" applyProtection="0"/>
    <xf numFmtId="4" fontId="26" fillId="0" borderId="76" applyFill="0" applyBorder="0" applyProtection="0">
      <alignment horizontal="right" vertical="center"/>
    </xf>
    <xf numFmtId="49" fontId="24" fillId="0" borderId="76" applyNumberFormat="0" applyFill="0" applyBorder="0" applyProtection="0">
      <alignment horizontal="left" vertical="center"/>
    </xf>
    <xf numFmtId="4" fontId="22" fillId="14" borderId="85">
      <alignment horizontal="right" vertical="center"/>
    </xf>
    <xf numFmtId="0" fontId="63" fillId="64" borderId="0" applyNumberFormat="0" applyBorder="0" applyAlignment="0" applyProtection="0"/>
    <xf numFmtId="0" fontId="94" fillId="0" borderId="81" applyNumberFormat="0" applyFill="0" applyAlignment="0" applyProtection="0"/>
    <xf numFmtId="0" fontId="78" fillId="73" borderId="80" applyNumberFormat="0" applyAlignment="0" applyProtection="0"/>
    <xf numFmtId="0" fontId="79" fillId="0" borderId="81" applyNumberFormat="0" applyFill="0" applyAlignment="0" applyProtection="0"/>
    <xf numFmtId="0" fontId="69" fillId="89" borderId="82" applyNumberFormat="0" applyFont="0" applyAlignment="0" applyProtection="0"/>
    <xf numFmtId="0" fontId="94" fillId="0" borderId="81" applyNumberFormat="0" applyFill="0" applyAlignment="0" applyProtection="0"/>
    <xf numFmtId="0" fontId="63" fillId="55" borderId="0" applyNumberFormat="0" applyBorder="0" applyAlignment="0" applyProtection="0"/>
    <xf numFmtId="0" fontId="69" fillId="89" borderId="82" applyNumberFormat="0" applyFont="0" applyAlignment="0" applyProtection="0"/>
    <xf numFmtId="0" fontId="26" fillId="0" borderId="83" applyNumberFormat="0" applyFill="0" applyAlignment="0" applyProtection="0"/>
    <xf numFmtId="49" fontId="26" fillId="0" borderId="84" applyNumberFormat="0" applyFont="0" applyFill="0" applyBorder="0" applyProtection="0">
      <alignment horizontal="left" vertical="center" indent="5"/>
    </xf>
    <xf numFmtId="0" fontId="26" fillId="0" borderId="83" applyNumberFormat="0" applyFill="0" applyAlignment="0" applyProtection="0"/>
    <xf numFmtId="4" fontId="26" fillId="0" borderId="83">
      <alignment horizontal="right" vertical="center"/>
    </xf>
    <xf numFmtId="4" fontId="26" fillId="0" borderId="83">
      <alignment horizontal="right" vertical="center"/>
    </xf>
    <xf numFmtId="0" fontId="22" fillId="14" borderId="83">
      <alignment horizontal="right" vertical="center"/>
    </xf>
    <xf numFmtId="0" fontId="26" fillId="14" borderId="86">
      <alignment horizontal="left" vertical="center" wrapText="1" indent="2"/>
    </xf>
    <xf numFmtId="0" fontId="87" fillId="73" borderId="80" applyNumberFormat="0" applyAlignment="0" applyProtection="0"/>
    <xf numFmtId="0" fontId="26" fillId="0" borderId="83">
      <alignment horizontal="right" vertical="center"/>
    </xf>
    <xf numFmtId="0" fontId="72" fillId="86" borderId="72" applyNumberFormat="0" applyAlignment="0" applyProtection="0"/>
    <xf numFmtId="0" fontId="74" fillId="86" borderId="73" applyNumberFormat="0" applyAlignment="0" applyProtection="0"/>
    <xf numFmtId="0" fontId="79" fillId="0" borderId="74" applyNumberFormat="0" applyFill="0" applyAlignment="0" applyProtection="0"/>
    <xf numFmtId="175" fontId="26" fillId="90" borderId="83" applyNumberFormat="0" applyFont="0" applyBorder="0" applyAlignment="0" applyProtection="0">
      <alignment horizontal="right" vertical="center"/>
    </xf>
    <xf numFmtId="0" fontId="59" fillId="46" borderId="50" applyNumberFormat="0" applyAlignment="0" applyProtection="0"/>
    <xf numFmtId="0" fontId="22" fillId="14" borderId="85">
      <alignment horizontal="right" vertical="center"/>
    </xf>
    <xf numFmtId="0" fontId="75" fillId="86" borderId="80" applyNumberFormat="0" applyAlignment="0" applyProtection="0"/>
    <xf numFmtId="0" fontId="74" fillId="86" borderId="80" applyNumberFormat="0" applyAlignment="0" applyProtection="0"/>
    <xf numFmtId="0" fontId="94" fillId="0" borderId="81" applyNumberFormat="0" applyFill="0" applyAlignment="0" applyProtection="0"/>
    <xf numFmtId="0" fontId="94" fillId="0" borderId="81" applyNumberFormat="0" applyFill="0" applyAlignment="0" applyProtection="0"/>
    <xf numFmtId="0" fontId="27" fillId="89" borderId="82" applyNumberFormat="0" applyFont="0" applyAlignment="0" applyProtection="0"/>
    <xf numFmtId="0" fontId="63" fillId="61" borderId="0" applyNumberFormat="0" applyBorder="0" applyAlignment="0" applyProtection="0"/>
    <xf numFmtId="0" fontId="22" fillId="14" borderId="85">
      <alignment horizontal="right" vertical="center"/>
    </xf>
    <xf numFmtId="0" fontId="4" fillId="59" borderId="0" applyNumberFormat="0" applyBorder="0" applyAlignment="0" applyProtection="0"/>
    <xf numFmtId="0" fontId="22" fillId="14" borderId="84">
      <alignment horizontal="right" vertical="center"/>
    </xf>
    <xf numFmtId="0" fontId="69" fillId="89" borderId="90" applyNumberFormat="0" applyFont="0" applyAlignment="0" applyProtection="0"/>
    <xf numFmtId="4" fontId="22" fillId="9" borderId="83">
      <alignment horizontal="right" vertical="center"/>
    </xf>
    <xf numFmtId="4" fontId="22" fillId="14" borderId="83">
      <alignment horizontal="right" vertical="center"/>
    </xf>
    <xf numFmtId="0" fontId="61" fillId="0" borderId="0" applyNumberFormat="0" applyFill="0" applyBorder="0" applyAlignment="0" applyProtection="0"/>
    <xf numFmtId="4" fontId="22" fillId="14" borderId="83">
      <alignment horizontal="right" vertical="center"/>
    </xf>
    <xf numFmtId="0" fontId="78" fillId="73" borderId="73" applyNumberFormat="0" applyAlignment="0" applyProtection="0"/>
    <xf numFmtId="0" fontId="22" fillId="14" borderId="83">
      <alignment horizontal="right" vertical="center"/>
    </xf>
    <xf numFmtId="4" fontId="22" fillId="14" borderId="83">
      <alignment horizontal="right" vertical="center"/>
    </xf>
    <xf numFmtId="0" fontId="91" fillId="86" borderId="87" applyNumberFormat="0" applyAlignment="0" applyProtection="0"/>
    <xf numFmtId="4" fontId="22" fillId="14" borderId="83">
      <alignment horizontal="right" vertical="center"/>
    </xf>
    <xf numFmtId="0" fontId="26" fillId="0" borderId="83">
      <alignment horizontal="right" vertical="center"/>
    </xf>
    <xf numFmtId="0" fontId="4" fillId="48" borderId="0" applyNumberFormat="0" applyBorder="0" applyAlignment="0" applyProtection="0"/>
    <xf numFmtId="0" fontId="63" fillId="49" borderId="0" applyNumberFormat="0" applyBorder="0" applyAlignment="0" applyProtection="0"/>
    <xf numFmtId="0" fontId="61" fillId="0" borderId="0" applyNumberFormat="0" applyFill="0" applyBorder="0" applyAlignment="0" applyProtection="0"/>
    <xf numFmtId="0" fontId="26" fillId="0" borderId="86">
      <alignment horizontal="left" vertical="center" wrapText="1" indent="2"/>
    </xf>
    <xf numFmtId="0" fontId="26" fillId="16" borderId="83"/>
    <xf numFmtId="4" fontId="26" fillId="0" borderId="83" applyFill="0" applyBorder="0" applyProtection="0">
      <alignment horizontal="right" vertical="center"/>
    </xf>
    <xf numFmtId="0" fontId="75" fillId="86" borderId="80" applyNumberFormat="0" applyAlignment="0" applyProtection="0"/>
    <xf numFmtId="0" fontId="26" fillId="14" borderId="79">
      <alignment horizontal="left" vertical="center" wrapText="1" indent="2"/>
    </xf>
    <xf numFmtId="0" fontId="26" fillId="0" borderId="79">
      <alignment horizontal="left" vertical="center" wrapText="1" indent="2"/>
    </xf>
    <xf numFmtId="0" fontId="79" fillId="0" borderId="81" applyNumberFormat="0" applyFill="0" applyAlignment="0" applyProtection="0"/>
    <xf numFmtId="0" fontId="87" fillId="73" borderId="80" applyNumberFormat="0" applyAlignment="0" applyProtection="0"/>
    <xf numFmtId="0" fontId="26" fillId="0" borderId="83">
      <alignment horizontal="right" vertical="center"/>
    </xf>
    <xf numFmtId="49" fontId="26" fillId="0" borderId="83" applyNumberFormat="0" applyFont="0" applyFill="0" applyBorder="0" applyProtection="0">
      <alignment horizontal="left" vertical="center" indent="2"/>
    </xf>
    <xf numFmtId="0" fontId="74" fillId="86" borderId="80" applyNumberFormat="0" applyAlignment="0" applyProtection="0"/>
    <xf numFmtId="0" fontId="26" fillId="0" borderId="83">
      <alignment horizontal="right" vertical="center"/>
    </xf>
    <xf numFmtId="0" fontId="22" fillId="9" borderId="83">
      <alignment horizontal="right" vertical="center"/>
    </xf>
    <xf numFmtId="4" fontId="22" fillId="14" borderId="92">
      <alignment horizontal="right" vertical="center"/>
    </xf>
    <xf numFmtId="0" fontId="63" fillId="52" borderId="0" applyNumberFormat="0" applyBorder="0" applyAlignment="0" applyProtection="0"/>
    <xf numFmtId="4" fontId="26" fillId="0" borderId="83">
      <alignment horizontal="right" vertical="center"/>
    </xf>
    <xf numFmtId="175" fontId="26" fillId="90" borderId="83" applyNumberFormat="0" applyFont="0" applyBorder="0" applyAlignment="0" applyProtection="0">
      <alignment horizontal="right" vertical="center"/>
    </xf>
    <xf numFmtId="4" fontId="65" fillId="9" borderId="83">
      <alignment horizontal="right" vertical="center"/>
    </xf>
    <xf numFmtId="4" fontId="22" fillId="14" borderId="84">
      <alignment horizontal="right" vertical="center"/>
    </xf>
    <xf numFmtId="4" fontId="22" fillId="9" borderId="83">
      <alignment horizontal="right" vertical="center"/>
    </xf>
    <xf numFmtId="0" fontId="79" fillId="0" borderId="81" applyNumberFormat="0" applyFill="0" applyAlignment="0" applyProtection="0"/>
    <xf numFmtId="0" fontId="87" fillId="73" borderId="80" applyNumberFormat="0" applyAlignment="0" applyProtection="0"/>
    <xf numFmtId="0" fontId="26" fillId="16" borderId="83"/>
    <xf numFmtId="49" fontId="26" fillId="0" borderId="83" applyNumberFormat="0" applyFont="0" applyFill="0" applyBorder="0" applyProtection="0">
      <alignment horizontal="left" vertical="center" indent="2"/>
    </xf>
    <xf numFmtId="4" fontId="65" fillId="9" borderId="83">
      <alignment horizontal="right" vertical="center"/>
    </xf>
    <xf numFmtId="0" fontId="91" fillId="86" borderId="87" applyNumberFormat="0" applyAlignment="0" applyProtection="0"/>
    <xf numFmtId="0" fontId="87" fillId="73" borderId="88" applyNumberFormat="0" applyAlignment="0" applyProtection="0"/>
    <xf numFmtId="0" fontId="4" fillId="62" borderId="0" applyNumberFormat="0" applyBorder="0" applyAlignment="0" applyProtection="0"/>
    <xf numFmtId="49" fontId="24" fillId="0" borderId="83" applyNumberFormat="0" applyFill="0" applyBorder="0" applyProtection="0">
      <alignment horizontal="left" vertical="center"/>
    </xf>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65" fillId="9" borderId="83">
      <alignment horizontal="right" vertical="center"/>
    </xf>
    <xf numFmtId="0" fontId="63" fillId="49" borderId="0" applyNumberFormat="0" applyBorder="0" applyAlignment="0" applyProtection="0"/>
    <xf numFmtId="0" fontId="26" fillId="14" borderId="94">
      <alignment horizontal="left" vertical="center" wrapText="1" indent="2"/>
    </xf>
    <xf numFmtId="0" fontId="63"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63" fillId="58" borderId="0" applyNumberFormat="0" applyBorder="0" applyAlignment="0" applyProtection="0"/>
    <xf numFmtId="0" fontId="4" fillId="54" borderId="0" applyNumberFormat="0" applyBorder="0" applyAlignment="0" applyProtection="0"/>
    <xf numFmtId="0" fontId="63" fillId="55" borderId="0" applyNumberFormat="0" applyBorder="0" applyAlignment="0" applyProtection="0"/>
    <xf numFmtId="0" fontId="79" fillId="0" borderId="81" applyNumberFormat="0" applyFill="0" applyAlignment="0" applyProtection="0"/>
    <xf numFmtId="0" fontId="26" fillId="14" borderId="86">
      <alignment horizontal="left" vertical="center" wrapText="1" indent="2"/>
    </xf>
    <xf numFmtId="0" fontId="72" fillId="86" borderId="87" applyNumberFormat="0" applyAlignment="0" applyProtection="0"/>
    <xf numFmtId="4" fontId="22" fillId="14" borderId="76">
      <alignment horizontal="right" vertical="center"/>
    </xf>
    <xf numFmtId="0" fontId="26" fillId="16" borderId="76"/>
    <xf numFmtId="0" fontId="74" fillId="86" borderId="73" applyNumberFormat="0" applyAlignment="0" applyProtection="0"/>
    <xf numFmtId="0" fontId="22" fillId="9" borderId="76">
      <alignment horizontal="right" vertical="center"/>
    </xf>
    <xf numFmtId="0" fontId="26" fillId="0" borderId="76">
      <alignment horizontal="right" vertical="center"/>
    </xf>
    <xf numFmtId="0" fontId="94" fillId="0" borderId="74" applyNumberFormat="0" applyFill="0" applyAlignment="0" applyProtection="0"/>
    <xf numFmtId="0" fontId="26" fillId="9" borderId="77">
      <alignment horizontal="left" vertical="center"/>
    </xf>
    <xf numFmtId="0" fontId="87" fillId="73" borderId="73" applyNumberFormat="0" applyAlignment="0" applyProtection="0"/>
    <xf numFmtId="175" fontId="26" fillId="90" borderId="76" applyNumberFormat="0" applyFont="0" applyBorder="0" applyAlignment="0" applyProtection="0">
      <alignment horizontal="right" vertical="center"/>
    </xf>
    <xf numFmtId="0" fontId="69" fillId="89" borderId="75" applyNumberFormat="0" applyFont="0" applyAlignment="0" applyProtection="0"/>
    <xf numFmtId="0" fontId="26" fillId="0" borderId="79">
      <alignment horizontal="left" vertical="center" wrapText="1" indent="2"/>
    </xf>
    <xf numFmtId="4" fontId="26" fillId="16" borderId="76"/>
    <xf numFmtId="49" fontId="24" fillId="0" borderId="76" applyNumberFormat="0" applyFill="0" applyBorder="0" applyProtection="0">
      <alignment horizontal="left" vertical="center"/>
    </xf>
    <xf numFmtId="0" fontId="26" fillId="0" borderId="76">
      <alignment horizontal="right" vertical="center"/>
    </xf>
    <xf numFmtId="4" fontId="22" fillId="14" borderId="78">
      <alignment horizontal="right" vertical="center"/>
    </xf>
    <xf numFmtId="4" fontId="22" fillId="14" borderId="76">
      <alignment horizontal="right" vertical="center"/>
    </xf>
    <xf numFmtId="4" fontId="22" fillId="14" borderId="76">
      <alignment horizontal="right" vertical="center"/>
    </xf>
    <xf numFmtId="0" fontId="65" fillId="9" borderId="76">
      <alignment horizontal="right" vertical="center"/>
    </xf>
    <xf numFmtId="0" fontId="22" fillId="9" borderId="76">
      <alignment horizontal="right" vertical="center"/>
    </xf>
    <xf numFmtId="49" fontId="26" fillId="0" borderId="76" applyNumberFormat="0" applyFont="0" applyFill="0" applyBorder="0" applyProtection="0">
      <alignment horizontal="left" vertical="center" indent="2"/>
    </xf>
    <xf numFmtId="0" fontId="87" fillId="73" borderId="73" applyNumberFormat="0" applyAlignment="0" applyProtection="0"/>
    <xf numFmtId="0" fontId="72" fillId="86" borderId="72" applyNumberFormat="0" applyAlignment="0" applyProtection="0"/>
    <xf numFmtId="49" fontId="26" fillId="0" borderId="76" applyNumberFormat="0" applyFont="0" applyFill="0" applyBorder="0" applyProtection="0">
      <alignment horizontal="left" vertical="center" indent="2"/>
    </xf>
    <xf numFmtId="0" fontId="78" fillId="73" borderId="73" applyNumberFormat="0" applyAlignment="0" applyProtection="0"/>
    <xf numFmtId="4" fontId="26" fillId="0" borderId="76" applyFill="0" applyBorder="0" applyProtection="0">
      <alignment horizontal="right" vertical="center"/>
    </xf>
    <xf numFmtId="0" fontId="75" fillId="86" borderId="73" applyNumberFormat="0" applyAlignment="0" applyProtection="0"/>
    <xf numFmtId="0" fontId="94" fillId="0" borderId="74" applyNumberFormat="0" applyFill="0" applyAlignment="0" applyProtection="0"/>
    <xf numFmtId="0" fontId="91" fillId="86" borderId="72" applyNumberFormat="0" applyAlignment="0" applyProtection="0"/>
    <xf numFmtId="0" fontId="26" fillId="0" borderId="76" applyNumberFormat="0" applyFill="0" applyAlignment="0" applyProtection="0"/>
    <xf numFmtId="4" fontId="26" fillId="0" borderId="76">
      <alignment horizontal="right" vertical="center"/>
    </xf>
    <xf numFmtId="0" fontId="26" fillId="0" borderId="76">
      <alignment horizontal="right" vertical="center"/>
    </xf>
    <xf numFmtId="0" fontId="87" fillId="73" borderId="73" applyNumberFormat="0" applyAlignment="0" applyProtection="0"/>
    <xf numFmtId="0" fontId="72" fillId="86" borderId="72" applyNumberFormat="0" applyAlignment="0" applyProtection="0"/>
    <xf numFmtId="0" fontId="74" fillId="86" borderId="73" applyNumberFormat="0" applyAlignment="0" applyProtection="0"/>
    <xf numFmtId="0" fontId="26" fillId="14" borderId="79">
      <alignment horizontal="left" vertical="center" wrapText="1" indent="2"/>
    </xf>
    <xf numFmtId="0" fontId="75" fillId="86" borderId="73" applyNumberFormat="0" applyAlignment="0" applyProtection="0"/>
    <xf numFmtId="0" fontId="75" fillId="86" borderId="73" applyNumberFormat="0" applyAlignment="0" applyProtection="0"/>
    <xf numFmtId="4" fontId="22" fillId="14" borderId="77">
      <alignment horizontal="right" vertical="center"/>
    </xf>
    <xf numFmtId="0" fontId="22" fillId="14" borderId="77">
      <alignment horizontal="right" vertical="center"/>
    </xf>
    <xf numFmtId="0" fontId="22" fillId="14" borderId="76">
      <alignment horizontal="right" vertical="center"/>
    </xf>
    <xf numFmtId="4" fontId="65" fillId="9" borderId="76">
      <alignment horizontal="right" vertical="center"/>
    </xf>
    <xf numFmtId="0" fontId="78" fillId="73" borderId="73" applyNumberFormat="0" applyAlignment="0" applyProtection="0"/>
    <xf numFmtId="0" fontId="79" fillId="0" borderId="74" applyNumberFormat="0" applyFill="0" applyAlignment="0" applyProtection="0"/>
    <xf numFmtId="0" fontId="94" fillId="0" borderId="74" applyNumberFormat="0" applyFill="0" applyAlignment="0" applyProtection="0"/>
    <xf numFmtId="0" fontId="69" fillId="89" borderId="75" applyNumberFormat="0" applyFont="0" applyAlignment="0" applyProtection="0"/>
    <xf numFmtId="0" fontId="87" fillId="73" borderId="73" applyNumberFormat="0" applyAlignment="0" applyProtection="0"/>
    <xf numFmtId="49" fontId="24" fillId="0" borderId="76" applyNumberFormat="0" applyFill="0" applyBorder="0" applyProtection="0">
      <alignment horizontal="left" vertical="center"/>
    </xf>
    <xf numFmtId="0" fontId="26" fillId="14" borderId="79">
      <alignment horizontal="left" vertical="center" wrapText="1" indent="2"/>
    </xf>
    <xf numFmtId="0" fontId="75" fillId="86" borderId="73" applyNumberFormat="0" applyAlignment="0" applyProtection="0"/>
    <xf numFmtId="0" fontId="26" fillId="0" borderId="79">
      <alignment horizontal="left" vertical="center" wrapText="1" indent="2"/>
    </xf>
    <xf numFmtId="0" fontId="69" fillId="89" borderId="75" applyNumberFormat="0" applyFont="0" applyAlignment="0" applyProtection="0"/>
    <xf numFmtId="0" fontId="27" fillId="89" borderId="75" applyNumberFormat="0" applyFont="0" applyAlignment="0" applyProtection="0"/>
    <xf numFmtId="0" fontId="91" fillId="86" borderId="72" applyNumberFormat="0" applyAlignment="0" applyProtection="0"/>
    <xf numFmtId="0" fontId="94" fillId="0" borderId="74" applyNumberFormat="0" applyFill="0" applyAlignment="0" applyProtection="0"/>
    <xf numFmtId="4" fontId="26" fillId="16" borderId="76"/>
    <xf numFmtId="0" fontId="22" fillId="14" borderId="76">
      <alignment horizontal="right" vertical="center"/>
    </xf>
    <xf numFmtId="0" fontId="94" fillId="0" borderId="74" applyNumberFormat="0" applyFill="0" applyAlignment="0" applyProtection="0"/>
    <xf numFmtId="4" fontId="22" fillId="14" borderId="78">
      <alignment horizontal="right" vertical="center"/>
    </xf>
    <xf numFmtId="0" fontId="74" fillId="86" borderId="73" applyNumberFormat="0" applyAlignment="0" applyProtection="0"/>
    <xf numFmtId="0" fontId="22" fillId="14" borderId="77">
      <alignment horizontal="right" vertical="center"/>
    </xf>
    <xf numFmtId="0" fontId="75" fillId="86" borderId="73" applyNumberFormat="0" applyAlignment="0" applyProtection="0"/>
    <xf numFmtId="0" fontId="79" fillId="0" borderId="74" applyNumberFormat="0" applyFill="0" applyAlignment="0" applyProtection="0"/>
    <xf numFmtId="0" fontId="69" fillId="89" borderId="75" applyNumberFormat="0" applyFont="0" applyAlignment="0" applyProtection="0"/>
    <xf numFmtId="4" fontId="22" fillId="14" borderId="77">
      <alignment horizontal="right" vertical="center"/>
    </xf>
    <xf numFmtId="0" fontId="26" fillId="14" borderId="79">
      <alignment horizontal="left" vertical="center" wrapText="1" indent="2"/>
    </xf>
    <xf numFmtId="0" fontId="26" fillId="16" borderId="76"/>
    <xf numFmtId="175" fontId="26" fillId="90" borderId="76" applyNumberFormat="0" applyFont="0" applyBorder="0" applyAlignment="0" applyProtection="0">
      <alignment horizontal="right" vertical="center"/>
    </xf>
    <xf numFmtId="0" fontId="26" fillId="0" borderId="76" applyNumberFormat="0" applyFill="0" applyAlignment="0" applyProtection="0"/>
    <xf numFmtId="4" fontId="26" fillId="0" borderId="76" applyFill="0" applyBorder="0" applyProtection="0">
      <alignment horizontal="right" vertical="center"/>
    </xf>
    <xf numFmtId="4" fontId="22" fillId="9" borderId="76">
      <alignment horizontal="right" vertical="center"/>
    </xf>
    <xf numFmtId="0" fontId="79" fillId="0" borderId="74" applyNumberFormat="0" applyFill="0" applyAlignment="0" applyProtection="0"/>
    <xf numFmtId="49" fontId="24" fillId="0" borderId="76" applyNumberFormat="0" applyFill="0" applyBorder="0" applyProtection="0">
      <alignment horizontal="left" vertical="center"/>
    </xf>
    <xf numFmtId="49" fontId="26" fillId="0" borderId="77" applyNumberFormat="0" applyFont="0" applyFill="0" applyBorder="0" applyProtection="0">
      <alignment horizontal="left" vertical="center" indent="5"/>
    </xf>
    <xf numFmtId="0" fontId="26" fillId="9" borderId="77">
      <alignment horizontal="left" vertical="center"/>
    </xf>
    <xf numFmtId="0" fontId="75" fillId="86" borderId="73" applyNumberFormat="0" applyAlignment="0" applyProtection="0"/>
    <xf numFmtId="4" fontId="22" fillId="14" borderId="78">
      <alignment horizontal="right" vertical="center"/>
    </xf>
    <xf numFmtId="0" fontId="87" fillId="73" borderId="73" applyNumberFormat="0" applyAlignment="0" applyProtection="0"/>
    <xf numFmtId="0" fontId="87" fillId="73" borderId="73" applyNumberFormat="0" applyAlignment="0" applyProtection="0"/>
    <xf numFmtId="0" fontId="69" fillId="89" borderId="75" applyNumberFormat="0" applyFont="0" applyAlignment="0" applyProtection="0"/>
    <xf numFmtId="0" fontId="91" fillId="86" borderId="72" applyNumberFormat="0" applyAlignment="0" applyProtection="0"/>
    <xf numFmtId="0" fontId="94" fillId="0" borderId="74" applyNumberFormat="0" applyFill="0" applyAlignment="0" applyProtection="0"/>
    <xf numFmtId="0" fontId="22" fillId="14" borderId="76">
      <alignment horizontal="right" vertical="center"/>
    </xf>
    <xf numFmtId="0" fontId="27" fillId="89" borderId="75" applyNumberFormat="0" applyFont="0" applyAlignment="0" applyProtection="0"/>
    <xf numFmtId="4" fontId="26" fillId="0" borderId="76">
      <alignment horizontal="right" vertical="center"/>
    </xf>
    <xf numFmtId="0" fontId="94" fillId="0" borderId="74" applyNumberFormat="0" applyFill="0" applyAlignment="0" applyProtection="0"/>
    <xf numFmtId="0" fontId="22" fillId="14" borderId="76">
      <alignment horizontal="right" vertical="center"/>
    </xf>
    <xf numFmtId="0" fontId="22" fillId="14" borderId="76">
      <alignment horizontal="right" vertical="center"/>
    </xf>
    <xf numFmtId="4" fontId="65" fillId="9" borderId="76">
      <alignment horizontal="right" vertical="center"/>
    </xf>
    <xf numFmtId="0" fontId="22" fillId="9" borderId="76">
      <alignment horizontal="right" vertical="center"/>
    </xf>
    <xf numFmtId="4" fontId="22" fillId="9" borderId="76">
      <alignment horizontal="right" vertical="center"/>
    </xf>
    <xf numFmtId="0" fontId="65" fillId="9" borderId="76">
      <alignment horizontal="right" vertical="center"/>
    </xf>
    <xf numFmtId="4" fontId="65" fillId="9" borderId="76">
      <alignment horizontal="right" vertical="center"/>
    </xf>
    <xf numFmtId="0" fontId="22" fillId="14" borderId="76">
      <alignment horizontal="right" vertical="center"/>
    </xf>
    <xf numFmtId="4" fontId="22" fillId="14" borderId="76">
      <alignment horizontal="right" vertical="center"/>
    </xf>
    <xf numFmtId="0" fontId="22" fillId="14" borderId="76">
      <alignment horizontal="right" vertical="center"/>
    </xf>
    <xf numFmtId="4" fontId="22" fillId="14" borderId="76">
      <alignment horizontal="right" vertical="center"/>
    </xf>
    <xf numFmtId="0" fontId="22" fillId="14" borderId="77">
      <alignment horizontal="right" vertical="center"/>
    </xf>
    <xf numFmtId="4" fontId="22" fillId="14" borderId="77">
      <alignment horizontal="right" vertical="center"/>
    </xf>
    <xf numFmtId="0" fontId="22" fillId="14" borderId="78">
      <alignment horizontal="right" vertical="center"/>
    </xf>
    <xf numFmtId="4" fontId="22" fillId="14" borderId="78">
      <alignment horizontal="right" vertical="center"/>
    </xf>
    <xf numFmtId="0" fontId="75" fillId="86" borderId="73" applyNumberFormat="0" applyAlignment="0" applyProtection="0"/>
    <xf numFmtId="0" fontId="26" fillId="14" borderId="79">
      <alignment horizontal="left" vertical="center" wrapText="1" indent="2"/>
    </xf>
    <xf numFmtId="0" fontId="26" fillId="0" borderId="79">
      <alignment horizontal="left" vertical="center" wrapText="1" indent="2"/>
    </xf>
    <xf numFmtId="0" fontId="26" fillId="9" borderId="77">
      <alignment horizontal="left" vertical="center"/>
    </xf>
    <xf numFmtId="0" fontId="87" fillId="73" borderId="73" applyNumberFormat="0" applyAlignment="0" applyProtection="0"/>
    <xf numFmtId="0" fontId="26" fillId="0" borderId="76">
      <alignment horizontal="right" vertical="center"/>
    </xf>
    <xf numFmtId="4" fontId="26" fillId="0" borderId="76">
      <alignment horizontal="right" vertical="center"/>
    </xf>
    <xf numFmtId="0" fontId="26" fillId="0" borderId="76" applyNumberFormat="0" applyFill="0" applyAlignment="0" applyProtection="0"/>
    <xf numFmtId="0" fontId="91" fillId="86" borderId="72" applyNumberFormat="0" applyAlignment="0" applyProtection="0"/>
    <xf numFmtId="175" fontId="26" fillId="90" borderId="76" applyNumberFormat="0" applyFont="0" applyBorder="0" applyAlignment="0" applyProtection="0">
      <alignment horizontal="right" vertical="center"/>
    </xf>
    <xf numFmtId="0" fontId="26" fillId="16" borderId="76"/>
    <xf numFmtId="4" fontId="26" fillId="16" borderId="76"/>
    <xf numFmtId="0" fontId="94" fillId="0" borderId="74" applyNumberFormat="0" applyFill="0" applyAlignment="0" applyProtection="0"/>
    <xf numFmtId="0" fontId="27" fillId="89" borderId="75" applyNumberFormat="0" applyFont="0" applyAlignment="0" applyProtection="0"/>
    <xf numFmtId="0" fontId="69" fillId="89" borderId="75" applyNumberFormat="0" applyFont="0" applyAlignment="0" applyProtection="0"/>
    <xf numFmtId="0" fontId="26" fillId="0" borderId="76" applyNumberFormat="0" applyFill="0" applyAlignment="0" applyProtection="0"/>
    <xf numFmtId="0" fontId="79" fillId="0" borderId="74" applyNumberFormat="0" applyFill="0" applyAlignment="0" applyProtection="0"/>
    <xf numFmtId="0" fontId="94" fillId="0" borderId="74" applyNumberFormat="0" applyFill="0" applyAlignment="0" applyProtection="0"/>
    <xf numFmtId="0" fontId="78" fillId="73" borderId="73" applyNumberFormat="0" applyAlignment="0" applyProtection="0"/>
    <xf numFmtId="0" fontId="75" fillId="86" borderId="73" applyNumberFormat="0" applyAlignment="0" applyProtection="0"/>
    <xf numFmtId="4" fontId="65" fillId="9" borderId="76">
      <alignment horizontal="right" vertical="center"/>
    </xf>
    <xf numFmtId="0" fontId="22" fillId="9" borderId="76">
      <alignment horizontal="right" vertical="center"/>
    </xf>
    <xf numFmtId="175" fontId="26" fillId="90" borderId="76" applyNumberFormat="0" applyFont="0" applyBorder="0" applyAlignment="0" applyProtection="0">
      <alignment horizontal="right" vertical="center"/>
    </xf>
    <xf numFmtId="0" fontId="79" fillId="0" borderId="74" applyNumberFormat="0" applyFill="0" applyAlignment="0" applyProtection="0"/>
    <xf numFmtId="49" fontId="26" fillId="0" borderId="76" applyNumberFormat="0" applyFont="0" applyFill="0" applyBorder="0" applyProtection="0">
      <alignment horizontal="left" vertical="center" indent="2"/>
    </xf>
    <xf numFmtId="49" fontId="26" fillId="0" borderId="77" applyNumberFormat="0" applyFont="0" applyFill="0" applyBorder="0" applyProtection="0">
      <alignment horizontal="left" vertical="center" indent="5"/>
    </xf>
    <xf numFmtId="49" fontId="26" fillId="0" borderId="76" applyNumberFormat="0" applyFont="0" applyFill="0" applyBorder="0" applyProtection="0">
      <alignment horizontal="left" vertical="center" indent="2"/>
    </xf>
    <xf numFmtId="4" fontId="26" fillId="0" borderId="76" applyFill="0" applyBorder="0" applyProtection="0">
      <alignment horizontal="right" vertical="center"/>
    </xf>
    <xf numFmtId="49" fontId="24" fillId="0" borderId="76" applyNumberFormat="0" applyFill="0" applyBorder="0" applyProtection="0">
      <alignment horizontal="left" vertical="center"/>
    </xf>
    <xf numFmtId="0" fontId="26" fillId="0" borderId="79">
      <alignment horizontal="left" vertical="center" wrapText="1" indent="2"/>
    </xf>
    <xf numFmtId="0" fontId="91" fillId="86" borderId="72" applyNumberFormat="0" applyAlignment="0" applyProtection="0"/>
    <xf numFmtId="0" fontId="22" fillId="14" borderId="78">
      <alignment horizontal="right" vertical="center"/>
    </xf>
    <xf numFmtId="0" fontId="78" fillId="73" borderId="73" applyNumberFormat="0" applyAlignment="0" applyProtection="0"/>
    <xf numFmtId="0" fontId="22" fillId="14" borderId="78">
      <alignment horizontal="right" vertical="center"/>
    </xf>
    <xf numFmtId="4" fontId="22" fillId="14" borderId="76">
      <alignment horizontal="right" vertical="center"/>
    </xf>
    <xf numFmtId="0" fontId="22" fillId="14" borderId="76">
      <alignment horizontal="right" vertical="center"/>
    </xf>
    <xf numFmtId="0" fontId="72" fillId="86" borderId="72" applyNumberFormat="0" applyAlignment="0" applyProtection="0"/>
    <xf numFmtId="0" fontId="74" fillId="86" borderId="73" applyNumberFormat="0" applyAlignment="0" applyProtection="0"/>
    <xf numFmtId="0" fontId="79" fillId="0" borderId="74" applyNumberFormat="0" applyFill="0" applyAlignment="0" applyProtection="0"/>
    <xf numFmtId="0" fontId="26" fillId="16" borderId="76"/>
    <xf numFmtId="4" fontId="26" fillId="16" borderId="76"/>
    <xf numFmtId="4" fontId="22" fillId="14" borderId="76">
      <alignment horizontal="right" vertical="center"/>
    </xf>
    <xf numFmtId="0" fontId="65" fillId="9" borderId="76">
      <alignment horizontal="right" vertical="center"/>
    </xf>
    <xf numFmtId="0" fontId="78" fillId="73" borderId="73" applyNumberFormat="0" applyAlignment="0" applyProtection="0"/>
    <xf numFmtId="0" fontId="75" fillId="86" borderId="73" applyNumberFormat="0" applyAlignment="0" applyProtection="0"/>
    <xf numFmtId="4" fontId="26" fillId="0" borderId="76">
      <alignment horizontal="right" vertical="center"/>
    </xf>
    <xf numFmtId="0" fontId="26" fillId="14" borderId="79">
      <alignment horizontal="left" vertical="center" wrapText="1" indent="2"/>
    </xf>
    <xf numFmtId="0" fontId="26" fillId="0" borderId="79">
      <alignment horizontal="left" vertical="center" wrapText="1" indent="2"/>
    </xf>
    <xf numFmtId="0" fontId="91" fillId="86" borderId="72" applyNumberFormat="0" applyAlignment="0" applyProtection="0"/>
    <xf numFmtId="0" fontId="87" fillId="73" borderId="73" applyNumberFormat="0" applyAlignment="0" applyProtection="0"/>
    <xf numFmtId="0" fontId="74" fillId="86" borderId="73" applyNumberFormat="0" applyAlignment="0" applyProtection="0"/>
    <xf numFmtId="0" fontId="72" fillId="86" borderId="72" applyNumberFormat="0" applyAlignment="0" applyProtection="0"/>
    <xf numFmtId="0" fontId="22" fillId="14" borderId="78">
      <alignment horizontal="right" vertical="center"/>
    </xf>
    <xf numFmtId="0" fontId="65" fillId="9" borderId="76">
      <alignment horizontal="right" vertical="center"/>
    </xf>
    <xf numFmtId="4" fontId="22" fillId="9" borderId="76">
      <alignment horizontal="right" vertical="center"/>
    </xf>
    <xf numFmtId="4" fontId="22" fillId="14" borderId="76">
      <alignment horizontal="right" vertical="center"/>
    </xf>
    <xf numFmtId="49" fontId="26" fillId="0" borderId="77" applyNumberFormat="0" applyFont="0" applyFill="0" applyBorder="0" applyProtection="0">
      <alignment horizontal="left" vertical="center" indent="5"/>
    </xf>
    <xf numFmtId="4" fontId="26" fillId="0" borderId="76" applyFill="0" applyBorder="0" applyProtection="0">
      <alignment horizontal="right" vertical="center"/>
    </xf>
    <xf numFmtId="4" fontId="22" fillId="9" borderId="76">
      <alignment horizontal="right" vertical="center"/>
    </xf>
    <xf numFmtId="0" fontId="87" fillId="73" borderId="80" applyNumberFormat="0" applyAlignment="0" applyProtection="0"/>
    <xf numFmtId="0" fontId="87" fillId="73" borderId="73" applyNumberFormat="0" applyAlignment="0" applyProtection="0"/>
    <xf numFmtId="0" fontId="78" fillId="73" borderId="73" applyNumberFormat="0" applyAlignment="0" applyProtection="0"/>
    <xf numFmtId="0" fontId="74" fillId="86" borderId="73" applyNumberFormat="0" applyAlignment="0" applyProtection="0"/>
    <xf numFmtId="0" fontId="26" fillId="14" borderId="79">
      <alignment horizontal="left" vertical="center" wrapText="1" indent="2"/>
    </xf>
    <xf numFmtId="0" fontId="26" fillId="0" borderId="79">
      <alignment horizontal="left" vertical="center" wrapText="1" indent="2"/>
    </xf>
    <xf numFmtId="0" fontId="26" fillId="14" borderId="79">
      <alignment horizontal="left" vertical="center" wrapText="1" indent="2"/>
    </xf>
    <xf numFmtId="0" fontId="26" fillId="0" borderId="79">
      <alignment horizontal="left" vertical="center" wrapText="1" indent="2"/>
    </xf>
    <xf numFmtId="0" fontId="72" fillId="86" borderId="72" applyNumberFormat="0" applyAlignment="0" applyProtection="0"/>
    <xf numFmtId="0" fontId="74" fillId="86" borderId="73" applyNumberFormat="0" applyAlignment="0" applyProtection="0"/>
    <xf numFmtId="0" fontId="75" fillId="86" borderId="73" applyNumberFormat="0" applyAlignment="0" applyProtection="0"/>
    <xf numFmtId="0" fontId="78" fillId="73" borderId="73" applyNumberFormat="0" applyAlignment="0" applyProtection="0"/>
    <xf numFmtId="0" fontId="79" fillId="0" borderId="74" applyNumberFormat="0" applyFill="0" applyAlignment="0" applyProtection="0"/>
    <xf numFmtId="0" fontId="87" fillId="73" borderId="73" applyNumberFormat="0" applyAlignment="0" applyProtection="0"/>
    <xf numFmtId="0" fontId="69" fillId="89" borderId="75" applyNumberFormat="0" applyFont="0" applyAlignment="0" applyProtection="0"/>
    <xf numFmtId="0" fontId="27" fillId="89" borderId="75" applyNumberFormat="0" applyFont="0" applyAlignment="0" applyProtection="0"/>
    <xf numFmtId="0" fontId="91" fillId="86" borderId="72" applyNumberFormat="0" applyAlignment="0" applyProtection="0"/>
    <xf numFmtId="0" fontId="94" fillId="0" borderId="74" applyNumberFormat="0" applyFill="0" applyAlignment="0" applyProtection="0"/>
    <xf numFmtId="0" fontId="75" fillId="86" borderId="73" applyNumberFormat="0" applyAlignment="0" applyProtection="0"/>
    <xf numFmtId="0" fontId="87" fillId="73" borderId="73" applyNumberFormat="0" applyAlignment="0" applyProtection="0"/>
    <xf numFmtId="0" fontId="69" fillId="89" borderId="75" applyNumberFormat="0" applyFont="0" applyAlignment="0" applyProtection="0"/>
    <xf numFmtId="0" fontId="91" fillId="86" borderId="72" applyNumberFormat="0" applyAlignment="0" applyProtection="0"/>
    <xf numFmtId="0" fontId="94" fillId="0" borderId="74" applyNumberFormat="0" applyFill="0" applyAlignment="0" applyProtection="0"/>
    <xf numFmtId="0" fontId="75" fillId="86" borderId="73" applyNumberFormat="0" applyAlignment="0" applyProtection="0"/>
    <xf numFmtId="0" fontId="87" fillId="73" borderId="73" applyNumberFormat="0" applyAlignment="0" applyProtection="0"/>
    <xf numFmtId="0" fontId="91" fillId="86" borderId="72" applyNumberFormat="0" applyAlignment="0" applyProtection="0"/>
    <xf numFmtId="0" fontId="94" fillId="0" borderId="74" applyNumberFormat="0" applyFill="0" applyAlignment="0" applyProtection="0"/>
    <xf numFmtId="0" fontId="4" fillId="53" borderId="0" applyNumberFormat="0" applyBorder="0" applyAlignment="0" applyProtection="0"/>
    <xf numFmtId="0" fontId="72" fillId="86" borderId="72" applyNumberFormat="0" applyAlignment="0" applyProtection="0"/>
    <xf numFmtId="0" fontId="74" fillId="86" borderId="73" applyNumberFormat="0" applyAlignment="0" applyProtection="0"/>
    <xf numFmtId="0" fontId="79" fillId="0" borderId="74" applyNumberFormat="0" applyFill="0" applyAlignment="0" applyProtection="0"/>
    <xf numFmtId="49" fontId="26" fillId="0" borderId="76" applyNumberFormat="0" applyFont="0" applyFill="0" applyBorder="0" applyProtection="0">
      <alignment horizontal="left" vertical="center" indent="2"/>
    </xf>
    <xf numFmtId="0" fontId="22" fillId="9" borderId="76">
      <alignment horizontal="right" vertical="center"/>
    </xf>
    <xf numFmtId="4" fontId="22" fillId="9" borderId="76">
      <alignment horizontal="right" vertical="center"/>
    </xf>
    <xf numFmtId="0" fontId="65" fillId="9" borderId="76">
      <alignment horizontal="right" vertical="center"/>
    </xf>
    <xf numFmtId="4" fontId="65" fillId="9" borderId="76">
      <alignment horizontal="right" vertical="center"/>
    </xf>
    <xf numFmtId="0" fontId="22" fillId="14" borderId="76">
      <alignment horizontal="right" vertical="center"/>
    </xf>
    <xf numFmtId="4" fontId="22" fillId="14" borderId="76">
      <alignment horizontal="right" vertical="center"/>
    </xf>
    <xf numFmtId="0" fontId="22" fillId="14" borderId="76">
      <alignment horizontal="right" vertical="center"/>
    </xf>
    <xf numFmtId="4" fontId="22" fillId="14" borderId="76">
      <alignment horizontal="right" vertical="center"/>
    </xf>
    <xf numFmtId="0" fontId="78" fillId="73" borderId="73" applyNumberFormat="0" applyAlignment="0" applyProtection="0"/>
    <xf numFmtId="0" fontId="26" fillId="0" borderId="76">
      <alignment horizontal="right" vertical="center"/>
    </xf>
    <xf numFmtId="4" fontId="26" fillId="0" borderId="76">
      <alignment horizontal="right" vertical="center"/>
    </xf>
    <xf numFmtId="4" fontId="26" fillId="0" borderId="76" applyFill="0" applyBorder="0" applyProtection="0">
      <alignment horizontal="right" vertical="center"/>
    </xf>
    <xf numFmtId="49" fontId="24" fillId="0" borderId="76" applyNumberFormat="0" applyFill="0" applyBorder="0" applyProtection="0">
      <alignment horizontal="left" vertical="center"/>
    </xf>
    <xf numFmtId="0" fontId="26" fillId="0" borderId="76" applyNumberFormat="0" applyFill="0" applyAlignment="0" applyProtection="0"/>
    <xf numFmtId="175" fontId="26" fillId="90" borderId="76" applyNumberFormat="0" applyFont="0" applyBorder="0" applyAlignment="0" applyProtection="0">
      <alignment horizontal="right" vertical="center"/>
    </xf>
    <xf numFmtId="0" fontId="26" fillId="16" borderId="76"/>
    <xf numFmtId="4" fontId="26" fillId="16" borderId="76"/>
    <xf numFmtId="4" fontId="22" fillId="14" borderId="76">
      <alignment horizontal="right" vertical="center"/>
    </xf>
    <xf numFmtId="0" fontId="26" fillId="16" borderId="76"/>
    <xf numFmtId="0" fontId="74" fillId="86" borderId="73" applyNumberFormat="0" applyAlignment="0" applyProtection="0"/>
    <xf numFmtId="0" fontId="22" fillId="9" borderId="76">
      <alignment horizontal="right" vertical="center"/>
    </xf>
    <xf numFmtId="0" fontId="26" fillId="0" borderId="76">
      <alignment horizontal="right" vertical="center"/>
    </xf>
    <xf numFmtId="0" fontId="94" fillId="0" borderId="74" applyNumberFormat="0" applyFill="0" applyAlignment="0" applyProtection="0"/>
    <xf numFmtId="0" fontId="26" fillId="9" borderId="77">
      <alignment horizontal="left" vertical="center"/>
    </xf>
    <xf numFmtId="0" fontId="87" fillId="73" borderId="73" applyNumberFormat="0" applyAlignment="0" applyProtection="0"/>
    <xf numFmtId="175" fontId="26" fillId="90" borderId="76" applyNumberFormat="0" applyFont="0" applyBorder="0" applyAlignment="0" applyProtection="0">
      <alignment horizontal="right" vertical="center"/>
    </xf>
    <xf numFmtId="0" fontId="69" fillId="89" borderId="75" applyNumberFormat="0" applyFont="0" applyAlignment="0" applyProtection="0"/>
    <xf numFmtId="0" fontId="26" fillId="0" borderId="79">
      <alignment horizontal="left" vertical="center" wrapText="1" indent="2"/>
    </xf>
    <xf numFmtId="4" fontId="26" fillId="16" borderId="76"/>
    <xf numFmtId="49" fontId="24" fillId="0" borderId="76" applyNumberFormat="0" applyFill="0" applyBorder="0" applyProtection="0">
      <alignment horizontal="left" vertical="center"/>
    </xf>
    <xf numFmtId="0" fontId="26" fillId="0" borderId="76">
      <alignment horizontal="right" vertical="center"/>
    </xf>
    <xf numFmtId="4" fontId="22" fillId="14" borderId="78">
      <alignment horizontal="right" vertical="center"/>
    </xf>
    <xf numFmtId="4" fontId="22" fillId="14" borderId="76">
      <alignment horizontal="right" vertical="center"/>
    </xf>
    <xf numFmtId="4" fontId="22" fillId="14" borderId="76">
      <alignment horizontal="right" vertical="center"/>
    </xf>
    <xf numFmtId="0" fontId="65" fillId="9" borderId="76">
      <alignment horizontal="right" vertical="center"/>
    </xf>
    <xf numFmtId="0" fontId="22" fillId="9" borderId="76">
      <alignment horizontal="right" vertical="center"/>
    </xf>
    <xf numFmtId="49" fontId="26" fillId="0" borderId="76" applyNumberFormat="0" applyFont="0" applyFill="0" applyBorder="0" applyProtection="0">
      <alignment horizontal="left" vertical="center" indent="2"/>
    </xf>
    <xf numFmtId="0" fontId="87" fillId="73" borderId="73" applyNumberFormat="0" applyAlignment="0" applyProtection="0"/>
    <xf numFmtId="0" fontId="72" fillId="86" borderId="72" applyNumberFormat="0" applyAlignment="0" applyProtection="0"/>
    <xf numFmtId="49" fontId="26" fillId="0" borderId="76" applyNumberFormat="0" applyFont="0" applyFill="0" applyBorder="0" applyProtection="0">
      <alignment horizontal="left" vertical="center" indent="2"/>
    </xf>
    <xf numFmtId="0" fontId="78" fillId="73" borderId="73" applyNumberFormat="0" applyAlignment="0" applyProtection="0"/>
    <xf numFmtId="4" fontId="26" fillId="0" borderId="76" applyFill="0" applyBorder="0" applyProtection="0">
      <alignment horizontal="right" vertical="center"/>
    </xf>
    <xf numFmtId="0" fontId="75" fillId="86" borderId="73" applyNumberFormat="0" applyAlignment="0" applyProtection="0"/>
    <xf numFmtId="0" fontId="94" fillId="0" borderId="74" applyNumberFormat="0" applyFill="0" applyAlignment="0" applyProtection="0"/>
    <xf numFmtId="0" fontId="91" fillId="86" borderId="72" applyNumberFormat="0" applyAlignment="0" applyProtection="0"/>
    <xf numFmtId="0" fontId="26" fillId="0" borderId="76" applyNumberFormat="0" applyFill="0" applyAlignment="0" applyProtection="0"/>
    <xf numFmtId="4" fontId="26" fillId="0" borderId="76">
      <alignment horizontal="right" vertical="center"/>
    </xf>
    <xf numFmtId="0" fontId="26" fillId="0" borderId="76">
      <alignment horizontal="right" vertical="center"/>
    </xf>
    <xf numFmtId="0" fontId="87" fillId="73" borderId="73" applyNumberFormat="0" applyAlignment="0" applyProtection="0"/>
    <xf numFmtId="0" fontId="72" fillId="86" borderId="72" applyNumberFormat="0" applyAlignment="0" applyProtection="0"/>
    <xf numFmtId="0" fontId="74" fillId="86" borderId="73" applyNumberFormat="0" applyAlignment="0" applyProtection="0"/>
    <xf numFmtId="0" fontId="26" fillId="14" borderId="79">
      <alignment horizontal="left" vertical="center" wrapText="1" indent="2"/>
    </xf>
    <xf numFmtId="0" fontId="75" fillId="86" borderId="73" applyNumberFormat="0" applyAlignment="0" applyProtection="0"/>
    <xf numFmtId="0" fontId="75" fillId="86" borderId="73" applyNumberFormat="0" applyAlignment="0" applyProtection="0"/>
    <xf numFmtId="4" fontId="22" fillId="14" borderId="77">
      <alignment horizontal="right" vertical="center"/>
    </xf>
    <xf numFmtId="0" fontId="22" fillId="14" borderId="77">
      <alignment horizontal="right" vertical="center"/>
    </xf>
    <xf numFmtId="0" fontId="22" fillId="14" borderId="76">
      <alignment horizontal="right" vertical="center"/>
    </xf>
    <xf numFmtId="4" fontId="65" fillId="9" borderId="76">
      <alignment horizontal="right" vertical="center"/>
    </xf>
    <xf numFmtId="0" fontId="78" fillId="73" borderId="73" applyNumberFormat="0" applyAlignment="0" applyProtection="0"/>
    <xf numFmtId="0" fontId="79" fillId="0" borderId="74" applyNumberFormat="0" applyFill="0" applyAlignment="0" applyProtection="0"/>
    <xf numFmtId="0" fontId="94" fillId="0" borderId="74" applyNumberFormat="0" applyFill="0" applyAlignment="0" applyProtection="0"/>
    <xf numFmtId="0" fontId="69" fillId="89" borderId="75" applyNumberFormat="0" applyFont="0" applyAlignment="0" applyProtection="0"/>
    <xf numFmtId="0" fontId="87" fillId="73" borderId="73" applyNumberFormat="0" applyAlignment="0" applyProtection="0"/>
    <xf numFmtId="49" fontId="24" fillId="0" borderId="76" applyNumberFormat="0" applyFill="0" applyBorder="0" applyProtection="0">
      <alignment horizontal="left" vertical="center"/>
    </xf>
    <xf numFmtId="0" fontId="26" fillId="14" borderId="79">
      <alignment horizontal="left" vertical="center" wrapText="1" indent="2"/>
    </xf>
    <xf numFmtId="0" fontId="75" fillId="86" borderId="73" applyNumberFormat="0" applyAlignment="0" applyProtection="0"/>
    <xf numFmtId="0" fontId="26" fillId="0" borderId="79">
      <alignment horizontal="left" vertical="center" wrapText="1" indent="2"/>
    </xf>
    <xf numFmtId="0" fontId="69" fillId="89" borderId="75" applyNumberFormat="0" applyFont="0" applyAlignment="0" applyProtection="0"/>
    <xf numFmtId="0" fontId="27" fillId="89" borderId="75" applyNumberFormat="0" applyFont="0" applyAlignment="0" applyProtection="0"/>
    <xf numFmtId="0" fontId="91" fillId="86" borderId="72" applyNumberFormat="0" applyAlignment="0" applyProtection="0"/>
    <xf numFmtId="0" fontId="94" fillId="0" borderId="74" applyNumberFormat="0" applyFill="0" applyAlignment="0" applyProtection="0"/>
    <xf numFmtId="4" fontId="26" fillId="16" borderId="76"/>
    <xf numFmtId="0" fontId="22" fillId="14" borderId="76">
      <alignment horizontal="right" vertical="center"/>
    </xf>
    <xf numFmtId="0" fontId="94" fillId="0" borderId="74" applyNumberFormat="0" applyFill="0" applyAlignment="0" applyProtection="0"/>
    <xf numFmtId="4" fontId="22" fillId="14" borderId="78">
      <alignment horizontal="right" vertical="center"/>
    </xf>
    <xf numFmtId="0" fontId="74" fillId="86" borderId="73" applyNumberFormat="0" applyAlignment="0" applyProtection="0"/>
    <xf numFmtId="0" fontId="22" fillId="14" borderId="77">
      <alignment horizontal="right" vertical="center"/>
    </xf>
    <xf numFmtId="0" fontId="75" fillId="86" borderId="73" applyNumberFormat="0" applyAlignment="0" applyProtection="0"/>
    <xf numFmtId="0" fontId="79" fillId="0" borderId="74" applyNumberFormat="0" applyFill="0" applyAlignment="0" applyProtection="0"/>
    <xf numFmtId="0" fontId="69" fillId="89" borderId="75" applyNumberFormat="0" applyFont="0" applyAlignment="0" applyProtection="0"/>
    <xf numFmtId="4" fontId="22" fillId="14" borderId="77">
      <alignment horizontal="right" vertical="center"/>
    </xf>
    <xf numFmtId="0" fontId="26" fillId="14" borderId="79">
      <alignment horizontal="left" vertical="center" wrapText="1" indent="2"/>
    </xf>
    <xf numFmtId="0" fontId="26" fillId="16" borderId="76"/>
    <xf numFmtId="175" fontId="26" fillId="90" borderId="76" applyNumberFormat="0" applyFont="0" applyBorder="0" applyAlignment="0" applyProtection="0">
      <alignment horizontal="right" vertical="center"/>
    </xf>
    <xf numFmtId="0" fontId="26" fillId="0" borderId="76" applyNumberFormat="0" applyFill="0" applyAlignment="0" applyProtection="0"/>
    <xf numFmtId="4" fontId="26" fillId="0" borderId="76" applyFill="0" applyBorder="0" applyProtection="0">
      <alignment horizontal="right" vertical="center"/>
    </xf>
    <xf numFmtId="4" fontId="22" fillId="9" borderId="76">
      <alignment horizontal="right" vertical="center"/>
    </xf>
    <xf numFmtId="0" fontId="79" fillId="0" borderId="74" applyNumberFormat="0" applyFill="0" applyAlignment="0" applyProtection="0"/>
    <xf numFmtId="49" fontId="24" fillId="0" borderId="76" applyNumberFormat="0" applyFill="0" applyBorder="0" applyProtection="0">
      <alignment horizontal="left" vertical="center"/>
    </xf>
    <xf numFmtId="49" fontId="26" fillId="0" borderId="77" applyNumberFormat="0" applyFont="0" applyFill="0" applyBorder="0" applyProtection="0">
      <alignment horizontal="left" vertical="center" indent="5"/>
    </xf>
    <xf numFmtId="0" fontId="26" fillId="9" borderId="77">
      <alignment horizontal="left" vertical="center"/>
    </xf>
    <xf numFmtId="0" fontId="75" fillId="86" borderId="73" applyNumberFormat="0" applyAlignment="0" applyProtection="0"/>
    <xf numFmtId="4" fontId="22" fillId="14" borderId="78">
      <alignment horizontal="right" vertical="center"/>
    </xf>
    <xf numFmtId="0" fontId="87" fillId="73" borderId="73" applyNumberFormat="0" applyAlignment="0" applyProtection="0"/>
    <xf numFmtId="0" fontId="87" fillId="73" borderId="73" applyNumberFormat="0" applyAlignment="0" applyProtection="0"/>
    <xf numFmtId="0" fontId="69" fillId="89" borderId="75" applyNumberFormat="0" applyFont="0" applyAlignment="0" applyProtection="0"/>
    <xf numFmtId="0" fontId="91" fillId="86" borderId="72" applyNumberFormat="0" applyAlignment="0" applyProtection="0"/>
    <xf numFmtId="0" fontId="94" fillId="0" borderId="74" applyNumberFormat="0" applyFill="0" applyAlignment="0" applyProtection="0"/>
    <xf numFmtId="0" fontId="22" fillId="14" borderId="76">
      <alignment horizontal="right" vertical="center"/>
    </xf>
    <xf numFmtId="0" fontId="27" fillId="89" borderId="75" applyNumberFormat="0" applyFont="0" applyAlignment="0" applyProtection="0"/>
    <xf numFmtId="4" fontId="26" fillId="0" borderId="76">
      <alignment horizontal="right" vertical="center"/>
    </xf>
    <xf numFmtId="0" fontId="94" fillId="0" borderId="74" applyNumberFormat="0" applyFill="0" applyAlignment="0" applyProtection="0"/>
    <xf numFmtId="0" fontId="22" fillId="14" borderId="76">
      <alignment horizontal="right" vertical="center"/>
    </xf>
    <xf numFmtId="0" fontId="22" fillId="14" borderId="76">
      <alignment horizontal="right" vertical="center"/>
    </xf>
    <xf numFmtId="4" fontId="65" fillId="9" borderId="76">
      <alignment horizontal="right" vertical="center"/>
    </xf>
    <xf numFmtId="0" fontId="22" fillId="9" borderId="76">
      <alignment horizontal="right" vertical="center"/>
    </xf>
    <xf numFmtId="4" fontId="22" fillId="9" borderId="76">
      <alignment horizontal="right" vertical="center"/>
    </xf>
    <xf numFmtId="0" fontId="65" fillId="9" borderId="76">
      <alignment horizontal="right" vertical="center"/>
    </xf>
    <xf numFmtId="4" fontId="65" fillId="9" borderId="76">
      <alignment horizontal="right" vertical="center"/>
    </xf>
    <xf numFmtId="0" fontId="22" fillId="14" borderId="76">
      <alignment horizontal="right" vertical="center"/>
    </xf>
    <xf numFmtId="4" fontId="22" fillId="14" borderId="76">
      <alignment horizontal="right" vertical="center"/>
    </xf>
    <xf numFmtId="0" fontId="22" fillId="14" borderId="76">
      <alignment horizontal="right" vertical="center"/>
    </xf>
    <xf numFmtId="4" fontId="22" fillId="14" borderId="76">
      <alignment horizontal="right" vertical="center"/>
    </xf>
    <xf numFmtId="0" fontId="22" fillId="14" borderId="77">
      <alignment horizontal="right" vertical="center"/>
    </xf>
    <xf numFmtId="4" fontId="22" fillId="14" borderId="77">
      <alignment horizontal="right" vertical="center"/>
    </xf>
    <xf numFmtId="0" fontId="22" fillId="14" borderId="78">
      <alignment horizontal="right" vertical="center"/>
    </xf>
    <xf numFmtId="4" fontId="22" fillId="14" borderId="78">
      <alignment horizontal="right" vertical="center"/>
    </xf>
    <xf numFmtId="0" fontId="75" fillId="86" borderId="73" applyNumberFormat="0" applyAlignment="0" applyProtection="0"/>
    <xf numFmtId="0" fontId="26" fillId="14" borderId="79">
      <alignment horizontal="left" vertical="center" wrapText="1" indent="2"/>
    </xf>
    <xf numFmtId="0" fontId="26" fillId="0" borderId="79">
      <alignment horizontal="left" vertical="center" wrapText="1" indent="2"/>
    </xf>
    <xf numFmtId="0" fontId="26" fillId="9" borderId="77">
      <alignment horizontal="left" vertical="center"/>
    </xf>
    <xf numFmtId="0" fontId="87" fillId="73" borderId="73" applyNumberFormat="0" applyAlignment="0" applyProtection="0"/>
    <xf numFmtId="0" fontId="26" fillId="0" borderId="76">
      <alignment horizontal="right" vertical="center"/>
    </xf>
    <xf numFmtId="4" fontId="26" fillId="0" borderId="76">
      <alignment horizontal="right" vertical="center"/>
    </xf>
    <xf numFmtId="0" fontId="26" fillId="0" borderId="76" applyNumberFormat="0" applyFill="0" applyAlignment="0" applyProtection="0"/>
    <xf numFmtId="0" fontId="91" fillId="86" borderId="72" applyNumberFormat="0" applyAlignment="0" applyProtection="0"/>
    <xf numFmtId="175" fontId="26" fillId="90" borderId="76" applyNumberFormat="0" applyFont="0" applyBorder="0" applyAlignment="0" applyProtection="0">
      <alignment horizontal="right" vertical="center"/>
    </xf>
    <xf numFmtId="0" fontId="26" fillId="16" borderId="76"/>
    <xf numFmtId="4" fontId="26" fillId="16" borderId="76"/>
    <xf numFmtId="0" fontId="94" fillId="0" borderId="74" applyNumberFormat="0" applyFill="0" applyAlignment="0" applyProtection="0"/>
    <xf numFmtId="0" fontId="27" fillId="89" borderId="75" applyNumberFormat="0" applyFont="0" applyAlignment="0" applyProtection="0"/>
    <xf numFmtId="0" fontId="69" fillId="89" borderId="75" applyNumberFormat="0" applyFont="0" applyAlignment="0" applyProtection="0"/>
    <xf numFmtId="0" fontId="26" fillId="0" borderId="76" applyNumberFormat="0" applyFill="0" applyAlignment="0" applyProtection="0"/>
    <xf numFmtId="0" fontId="79" fillId="0" borderId="74" applyNumberFormat="0" applyFill="0" applyAlignment="0" applyProtection="0"/>
    <xf numFmtId="0" fontId="94" fillId="0" borderId="74" applyNumberFormat="0" applyFill="0" applyAlignment="0" applyProtection="0"/>
    <xf numFmtId="0" fontId="78" fillId="73" borderId="73" applyNumberFormat="0" applyAlignment="0" applyProtection="0"/>
    <xf numFmtId="0" fontId="75" fillId="86" borderId="73" applyNumberFormat="0" applyAlignment="0" applyProtection="0"/>
    <xf numFmtId="4" fontId="65" fillId="9" borderId="76">
      <alignment horizontal="right" vertical="center"/>
    </xf>
    <xf numFmtId="0" fontId="22" fillId="9" borderId="76">
      <alignment horizontal="right" vertical="center"/>
    </xf>
    <xf numFmtId="175" fontId="26" fillId="90" borderId="76" applyNumberFormat="0" applyFont="0" applyBorder="0" applyAlignment="0" applyProtection="0">
      <alignment horizontal="right" vertical="center"/>
    </xf>
    <xf numFmtId="0" fontId="79" fillId="0" borderId="74" applyNumberFormat="0" applyFill="0" applyAlignment="0" applyProtection="0"/>
    <xf numFmtId="49" fontId="26" fillId="0" borderId="76" applyNumberFormat="0" applyFont="0" applyFill="0" applyBorder="0" applyProtection="0">
      <alignment horizontal="left" vertical="center" indent="2"/>
    </xf>
    <xf numFmtId="49" fontId="26" fillId="0" borderId="77" applyNumberFormat="0" applyFont="0" applyFill="0" applyBorder="0" applyProtection="0">
      <alignment horizontal="left" vertical="center" indent="5"/>
    </xf>
    <xf numFmtId="49" fontId="26" fillId="0" borderId="76" applyNumberFormat="0" applyFont="0" applyFill="0" applyBorder="0" applyProtection="0">
      <alignment horizontal="left" vertical="center" indent="2"/>
    </xf>
    <xf numFmtId="4" fontId="26" fillId="0" borderId="76" applyFill="0" applyBorder="0" applyProtection="0">
      <alignment horizontal="right" vertical="center"/>
    </xf>
    <xf numFmtId="49" fontId="24" fillId="0" borderId="76" applyNumberFormat="0" applyFill="0" applyBorder="0" applyProtection="0">
      <alignment horizontal="left" vertical="center"/>
    </xf>
    <xf numFmtId="0" fontId="26" fillId="0" borderId="79">
      <alignment horizontal="left" vertical="center" wrapText="1" indent="2"/>
    </xf>
    <xf numFmtId="0" fontId="91" fillId="86" borderId="72" applyNumberFormat="0" applyAlignment="0" applyProtection="0"/>
    <xf numFmtId="0" fontId="22" fillId="14" borderId="78">
      <alignment horizontal="right" vertical="center"/>
    </xf>
    <xf numFmtId="0" fontId="78" fillId="73" borderId="73" applyNumberFormat="0" applyAlignment="0" applyProtection="0"/>
    <xf numFmtId="0" fontId="22" fillId="14" borderId="78">
      <alignment horizontal="right" vertical="center"/>
    </xf>
    <xf numFmtId="4" fontId="22" fillId="14" borderId="76">
      <alignment horizontal="right" vertical="center"/>
    </xf>
    <xf numFmtId="0" fontId="22" fillId="14" borderId="76">
      <alignment horizontal="right" vertical="center"/>
    </xf>
    <xf numFmtId="0" fontId="72" fillId="86" borderId="72" applyNumberFormat="0" applyAlignment="0" applyProtection="0"/>
    <xf numFmtId="0" fontId="74" fillId="86" borderId="73" applyNumberFormat="0" applyAlignment="0" applyProtection="0"/>
    <xf numFmtId="0" fontId="79" fillId="0" borderId="74" applyNumberFormat="0" applyFill="0" applyAlignment="0" applyProtection="0"/>
    <xf numFmtId="0" fontId="26" fillId="16" borderId="76"/>
    <xf numFmtId="4" fontId="26" fillId="16" borderId="76"/>
    <xf numFmtId="4" fontId="22" fillId="14" borderId="76">
      <alignment horizontal="right" vertical="center"/>
    </xf>
    <xf numFmtId="0" fontId="65" fillId="9" borderId="76">
      <alignment horizontal="right" vertical="center"/>
    </xf>
    <xf numFmtId="0" fontId="78" fillId="73" borderId="73" applyNumberFormat="0" applyAlignment="0" applyProtection="0"/>
    <xf numFmtId="0" fontId="75" fillId="86" borderId="73" applyNumberFormat="0" applyAlignment="0" applyProtection="0"/>
    <xf numFmtId="4" fontId="26" fillId="0" borderId="76">
      <alignment horizontal="right" vertical="center"/>
    </xf>
    <xf numFmtId="0" fontId="26" fillId="14" borderId="79">
      <alignment horizontal="left" vertical="center" wrapText="1" indent="2"/>
    </xf>
    <xf numFmtId="0" fontId="26" fillId="0" borderId="79">
      <alignment horizontal="left" vertical="center" wrapText="1" indent="2"/>
    </xf>
    <xf numFmtId="0" fontId="91" fillId="86" borderId="72" applyNumberFormat="0" applyAlignment="0" applyProtection="0"/>
    <xf numFmtId="0" fontId="87" fillId="73" borderId="73" applyNumberFormat="0" applyAlignment="0" applyProtection="0"/>
    <xf numFmtId="0" fontId="74" fillId="86" borderId="73" applyNumberFormat="0" applyAlignment="0" applyProtection="0"/>
    <xf numFmtId="0" fontId="72" fillId="86" borderId="72" applyNumberFormat="0" applyAlignment="0" applyProtection="0"/>
    <xf numFmtId="0" fontId="22" fillId="14" borderId="78">
      <alignment horizontal="right" vertical="center"/>
    </xf>
    <xf numFmtId="0" fontId="65" fillId="9" borderId="76">
      <alignment horizontal="right" vertical="center"/>
    </xf>
    <xf numFmtId="4" fontId="22" fillId="9" borderId="76">
      <alignment horizontal="right" vertical="center"/>
    </xf>
    <xf numFmtId="4" fontId="22" fillId="14" borderId="76">
      <alignment horizontal="right" vertical="center"/>
    </xf>
    <xf numFmtId="49" fontId="26" fillId="0" borderId="77" applyNumberFormat="0" applyFont="0" applyFill="0" applyBorder="0" applyProtection="0">
      <alignment horizontal="left" vertical="center" indent="5"/>
    </xf>
    <xf numFmtId="4" fontId="26" fillId="0" borderId="76" applyFill="0" applyBorder="0" applyProtection="0">
      <alignment horizontal="right" vertical="center"/>
    </xf>
    <xf numFmtId="4" fontId="22" fillId="9" borderId="76">
      <alignment horizontal="right" vertical="center"/>
    </xf>
    <xf numFmtId="0" fontId="87" fillId="73" borderId="73" applyNumberFormat="0" applyAlignment="0" applyProtection="0"/>
    <xf numFmtId="0" fontId="78" fillId="73" borderId="73" applyNumberFormat="0" applyAlignment="0" applyProtection="0"/>
    <xf numFmtId="0" fontId="74" fillId="86" borderId="73" applyNumberFormat="0" applyAlignment="0" applyProtection="0"/>
    <xf numFmtId="0" fontId="26" fillId="14" borderId="79">
      <alignment horizontal="left" vertical="center" wrapText="1" indent="2"/>
    </xf>
    <xf numFmtId="0" fontId="26" fillId="0" borderId="79">
      <alignment horizontal="left" vertical="center" wrapText="1" indent="2"/>
    </xf>
    <xf numFmtId="0" fontId="26" fillId="14" borderId="79">
      <alignment horizontal="left" vertical="center" wrapText="1" indent="2"/>
    </xf>
    <xf numFmtId="0" fontId="72" fillId="86" borderId="87" applyNumberFormat="0" applyAlignment="0" applyProtection="0"/>
    <xf numFmtId="0" fontId="91" fillId="86" borderId="87" applyNumberFormat="0" applyAlignment="0" applyProtection="0"/>
    <xf numFmtId="0" fontId="22" fillId="14" borderId="85">
      <alignment horizontal="right" vertical="center"/>
    </xf>
    <xf numFmtId="0" fontId="74" fillId="86" borderId="80" applyNumberFormat="0" applyAlignment="0" applyProtection="0"/>
    <xf numFmtId="4" fontId="22" fillId="14" borderId="83">
      <alignment horizontal="right" vertical="center"/>
    </xf>
    <xf numFmtId="4" fontId="26" fillId="16" borderId="83"/>
    <xf numFmtId="4" fontId="26" fillId="16" borderId="83"/>
    <xf numFmtId="0" fontId="22" fillId="14" borderId="83">
      <alignment horizontal="right" vertical="center"/>
    </xf>
    <xf numFmtId="0" fontId="22" fillId="14" borderId="83">
      <alignment horizontal="right" vertical="center"/>
    </xf>
    <xf numFmtId="0" fontId="26" fillId="16" borderId="83"/>
    <xf numFmtId="0" fontId="22" fillId="14" borderId="85">
      <alignment horizontal="right" vertical="center"/>
    </xf>
    <xf numFmtId="0" fontId="22" fillId="14" borderId="85">
      <alignment horizontal="right" vertical="center"/>
    </xf>
    <xf numFmtId="0" fontId="74" fillId="86" borderId="80" applyNumberFormat="0" applyAlignment="0" applyProtection="0"/>
    <xf numFmtId="0" fontId="22" fillId="14" borderId="84">
      <alignment horizontal="right" vertical="center"/>
    </xf>
    <xf numFmtId="0" fontId="26" fillId="0" borderId="83">
      <alignment horizontal="right" vertical="center"/>
    </xf>
    <xf numFmtId="4" fontId="26" fillId="0" borderId="83">
      <alignment horizontal="right" vertical="center"/>
    </xf>
    <xf numFmtId="0" fontId="94" fillId="0" borderId="81" applyNumberFormat="0" applyFill="0" applyAlignment="0" applyProtection="0"/>
    <xf numFmtId="0" fontId="75" fillId="86" borderId="80" applyNumberFormat="0" applyAlignment="0" applyProtection="0"/>
    <xf numFmtId="0" fontId="94" fillId="0" borderId="81" applyNumberFormat="0" applyFill="0" applyAlignment="0" applyProtection="0"/>
    <xf numFmtId="0" fontId="75" fillId="86" borderId="80" applyNumberFormat="0" applyAlignment="0" applyProtection="0"/>
    <xf numFmtId="49" fontId="24" fillId="0" borderId="83" applyNumberFormat="0" applyFill="0" applyBorder="0" applyProtection="0">
      <alignment horizontal="left" vertical="center"/>
    </xf>
    <xf numFmtId="0" fontId="69" fillId="89" borderId="82" applyNumberFormat="0" applyFont="0" applyAlignment="0" applyProtection="0"/>
    <xf numFmtId="0" fontId="22" fillId="9" borderId="83">
      <alignment horizontal="right" vertical="center"/>
    </xf>
    <xf numFmtId="0" fontId="22" fillId="14" borderId="83">
      <alignment horizontal="right" vertical="center"/>
    </xf>
    <xf numFmtId="0" fontId="75" fillId="86" borderId="80" applyNumberFormat="0" applyAlignment="0" applyProtection="0"/>
    <xf numFmtId="0" fontId="79" fillId="0" borderId="81" applyNumberFormat="0" applyFill="0" applyAlignment="0" applyProtection="0"/>
    <xf numFmtId="4" fontId="26" fillId="0" borderId="83" applyFill="0" applyBorder="0" applyProtection="0">
      <alignment horizontal="right" vertical="center"/>
    </xf>
    <xf numFmtId="0" fontId="87" fillId="73" borderId="88" applyNumberFormat="0" applyAlignment="0" applyProtection="0"/>
    <xf numFmtId="0" fontId="5" fillId="0" borderId="51" applyNumberFormat="0" applyFill="0" applyAlignment="0" applyProtection="0"/>
    <xf numFmtId="0" fontId="26" fillId="14" borderId="86">
      <alignment horizontal="left" vertical="center" wrapText="1" indent="2"/>
    </xf>
    <xf numFmtId="0" fontId="5" fillId="0" borderId="51" applyNumberFormat="0" applyFill="0" applyAlignment="0" applyProtection="0"/>
    <xf numFmtId="0" fontId="4" fillId="59" borderId="0" applyNumberFormat="0" applyBorder="0" applyAlignment="0" applyProtection="0"/>
    <xf numFmtId="49" fontId="26" fillId="0" borderId="91" applyNumberFormat="0" applyFont="0" applyFill="0" applyBorder="0" applyProtection="0">
      <alignment horizontal="left" vertical="center" indent="2"/>
    </xf>
    <xf numFmtId="0" fontId="63" fillId="64" borderId="0" applyNumberFormat="0" applyBorder="0" applyAlignment="0" applyProtection="0"/>
    <xf numFmtId="4" fontId="22" fillId="14" borderId="83">
      <alignment horizontal="right" vertical="center"/>
    </xf>
    <xf numFmtId="0" fontId="87" fillId="73" borderId="80" applyNumberFormat="0" applyAlignment="0" applyProtection="0"/>
    <xf numFmtId="0" fontId="75" fillId="86" borderId="80" applyNumberFormat="0" applyAlignment="0" applyProtection="0"/>
    <xf numFmtId="0" fontId="74" fillId="86" borderId="80" applyNumberFormat="0" applyAlignment="0" applyProtection="0"/>
    <xf numFmtId="0" fontId="26" fillId="9" borderId="84">
      <alignment horizontal="left" vertical="center"/>
    </xf>
    <xf numFmtId="0" fontId="4" fillId="53" borderId="0" applyNumberFormat="0" applyBorder="0" applyAlignment="0" applyProtection="0"/>
    <xf numFmtId="0" fontId="22" fillId="14" borderId="83">
      <alignment horizontal="right" vertical="center"/>
    </xf>
    <xf numFmtId="0" fontId="62" fillId="0" borderId="0" applyNumberFormat="0" applyFill="0" applyBorder="0" applyAlignment="0" applyProtection="0"/>
    <xf numFmtId="175" fontId="26" fillId="90" borderId="91" applyNumberFormat="0" applyFont="0" applyBorder="0" applyAlignment="0" applyProtection="0">
      <alignment horizontal="right" vertical="center"/>
    </xf>
    <xf numFmtId="0" fontId="63" fillId="49" borderId="0" applyNumberFormat="0" applyBorder="0" applyAlignment="0" applyProtection="0"/>
    <xf numFmtId="175" fontId="26" fillId="90" borderId="83" applyNumberFormat="0" applyFont="0" applyBorder="0" applyAlignment="0" applyProtection="0">
      <alignment horizontal="right" vertical="center"/>
    </xf>
    <xf numFmtId="0" fontId="60" fillId="46" borderId="49" applyNumberFormat="0" applyAlignment="0" applyProtection="0"/>
    <xf numFmtId="0" fontId="60" fillId="46" borderId="49" applyNumberFormat="0" applyAlignment="0" applyProtection="0"/>
    <xf numFmtId="0" fontId="26" fillId="0" borderId="86">
      <alignment horizontal="left" vertical="center" wrapText="1" indent="2"/>
    </xf>
    <xf numFmtId="175" fontId="26" fillId="90" borderId="83" applyNumberFormat="0" applyFont="0" applyBorder="0" applyAlignment="0" applyProtection="0">
      <alignment horizontal="right" vertical="center"/>
    </xf>
    <xf numFmtId="4" fontId="26" fillId="0" borderId="83" applyFill="0" applyBorder="0" applyProtection="0">
      <alignment horizontal="right" vertical="center"/>
    </xf>
    <xf numFmtId="0" fontId="62" fillId="0" borderId="0" applyNumberFormat="0" applyFill="0" applyBorder="0" applyAlignment="0" applyProtection="0"/>
    <xf numFmtId="0" fontId="87" fillId="73" borderId="80" applyNumberFormat="0" applyAlignment="0" applyProtection="0"/>
    <xf numFmtId="0" fontId="26" fillId="0" borderId="86">
      <alignment horizontal="left" vertical="center" wrapText="1" indent="2"/>
    </xf>
    <xf numFmtId="0" fontId="26" fillId="16" borderId="83"/>
    <xf numFmtId="0" fontId="94" fillId="0" borderId="89" applyNumberFormat="0" applyFill="0" applyAlignment="0" applyProtection="0"/>
    <xf numFmtId="0" fontId="26" fillId="0" borderId="83">
      <alignment horizontal="right" vertical="center"/>
    </xf>
    <xf numFmtId="0" fontId="26" fillId="16" borderId="83"/>
    <xf numFmtId="0" fontId="69" fillId="89" borderId="82" applyNumberFormat="0" applyFont="0" applyAlignment="0" applyProtection="0"/>
    <xf numFmtId="49" fontId="24" fillId="0" borderId="83" applyNumberFormat="0" applyFill="0" applyBorder="0" applyProtection="0">
      <alignment horizontal="left" vertical="center"/>
    </xf>
    <xf numFmtId="0" fontId="26" fillId="0" borderId="86">
      <alignment horizontal="left" vertical="center" wrapText="1" indent="2"/>
    </xf>
    <xf numFmtId="0" fontId="75" fillId="86" borderId="80" applyNumberFormat="0" applyAlignment="0" applyProtection="0"/>
    <xf numFmtId="49" fontId="26" fillId="0" borderId="83" applyNumberFormat="0" applyFont="0" applyFill="0" applyBorder="0" applyProtection="0">
      <alignment horizontal="left" vertical="center" indent="2"/>
    </xf>
    <xf numFmtId="0" fontId="26" fillId="14" borderId="86">
      <alignment horizontal="left" vertical="center" wrapText="1" indent="2"/>
    </xf>
    <xf numFmtId="0" fontId="91" fillId="86" borderId="87" applyNumberFormat="0" applyAlignment="0" applyProtection="0"/>
    <xf numFmtId="0" fontId="4" fillId="50" borderId="0" applyNumberFormat="0" applyBorder="0" applyAlignment="0" applyProtection="0"/>
    <xf numFmtId="0" fontId="5" fillId="0" borderId="51" applyNumberFormat="0" applyFill="0" applyAlignment="0" applyProtection="0"/>
    <xf numFmtId="0" fontId="65" fillId="9" borderId="83">
      <alignment horizontal="right" vertical="center"/>
    </xf>
    <xf numFmtId="0" fontId="4" fillId="63" borderId="0" applyNumberFormat="0" applyBorder="0" applyAlignment="0" applyProtection="0"/>
    <xf numFmtId="0" fontId="78" fillId="73" borderId="80" applyNumberFormat="0" applyAlignment="0" applyProtection="0"/>
    <xf numFmtId="4" fontId="65" fillId="9" borderId="83">
      <alignment horizontal="right" vertical="center"/>
    </xf>
    <xf numFmtId="0" fontId="78" fillId="73" borderId="80" applyNumberFormat="0" applyAlignment="0" applyProtection="0"/>
    <xf numFmtId="0" fontId="63" fillId="58" borderId="0" applyNumberFormat="0" applyBorder="0" applyAlignment="0" applyProtection="0"/>
    <xf numFmtId="0" fontId="74" fillId="86" borderId="80" applyNumberFormat="0" applyAlignment="0" applyProtection="0"/>
    <xf numFmtId="0" fontId="72" fillId="86" borderId="87" applyNumberFormat="0" applyAlignment="0" applyProtection="0"/>
    <xf numFmtId="0" fontId="4" fillId="54" borderId="0" applyNumberFormat="0" applyBorder="0" applyAlignment="0" applyProtection="0"/>
    <xf numFmtId="0" fontId="26" fillId="16" borderId="83"/>
    <xf numFmtId="0" fontId="22" fillId="14" borderId="83">
      <alignment horizontal="right" vertical="center"/>
    </xf>
    <xf numFmtId="0" fontId="65" fillId="9" borderId="83">
      <alignment horizontal="right" vertical="center"/>
    </xf>
    <xf numFmtId="0" fontId="91" fillId="86" borderId="87" applyNumberFormat="0" applyAlignment="0" applyProtection="0"/>
    <xf numFmtId="0" fontId="79" fillId="0" borderId="89" applyNumberFormat="0" applyFill="0" applyAlignment="0" applyProtection="0"/>
    <xf numFmtId="4" fontId="22" fillId="9" borderId="83">
      <alignment horizontal="right" vertical="center"/>
    </xf>
    <xf numFmtId="0" fontId="4" fillId="63" borderId="0" applyNumberFormat="0" applyBorder="0" applyAlignment="0" applyProtection="0"/>
    <xf numFmtId="0" fontId="79" fillId="0" borderId="81" applyNumberFormat="0" applyFill="0" applyAlignment="0" applyProtection="0"/>
    <xf numFmtId="0" fontId="79" fillId="0" borderId="81" applyNumberFormat="0" applyFill="0" applyAlignment="0" applyProtection="0"/>
    <xf numFmtId="0" fontId="91" fillId="86" borderId="87" applyNumberFormat="0" applyAlignment="0" applyProtection="0"/>
    <xf numFmtId="4" fontId="26" fillId="16" borderId="83"/>
    <xf numFmtId="0" fontId="63" fillId="52" borderId="0" applyNumberFormat="0" applyBorder="0" applyAlignment="0" applyProtection="0"/>
    <xf numFmtId="0" fontId="4" fillId="50" borderId="0" applyNumberFormat="0" applyBorder="0" applyAlignment="0" applyProtection="0"/>
    <xf numFmtId="0" fontId="22" fillId="14" borderId="85">
      <alignment horizontal="right" vertical="center"/>
    </xf>
    <xf numFmtId="0" fontId="61" fillId="0" borderId="0" applyNumberFormat="0" applyFill="0" applyBorder="0" applyAlignment="0" applyProtection="0"/>
    <xf numFmtId="0" fontId="72" fillId="86" borderId="87" applyNumberFormat="0" applyAlignment="0" applyProtection="0"/>
    <xf numFmtId="0" fontId="22" fillId="9" borderId="83">
      <alignment horizontal="right" vertical="center"/>
    </xf>
    <xf numFmtId="4" fontId="26" fillId="0" borderId="83">
      <alignment horizontal="right" vertical="center"/>
    </xf>
    <xf numFmtId="0" fontId="4" fillId="57" borderId="0" applyNumberFormat="0" applyBorder="0" applyAlignment="0" applyProtection="0"/>
    <xf numFmtId="0" fontId="26" fillId="0" borderId="94">
      <alignment horizontal="left" vertical="center" wrapText="1" indent="2"/>
    </xf>
    <xf numFmtId="49" fontId="26" fillId="0" borderId="83" applyNumberFormat="0" applyFont="0" applyFill="0" applyBorder="0" applyProtection="0">
      <alignment horizontal="left" vertical="center" indent="2"/>
    </xf>
    <xf numFmtId="0" fontId="26" fillId="14" borderId="86">
      <alignment horizontal="left" vertical="center" wrapText="1" indent="2"/>
    </xf>
    <xf numFmtId="0" fontId="22" fillId="14" borderId="84">
      <alignment horizontal="right" vertical="center"/>
    </xf>
    <xf numFmtId="4" fontId="26" fillId="16" borderId="83"/>
    <xf numFmtId="0" fontId="69" fillId="89" borderId="82" applyNumberFormat="0" applyFont="0" applyAlignment="0" applyProtection="0"/>
    <xf numFmtId="0" fontId="63" fillId="55" borderId="0" applyNumberFormat="0" applyBorder="0" applyAlignment="0" applyProtection="0"/>
    <xf numFmtId="4" fontId="22" fillId="14" borderId="83">
      <alignment horizontal="right" vertical="center"/>
    </xf>
    <xf numFmtId="0" fontId="63" fillId="49" borderId="0" applyNumberFormat="0" applyBorder="0" applyAlignment="0" applyProtection="0"/>
    <xf numFmtId="0" fontId="87" fillId="73" borderId="80" applyNumberFormat="0" applyAlignment="0" applyProtection="0"/>
    <xf numFmtId="0" fontId="72" fillId="86" borderId="87" applyNumberFormat="0" applyAlignment="0" applyProtection="0"/>
    <xf numFmtId="0" fontId="94" fillId="0" borderId="81" applyNumberFormat="0" applyFill="0" applyAlignment="0" applyProtection="0"/>
    <xf numFmtId="4" fontId="22" fillId="14" borderId="84">
      <alignment horizontal="right" vertical="center"/>
    </xf>
    <xf numFmtId="0" fontId="4" fillId="51" borderId="0" applyNumberFormat="0" applyBorder="0" applyAlignment="0" applyProtection="0"/>
    <xf numFmtId="4" fontId="65" fillId="9" borderId="83">
      <alignment horizontal="right" vertical="center"/>
    </xf>
    <xf numFmtId="0" fontId="22" fillId="14" borderId="83">
      <alignment horizontal="right" vertical="center"/>
    </xf>
    <xf numFmtId="0" fontId="63" fillId="52" borderId="0" applyNumberFormat="0" applyBorder="0" applyAlignment="0" applyProtection="0"/>
    <xf numFmtId="0" fontId="87" fillId="73" borderId="88" applyNumberFormat="0" applyAlignment="0" applyProtection="0"/>
    <xf numFmtId="0" fontId="4" fillId="59" borderId="0" applyNumberFormat="0" applyBorder="0" applyAlignment="0" applyProtection="0"/>
    <xf numFmtId="0" fontId="4" fillId="50" borderId="0" applyNumberFormat="0" applyBorder="0" applyAlignment="0" applyProtection="0"/>
    <xf numFmtId="0" fontId="74" fillId="86" borderId="80" applyNumberFormat="0" applyAlignment="0" applyProtection="0"/>
    <xf numFmtId="0" fontId="63" fillId="58" borderId="0" applyNumberFormat="0" applyBorder="0" applyAlignment="0" applyProtection="0"/>
    <xf numFmtId="0" fontId="22" fillId="9" borderId="83">
      <alignment horizontal="right" vertical="center"/>
    </xf>
    <xf numFmtId="0" fontId="75" fillId="86" borderId="80" applyNumberFormat="0" applyAlignment="0" applyProtection="0"/>
    <xf numFmtId="4" fontId="26" fillId="0" borderId="83" applyFill="0" applyBorder="0" applyProtection="0">
      <alignment horizontal="right" vertical="center"/>
    </xf>
    <xf numFmtId="0" fontId="26" fillId="14" borderId="86">
      <alignment horizontal="left" vertical="center" wrapText="1" indent="2"/>
    </xf>
    <xf numFmtId="4" fontId="26" fillId="16" borderId="83"/>
    <xf numFmtId="0" fontId="59" fillId="46" borderId="50" applyNumberFormat="0" applyAlignment="0" applyProtection="0"/>
    <xf numFmtId="0" fontId="75" fillId="86" borderId="80" applyNumberFormat="0" applyAlignment="0" applyProtection="0"/>
    <xf numFmtId="0" fontId="75" fillId="86" borderId="80" applyNumberFormat="0" applyAlignment="0" applyProtection="0"/>
    <xf numFmtId="0" fontId="4" fillId="48" borderId="0" applyNumberFormat="0" applyBorder="0" applyAlignment="0" applyProtection="0"/>
    <xf numFmtId="0" fontId="78" fillId="73" borderId="80" applyNumberFormat="0" applyAlignment="0" applyProtection="0"/>
    <xf numFmtId="4" fontId="26" fillId="16" borderId="91"/>
    <xf numFmtId="49" fontId="24" fillId="0" borderId="83" applyNumberFormat="0" applyFill="0" applyBorder="0" applyProtection="0">
      <alignment horizontal="left" vertical="center"/>
    </xf>
    <xf numFmtId="0" fontId="94" fillId="0" borderId="89" applyNumberFormat="0" applyFill="0" applyAlignment="0" applyProtection="0"/>
    <xf numFmtId="0" fontId="26" fillId="0" borderId="86">
      <alignment horizontal="left" vertical="center" wrapText="1" indent="2"/>
    </xf>
    <xf numFmtId="0" fontId="26" fillId="14" borderId="86">
      <alignment horizontal="left" vertical="center" wrapText="1" indent="2"/>
    </xf>
    <xf numFmtId="0" fontId="69" fillId="89" borderId="82" applyNumberFormat="0" applyFont="0" applyAlignment="0" applyProtection="0"/>
    <xf numFmtId="0" fontId="22" fillId="14" borderId="83">
      <alignment horizontal="right" vertical="center"/>
    </xf>
    <xf numFmtId="0" fontId="22" fillId="14" borderId="83">
      <alignment horizontal="right" vertical="center"/>
    </xf>
    <xf numFmtId="0" fontId="75" fillId="86" borderId="80" applyNumberFormat="0" applyAlignment="0" applyProtection="0"/>
    <xf numFmtId="0" fontId="63" fillId="55" borderId="0" applyNumberFormat="0" applyBorder="0" applyAlignment="0" applyProtection="0"/>
    <xf numFmtId="175" fontId="26" fillId="90" borderId="83" applyNumberFormat="0" applyFont="0" applyBorder="0" applyAlignment="0" applyProtection="0">
      <alignment horizontal="right" vertical="center"/>
    </xf>
    <xf numFmtId="0" fontId="4" fillId="60" borderId="0" applyNumberFormat="0" applyBorder="0" applyAlignment="0" applyProtection="0"/>
    <xf numFmtId="0" fontId="75" fillId="86" borderId="80" applyNumberFormat="0" applyAlignment="0" applyProtection="0"/>
    <xf numFmtId="0" fontId="91" fillId="86" borderId="87" applyNumberFormat="0" applyAlignment="0" applyProtection="0"/>
    <xf numFmtId="0" fontId="94" fillId="0" borderId="89" applyNumberFormat="0" applyFill="0" applyAlignment="0" applyProtection="0"/>
    <xf numFmtId="0" fontId="94" fillId="0" borderId="81" applyNumberFormat="0" applyFill="0" applyAlignment="0" applyProtection="0"/>
    <xf numFmtId="0" fontId="87" fillId="73" borderId="80" applyNumberFormat="0" applyAlignment="0" applyProtection="0"/>
    <xf numFmtId="0" fontId="22" fillId="9" borderId="83">
      <alignment horizontal="right" vertical="center"/>
    </xf>
    <xf numFmtId="0" fontId="26" fillId="0" borderId="94">
      <alignment horizontal="left" vertical="center" wrapText="1" indent="2"/>
    </xf>
    <xf numFmtId="0" fontId="63" fillId="49" borderId="0" applyNumberFormat="0" applyBorder="0" applyAlignment="0" applyProtection="0"/>
    <xf numFmtId="0" fontId="91" fillId="86" borderId="87" applyNumberFormat="0" applyAlignment="0" applyProtection="0"/>
    <xf numFmtId="0" fontId="4" fillId="54" borderId="0" applyNumberFormat="0" applyBorder="0" applyAlignment="0" applyProtection="0"/>
    <xf numFmtId="4" fontId="65" fillId="9" borderId="83">
      <alignment horizontal="right" vertical="center"/>
    </xf>
    <xf numFmtId="4" fontId="22" fillId="9" borderId="83">
      <alignment horizontal="right" vertical="center"/>
    </xf>
    <xf numFmtId="0" fontId="22" fillId="14" borderId="91">
      <alignment horizontal="right" vertical="center"/>
    </xf>
    <xf numFmtId="0" fontId="26" fillId="0" borderId="83" applyNumberFormat="0" applyFill="0" applyAlignment="0" applyProtection="0"/>
    <xf numFmtId="4" fontId="22" fillId="9" borderId="83">
      <alignment horizontal="right" vertical="center"/>
    </xf>
    <xf numFmtId="0" fontId="5" fillId="0" borderId="51" applyNumberFormat="0" applyFill="0" applyAlignment="0" applyProtection="0"/>
    <xf numFmtId="0" fontId="75" fillId="86" borderId="80" applyNumberFormat="0" applyAlignment="0" applyProtection="0"/>
    <xf numFmtId="0" fontId="4" fillId="56" borderId="0" applyNumberFormat="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26" fillId="0" borderId="83" applyNumberFormat="0" applyFill="0" applyAlignment="0" applyProtection="0"/>
    <xf numFmtId="4" fontId="22" fillId="14" borderId="83">
      <alignment horizontal="right" vertical="center"/>
    </xf>
    <xf numFmtId="0" fontId="69" fillId="89" borderId="82" applyNumberFormat="0" applyFont="0" applyAlignment="0" applyProtection="0"/>
    <xf numFmtId="4" fontId="22" fillId="14" borderId="83">
      <alignment horizontal="right" vertical="center"/>
    </xf>
    <xf numFmtId="4" fontId="22" fillId="14" borderId="83">
      <alignment horizontal="right" vertical="center"/>
    </xf>
    <xf numFmtId="0" fontId="26" fillId="0" borderId="83">
      <alignment horizontal="right" vertical="center"/>
    </xf>
    <xf numFmtId="4" fontId="26" fillId="0" borderId="83">
      <alignment horizontal="right" vertical="center"/>
    </xf>
    <xf numFmtId="0" fontId="22" fillId="14" borderId="93">
      <alignment horizontal="right" vertical="center"/>
    </xf>
    <xf numFmtId="0" fontId="79" fillId="0" borderId="81" applyNumberFormat="0" applyFill="0" applyAlignment="0" applyProtection="0"/>
    <xf numFmtId="0" fontId="69" fillId="89" borderId="82" applyNumberFormat="0" applyFont="0" applyAlignment="0" applyProtection="0"/>
    <xf numFmtId="0" fontId="26" fillId="0" borderId="83" applyNumberFormat="0" applyFill="0" applyAlignment="0" applyProtection="0"/>
    <xf numFmtId="0" fontId="22" fillId="14" borderId="85">
      <alignment horizontal="right" vertical="center"/>
    </xf>
    <xf numFmtId="49" fontId="24" fillId="0" borderId="91" applyNumberFormat="0" applyFill="0" applyBorder="0" applyProtection="0">
      <alignment horizontal="left" vertical="center"/>
    </xf>
    <xf numFmtId="4" fontId="22" fillId="14" borderId="83">
      <alignment horizontal="right" vertical="center"/>
    </xf>
    <xf numFmtId="0" fontId="75" fillId="86" borderId="80" applyNumberFormat="0" applyAlignment="0" applyProtection="0"/>
    <xf numFmtId="0" fontId="22" fillId="14" borderId="83">
      <alignment horizontal="right" vertical="center"/>
    </xf>
    <xf numFmtId="0" fontId="26" fillId="16" borderId="91"/>
    <xf numFmtId="4" fontId="26" fillId="16" borderId="83"/>
    <xf numFmtId="0" fontId="78" fillId="73" borderId="80" applyNumberFormat="0" applyAlignment="0" applyProtection="0"/>
    <xf numFmtId="0" fontId="75" fillId="86" borderId="80" applyNumberFormat="0" applyAlignment="0" applyProtection="0"/>
    <xf numFmtId="0" fontId="94" fillId="0" borderId="81" applyNumberFormat="0" applyFill="0" applyAlignment="0" applyProtection="0"/>
    <xf numFmtId="0" fontId="26" fillId="9" borderId="84">
      <alignment horizontal="left" vertical="center"/>
    </xf>
    <xf numFmtId="0" fontId="78" fillId="73" borderId="80" applyNumberFormat="0" applyAlignment="0" applyProtection="0"/>
    <xf numFmtId="0" fontId="26" fillId="0" borderId="83" applyNumberFormat="0" applyFill="0" applyAlignment="0" applyProtection="0"/>
    <xf numFmtId="0" fontId="4" fillId="63" borderId="0" applyNumberFormat="0" applyBorder="0" applyAlignment="0" applyProtection="0"/>
    <xf numFmtId="0" fontId="26" fillId="0" borderId="83">
      <alignment horizontal="right" vertical="center"/>
    </xf>
    <xf numFmtId="0" fontId="26" fillId="9" borderId="84">
      <alignment horizontal="left" vertical="center"/>
    </xf>
    <xf numFmtId="4" fontId="22" fillId="14" borderId="85">
      <alignment horizontal="right" vertical="center"/>
    </xf>
    <xf numFmtId="49" fontId="24" fillId="0" borderId="83" applyNumberFormat="0" applyFill="0" applyBorder="0" applyProtection="0">
      <alignment horizontal="left" vertical="center"/>
    </xf>
    <xf numFmtId="0" fontId="91" fillId="86" borderId="87" applyNumberFormat="0" applyAlignment="0" applyProtection="0"/>
    <xf numFmtId="0" fontId="63" fillId="64" borderId="0" applyNumberFormat="0" applyBorder="0" applyAlignment="0" applyProtection="0"/>
    <xf numFmtId="0" fontId="4" fillId="62" borderId="0" applyNumberFormat="0" applyBorder="0" applyAlignment="0" applyProtection="0"/>
    <xf numFmtId="0" fontId="74" fillId="86" borderId="80" applyNumberFormat="0" applyAlignment="0" applyProtection="0"/>
    <xf numFmtId="0" fontId="87" fillId="73" borderId="80" applyNumberFormat="0" applyAlignment="0" applyProtection="0"/>
    <xf numFmtId="4" fontId="65" fillId="9" borderId="83">
      <alignment horizontal="right" vertical="center"/>
    </xf>
    <xf numFmtId="0" fontId="4" fillId="57" borderId="0" applyNumberFormat="0" applyBorder="0" applyAlignment="0" applyProtection="0"/>
    <xf numFmtId="0" fontId="22" fillId="14" borderId="84">
      <alignment horizontal="right" vertical="center"/>
    </xf>
    <xf numFmtId="0" fontId="26" fillId="14" borderId="86">
      <alignment horizontal="left" vertical="center" wrapText="1" indent="2"/>
    </xf>
    <xf numFmtId="0" fontId="74" fillId="86" borderId="80" applyNumberFormat="0" applyAlignment="0" applyProtection="0"/>
    <xf numFmtId="0" fontId="4" fillId="63" borderId="0" applyNumberFormat="0" applyBorder="0" applyAlignment="0" applyProtection="0"/>
    <xf numFmtId="0" fontId="22" fillId="14" borderId="92">
      <alignment horizontal="right" vertical="center"/>
    </xf>
    <xf numFmtId="4" fontId="22" fillId="14" borderId="84">
      <alignment horizontal="right" vertical="center"/>
    </xf>
    <xf numFmtId="0" fontId="27" fillId="89" borderId="82" applyNumberFormat="0" applyFont="0" applyAlignment="0" applyProtection="0"/>
    <xf numFmtId="0" fontId="4" fillId="62" borderId="0" applyNumberFormat="0" applyBorder="0" applyAlignment="0" applyProtection="0"/>
    <xf numFmtId="0" fontId="22" fillId="9" borderId="83">
      <alignment horizontal="right" vertical="center"/>
    </xf>
    <xf numFmtId="0" fontId="22" fillId="9" borderId="91">
      <alignment horizontal="right" vertical="center"/>
    </xf>
    <xf numFmtId="0" fontId="4" fillId="56" borderId="0" applyNumberFormat="0" applyBorder="0" applyAlignment="0" applyProtection="0"/>
    <xf numFmtId="0" fontId="87" fillId="73" borderId="80" applyNumberFormat="0" applyAlignment="0" applyProtection="0"/>
    <xf numFmtId="4" fontId="22" fillId="14" borderId="93">
      <alignment horizontal="right" vertical="center"/>
    </xf>
    <xf numFmtId="4" fontId="22" fillId="14" borderId="84">
      <alignment horizontal="right" vertical="center"/>
    </xf>
    <xf numFmtId="4" fontId="22" fillId="14" borderId="91">
      <alignment horizontal="right" vertical="center"/>
    </xf>
    <xf numFmtId="4" fontId="22" fillId="14" borderId="83">
      <alignment horizontal="right" vertical="center"/>
    </xf>
    <xf numFmtId="0" fontId="22" fillId="9" borderId="83">
      <alignment horizontal="right" vertical="center"/>
    </xf>
    <xf numFmtId="0" fontId="78" fillId="73" borderId="80" applyNumberFormat="0" applyAlignment="0" applyProtection="0"/>
    <xf numFmtId="0" fontId="4" fillId="54" borderId="0" applyNumberFormat="0" applyBorder="0" applyAlignment="0" applyProtection="0"/>
    <xf numFmtId="0" fontId="60" fillId="46" borderId="49" applyNumberFormat="0" applyAlignment="0" applyProtection="0"/>
    <xf numFmtId="0" fontId="79" fillId="0" borderId="81" applyNumberFormat="0" applyFill="0" applyAlignment="0" applyProtection="0"/>
    <xf numFmtId="0" fontId="65" fillId="9" borderId="83">
      <alignment horizontal="right" vertical="center"/>
    </xf>
    <xf numFmtId="0" fontId="91" fillId="86" borderId="87" applyNumberFormat="0" applyAlignment="0" applyProtection="0"/>
    <xf numFmtId="0" fontId="94" fillId="0" borderId="81" applyNumberFormat="0" applyFill="0" applyAlignment="0" applyProtection="0"/>
    <xf numFmtId="0" fontId="4" fillId="53" borderId="0" applyNumberFormat="0" applyBorder="0" applyAlignment="0" applyProtection="0"/>
    <xf numFmtId="175" fontId="26" fillId="90" borderId="83" applyNumberFormat="0" applyFont="0" applyBorder="0" applyAlignment="0" applyProtection="0">
      <alignment horizontal="right" vertical="center"/>
    </xf>
    <xf numFmtId="0" fontId="4" fillId="51" borderId="0" applyNumberFormat="0" applyBorder="0" applyAlignment="0" applyProtection="0"/>
    <xf numFmtId="0" fontId="75" fillId="86" borderId="88" applyNumberFormat="0" applyAlignment="0" applyProtection="0"/>
    <xf numFmtId="0" fontId="4" fillId="56" borderId="0" applyNumberFormat="0" applyBorder="0" applyAlignment="0" applyProtection="0"/>
    <xf numFmtId="0" fontId="63" fillId="61" borderId="0" applyNumberFormat="0" applyBorder="0" applyAlignment="0" applyProtection="0"/>
    <xf numFmtId="0" fontId="79" fillId="0" borderId="81" applyNumberFormat="0" applyFill="0" applyAlignment="0" applyProtection="0"/>
    <xf numFmtId="0" fontId="26" fillId="0" borderId="83">
      <alignment horizontal="right" vertical="center"/>
    </xf>
    <xf numFmtId="0" fontId="27" fillId="89" borderId="82" applyNumberFormat="0" applyFont="0" applyAlignment="0" applyProtection="0"/>
    <xf numFmtId="0" fontId="75" fillId="86" borderId="80" applyNumberFormat="0" applyAlignment="0" applyProtection="0"/>
    <xf numFmtId="0" fontId="94" fillId="0" borderId="81" applyNumberFormat="0" applyFill="0" applyAlignment="0" applyProtection="0"/>
    <xf numFmtId="0" fontId="4" fillId="48" borderId="0" applyNumberFormat="0" applyBorder="0" applyAlignment="0" applyProtection="0"/>
    <xf numFmtId="0" fontId="69" fillId="89" borderId="82" applyNumberFormat="0" applyFont="0" applyAlignment="0" applyProtection="0"/>
    <xf numFmtId="0" fontId="63" fillId="58" borderId="0" applyNumberFormat="0" applyBorder="0" applyAlignment="0" applyProtection="0"/>
    <xf numFmtId="0" fontId="26" fillId="0" borderId="83" applyNumberFormat="0" applyFill="0" applyAlignment="0" applyProtection="0"/>
    <xf numFmtId="0" fontId="4" fillId="57" borderId="0" applyNumberFormat="0" applyBorder="0" applyAlignment="0" applyProtection="0"/>
    <xf numFmtId="4" fontId="26" fillId="0" borderId="83" applyFill="0" applyBorder="0" applyProtection="0">
      <alignment horizontal="right" vertical="center"/>
    </xf>
    <xf numFmtId="0" fontId="4" fillId="47" borderId="0" applyNumberFormat="0" applyBorder="0" applyAlignment="0" applyProtection="0"/>
    <xf numFmtId="0" fontId="94" fillId="0" borderId="81" applyNumberFormat="0" applyFill="0" applyAlignment="0" applyProtection="0"/>
    <xf numFmtId="0" fontId="65" fillId="9" borderId="91">
      <alignment horizontal="right" vertical="center"/>
    </xf>
    <xf numFmtId="0" fontId="4" fillId="60" borderId="0" applyNumberFormat="0" applyBorder="0" applyAlignment="0" applyProtection="0"/>
    <xf numFmtId="0" fontId="26" fillId="9" borderId="92">
      <alignment horizontal="left" vertical="center"/>
    </xf>
    <xf numFmtId="0" fontId="65" fillId="9" borderId="83">
      <alignment horizontal="right" vertical="center"/>
    </xf>
    <xf numFmtId="0" fontId="78" fillId="73" borderId="80" applyNumberFormat="0" applyAlignment="0" applyProtection="0"/>
    <xf numFmtId="175" fontId="26" fillId="90" borderId="83" applyNumberFormat="0" applyFont="0" applyBorder="0" applyAlignment="0" applyProtection="0">
      <alignment horizontal="right" vertical="center"/>
    </xf>
    <xf numFmtId="0" fontId="78" fillId="73" borderId="80" applyNumberFormat="0" applyAlignment="0" applyProtection="0"/>
    <xf numFmtId="4" fontId="26" fillId="0" borderId="83">
      <alignment horizontal="right" vertical="center"/>
    </xf>
    <xf numFmtId="49" fontId="26" fillId="0" borderId="83" applyNumberFormat="0" applyFont="0" applyFill="0" applyBorder="0" applyProtection="0">
      <alignment horizontal="left" vertical="center" indent="2"/>
    </xf>
    <xf numFmtId="175" fontId="26" fillId="90" borderId="83" applyNumberFormat="0" applyFont="0" applyBorder="0" applyAlignment="0" applyProtection="0">
      <alignment horizontal="right" vertical="center"/>
    </xf>
    <xf numFmtId="0" fontId="87" fillId="73" borderId="80" applyNumberFormat="0" applyAlignment="0" applyProtection="0"/>
    <xf numFmtId="49" fontId="24" fillId="0" borderId="83" applyNumberFormat="0" applyFill="0" applyBorder="0" applyProtection="0">
      <alignment horizontal="left" vertical="center"/>
    </xf>
    <xf numFmtId="4" fontId="22" fillId="14" borderId="83">
      <alignment horizontal="right" vertical="center"/>
    </xf>
    <xf numFmtId="0" fontId="78" fillId="73" borderId="80" applyNumberFormat="0" applyAlignment="0" applyProtection="0"/>
    <xf numFmtId="0" fontId="75" fillId="86" borderId="80" applyNumberFormat="0" applyAlignment="0" applyProtection="0"/>
    <xf numFmtId="4" fontId="26" fillId="0" borderId="83">
      <alignment horizontal="right" vertical="center"/>
    </xf>
    <xf numFmtId="0" fontId="26" fillId="14" borderId="86">
      <alignment horizontal="left" vertical="center" wrapText="1" indent="2"/>
    </xf>
    <xf numFmtId="0" fontId="26" fillId="0" borderId="86">
      <alignment horizontal="left" vertical="center" wrapText="1" indent="2"/>
    </xf>
    <xf numFmtId="0" fontId="91" fillId="86" borderId="87" applyNumberFormat="0" applyAlignment="0" applyProtection="0"/>
    <xf numFmtId="0" fontId="87" fillId="73" borderId="80" applyNumberFormat="0" applyAlignment="0" applyProtection="0"/>
    <xf numFmtId="0" fontId="74" fillId="86" borderId="80" applyNumberFormat="0" applyAlignment="0" applyProtection="0"/>
    <xf numFmtId="0" fontId="72" fillId="86" borderId="87" applyNumberFormat="0" applyAlignment="0" applyProtection="0"/>
    <xf numFmtId="0" fontId="22" fillId="14" borderId="85">
      <alignment horizontal="right" vertical="center"/>
    </xf>
    <xf numFmtId="0" fontId="65" fillId="9" borderId="83">
      <alignment horizontal="right" vertical="center"/>
    </xf>
    <xf numFmtId="4" fontId="22" fillId="9" borderId="83">
      <alignment horizontal="right" vertical="center"/>
    </xf>
    <xf numFmtId="4" fontId="22" fillId="14" borderId="83">
      <alignment horizontal="right" vertical="center"/>
    </xf>
    <xf numFmtId="49" fontId="26" fillId="0" borderId="84" applyNumberFormat="0" applyFont="0" applyFill="0" applyBorder="0" applyProtection="0">
      <alignment horizontal="left" vertical="center" indent="5"/>
    </xf>
    <xf numFmtId="4" fontId="26" fillId="0" borderId="83" applyFill="0" applyBorder="0" applyProtection="0">
      <alignment horizontal="right" vertical="center"/>
    </xf>
    <xf numFmtId="4" fontId="22" fillId="9" borderId="83">
      <alignment horizontal="right" vertical="center"/>
    </xf>
    <xf numFmtId="0" fontId="87" fillId="73" borderId="80" applyNumberFormat="0" applyAlignment="0" applyProtection="0"/>
    <xf numFmtId="0" fontId="78" fillId="73" borderId="80" applyNumberFormat="0" applyAlignment="0" applyProtection="0"/>
    <xf numFmtId="0" fontId="74" fillId="86" borderId="80" applyNumberFormat="0" applyAlignment="0" applyProtection="0"/>
    <xf numFmtId="0" fontId="26" fillId="14" borderId="86">
      <alignment horizontal="left" vertical="center" wrapText="1" indent="2"/>
    </xf>
    <xf numFmtId="0" fontId="26" fillId="0" borderId="86">
      <alignment horizontal="left" vertical="center" wrapText="1" indent="2"/>
    </xf>
    <xf numFmtId="0" fontId="26" fillId="14" borderId="86">
      <alignment horizontal="left" vertical="center" wrapText="1" indent="2"/>
    </xf>
    <xf numFmtId="4" fontId="22" fillId="9" borderId="91">
      <alignment horizontal="right" vertical="center"/>
    </xf>
    <xf numFmtId="0" fontId="63" fillId="49" borderId="0" applyNumberFormat="0" applyBorder="0" applyAlignment="0" applyProtection="0"/>
    <xf numFmtId="0" fontId="63"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4" fontId="22" fillId="14" borderId="91">
      <alignment horizontal="right" vertical="center"/>
    </xf>
    <xf numFmtId="0" fontId="26" fillId="16" borderId="91"/>
    <xf numFmtId="0" fontId="74" fillId="86" borderId="88" applyNumberFormat="0" applyAlignment="0" applyProtection="0"/>
    <xf numFmtId="0" fontId="22" fillId="9" borderId="91">
      <alignment horizontal="right" vertical="center"/>
    </xf>
    <xf numFmtId="0" fontId="26" fillId="0" borderId="91">
      <alignment horizontal="right" vertical="center"/>
    </xf>
    <xf numFmtId="0" fontId="94" fillId="0" borderId="89" applyNumberFormat="0" applyFill="0" applyAlignment="0" applyProtection="0"/>
    <xf numFmtId="0" fontId="26" fillId="9" borderId="92">
      <alignment horizontal="left" vertical="center"/>
    </xf>
    <xf numFmtId="0" fontId="87" fillId="73" borderId="88" applyNumberFormat="0" applyAlignment="0" applyProtection="0"/>
    <xf numFmtId="175" fontId="26" fillId="90" borderId="91" applyNumberFormat="0" applyFont="0" applyBorder="0" applyAlignment="0" applyProtection="0">
      <alignment horizontal="right" vertical="center"/>
    </xf>
    <xf numFmtId="0" fontId="69" fillId="89" borderId="90" applyNumberFormat="0" applyFont="0" applyAlignment="0" applyProtection="0"/>
    <xf numFmtId="0" fontId="26" fillId="0" borderId="94">
      <alignment horizontal="left" vertical="center" wrapText="1" indent="2"/>
    </xf>
    <xf numFmtId="4" fontId="26" fillId="16" borderId="91"/>
    <xf numFmtId="49" fontId="24" fillId="0" borderId="91" applyNumberFormat="0" applyFill="0" applyBorder="0" applyProtection="0">
      <alignment horizontal="left" vertical="center"/>
    </xf>
    <xf numFmtId="0" fontId="26" fillId="0" borderId="91">
      <alignment horizontal="right" vertical="center"/>
    </xf>
    <xf numFmtId="4" fontId="22" fillId="14" borderId="93">
      <alignment horizontal="right" vertical="center"/>
    </xf>
    <xf numFmtId="4" fontId="22" fillId="14" borderId="91">
      <alignment horizontal="right" vertical="center"/>
    </xf>
    <xf numFmtId="4" fontId="22" fillId="14" borderId="91">
      <alignment horizontal="right" vertical="center"/>
    </xf>
    <xf numFmtId="0" fontId="65" fillId="9" borderId="91">
      <alignment horizontal="right" vertical="center"/>
    </xf>
    <xf numFmtId="0" fontId="22" fillId="9" borderId="91">
      <alignment horizontal="right" vertical="center"/>
    </xf>
    <xf numFmtId="49" fontId="26" fillId="0" borderId="91" applyNumberFormat="0" applyFont="0" applyFill="0" applyBorder="0" applyProtection="0">
      <alignment horizontal="left" vertical="center" indent="2"/>
    </xf>
    <xf numFmtId="0" fontId="87" fillId="73" borderId="88" applyNumberFormat="0" applyAlignment="0" applyProtection="0"/>
    <xf numFmtId="0" fontId="72" fillId="86" borderId="95" applyNumberFormat="0" applyAlignment="0" applyProtection="0"/>
    <xf numFmtId="49" fontId="26" fillId="0" borderId="91" applyNumberFormat="0" applyFont="0" applyFill="0" applyBorder="0" applyProtection="0">
      <alignment horizontal="left" vertical="center" indent="2"/>
    </xf>
    <xf numFmtId="0" fontId="78" fillId="73" borderId="88" applyNumberFormat="0" applyAlignment="0" applyProtection="0"/>
    <xf numFmtId="4" fontId="26" fillId="0" borderId="91" applyFill="0" applyBorder="0" applyProtection="0">
      <alignment horizontal="right" vertical="center"/>
    </xf>
    <xf numFmtId="0" fontId="75" fillId="86" borderId="88" applyNumberFormat="0" applyAlignment="0" applyProtection="0"/>
    <xf numFmtId="0" fontId="94" fillId="0" borderId="89" applyNumberFormat="0" applyFill="0" applyAlignment="0" applyProtection="0"/>
    <xf numFmtId="0" fontId="91" fillId="86" borderId="95" applyNumberFormat="0" applyAlignment="0" applyProtection="0"/>
    <xf numFmtId="0" fontId="26" fillId="0" borderId="91" applyNumberFormat="0" applyFill="0" applyAlignment="0" applyProtection="0"/>
    <xf numFmtId="4" fontId="26" fillId="0" borderId="91">
      <alignment horizontal="right" vertical="center"/>
    </xf>
    <xf numFmtId="0" fontId="26" fillId="0" borderId="91">
      <alignment horizontal="right" vertical="center"/>
    </xf>
    <xf numFmtId="0" fontId="87" fillId="73" borderId="88" applyNumberFormat="0" applyAlignment="0" applyProtection="0"/>
    <xf numFmtId="0" fontId="72" fillId="86" borderId="95" applyNumberFormat="0" applyAlignment="0" applyProtection="0"/>
    <xf numFmtId="0" fontId="74" fillId="86" borderId="88" applyNumberFormat="0" applyAlignment="0" applyProtection="0"/>
    <xf numFmtId="0" fontId="26" fillId="14" borderId="94">
      <alignment horizontal="left" vertical="center" wrapText="1" indent="2"/>
    </xf>
    <xf numFmtId="0" fontId="75" fillId="86" borderId="88" applyNumberFormat="0" applyAlignment="0" applyProtection="0"/>
    <xf numFmtId="0" fontId="75" fillId="86" borderId="88" applyNumberFormat="0" applyAlignment="0" applyProtection="0"/>
    <xf numFmtId="4" fontId="22" fillId="14" borderId="92">
      <alignment horizontal="right" vertical="center"/>
    </xf>
    <xf numFmtId="0" fontId="22" fillId="14" borderId="92">
      <alignment horizontal="right" vertical="center"/>
    </xf>
    <xf numFmtId="0" fontId="22" fillId="14" borderId="91">
      <alignment horizontal="right" vertical="center"/>
    </xf>
    <xf numFmtId="4" fontId="65" fillId="9" borderId="91">
      <alignment horizontal="right" vertical="center"/>
    </xf>
    <xf numFmtId="0" fontId="78" fillId="73" borderId="88" applyNumberFormat="0" applyAlignment="0" applyProtection="0"/>
    <xf numFmtId="0" fontId="79" fillId="0" borderId="89" applyNumberFormat="0" applyFill="0" applyAlignment="0" applyProtection="0"/>
    <xf numFmtId="0" fontId="94" fillId="0" borderId="89" applyNumberFormat="0" applyFill="0" applyAlignment="0" applyProtection="0"/>
    <xf numFmtId="0" fontId="69" fillId="89" borderId="90" applyNumberFormat="0" applyFont="0" applyAlignment="0" applyProtection="0"/>
    <xf numFmtId="0" fontId="87" fillId="73" borderId="88" applyNumberFormat="0" applyAlignment="0" applyProtection="0"/>
    <xf numFmtId="49" fontId="24" fillId="0" borderId="91" applyNumberFormat="0" applyFill="0" applyBorder="0" applyProtection="0">
      <alignment horizontal="left" vertical="center"/>
    </xf>
    <xf numFmtId="0" fontId="26" fillId="14" borderId="94">
      <alignment horizontal="left" vertical="center" wrapText="1" indent="2"/>
    </xf>
    <xf numFmtId="0" fontId="75" fillId="86" borderId="88" applyNumberFormat="0" applyAlignment="0" applyProtection="0"/>
    <xf numFmtId="0" fontId="26" fillId="0" borderId="94">
      <alignment horizontal="left" vertical="center" wrapText="1" indent="2"/>
    </xf>
    <xf numFmtId="0" fontId="69" fillId="89" borderId="90" applyNumberFormat="0" applyFont="0" applyAlignment="0" applyProtection="0"/>
    <xf numFmtId="0" fontId="27" fillId="89" borderId="90" applyNumberFormat="0" applyFont="0" applyAlignment="0" applyProtection="0"/>
    <xf numFmtId="0" fontId="91" fillId="86" borderId="95" applyNumberFormat="0" applyAlignment="0" applyProtection="0"/>
    <xf numFmtId="0" fontId="94" fillId="0" borderId="89" applyNumberFormat="0" applyFill="0" applyAlignment="0" applyProtection="0"/>
    <xf numFmtId="4" fontId="26" fillId="16" borderId="91"/>
    <xf numFmtId="0" fontId="22" fillId="14" borderId="91">
      <alignment horizontal="right" vertical="center"/>
    </xf>
    <xf numFmtId="0" fontId="94" fillId="0" borderId="89" applyNumberFormat="0" applyFill="0" applyAlignment="0" applyProtection="0"/>
    <xf numFmtId="4" fontId="22" fillId="14" borderId="93">
      <alignment horizontal="right" vertical="center"/>
    </xf>
    <xf numFmtId="0" fontId="74" fillId="86" borderId="88" applyNumberFormat="0" applyAlignment="0" applyProtection="0"/>
    <xf numFmtId="0" fontId="22" fillId="14" borderId="92">
      <alignment horizontal="right" vertical="center"/>
    </xf>
    <xf numFmtId="0" fontId="75" fillId="86" borderId="88" applyNumberFormat="0" applyAlignment="0" applyProtection="0"/>
    <xf numFmtId="0" fontId="79" fillId="0" borderId="89" applyNumberFormat="0" applyFill="0" applyAlignment="0" applyProtection="0"/>
    <xf numFmtId="0" fontId="69" fillId="89" borderId="90" applyNumberFormat="0" applyFont="0" applyAlignment="0" applyProtection="0"/>
    <xf numFmtId="4" fontId="22" fillId="14" borderId="92">
      <alignment horizontal="right" vertical="center"/>
    </xf>
    <xf numFmtId="0" fontId="26" fillId="14" borderId="94">
      <alignment horizontal="left" vertical="center" wrapText="1" indent="2"/>
    </xf>
    <xf numFmtId="0" fontId="26" fillId="16" borderId="91"/>
    <xf numFmtId="175" fontId="26" fillId="90" borderId="91" applyNumberFormat="0" applyFont="0" applyBorder="0" applyAlignment="0" applyProtection="0">
      <alignment horizontal="right" vertical="center"/>
    </xf>
    <xf numFmtId="0" fontId="26" fillId="0" borderId="91" applyNumberFormat="0" applyFill="0" applyAlignment="0" applyProtection="0"/>
    <xf numFmtId="4" fontId="26" fillId="0" borderId="91" applyFill="0" applyBorder="0" applyProtection="0">
      <alignment horizontal="right" vertical="center"/>
    </xf>
    <xf numFmtId="4" fontId="22" fillId="9" borderId="91">
      <alignment horizontal="right" vertical="center"/>
    </xf>
    <xf numFmtId="0" fontId="79" fillId="0" borderId="89" applyNumberFormat="0" applyFill="0" applyAlignment="0" applyProtection="0"/>
    <xf numFmtId="49" fontId="24" fillId="0" borderId="91" applyNumberFormat="0" applyFill="0" applyBorder="0" applyProtection="0">
      <alignment horizontal="left" vertical="center"/>
    </xf>
    <xf numFmtId="49" fontId="26" fillId="0" borderId="92" applyNumberFormat="0" applyFont="0" applyFill="0" applyBorder="0" applyProtection="0">
      <alignment horizontal="left" vertical="center" indent="5"/>
    </xf>
    <xf numFmtId="0" fontId="26" fillId="9" borderId="92">
      <alignment horizontal="left" vertical="center"/>
    </xf>
    <xf numFmtId="0" fontId="75" fillId="86" borderId="88" applyNumberFormat="0" applyAlignment="0" applyProtection="0"/>
    <xf numFmtId="4" fontId="22" fillId="14" borderId="93">
      <alignment horizontal="right" vertical="center"/>
    </xf>
    <xf numFmtId="0" fontId="87" fillId="73" borderId="88" applyNumberFormat="0" applyAlignment="0" applyProtection="0"/>
    <xf numFmtId="0" fontId="87" fillId="73" borderId="88" applyNumberFormat="0" applyAlignment="0" applyProtection="0"/>
    <xf numFmtId="0" fontId="69" fillId="89" borderId="90" applyNumberFormat="0" applyFont="0" applyAlignment="0" applyProtection="0"/>
    <xf numFmtId="0" fontId="91" fillId="86" borderId="95" applyNumberFormat="0" applyAlignment="0" applyProtection="0"/>
    <xf numFmtId="0" fontId="94" fillId="0" borderId="89" applyNumberFormat="0" applyFill="0" applyAlignment="0" applyProtection="0"/>
    <xf numFmtId="0" fontId="22" fillId="14" borderId="91">
      <alignment horizontal="right" vertical="center"/>
    </xf>
    <xf numFmtId="0" fontId="27" fillId="89" borderId="90" applyNumberFormat="0" applyFont="0" applyAlignment="0" applyProtection="0"/>
    <xf numFmtId="4" fontId="26" fillId="0" borderId="91">
      <alignment horizontal="right" vertical="center"/>
    </xf>
    <xf numFmtId="0" fontId="94" fillId="0" borderId="89" applyNumberFormat="0" applyFill="0" applyAlignment="0" applyProtection="0"/>
    <xf numFmtId="0" fontId="22" fillId="14" borderId="91">
      <alignment horizontal="right" vertical="center"/>
    </xf>
    <xf numFmtId="0" fontId="22" fillId="14" borderId="91">
      <alignment horizontal="right" vertical="center"/>
    </xf>
    <xf numFmtId="4" fontId="65" fillId="9" borderId="91">
      <alignment horizontal="right" vertical="center"/>
    </xf>
    <xf numFmtId="0" fontId="22" fillId="9" borderId="91">
      <alignment horizontal="right" vertical="center"/>
    </xf>
    <xf numFmtId="4" fontId="22" fillId="9" borderId="91">
      <alignment horizontal="right" vertical="center"/>
    </xf>
    <xf numFmtId="0" fontId="65" fillId="9" borderId="91">
      <alignment horizontal="right" vertical="center"/>
    </xf>
    <xf numFmtId="4" fontId="65" fillId="9" borderId="91">
      <alignment horizontal="right" vertical="center"/>
    </xf>
    <xf numFmtId="0" fontId="22" fillId="14" borderId="91">
      <alignment horizontal="right" vertical="center"/>
    </xf>
    <xf numFmtId="4" fontId="22" fillId="14" borderId="91">
      <alignment horizontal="right" vertical="center"/>
    </xf>
    <xf numFmtId="0" fontId="22" fillId="14" borderId="91">
      <alignment horizontal="right" vertical="center"/>
    </xf>
    <xf numFmtId="4" fontId="22" fillId="14" borderId="91">
      <alignment horizontal="right" vertical="center"/>
    </xf>
    <xf numFmtId="0" fontId="22" fillId="14" borderId="92">
      <alignment horizontal="right" vertical="center"/>
    </xf>
    <xf numFmtId="4" fontId="22" fillId="14" borderId="92">
      <alignment horizontal="right" vertical="center"/>
    </xf>
    <xf numFmtId="0" fontId="22" fillId="14" borderId="93">
      <alignment horizontal="right" vertical="center"/>
    </xf>
    <xf numFmtId="4" fontId="22" fillId="14" borderId="93">
      <alignment horizontal="right" vertical="center"/>
    </xf>
    <xf numFmtId="0" fontId="75" fillId="86" borderId="88" applyNumberFormat="0" applyAlignment="0" applyProtection="0"/>
    <xf numFmtId="0" fontId="26" fillId="14" borderId="94">
      <alignment horizontal="left" vertical="center" wrapText="1" indent="2"/>
    </xf>
    <xf numFmtId="0" fontId="26" fillId="0" borderId="94">
      <alignment horizontal="left" vertical="center" wrapText="1" indent="2"/>
    </xf>
    <xf numFmtId="0" fontId="26" fillId="9" borderId="92">
      <alignment horizontal="left" vertical="center"/>
    </xf>
    <xf numFmtId="0" fontId="87" fillId="73" borderId="88" applyNumberFormat="0" applyAlignment="0" applyProtection="0"/>
    <xf numFmtId="0" fontId="26" fillId="0" borderId="91">
      <alignment horizontal="right" vertical="center"/>
    </xf>
    <xf numFmtId="4" fontId="26" fillId="0" borderId="91">
      <alignment horizontal="right" vertical="center"/>
    </xf>
    <xf numFmtId="0" fontId="26" fillId="0" borderId="91" applyNumberFormat="0" applyFill="0" applyAlignment="0" applyProtection="0"/>
    <xf numFmtId="0" fontId="91" fillId="86" borderId="95" applyNumberFormat="0" applyAlignment="0" applyProtection="0"/>
    <xf numFmtId="175" fontId="26" fillId="90" borderId="91" applyNumberFormat="0" applyFont="0" applyBorder="0" applyAlignment="0" applyProtection="0">
      <alignment horizontal="right" vertical="center"/>
    </xf>
    <xf numFmtId="0" fontId="26" fillId="16" borderId="91"/>
    <xf numFmtId="4" fontId="26" fillId="16" borderId="91"/>
    <xf numFmtId="0" fontId="94" fillId="0" borderId="89" applyNumberFormat="0" applyFill="0" applyAlignment="0" applyProtection="0"/>
    <xf numFmtId="0" fontId="27" fillId="89" borderId="90" applyNumberFormat="0" applyFont="0" applyAlignment="0" applyProtection="0"/>
    <xf numFmtId="0" fontId="69" fillId="89" borderId="90" applyNumberFormat="0" applyFont="0" applyAlignment="0" applyProtection="0"/>
    <xf numFmtId="0" fontId="26" fillId="0" borderId="91" applyNumberFormat="0" applyFill="0" applyAlignment="0" applyProtection="0"/>
    <xf numFmtId="0" fontId="79" fillId="0" borderId="89" applyNumberFormat="0" applyFill="0" applyAlignment="0" applyProtection="0"/>
    <xf numFmtId="0" fontId="94" fillId="0" borderId="89" applyNumberFormat="0" applyFill="0" applyAlignment="0" applyProtection="0"/>
    <xf numFmtId="0" fontId="78" fillId="73" borderId="88" applyNumberFormat="0" applyAlignment="0" applyProtection="0"/>
    <xf numFmtId="0" fontId="75" fillId="86" borderId="88" applyNumberFormat="0" applyAlignment="0" applyProtection="0"/>
    <xf numFmtId="4" fontId="65" fillId="9" borderId="91">
      <alignment horizontal="right" vertical="center"/>
    </xf>
    <xf numFmtId="0" fontId="22" fillId="9" borderId="91">
      <alignment horizontal="right" vertical="center"/>
    </xf>
    <xf numFmtId="175" fontId="26" fillId="90" borderId="91" applyNumberFormat="0" applyFont="0" applyBorder="0" applyAlignment="0" applyProtection="0">
      <alignment horizontal="right" vertical="center"/>
    </xf>
    <xf numFmtId="0" fontId="79" fillId="0" borderId="89" applyNumberFormat="0" applyFill="0" applyAlignment="0" applyProtection="0"/>
    <xf numFmtId="49" fontId="26" fillId="0" borderId="91" applyNumberFormat="0" applyFont="0" applyFill="0" applyBorder="0" applyProtection="0">
      <alignment horizontal="left" vertical="center" indent="2"/>
    </xf>
    <xf numFmtId="49" fontId="26" fillId="0" borderId="92" applyNumberFormat="0" applyFont="0" applyFill="0" applyBorder="0" applyProtection="0">
      <alignment horizontal="left" vertical="center" indent="5"/>
    </xf>
    <xf numFmtId="49" fontId="26" fillId="0" borderId="91" applyNumberFormat="0" applyFont="0" applyFill="0" applyBorder="0" applyProtection="0">
      <alignment horizontal="left" vertical="center" indent="2"/>
    </xf>
    <xf numFmtId="4" fontId="26" fillId="0" borderId="91" applyFill="0" applyBorder="0" applyProtection="0">
      <alignment horizontal="right" vertical="center"/>
    </xf>
    <xf numFmtId="49" fontId="24" fillId="0" borderId="91" applyNumberFormat="0" applyFill="0" applyBorder="0" applyProtection="0">
      <alignment horizontal="left" vertical="center"/>
    </xf>
    <xf numFmtId="0" fontId="26" fillId="0" borderId="94">
      <alignment horizontal="left" vertical="center" wrapText="1" indent="2"/>
    </xf>
    <xf numFmtId="0" fontId="91" fillId="86" borderId="95" applyNumberFormat="0" applyAlignment="0" applyProtection="0"/>
    <xf numFmtId="0" fontId="22" fillId="14" borderId="93">
      <alignment horizontal="right" vertical="center"/>
    </xf>
    <xf numFmtId="0" fontId="78" fillId="73" borderId="88" applyNumberFormat="0" applyAlignment="0" applyProtection="0"/>
    <xf numFmtId="0" fontId="22" fillId="14" borderId="93">
      <alignment horizontal="right" vertical="center"/>
    </xf>
    <xf numFmtId="4" fontId="22" fillId="14" borderId="91">
      <alignment horizontal="right" vertical="center"/>
    </xf>
    <xf numFmtId="0" fontId="22" fillId="14" borderId="91">
      <alignment horizontal="right" vertical="center"/>
    </xf>
    <xf numFmtId="0" fontId="72" fillId="86" borderId="95" applyNumberFormat="0" applyAlignment="0" applyProtection="0"/>
    <xf numFmtId="0" fontId="74" fillId="86" borderId="88" applyNumberFormat="0" applyAlignment="0" applyProtection="0"/>
    <xf numFmtId="0" fontId="79" fillId="0" borderId="89" applyNumberFormat="0" applyFill="0" applyAlignment="0" applyProtection="0"/>
    <xf numFmtId="0" fontId="26" fillId="16" borderId="91"/>
    <xf numFmtId="4" fontId="26" fillId="16" borderId="91"/>
    <xf numFmtId="4" fontId="22" fillId="14" borderId="91">
      <alignment horizontal="right" vertical="center"/>
    </xf>
    <xf numFmtId="0" fontId="65" fillId="9" borderId="91">
      <alignment horizontal="right" vertical="center"/>
    </xf>
    <xf numFmtId="0" fontId="78" fillId="73" borderId="88" applyNumberFormat="0" applyAlignment="0" applyProtection="0"/>
    <xf numFmtId="0" fontId="75" fillId="86" borderId="88" applyNumberFormat="0" applyAlignment="0" applyProtection="0"/>
    <xf numFmtId="4" fontId="26" fillId="0" borderId="91">
      <alignment horizontal="right" vertical="center"/>
    </xf>
    <xf numFmtId="0" fontId="26" fillId="14" borderId="94">
      <alignment horizontal="left" vertical="center" wrapText="1" indent="2"/>
    </xf>
    <xf numFmtId="0" fontId="26" fillId="0" borderId="94">
      <alignment horizontal="left" vertical="center" wrapText="1" indent="2"/>
    </xf>
    <xf numFmtId="0" fontId="91" fillId="86" borderId="95" applyNumberFormat="0" applyAlignment="0" applyProtection="0"/>
    <xf numFmtId="0" fontId="87" fillId="73" borderId="88" applyNumberFormat="0" applyAlignment="0" applyProtection="0"/>
    <xf numFmtId="0" fontId="74" fillId="86" borderId="88" applyNumberFormat="0" applyAlignment="0" applyProtection="0"/>
    <xf numFmtId="0" fontId="72" fillId="86" borderId="95" applyNumberFormat="0" applyAlignment="0" applyProtection="0"/>
    <xf numFmtId="0" fontId="22" fillId="14" borderId="93">
      <alignment horizontal="right" vertical="center"/>
    </xf>
    <xf numFmtId="0" fontId="65" fillId="9" borderId="91">
      <alignment horizontal="right" vertical="center"/>
    </xf>
    <xf numFmtId="4" fontId="22" fillId="9" borderId="91">
      <alignment horizontal="right" vertical="center"/>
    </xf>
    <xf numFmtId="4" fontId="22" fillId="14" borderId="91">
      <alignment horizontal="right" vertical="center"/>
    </xf>
    <xf numFmtId="49" fontId="26" fillId="0" borderId="92" applyNumberFormat="0" applyFont="0" applyFill="0" applyBorder="0" applyProtection="0">
      <alignment horizontal="left" vertical="center" indent="5"/>
    </xf>
    <xf numFmtId="4" fontId="26" fillId="0" borderId="91" applyFill="0" applyBorder="0" applyProtection="0">
      <alignment horizontal="right" vertical="center"/>
    </xf>
    <xf numFmtId="4" fontId="22" fillId="9" borderId="91">
      <alignment horizontal="right" vertical="center"/>
    </xf>
    <xf numFmtId="0" fontId="87" fillId="73" borderId="88" applyNumberFormat="0" applyAlignment="0" applyProtection="0"/>
    <xf numFmtId="0" fontId="78" fillId="73" borderId="88" applyNumberFormat="0" applyAlignment="0" applyProtection="0"/>
    <xf numFmtId="0" fontId="74" fillId="86" borderId="88" applyNumberFormat="0" applyAlignment="0" applyProtection="0"/>
    <xf numFmtId="0" fontId="26" fillId="14" borderId="94">
      <alignment horizontal="left" vertical="center" wrapText="1" indent="2"/>
    </xf>
    <xf numFmtId="0" fontId="26" fillId="0" borderId="94">
      <alignment horizontal="left" vertical="center" wrapText="1" indent="2"/>
    </xf>
    <xf numFmtId="0" fontId="26" fillId="14" borderId="94">
      <alignment horizontal="left" vertical="center" wrapText="1" indent="2"/>
    </xf>
    <xf numFmtId="0" fontId="26" fillId="0" borderId="94">
      <alignment horizontal="left" vertical="center" wrapText="1" indent="2"/>
    </xf>
    <xf numFmtId="0" fontId="72" fillId="86" borderId="95" applyNumberFormat="0" applyAlignment="0" applyProtection="0"/>
    <xf numFmtId="0" fontId="74" fillId="86" borderId="88" applyNumberFormat="0" applyAlignment="0" applyProtection="0"/>
    <xf numFmtId="0" fontId="75" fillId="86" borderId="88" applyNumberFormat="0" applyAlignment="0" applyProtection="0"/>
    <xf numFmtId="0" fontId="78" fillId="73" borderId="88" applyNumberFormat="0" applyAlignment="0" applyProtection="0"/>
    <xf numFmtId="0" fontId="79" fillId="0" borderId="89" applyNumberFormat="0" applyFill="0" applyAlignment="0" applyProtection="0"/>
    <xf numFmtId="0" fontId="87" fillId="73" borderId="88" applyNumberFormat="0" applyAlignment="0" applyProtection="0"/>
    <xf numFmtId="0" fontId="69" fillId="89" borderId="90" applyNumberFormat="0" applyFont="0" applyAlignment="0" applyProtection="0"/>
    <xf numFmtId="0" fontId="27" fillId="89" borderId="90" applyNumberFormat="0" applyFont="0" applyAlignment="0" applyProtection="0"/>
    <xf numFmtId="0" fontId="91" fillId="86" borderId="95" applyNumberFormat="0" applyAlignment="0" applyProtection="0"/>
    <xf numFmtId="0" fontId="94" fillId="0" borderId="89" applyNumberFormat="0" applyFill="0" applyAlignment="0" applyProtection="0"/>
    <xf numFmtId="0" fontId="75" fillId="86" borderId="88" applyNumberFormat="0" applyAlignment="0" applyProtection="0"/>
    <xf numFmtId="0" fontId="87" fillId="73" borderId="88" applyNumberFormat="0" applyAlignment="0" applyProtection="0"/>
    <xf numFmtId="0" fontId="69" fillId="89" borderId="90" applyNumberFormat="0" applyFont="0" applyAlignment="0" applyProtection="0"/>
    <xf numFmtId="0" fontId="91" fillId="86" borderId="95" applyNumberFormat="0" applyAlignment="0" applyProtection="0"/>
    <xf numFmtId="0" fontId="94" fillId="0" borderId="89" applyNumberFormat="0" applyFill="0" applyAlignment="0" applyProtection="0"/>
    <xf numFmtId="0" fontId="75" fillId="86" borderId="88" applyNumberFormat="0" applyAlignment="0" applyProtection="0"/>
    <xf numFmtId="0" fontId="87" fillId="73" borderId="88" applyNumberFormat="0" applyAlignment="0" applyProtection="0"/>
    <xf numFmtId="0" fontId="91" fillId="86" borderId="95" applyNumberFormat="0" applyAlignment="0" applyProtection="0"/>
    <xf numFmtId="0" fontId="94" fillId="0" borderId="89" applyNumberFormat="0" applyFill="0" applyAlignment="0" applyProtection="0"/>
    <xf numFmtId="0" fontId="72" fillId="86" borderId="95" applyNumberFormat="0" applyAlignment="0" applyProtection="0"/>
    <xf numFmtId="0" fontId="74" fillId="86" borderId="88" applyNumberFormat="0" applyAlignment="0" applyProtection="0"/>
    <xf numFmtId="0" fontId="79" fillId="0" borderId="89" applyNumberFormat="0" applyFill="0" applyAlignment="0" applyProtection="0"/>
    <xf numFmtId="49" fontId="26" fillId="0" borderId="91" applyNumberFormat="0" applyFont="0" applyFill="0" applyBorder="0" applyProtection="0">
      <alignment horizontal="left" vertical="center" indent="2"/>
    </xf>
    <xf numFmtId="0" fontId="22" fillId="9" borderId="91">
      <alignment horizontal="right" vertical="center"/>
    </xf>
    <xf numFmtId="4" fontId="22" fillId="9" borderId="91">
      <alignment horizontal="right" vertical="center"/>
    </xf>
    <xf numFmtId="0" fontId="65" fillId="9" borderId="91">
      <alignment horizontal="right" vertical="center"/>
    </xf>
    <xf numFmtId="4" fontId="65" fillId="9" borderId="91">
      <alignment horizontal="right" vertical="center"/>
    </xf>
    <xf numFmtId="0" fontId="22" fillId="14" borderId="91">
      <alignment horizontal="right" vertical="center"/>
    </xf>
    <xf numFmtId="4" fontId="22" fillId="14" borderId="91">
      <alignment horizontal="right" vertical="center"/>
    </xf>
    <xf numFmtId="0" fontId="22" fillId="14" borderId="91">
      <alignment horizontal="right" vertical="center"/>
    </xf>
    <xf numFmtId="4" fontId="22" fillId="14" borderId="91">
      <alignment horizontal="right" vertical="center"/>
    </xf>
    <xf numFmtId="0" fontId="78" fillId="73" borderId="88" applyNumberFormat="0" applyAlignment="0" applyProtection="0"/>
    <xf numFmtId="0" fontId="26" fillId="0" borderId="91">
      <alignment horizontal="right" vertical="center"/>
    </xf>
    <xf numFmtId="4" fontId="26" fillId="0" borderId="91">
      <alignment horizontal="right" vertical="center"/>
    </xf>
    <xf numFmtId="4" fontId="26" fillId="0" borderId="91" applyFill="0" applyBorder="0" applyProtection="0">
      <alignment horizontal="right" vertical="center"/>
    </xf>
    <xf numFmtId="49" fontId="24" fillId="0" borderId="91" applyNumberFormat="0" applyFill="0" applyBorder="0" applyProtection="0">
      <alignment horizontal="left" vertical="center"/>
    </xf>
    <xf numFmtId="0" fontId="26" fillId="0" borderId="91" applyNumberFormat="0" applyFill="0" applyAlignment="0" applyProtection="0"/>
    <xf numFmtId="175" fontId="26" fillId="90" borderId="91" applyNumberFormat="0" applyFont="0" applyBorder="0" applyAlignment="0" applyProtection="0">
      <alignment horizontal="right" vertical="center"/>
    </xf>
    <xf numFmtId="0" fontId="26" fillId="16" borderId="91"/>
    <xf numFmtId="4" fontId="26" fillId="16" borderId="91"/>
    <xf numFmtId="4" fontId="22" fillId="14" borderId="91">
      <alignment horizontal="right" vertical="center"/>
    </xf>
    <xf numFmtId="0" fontId="26" fillId="16" borderId="91"/>
    <xf numFmtId="0" fontId="74" fillId="86" borderId="88" applyNumberFormat="0" applyAlignment="0" applyProtection="0"/>
    <xf numFmtId="0" fontId="22" fillId="9" borderId="91">
      <alignment horizontal="right" vertical="center"/>
    </xf>
    <xf numFmtId="0" fontId="26" fillId="0" borderId="91">
      <alignment horizontal="right" vertical="center"/>
    </xf>
    <xf numFmtId="0" fontId="94" fillId="0" borderId="89" applyNumberFormat="0" applyFill="0" applyAlignment="0" applyProtection="0"/>
    <xf numFmtId="0" fontId="26" fillId="9" borderId="92">
      <alignment horizontal="left" vertical="center"/>
    </xf>
    <xf numFmtId="0" fontId="87" fillId="73" borderId="88" applyNumberFormat="0" applyAlignment="0" applyProtection="0"/>
    <xf numFmtId="175" fontId="26" fillId="90" borderId="91" applyNumberFormat="0" applyFont="0" applyBorder="0" applyAlignment="0" applyProtection="0">
      <alignment horizontal="right" vertical="center"/>
    </xf>
    <xf numFmtId="0" fontId="69" fillId="89" borderId="90" applyNumberFormat="0" applyFont="0" applyAlignment="0" applyProtection="0"/>
    <xf numFmtId="0" fontId="26" fillId="0" borderId="94">
      <alignment horizontal="left" vertical="center" wrapText="1" indent="2"/>
    </xf>
    <xf numFmtId="4" fontId="26" fillId="16" borderId="91"/>
    <xf numFmtId="49" fontId="24" fillId="0" borderId="91" applyNumberFormat="0" applyFill="0" applyBorder="0" applyProtection="0">
      <alignment horizontal="left" vertical="center"/>
    </xf>
    <xf numFmtId="0" fontId="26" fillId="0" borderId="91">
      <alignment horizontal="right" vertical="center"/>
    </xf>
    <xf numFmtId="4" fontId="22" fillId="14" borderId="93">
      <alignment horizontal="right" vertical="center"/>
    </xf>
    <xf numFmtId="4" fontId="22" fillId="14" borderId="91">
      <alignment horizontal="right" vertical="center"/>
    </xf>
    <xf numFmtId="4" fontId="22" fillId="14" borderId="91">
      <alignment horizontal="right" vertical="center"/>
    </xf>
    <xf numFmtId="0" fontId="65" fillId="9" borderId="91">
      <alignment horizontal="right" vertical="center"/>
    </xf>
    <xf numFmtId="0" fontId="22" fillId="9" borderId="91">
      <alignment horizontal="right" vertical="center"/>
    </xf>
    <xf numFmtId="49" fontId="26" fillId="0" borderId="91" applyNumberFormat="0" applyFont="0" applyFill="0" applyBorder="0" applyProtection="0">
      <alignment horizontal="left" vertical="center" indent="2"/>
    </xf>
    <xf numFmtId="0" fontId="87" fillId="73" borderId="88" applyNumberFormat="0" applyAlignment="0" applyProtection="0"/>
    <xf numFmtId="0" fontId="72" fillId="86" borderId="95" applyNumberFormat="0" applyAlignment="0" applyProtection="0"/>
    <xf numFmtId="49" fontId="26" fillId="0" borderId="91" applyNumberFormat="0" applyFont="0" applyFill="0" applyBorder="0" applyProtection="0">
      <alignment horizontal="left" vertical="center" indent="2"/>
    </xf>
    <xf numFmtId="0" fontId="78" fillId="73" borderId="88" applyNumberFormat="0" applyAlignment="0" applyProtection="0"/>
    <xf numFmtId="4" fontId="26" fillId="0" borderId="91" applyFill="0" applyBorder="0" applyProtection="0">
      <alignment horizontal="right" vertical="center"/>
    </xf>
    <xf numFmtId="0" fontId="75" fillId="86" borderId="88" applyNumberFormat="0" applyAlignment="0" applyProtection="0"/>
    <xf numFmtId="0" fontId="94" fillId="0" borderId="89" applyNumberFormat="0" applyFill="0" applyAlignment="0" applyProtection="0"/>
    <xf numFmtId="0" fontId="91" fillId="86" borderId="95" applyNumberFormat="0" applyAlignment="0" applyProtection="0"/>
    <xf numFmtId="0" fontId="26" fillId="0" borderId="91" applyNumberFormat="0" applyFill="0" applyAlignment="0" applyProtection="0"/>
    <xf numFmtId="4" fontId="26" fillId="0" borderId="91">
      <alignment horizontal="right" vertical="center"/>
    </xf>
    <xf numFmtId="0" fontId="26" fillId="0" borderId="91">
      <alignment horizontal="right" vertical="center"/>
    </xf>
    <xf numFmtId="0" fontId="87" fillId="73" borderId="88" applyNumberFormat="0" applyAlignment="0" applyProtection="0"/>
    <xf numFmtId="0" fontId="72" fillId="86" borderId="95" applyNumberFormat="0" applyAlignment="0" applyProtection="0"/>
    <xf numFmtId="0" fontId="74" fillId="86" borderId="88" applyNumberFormat="0" applyAlignment="0" applyProtection="0"/>
    <xf numFmtId="0" fontId="26" fillId="14" borderId="94">
      <alignment horizontal="left" vertical="center" wrapText="1" indent="2"/>
    </xf>
    <xf numFmtId="0" fontId="75" fillId="86" borderId="88" applyNumberFormat="0" applyAlignment="0" applyProtection="0"/>
    <xf numFmtId="0" fontId="75" fillId="86" borderId="88" applyNumberFormat="0" applyAlignment="0" applyProtection="0"/>
    <xf numFmtId="4" fontId="22" fillId="14" borderId="92">
      <alignment horizontal="right" vertical="center"/>
    </xf>
    <xf numFmtId="0" fontId="22" fillId="14" borderId="92">
      <alignment horizontal="right" vertical="center"/>
    </xf>
    <xf numFmtId="0" fontId="22" fillId="14" borderId="91">
      <alignment horizontal="right" vertical="center"/>
    </xf>
    <xf numFmtId="4" fontId="65" fillId="9" borderId="91">
      <alignment horizontal="right" vertical="center"/>
    </xf>
    <xf numFmtId="0" fontId="78" fillId="73" borderId="88" applyNumberFormat="0" applyAlignment="0" applyProtection="0"/>
    <xf numFmtId="0" fontId="79" fillId="0" borderId="89" applyNumberFormat="0" applyFill="0" applyAlignment="0" applyProtection="0"/>
    <xf numFmtId="0" fontId="94" fillId="0" borderId="89" applyNumberFormat="0" applyFill="0" applyAlignment="0" applyProtection="0"/>
    <xf numFmtId="0" fontId="69" fillId="89" borderId="90" applyNumberFormat="0" applyFont="0" applyAlignment="0" applyProtection="0"/>
    <xf numFmtId="0" fontId="87" fillId="73" borderId="88" applyNumberFormat="0" applyAlignment="0" applyProtection="0"/>
    <xf numFmtId="49" fontId="24" fillId="0" borderId="91" applyNumberFormat="0" applyFill="0" applyBorder="0" applyProtection="0">
      <alignment horizontal="left" vertical="center"/>
    </xf>
    <xf numFmtId="0" fontId="26" fillId="14" borderId="94">
      <alignment horizontal="left" vertical="center" wrapText="1" indent="2"/>
    </xf>
    <xf numFmtId="0" fontId="75" fillId="86" borderId="88" applyNumberFormat="0" applyAlignment="0" applyProtection="0"/>
    <xf numFmtId="0" fontId="26" fillId="0" borderId="94">
      <alignment horizontal="left" vertical="center" wrapText="1" indent="2"/>
    </xf>
    <xf numFmtId="0" fontId="69" fillId="89" borderId="90" applyNumberFormat="0" applyFont="0" applyAlignment="0" applyProtection="0"/>
    <xf numFmtId="0" fontId="27" fillId="89" borderId="90" applyNumberFormat="0" applyFont="0" applyAlignment="0" applyProtection="0"/>
    <xf numFmtId="0" fontId="91" fillId="86" borderId="95" applyNumberFormat="0" applyAlignment="0" applyProtection="0"/>
    <xf numFmtId="0" fontId="94" fillId="0" borderId="89" applyNumberFormat="0" applyFill="0" applyAlignment="0" applyProtection="0"/>
    <xf numFmtId="4" fontId="26" fillId="16" borderId="91"/>
    <xf numFmtId="0" fontId="22" fillId="14" borderId="91">
      <alignment horizontal="right" vertical="center"/>
    </xf>
    <xf numFmtId="0" fontId="94" fillId="0" borderId="89" applyNumberFormat="0" applyFill="0" applyAlignment="0" applyProtection="0"/>
    <xf numFmtId="4" fontId="22" fillId="14" borderId="93">
      <alignment horizontal="right" vertical="center"/>
    </xf>
    <xf numFmtId="0" fontId="74" fillId="86" borderId="88" applyNumberFormat="0" applyAlignment="0" applyProtection="0"/>
    <xf numFmtId="0" fontId="22" fillId="14" borderId="92">
      <alignment horizontal="right" vertical="center"/>
    </xf>
    <xf numFmtId="0" fontId="75" fillId="86" borderId="88" applyNumberFormat="0" applyAlignment="0" applyProtection="0"/>
    <xf numFmtId="0" fontId="79" fillId="0" borderId="89" applyNumberFormat="0" applyFill="0" applyAlignment="0" applyProtection="0"/>
    <xf numFmtId="0" fontId="69" fillId="89" borderId="90" applyNumberFormat="0" applyFont="0" applyAlignment="0" applyProtection="0"/>
    <xf numFmtId="4" fontId="22" fillId="14" borderId="92">
      <alignment horizontal="right" vertical="center"/>
    </xf>
    <xf numFmtId="0" fontId="26" fillId="14" borderId="94">
      <alignment horizontal="left" vertical="center" wrapText="1" indent="2"/>
    </xf>
    <xf numFmtId="0" fontId="26" fillId="16" borderId="91"/>
    <xf numFmtId="175" fontId="26" fillId="90" borderId="91" applyNumberFormat="0" applyFont="0" applyBorder="0" applyAlignment="0" applyProtection="0">
      <alignment horizontal="right" vertical="center"/>
    </xf>
    <xf numFmtId="0" fontId="26" fillId="0" borderId="91" applyNumberFormat="0" applyFill="0" applyAlignment="0" applyProtection="0"/>
    <xf numFmtId="4" fontId="26" fillId="0" borderId="91" applyFill="0" applyBorder="0" applyProtection="0">
      <alignment horizontal="right" vertical="center"/>
    </xf>
    <xf numFmtId="4" fontId="22" fillId="9" borderId="91">
      <alignment horizontal="right" vertical="center"/>
    </xf>
    <xf numFmtId="0" fontId="79" fillId="0" borderId="89" applyNumberFormat="0" applyFill="0" applyAlignment="0" applyProtection="0"/>
    <xf numFmtId="49" fontId="24" fillId="0" borderId="91" applyNumberFormat="0" applyFill="0" applyBorder="0" applyProtection="0">
      <alignment horizontal="left" vertical="center"/>
    </xf>
    <xf numFmtId="49" fontId="26" fillId="0" borderId="92" applyNumberFormat="0" applyFont="0" applyFill="0" applyBorder="0" applyProtection="0">
      <alignment horizontal="left" vertical="center" indent="5"/>
    </xf>
    <xf numFmtId="0" fontId="26" fillId="9" borderId="92">
      <alignment horizontal="left" vertical="center"/>
    </xf>
    <xf numFmtId="0" fontId="75" fillId="86" borderId="88" applyNumberFormat="0" applyAlignment="0" applyProtection="0"/>
    <xf numFmtId="4" fontId="22" fillId="14" borderId="93">
      <alignment horizontal="right" vertical="center"/>
    </xf>
    <xf numFmtId="0" fontId="87" fillId="73" borderId="88" applyNumberFormat="0" applyAlignment="0" applyProtection="0"/>
    <xf numFmtId="0" fontId="87" fillId="73" borderId="88" applyNumberFormat="0" applyAlignment="0" applyProtection="0"/>
    <xf numFmtId="0" fontId="69" fillId="89" borderId="90" applyNumberFormat="0" applyFont="0" applyAlignment="0" applyProtection="0"/>
    <xf numFmtId="0" fontId="91" fillId="86" borderId="95" applyNumberFormat="0" applyAlignment="0" applyProtection="0"/>
    <xf numFmtId="0" fontId="94" fillId="0" borderId="89" applyNumberFormat="0" applyFill="0" applyAlignment="0" applyProtection="0"/>
    <xf numFmtId="0" fontId="22" fillId="14" borderId="91">
      <alignment horizontal="right" vertical="center"/>
    </xf>
    <xf numFmtId="0" fontId="27" fillId="89" borderId="90" applyNumberFormat="0" applyFont="0" applyAlignment="0" applyProtection="0"/>
    <xf numFmtId="4" fontId="26" fillId="0" borderId="91">
      <alignment horizontal="right" vertical="center"/>
    </xf>
    <xf numFmtId="0" fontId="94" fillId="0" borderId="89" applyNumberFormat="0" applyFill="0" applyAlignment="0" applyProtection="0"/>
    <xf numFmtId="0" fontId="22" fillId="14" borderId="91">
      <alignment horizontal="right" vertical="center"/>
    </xf>
    <xf numFmtId="0" fontId="22" fillId="14" borderId="91">
      <alignment horizontal="right" vertical="center"/>
    </xf>
    <xf numFmtId="4" fontId="65" fillId="9" borderId="91">
      <alignment horizontal="right" vertical="center"/>
    </xf>
    <xf numFmtId="0" fontId="22" fillId="9" borderId="91">
      <alignment horizontal="right" vertical="center"/>
    </xf>
    <xf numFmtId="4" fontId="22" fillId="9" borderId="91">
      <alignment horizontal="right" vertical="center"/>
    </xf>
    <xf numFmtId="0" fontId="65" fillId="9" borderId="91">
      <alignment horizontal="right" vertical="center"/>
    </xf>
    <xf numFmtId="4" fontId="65" fillId="9" borderId="91">
      <alignment horizontal="right" vertical="center"/>
    </xf>
    <xf numFmtId="0" fontId="22" fillId="14" borderId="91">
      <alignment horizontal="right" vertical="center"/>
    </xf>
    <xf numFmtId="4" fontId="22" fillId="14" borderId="91">
      <alignment horizontal="right" vertical="center"/>
    </xf>
    <xf numFmtId="0" fontId="22" fillId="14" borderId="91">
      <alignment horizontal="right" vertical="center"/>
    </xf>
    <xf numFmtId="4" fontId="22" fillId="14" borderId="91">
      <alignment horizontal="right" vertical="center"/>
    </xf>
    <xf numFmtId="0" fontId="22" fillId="14" borderId="92">
      <alignment horizontal="right" vertical="center"/>
    </xf>
    <xf numFmtId="4" fontId="22" fillId="14" borderId="92">
      <alignment horizontal="right" vertical="center"/>
    </xf>
    <xf numFmtId="0" fontId="22" fillId="14" borderId="93">
      <alignment horizontal="right" vertical="center"/>
    </xf>
    <xf numFmtId="4" fontId="22" fillId="14" borderId="93">
      <alignment horizontal="right" vertical="center"/>
    </xf>
    <xf numFmtId="0" fontId="75" fillId="86" borderId="88" applyNumberFormat="0" applyAlignment="0" applyProtection="0"/>
    <xf numFmtId="0" fontId="26" fillId="14" borderId="94">
      <alignment horizontal="left" vertical="center" wrapText="1" indent="2"/>
    </xf>
    <xf numFmtId="0" fontId="26" fillId="0" borderId="94">
      <alignment horizontal="left" vertical="center" wrapText="1" indent="2"/>
    </xf>
    <xf numFmtId="0" fontId="26" fillId="9" borderId="92">
      <alignment horizontal="left" vertical="center"/>
    </xf>
    <xf numFmtId="0" fontId="87" fillId="73" borderId="88" applyNumberFormat="0" applyAlignment="0" applyProtection="0"/>
    <xf numFmtId="0" fontId="26" fillId="0" borderId="91">
      <alignment horizontal="right" vertical="center"/>
    </xf>
    <xf numFmtId="4" fontId="26" fillId="0" borderId="91">
      <alignment horizontal="right" vertical="center"/>
    </xf>
    <xf numFmtId="0" fontId="26" fillId="0" borderId="91" applyNumberFormat="0" applyFill="0" applyAlignment="0" applyProtection="0"/>
    <xf numFmtId="0" fontId="91" fillId="86" borderId="95" applyNumberFormat="0" applyAlignment="0" applyProtection="0"/>
    <xf numFmtId="175" fontId="26" fillId="90" borderId="91" applyNumberFormat="0" applyFont="0" applyBorder="0" applyAlignment="0" applyProtection="0">
      <alignment horizontal="right" vertical="center"/>
    </xf>
    <xf numFmtId="0" fontId="26" fillId="16" borderId="91"/>
    <xf numFmtId="4" fontId="26" fillId="16" borderId="91"/>
    <xf numFmtId="0" fontId="94" fillId="0" borderId="89" applyNumberFormat="0" applyFill="0" applyAlignment="0" applyProtection="0"/>
    <xf numFmtId="0" fontId="27" fillId="89" borderId="90" applyNumberFormat="0" applyFont="0" applyAlignment="0" applyProtection="0"/>
    <xf numFmtId="0" fontId="69" fillId="89" borderId="90" applyNumberFormat="0" applyFont="0" applyAlignment="0" applyProtection="0"/>
    <xf numFmtId="0" fontId="26" fillId="0" borderId="91" applyNumberFormat="0" applyFill="0" applyAlignment="0" applyProtection="0"/>
    <xf numFmtId="0" fontId="79" fillId="0" borderId="89" applyNumberFormat="0" applyFill="0" applyAlignment="0" applyProtection="0"/>
    <xf numFmtId="0" fontId="94" fillId="0" borderId="89" applyNumberFormat="0" applyFill="0" applyAlignment="0" applyProtection="0"/>
    <xf numFmtId="0" fontId="78" fillId="73" borderId="88" applyNumberFormat="0" applyAlignment="0" applyProtection="0"/>
    <xf numFmtId="0" fontId="75" fillId="86" borderId="88" applyNumberFormat="0" applyAlignment="0" applyProtection="0"/>
    <xf numFmtId="4" fontId="65" fillId="9" borderId="91">
      <alignment horizontal="right" vertical="center"/>
    </xf>
    <xf numFmtId="0" fontId="22" fillId="9" borderId="91">
      <alignment horizontal="right" vertical="center"/>
    </xf>
    <xf numFmtId="175" fontId="26" fillId="90" borderId="91" applyNumberFormat="0" applyFont="0" applyBorder="0" applyAlignment="0" applyProtection="0">
      <alignment horizontal="right" vertical="center"/>
    </xf>
    <xf numFmtId="0" fontId="79" fillId="0" borderId="89" applyNumberFormat="0" applyFill="0" applyAlignment="0" applyProtection="0"/>
    <xf numFmtId="49" fontId="26" fillId="0" borderId="91" applyNumberFormat="0" applyFont="0" applyFill="0" applyBorder="0" applyProtection="0">
      <alignment horizontal="left" vertical="center" indent="2"/>
    </xf>
    <xf numFmtId="49" fontId="26" fillId="0" borderId="92" applyNumberFormat="0" applyFont="0" applyFill="0" applyBorder="0" applyProtection="0">
      <alignment horizontal="left" vertical="center" indent="5"/>
    </xf>
    <xf numFmtId="49" fontId="26" fillId="0" borderId="91" applyNumberFormat="0" applyFont="0" applyFill="0" applyBorder="0" applyProtection="0">
      <alignment horizontal="left" vertical="center" indent="2"/>
    </xf>
    <xf numFmtId="4" fontId="26" fillId="0" borderId="91" applyFill="0" applyBorder="0" applyProtection="0">
      <alignment horizontal="right" vertical="center"/>
    </xf>
    <xf numFmtId="49" fontId="24" fillId="0" borderId="91" applyNumberFormat="0" applyFill="0" applyBorder="0" applyProtection="0">
      <alignment horizontal="left" vertical="center"/>
    </xf>
    <xf numFmtId="0" fontId="26" fillId="0" borderId="94">
      <alignment horizontal="left" vertical="center" wrapText="1" indent="2"/>
    </xf>
    <xf numFmtId="0" fontId="91" fillId="86" borderId="95" applyNumberFormat="0" applyAlignment="0" applyProtection="0"/>
    <xf numFmtId="0" fontId="22" fillId="14" borderId="93">
      <alignment horizontal="right" vertical="center"/>
    </xf>
    <xf numFmtId="0" fontId="78" fillId="73" borderId="88" applyNumberFormat="0" applyAlignment="0" applyProtection="0"/>
    <xf numFmtId="0" fontId="22" fillId="14" borderId="93">
      <alignment horizontal="right" vertical="center"/>
    </xf>
    <xf numFmtId="4" fontId="22" fillId="14" borderId="91">
      <alignment horizontal="right" vertical="center"/>
    </xf>
    <xf numFmtId="0" fontId="22" fillId="14" borderId="91">
      <alignment horizontal="right" vertical="center"/>
    </xf>
    <xf numFmtId="0" fontId="72" fillId="86" borderId="95" applyNumberFormat="0" applyAlignment="0" applyProtection="0"/>
    <xf numFmtId="0" fontId="74" fillId="86" borderId="88" applyNumberFormat="0" applyAlignment="0" applyProtection="0"/>
    <xf numFmtId="0" fontId="79" fillId="0" borderId="89" applyNumberFormat="0" applyFill="0" applyAlignment="0" applyProtection="0"/>
    <xf numFmtId="0" fontId="26" fillId="16" borderId="91"/>
    <xf numFmtId="4" fontId="26" fillId="16" borderId="91"/>
    <xf numFmtId="4" fontId="22" fillId="14" borderId="91">
      <alignment horizontal="right" vertical="center"/>
    </xf>
    <xf numFmtId="0" fontId="65" fillId="9" borderId="91">
      <alignment horizontal="right" vertical="center"/>
    </xf>
    <xf numFmtId="0" fontId="78" fillId="73" borderId="88" applyNumberFormat="0" applyAlignment="0" applyProtection="0"/>
    <xf numFmtId="0" fontId="75" fillId="86" borderId="88" applyNumberFormat="0" applyAlignment="0" applyProtection="0"/>
    <xf numFmtId="4" fontId="26" fillId="0" borderId="91">
      <alignment horizontal="right" vertical="center"/>
    </xf>
    <xf numFmtId="0" fontId="26" fillId="14" borderId="94">
      <alignment horizontal="left" vertical="center" wrapText="1" indent="2"/>
    </xf>
    <xf numFmtId="0" fontId="26" fillId="0" borderId="94">
      <alignment horizontal="left" vertical="center" wrapText="1" indent="2"/>
    </xf>
    <xf numFmtId="0" fontId="91" fillId="86" borderId="95" applyNumberFormat="0" applyAlignment="0" applyProtection="0"/>
    <xf numFmtId="0" fontId="87" fillId="73" borderId="88" applyNumberFormat="0" applyAlignment="0" applyProtection="0"/>
    <xf numFmtId="0" fontId="74" fillId="86" borderId="88" applyNumberFormat="0" applyAlignment="0" applyProtection="0"/>
    <xf numFmtId="0" fontId="72" fillId="86" borderId="95" applyNumberFormat="0" applyAlignment="0" applyProtection="0"/>
    <xf numFmtId="0" fontId="22" fillId="14" borderId="93">
      <alignment horizontal="right" vertical="center"/>
    </xf>
    <xf numFmtId="0" fontId="65" fillId="9" borderId="91">
      <alignment horizontal="right" vertical="center"/>
    </xf>
    <xf numFmtId="4" fontId="22" fillId="9" borderId="91">
      <alignment horizontal="right" vertical="center"/>
    </xf>
    <xf numFmtId="4" fontId="22" fillId="14" borderId="91">
      <alignment horizontal="right" vertical="center"/>
    </xf>
    <xf numFmtId="49" fontId="26" fillId="0" borderId="92" applyNumberFormat="0" applyFont="0" applyFill="0" applyBorder="0" applyProtection="0">
      <alignment horizontal="left" vertical="center" indent="5"/>
    </xf>
    <xf numFmtId="4" fontId="26" fillId="0" borderId="91" applyFill="0" applyBorder="0" applyProtection="0">
      <alignment horizontal="right" vertical="center"/>
    </xf>
    <xf numFmtId="4" fontId="22" fillId="9" borderId="91">
      <alignment horizontal="right" vertical="center"/>
    </xf>
    <xf numFmtId="0" fontId="87" fillId="73" borderId="88" applyNumberFormat="0" applyAlignment="0" applyProtection="0"/>
    <xf numFmtId="0" fontId="78" fillId="73" borderId="88" applyNumberFormat="0" applyAlignment="0" applyProtection="0"/>
    <xf numFmtId="0" fontId="74" fillId="86" borderId="88" applyNumberFormat="0" applyAlignment="0" applyProtection="0"/>
    <xf numFmtId="0" fontId="26" fillId="14" borderId="94">
      <alignment horizontal="left" vertical="center" wrapText="1" indent="2"/>
    </xf>
    <xf numFmtId="0" fontId="26" fillId="0" borderId="94">
      <alignment horizontal="left" vertical="center" wrapText="1" indent="2"/>
    </xf>
    <xf numFmtId="0" fontId="26" fillId="14" borderId="94">
      <alignment horizontal="left" vertical="center" wrapText="1" indent="2"/>
    </xf>
    <xf numFmtId="0" fontId="4" fillId="53" borderId="0" applyNumberFormat="0" applyBorder="0" applyAlignment="0" applyProtection="0"/>
    <xf numFmtId="0" fontId="62" fillId="0" borderId="0" applyNumberFormat="0" applyFill="0" applyBorder="0" applyAlignment="0" applyProtection="0"/>
    <xf numFmtId="0" fontId="63" fillId="58" borderId="0" applyNumberFormat="0" applyBorder="0" applyAlignment="0" applyProtection="0"/>
    <xf numFmtId="0" fontId="4" fillId="63" borderId="0" applyNumberFormat="0" applyBorder="0" applyAlignment="0" applyProtection="0"/>
    <xf numFmtId="0" fontId="63" fillId="55" borderId="0" applyNumberFormat="0" applyBorder="0" applyAlignment="0" applyProtection="0"/>
    <xf numFmtId="0" fontId="63" fillId="52" borderId="0" applyNumberFormat="0" applyBorder="0" applyAlignment="0" applyProtection="0"/>
    <xf numFmtId="0" fontId="59" fillId="46" borderId="50"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61"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60" fillId="46" borderId="49" applyNumberFormat="0" applyAlignment="0" applyProtection="0"/>
    <xf numFmtId="0" fontId="4" fillId="51" borderId="0" applyNumberFormat="0" applyBorder="0" applyAlignment="0" applyProtection="0"/>
    <xf numFmtId="0" fontId="63" fillId="61" borderId="0" applyNumberFormat="0" applyBorder="0" applyAlignment="0" applyProtection="0"/>
    <xf numFmtId="43" fontId="6"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22" fillId="14" borderId="92">
      <alignment horizontal="right" vertical="center"/>
    </xf>
    <xf numFmtId="0" fontId="22" fillId="14" borderId="91">
      <alignment horizontal="right" vertical="center"/>
    </xf>
    <xf numFmtId="0" fontId="26" fillId="0" borderId="94">
      <alignment horizontal="left" vertical="center" wrapText="1" indent="2"/>
    </xf>
    <xf numFmtId="0" fontId="22" fillId="14" borderId="92">
      <alignment horizontal="right" vertical="center"/>
    </xf>
    <xf numFmtId="0" fontId="75" fillId="86" borderId="88" applyNumberFormat="0" applyAlignment="0" applyProtection="0"/>
    <xf numFmtId="4" fontId="22" fillId="14" borderId="93">
      <alignment horizontal="right" vertical="center"/>
    </xf>
    <xf numFmtId="0" fontId="94" fillId="0" borderId="89" applyNumberFormat="0" applyFill="0" applyAlignment="0" applyProtection="0"/>
    <xf numFmtId="0" fontId="27" fillId="89" borderId="90" applyNumberFormat="0" applyFont="0" applyAlignment="0" applyProtection="0"/>
    <xf numFmtId="0" fontId="22" fillId="14" borderId="91">
      <alignment horizontal="right" vertical="center"/>
    </xf>
    <xf numFmtId="0" fontId="3" fillId="0" borderId="0"/>
    <xf numFmtId="4" fontId="65" fillId="9" borderId="91">
      <alignment horizontal="right" vertical="center"/>
    </xf>
    <xf numFmtId="4" fontId="26" fillId="16" borderId="91"/>
    <xf numFmtId="0" fontId="87" fillId="73" borderId="88" applyNumberFormat="0" applyAlignment="0" applyProtection="0"/>
    <xf numFmtId="0" fontId="94" fillId="0" borderId="89" applyNumberFormat="0" applyFill="0" applyAlignment="0" applyProtection="0"/>
    <xf numFmtId="0" fontId="65" fillId="9" borderId="91">
      <alignment horizontal="right" vertical="center"/>
    </xf>
    <xf numFmtId="0" fontId="59" fillId="46" borderId="50" applyNumberFormat="0" applyAlignment="0" applyProtection="0"/>
    <xf numFmtId="0" fontId="60" fillId="46" borderId="49" applyNumberFormat="0" applyAlignment="0" applyProtection="0"/>
    <xf numFmtId="0" fontId="79" fillId="0" borderId="89" applyNumberFormat="0" applyFill="0" applyAlignment="0" applyProtection="0"/>
    <xf numFmtId="0" fontId="69" fillId="89" borderId="90" applyNumberFormat="0" applyFont="0" applyAlignment="0" applyProtection="0"/>
    <xf numFmtId="0" fontId="61" fillId="0" borderId="0" applyNumberFormat="0" applyFill="0" applyBorder="0" applyAlignment="0" applyProtection="0"/>
    <xf numFmtId="0" fontId="3" fillId="50" borderId="0" applyNumberFormat="0" applyBorder="0" applyAlignment="0" applyProtection="0"/>
    <xf numFmtId="0" fontId="62" fillId="0" borderId="0" applyNumberFormat="0" applyFill="0" applyBorder="0" applyAlignment="0" applyProtection="0"/>
    <xf numFmtId="0" fontId="5" fillId="0" borderId="51"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63"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63" fillId="52" borderId="0" applyNumberFormat="0" applyBorder="0" applyAlignment="0" applyProtection="0"/>
    <xf numFmtId="49" fontId="24" fillId="0" borderId="91" applyNumberFormat="0" applyFill="0" applyBorder="0" applyProtection="0">
      <alignment horizontal="left" vertical="center"/>
    </xf>
    <xf numFmtId="0" fontId="3" fillId="53" borderId="0" applyNumberFormat="0" applyBorder="0" applyAlignment="0" applyProtection="0"/>
    <xf numFmtId="0" fontId="3" fillId="54" borderId="0" applyNumberFormat="0" applyBorder="0" applyAlignment="0" applyProtection="0"/>
    <xf numFmtId="0" fontId="63" fillId="55" borderId="0" applyNumberFormat="0" applyBorder="0" applyAlignment="0" applyProtection="0"/>
    <xf numFmtId="0" fontId="94" fillId="0" borderId="89" applyNumberFormat="0" applyFill="0" applyAlignment="0" applyProtection="0"/>
    <xf numFmtId="0" fontId="3" fillId="56" borderId="0" applyNumberFormat="0" applyBorder="0" applyAlignment="0" applyProtection="0"/>
    <xf numFmtId="0" fontId="3" fillId="57" borderId="0" applyNumberFormat="0" applyBorder="0" applyAlignment="0" applyProtection="0"/>
    <xf numFmtId="0" fontId="63" fillId="58" borderId="0" applyNumberFormat="0" applyBorder="0" applyAlignment="0" applyProtection="0"/>
    <xf numFmtId="0" fontId="87" fillId="73" borderId="88" applyNumberFormat="0" applyAlignment="0" applyProtection="0"/>
    <xf numFmtId="0" fontId="3" fillId="59" borderId="0" applyNumberFormat="0" applyBorder="0" applyAlignment="0" applyProtection="0"/>
    <xf numFmtId="0" fontId="3" fillId="60" borderId="0" applyNumberFormat="0" applyBorder="0" applyAlignment="0" applyProtection="0"/>
    <xf numFmtId="0" fontId="63" fillId="61" borderId="0" applyNumberFormat="0" applyBorder="0" applyAlignment="0" applyProtection="0"/>
    <xf numFmtId="49" fontId="26" fillId="0" borderId="91" applyNumberFormat="0" applyFont="0" applyFill="0" applyBorder="0" applyProtection="0">
      <alignment horizontal="left" vertical="center" indent="2"/>
    </xf>
    <xf numFmtId="0" fontId="3" fillId="62" borderId="0" applyNumberFormat="0" applyBorder="0" applyAlignment="0" applyProtection="0"/>
    <xf numFmtId="0" fontId="3" fillId="63" borderId="0" applyNumberFormat="0" applyBorder="0" applyAlignment="0" applyProtection="0"/>
    <xf numFmtId="0" fontId="63" fillId="64" borderId="0" applyNumberFormat="0" applyBorder="0" applyAlignment="0" applyProtection="0"/>
    <xf numFmtId="0" fontId="26" fillId="0" borderId="91" applyNumberFormat="0" applyFill="0" applyAlignment="0" applyProtection="0"/>
    <xf numFmtId="0" fontId="22" fillId="14" borderId="91">
      <alignment horizontal="right" vertical="center"/>
    </xf>
    <xf numFmtId="0" fontId="22" fillId="14" borderId="91">
      <alignment horizontal="right" vertical="center"/>
    </xf>
    <xf numFmtId="0" fontId="26" fillId="0" borderId="91">
      <alignment horizontal="right" vertical="center"/>
    </xf>
    <xf numFmtId="0" fontId="65" fillId="9" borderId="91">
      <alignment horizontal="right" vertical="center"/>
    </xf>
    <xf numFmtId="0" fontId="26" fillId="16" borderId="91"/>
    <xf numFmtId="0" fontId="22" fillId="9" borderId="91">
      <alignment horizontal="right" vertical="center"/>
    </xf>
    <xf numFmtId="174" fontId="114" fillId="0" borderId="0" applyFont="0" applyFill="0" applyBorder="0" applyAlignment="0" applyProtection="0"/>
    <xf numFmtId="0" fontId="114" fillId="0" borderId="0"/>
    <xf numFmtId="0" fontId="3" fillId="0" borderId="0"/>
    <xf numFmtId="4" fontId="26" fillId="0" borderId="91" applyFill="0" applyBorder="0" applyProtection="0">
      <alignment horizontal="right" vertical="center"/>
    </xf>
    <xf numFmtId="0" fontId="114" fillId="65" borderId="0" applyNumberFormat="0" applyFont="0" applyBorder="0" applyAlignment="0" applyProtection="0"/>
    <xf numFmtId="9" fontId="11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4" fontId="77" fillId="0" borderId="0" applyFont="0" applyFill="0" applyBorder="0" applyAlignment="0" applyProtection="0"/>
    <xf numFmtId="0" fontId="77" fillId="0" borderId="0"/>
    <xf numFmtId="0" fontId="3" fillId="0" borderId="0"/>
    <xf numFmtId="0" fontId="3" fillId="0" borderId="0"/>
    <xf numFmtId="0" fontId="3" fillId="0" borderId="0"/>
    <xf numFmtId="0" fontId="3" fillId="0" borderId="0"/>
    <xf numFmtId="0" fontId="77" fillId="65" borderId="0" applyNumberFormat="0" applyFont="0" applyBorder="0" applyAlignment="0" applyProtection="0"/>
    <xf numFmtId="9" fontId="7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6" fillId="0" borderId="94">
      <alignment horizontal="left" vertical="center" wrapText="1" indent="2"/>
    </xf>
    <xf numFmtId="0" fontId="69" fillId="89" borderId="90" applyNumberFormat="0" applyFont="0" applyAlignment="0" applyProtection="0"/>
    <xf numFmtId="0" fontId="91" fillId="86" borderId="95" applyNumberFormat="0" applyAlignment="0" applyProtection="0"/>
    <xf numFmtId="0" fontId="87" fillId="73" borderId="88" applyNumberFormat="0" applyAlignment="0" applyProtection="0"/>
    <xf numFmtId="0" fontId="79" fillId="0" borderId="89" applyNumberFormat="0" applyFill="0" applyAlignment="0" applyProtection="0"/>
    <xf numFmtId="49" fontId="26" fillId="0" borderId="91" applyNumberFormat="0" applyFont="0" applyFill="0" applyBorder="0" applyProtection="0">
      <alignment horizontal="left" vertical="center" indent="2"/>
    </xf>
    <xf numFmtId="175" fontId="26" fillId="90" borderId="91" applyNumberFormat="0" applyFont="0" applyBorder="0" applyAlignment="0" applyProtection="0">
      <alignment horizontal="right" vertical="center"/>
    </xf>
    <xf numFmtId="4" fontId="22" fillId="14" borderId="93">
      <alignment horizontal="right" vertical="center"/>
    </xf>
    <xf numFmtId="0" fontId="26" fillId="16" borderId="91"/>
    <xf numFmtId="0" fontId="62" fillId="0" borderId="0" applyNumberFormat="0" applyFill="0" applyBorder="0" applyAlignment="0" applyProtection="0"/>
    <xf numFmtId="0" fontId="78" fillId="73" borderId="88" applyNumberFormat="0" applyAlignment="0" applyProtection="0"/>
    <xf numFmtId="0" fontId="75" fillId="86" borderId="88" applyNumberFormat="0" applyAlignment="0" applyProtection="0"/>
    <xf numFmtId="0" fontId="22" fillId="14" borderId="91">
      <alignment horizontal="right" vertical="center"/>
    </xf>
    <xf numFmtId="0" fontId="22" fillId="14" borderId="91">
      <alignment horizontal="right" vertical="center"/>
    </xf>
    <xf numFmtId="0" fontId="69" fillId="89" borderId="90" applyNumberFormat="0" applyFont="0" applyAlignment="0" applyProtection="0"/>
    <xf numFmtId="0" fontId="59" fillId="46" borderId="50" applyNumberFormat="0" applyAlignment="0" applyProtection="0"/>
    <xf numFmtId="0" fontId="60" fillId="46" borderId="49" applyNumberFormat="0" applyAlignment="0" applyProtection="0"/>
    <xf numFmtId="49" fontId="26" fillId="0" borderId="92" applyNumberFormat="0" applyFont="0" applyFill="0" applyBorder="0" applyProtection="0">
      <alignment horizontal="left" vertical="center" indent="5"/>
    </xf>
    <xf numFmtId="0" fontId="61" fillId="0" borderId="0" applyNumberFormat="0" applyFill="0" applyBorder="0" applyAlignment="0" applyProtection="0"/>
    <xf numFmtId="0" fontId="22" fillId="14" borderId="91">
      <alignment horizontal="right" vertical="center"/>
    </xf>
    <xf numFmtId="0" fontId="62" fillId="0" borderId="0" applyNumberFormat="0" applyFill="0" applyBorder="0" applyAlignment="0" applyProtection="0"/>
    <xf numFmtId="0" fontId="5" fillId="0" borderId="51"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63"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63"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63" fillId="55" borderId="0" applyNumberFormat="0" applyBorder="0" applyAlignment="0" applyProtection="0"/>
    <xf numFmtId="0" fontId="72" fillId="86" borderId="95" applyNumberFormat="0" applyAlignment="0" applyProtection="0"/>
    <xf numFmtId="0" fontId="3" fillId="56" borderId="0" applyNumberFormat="0" applyBorder="0" applyAlignment="0" applyProtection="0"/>
    <xf numFmtId="0" fontId="3" fillId="57" borderId="0" applyNumberFormat="0" applyBorder="0" applyAlignment="0" applyProtection="0"/>
    <xf numFmtId="0" fontId="63" fillId="58" borderId="0" applyNumberFormat="0" applyBorder="0" applyAlignment="0" applyProtection="0"/>
    <xf numFmtId="4" fontId="26" fillId="16" borderId="91"/>
    <xf numFmtId="0" fontId="3" fillId="59" borderId="0" applyNumberFormat="0" applyBorder="0" applyAlignment="0" applyProtection="0"/>
    <xf numFmtId="0" fontId="3" fillId="60" borderId="0" applyNumberFormat="0" applyBorder="0" applyAlignment="0" applyProtection="0"/>
    <xf numFmtId="0" fontId="63"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63" fillId="64" borderId="0" applyNumberFormat="0" applyBorder="0" applyAlignment="0" applyProtection="0"/>
    <xf numFmtId="49" fontId="26" fillId="0" borderId="92" applyNumberFormat="0" applyFont="0" applyFill="0" applyBorder="0" applyProtection="0">
      <alignment horizontal="left" vertical="center" indent="5"/>
    </xf>
    <xf numFmtId="0" fontId="26" fillId="0" borderId="91" applyNumberFormat="0" applyFill="0" applyAlignment="0" applyProtection="0"/>
    <xf numFmtId="0" fontId="72" fillId="86" borderId="95" applyNumberFormat="0" applyAlignment="0" applyProtection="0"/>
    <xf numFmtId="0" fontId="59" fillId="46" borderId="50" applyNumberFormat="0" applyAlignment="0" applyProtection="0"/>
    <xf numFmtId="0" fontId="87" fillId="73" borderId="88" applyNumberFormat="0" applyAlignment="0" applyProtection="0"/>
    <xf numFmtId="0" fontId="5" fillId="0" borderId="51" applyNumberFormat="0" applyFill="0" applyAlignment="0" applyProtection="0"/>
    <xf numFmtId="0" fontId="59" fillId="46" borderId="50" applyNumberFormat="0" applyAlignment="0" applyProtection="0"/>
    <xf numFmtId="0" fontId="75" fillId="86" borderId="88" applyNumberFormat="0" applyAlignment="0" applyProtection="0"/>
    <xf numFmtId="4" fontId="22" fillId="14" borderId="93">
      <alignment horizontal="right" vertical="center"/>
    </xf>
    <xf numFmtId="49" fontId="26" fillId="0" borderId="92" applyNumberFormat="0" applyFont="0" applyFill="0" applyBorder="0" applyProtection="0">
      <alignment horizontal="left" vertical="center" indent="5"/>
    </xf>
    <xf numFmtId="0" fontId="3" fillId="60" borderId="0" applyNumberFormat="0" applyBorder="0" applyAlignment="0" applyProtection="0"/>
    <xf numFmtId="49" fontId="26" fillId="0" borderId="92" applyNumberFormat="0" applyFont="0" applyFill="0" applyBorder="0" applyProtection="0">
      <alignment horizontal="left" vertical="center" indent="5"/>
    </xf>
    <xf numFmtId="4" fontId="26" fillId="16" borderId="91"/>
    <xf numFmtId="4" fontId="22" fillId="14" borderId="91">
      <alignment horizontal="right" vertical="center"/>
    </xf>
    <xf numFmtId="4" fontId="22" fillId="14" borderId="91">
      <alignment horizontal="right" vertical="center"/>
    </xf>
    <xf numFmtId="4" fontId="26" fillId="0" borderId="91" applyFill="0" applyBorder="0" applyProtection="0">
      <alignment horizontal="right" vertical="center"/>
    </xf>
    <xf numFmtId="0" fontId="22" fillId="9" borderId="91">
      <alignment horizontal="right" vertical="center"/>
    </xf>
    <xf numFmtId="0" fontId="22" fillId="14" borderId="91">
      <alignment horizontal="right" vertical="center"/>
    </xf>
    <xf numFmtId="0" fontId="63" fillId="58" borderId="0" applyNumberFormat="0" applyBorder="0" applyAlignment="0" applyProtection="0"/>
    <xf numFmtId="0" fontId="26" fillId="9" borderId="92">
      <alignment horizontal="left" vertical="center"/>
    </xf>
    <xf numFmtId="0" fontId="26" fillId="0" borderId="91" applyNumberFormat="0" applyFill="0" applyAlignment="0" applyProtection="0"/>
    <xf numFmtId="0" fontId="78" fillId="73" borderId="88" applyNumberFormat="0" applyAlignment="0" applyProtection="0"/>
    <xf numFmtId="0" fontId="63" fillId="64" borderId="0" applyNumberFormat="0" applyBorder="0" applyAlignment="0" applyProtection="0"/>
    <xf numFmtId="0" fontId="75" fillId="86" borderId="88" applyNumberFormat="0" applyAlignment="0" applyProtection="0"/>
    <xf numFmtId="0" fontId="94" fillId="0" borderId="89" applyNumberFormat="0" applyFill="0" applyAlignment="0" applyProtection="0"/>
    <xf numFmtId="0" fontId="79" fillId="0" borderId="89" applyNumberFormat="0" applyFill="0" applyAlignment="0" applyProtection="0"/>
    <xf numFmtId="0" fontId="75" fillId="86" borderId="88" applyNumberFormat="0" applyAlignment="0" applyProtection="0"/>
    <xf numFmtId="0" fontId="87" fillId="73" borderId="88" applyNumberFormat="0" applyAlignment="0" applyProtection="0"/>
    <xf numFmtId="0" fontId="75" fillId="86" borderId="88" applyNumberFormat="0" applyAlignment="0" applyProtection="0"/>
    <xf numFmtId="4" fontId="22" fillId="14" borderId="91">
      <alignment horizontal="right" vertical="center"/>
    </xf>
    <xf numFmtId="0" fontId="69" fillId="89" borderId="90" applyNumberFormat="0" applyFont="0" applyAlignment="0" applyProtection="0"/>
    <xf numFmtId="0" fontId="26" fillId="0" borderId="91">
      <alignment horizontal="right" vertical="center"/>
    </xf>
    <xf numFmtId="0" fontId="26" fillId="9" borderId="92">
      <alignment horizontal="left" vertical="center"/>
    </xf>
    <xf numFmtId="0" fontId="26" fillId="14" borderId="94">
      <alignment horizontal="left" vertical="center" wrapText="1" indent="2"/>
    </xf>
    <xf numFmtId="0" fontId="3" fillId="47" borderId="0" applyNumberFormat="0" applyBorder="0" applyAlignment="0" applyProtection="0"/>
    <xf numFmtId="0" fontId="26" fillId="16" borderId="91"/>
    <xf numFmtId="4" fontId="65" fillId="9" borderId="91">
      <alignment horizontal="right" vertical="center"/>
    </xf>
    <xf numFmtId="4" fontId="22" fillId="14" borderId="92">
      <alignment horizontal="right" vertical="center"/>
    </xf>
    <xf numFmtId="4" fontId="22" fillId="14" borderId="93">
      <alignment horizontal="right" vertical="center"/>
    </xf>
    <xf numFmtId="0" fontId="87" fillId="73" borderId="88" applyNumberFormat="0" applyAlignment="0" applyProtection="0"/>
    <xf numFmtId="4" fontId="22" fillId="14" borderId="91">
      <alignment horizontal="right" vertical="center"/>
    </xf>
    <xf numFmtId="0" fontId="3" fillId="57" borderId="0" applyNumberFormat="0" applyBorder="0" applyAlignment="0" applyProtection="0"/>
    <xf numFmtId="0" fontId="26" fillId="0" borderId="94">
      <alignment horizontal="left" vertical="center" wrapText="1" indent="2"/>
    </xf>
    <xf numFmtId="49" fontId="26" fillId="0" borderId="91" applyNumberFormat="0" applyFont="0" applyFill="0" applyBorder="0" applyProtection="0">
      <alignment horizontal="left" vertical="center" indent="2"/>
    </xf>
    <xf numFmtId="0" fontId="22" fillId="9" borderId="91">
      <alignment horizontal="right" vertical="center"/>
    </xf>
    <xf numFmtId="175" fontId="26" fillId="90" borderId="91" applyNumberFormat="0" applyFont="0" applyBorder="0" applyAlignment="0" applyProtection="0">
      <alignment horizontal="right" vertical="center"/>
    </xf>
    <xf numFmtId="0" fontId="75" fillId="86" borderId="88" applyNumberFormat="0" applyAlignment="0" applyProtection="0"/>
    <xf numFmtId="0" fontId="74" fillId="86" borderId="88" applyNumberFormat="0" applyAlignment="0" applyProtection="0"/>
    <xf numFmtId="4" fontId="26" fillId="16" borderId="91"/>
    <xf numFmtId="0" fontId="5" fillId="0" borderId="51" applyNumberFormat="0" applyFill="0" applyAlignment="0" applyProtection="0"/>
    <xf numFmtId="0" fontId="62" fillId="0" borderId="0" applyNumberFormat="0" applyFill="0" applyBorder="0" applyAlignment="0" applyProtection="0"/>
    <xf numFmtId="0" fontId="60" fillId="46" borderId="49" applyNumberFormat="0" applyAlignment="0" applyProtection="0"/>
    <xf numFmtId="0" fontId="59" fillId="46" borderId="50" applyNumberFormat="0" applyAlignment="0" applyProtection="0"/>
    <xf numFmtId="0" fontId="26" fillId="0" borderId="94">
      <alignment horizontal="left" vertical="center" wrapText="1" indent="2"/>
    </xf>
    <xf numFmtId="0" fontId="79" fillId="0" borderId="89" applyNumberFormat="0" applyFill="0" applyAlignment="0" applyProtection="0"/>
    <xf numFmtId="0" fontId="79" fillId="0" borderId="89" applyNumberFormat="0" applyFill="0" applyAlignment="0" applyProtection="0"/>
    <xf numFmtId="0" fontId="69" fillId="89" borderId="90" applyNumberFormat="0" applyFont="0" applyAlignment="0" applyProtection="0"/>
    <xf numFmtId="0" fontId="27" fillId="89" borderId="90" applyNumberFormat="0" applyFont="0" applyAlignment="0" applyProtection="0"/>
    <xf numFmtId="0" fontId="91" fillId="86" borderId="95" applyNumberFormat="0" applyAlignment="0" applyProtection="0"/>
    <xf numFmtId="49" fontId="26" fillId="0" borderId="92" applyNumberFormat="0" applyFont="0" applyFill="0" applyBorder="0" applyProtection="0">
      <alignment horizontal="left" vertical="center" indent="5"/>
    </xf>
    <xf numFmtId="4" fontId="22" fillId="9" borderId="91">
      <alignment horizontal="right" vertical="center"/>
    </xf>
    <xf numFmtId="0" fontId="94" fillId="0" borderId="89" applyNumberFormat="0" applyFill="0" applyAlignment="0" applyProtection="0"/>
    <xf numFmtId="0" fontId="26" fillId="0" borderId="94">
      <alignment horizontal="left" vertical="center" wrapText="1" indent="2"/>
    </xf>
    <xf numFmtId="0" fontId="94" fillId="0" borderId="89" applyNumberFormat="0" applyFill="0" applyAlignment="0" applyProtection="0"/>
    <xf numFmtId="0" fontId="26" fillId="14" borderId="94">
      <alignment horizontal="left" vertical="center" wrapText="1" indent="2"/>
    </xf>
    <xf numFmtId="0" fontId="87" fillId="73" borderId="88" applyNumberFormat="0" applyAlignment="0" applyProtection="0"/>
    <xf numFmtId="4" fontId="26" fillId="0" borderId="91">
      <alignment horizontal="right" vertical="center"/>
    </xf>
    <xf numFmtId="0" fontId="27" fillId="89" borderId="90" applyNumberFormat="0" applyFont="0" applyAlignment="0" applyProtection="0"/>
    <xf numFmtId="0" fontId="74" fillId="86" borderId="88" applyNumberFormat="0" applyAlignment="0" applyProtection="0"/>
    <xf numFmtId="0" fontId="26" fillId="16" borderId="91"/>
    <xf numFmtId="0" fontId="3" fillId="47" borderId="0" applyNumberFormat="0" applyBorder="0" applyAlignment="0" applyProtection="0"/>
    <xf numFmtId="0" fontId="26" fillId="14" borderId="94">
      <alignment horizontal="left" vertical="center" wrapText="1" indent="2"/>
    </xf>
    <xf numFmtId="0" fontId="72" fillId="86" borderId="95" applyNumberFormat="0" applyAlignment="0" applyProtection="0"/>
    <xf numFmtId="49" fontId="26" fillId="0" borderId="91" applyNumberFormat="0" applyFont="0" applyFill="0" applyBorder="0" applyProtection="0">
      <alignment horizontal="left" vertical="center" indent="2"/>
    </xf>
    <xf numFmtId="0" fontId="22" fillId="14" borderId="91">
      <alignment horizontal="right" vertical="center"/>
    </xf>
    <xf numFmtId="0" fontId="26" fillId="14" borderId="94">
      <alignment horizontal="left" vertical="center" wrapText="1" indent="2"/>
    </xf>
    <xf numFmtId="4" fontId="22" fillId="14" borderId="93">
      <alignment horizontal="right" vertical="center"/>
    </xf>
    <xf numFmtId="0" fontId="3" fillId="47" borderId="0" applyNumberFormat="0" applyBorder="0" applyAlignment="0" applyProtection="0"/>
    <xf numFmtId="0" fontId="87" fillId="73" borderId="88" applyNumberFormat="0" applyAlignment="0" applyProtection="0"/>
    <xf numFmtId="4" fontId="22" fillId="9" borderId="91">
      <alignment horizontal="right" vertical="center"/>
    </xf>
    <xf numFmtId="0" fontId="78" fillId="73" borderId="88" applyNumberFormat="0" applyAlignment="0" applyProtection="0"/>
    <xf numFmtId="0" fontId="26" fillId="16" borderId="91"/>
    <xf numFmtId="0" fontId="65" fillId="9" borderId="91">
      <alignment horizontal="right" vertical="center"/>
    </xf>
    <xf numFmtId="0" fontId="22" fillId="14" borderId="91">
      <alignment horizontal="right" vertical="center"/>
    </xf>
    <xf numFmtId="0" fontId="26" fillId="14" borderId="94">
      <alignment horizontal="left" vertical="center" wrapText="1" indent="2"/>
    </xf>
    <xf numFmtId="4" fontId="22" fillId="14" borderId="92">
      <alignment horizontal="right" vertical="center"/>
    </xf>
    <xf numFmtId="0" fontId="94" fillId="0" borderId="89" applyNumberFormat="0" applyFill="0" applyAlignment="0" applyProtection="0"/>
    <xf numFmtId="0" fontId="26" fillId="0" borderId="94">
      <alignment horizontal="left" vertical="center" wrapText="1" indent="2"/>
    </xf>
    <xf numFmtId="4" fontId="26" fillId="0" borderId="91" applyFill="0" applyBorder="0" applyProtection="0">
      <alignment horizontal="right" vertical="center"/>
    </xf>
    <xf numFmtId="0" fontId="75" fillId="86" borderId="88" applyNumberFormat="0" applyAlignment="0" applyProtection="0"/>
    <xf numFmtId="0" fontId="65" fillId="9" borderId="91">
      <alignment horizontal="right" vertical="center"/>
    </xf>
    <xf numFmtId="4" fontId="22" fillId="14" borderId="91">
      <alignment horizontal="right" vertical="center"/>
    </xf>
    <xf numFmtId="0" fontId="87" fillId="73" borderId="88" applyNumberFormat="0" applyAlignment="0" applyProtection="0"/>
    <xf numFmtId="4" fontId="65" fillId="9" borderId="91">
      <alignment horizontal="right" vertical="center"/>
    </xf>
    <xf numFmtId="0" fontId="26" fillId="9" borderId="92">
      <alignment horizontal="left" vertical="center"/>
    </xf>
    <xf numFmtId="0" fontId="69" fillId="89" borderId="90" applyNumberFormat="0" applyFont="0" applyAlignment="0" applyProtection="0"/>
    <xf numFmtId="0" fontId="91" fillId="86" borderId="95" applyNumberFormat="0" applyAlignment="0" applyProtection="0"/>
    <xf numFmtId="0" fontId="62" fillId="0" borderId="0" applyNumberFormat="0" applyFill="0" applyBorder="0" applyAlignment="0" applyProtection="0"/>
    <xf numFmtId="0" fontId="94" fillId="0" borderId="89" applyNumberFormat="0" applyFill="0" applyAlignment="0" applyProtection="0"/>
    <xf numFmtId="0" fontId="3" fillId="47" borderId="0" applyNumberFormat="0" applyBorder="0" applyAlignment="0" applyProtection="0"/>
    <xf numFmtId="0" fontId="63" fillId="52" borderId="0" applyNumberFormat="0" applyBorder="0" applyAlignment="0" applyProtection="0"/>
    <xf numFmtId="0" fontId="74" fillId="86" borderId="88" applyNumberFormat="0" applyAlignment="0" applyProtection="0"/>
    <xf numFmtId="0" fontId="22" fillId="9" borderId="91">
      <alignment horizontal="right" vertical="center"/>
    </xf>
    <xf numFmtId="0" fontId="87" fillId="73" borderId="88" applyNumberFormat="0" applyAlignment="0" applyProtection="0"/>
    <xf numFmtId="0" fontId="26" fillId="0" borderId="94">
      <alignment horizontal="left" vertical="center" wrapText="1" indent="2"/>
    </xf>
    <xf numFmtId="0" fontId="22" fillId="14" borderId="93">
      <alignment horizontal="right" vertical="center"/>
    </xf>
    <xf numFmtId="0" fontId="69" fillId="89" borderId="90" applyNumberFormat="0" applyFont="0" applyAlignment="0" applyProtection="0"/>
    <xf numFmtId="0" fontId="63" fillId="64" borderId="0" applyNumberFormat="0" applyBorder="0" applyAlignment="0" applyProtection="0"/>
    <xf numFmtId="49" fontId="24" fillId="0" borderId="91" applyNumberFormat="0" applyFill="0" applyBorder="0" applyProtection="0">
      <alignment horizontal="left" vertical="center"/>
    </xf>
    <xf numFmtId="0" fontId="27" fillId="89" borderId="90" applyNumberFormat="0" applyFont="0" applyAlignment="0" applyProtection="0"/>
    <xf numFmtId="0" fontId="63" fillId="61" borderId="0" applyNumberFormat="0" applyBorder="0" applyAlignment="0" applyProtection="0"/>
    <xf numFmtId="0" fontId="22" fillId="9" borderId="91">
      <alignment horizontal="right" vertical="center"/>
    </xf>
    <xf numFmtId="4" fontId="22" fillId="9" borderId="91">
      <alignment horizontal="right" vertical="center"/>
    </xf>
    <xf numFmtId="0" fontId="65" fillId="9" borderId="91">
      <alignment horizontal="right" vertical="center"/>
    </xf>
    <xf numFmtId="4" fontId="65" fillId="9" borderId="91">
      <alignment horizontal="right" vertical="center"/>
    </xf>
    <xf numFmtId="0" fontId="22" fillId="14" borderId="91">
      <alignment horizontal="right" vertical="center"/>
    </xf>
    <xf numFmtId="4" fontId="22" fillId="14" borderId="91">
      <alignment horizontal="right" vertical="center"/>
    </xf>
    <xf numFmtId="0" fontId="22" fillId="14" borderId="91">
      <alignment horizontal="right" vertical="center"/>
    </xf>
    <xf numFmtId="4" fontId="22" fillId="14" borderId="91">
      <alignment horizontal="right" vertical="center"/>
    </xf>
    <xf numFmtId="0" fontId="22" fillId="14" borderId="92">
      <alignment horizontal="right" vertical="center"/>
    </xf>
    <xf numFmtId="4" fontId="22" fillId="14" borderId="92">
      <alignment horizontal="right" vertical="center"/>
    </xf>
    <xf numFmtId="0" fontId="22" fillId="14" borderId="93">
      <alignment horizontal="right" vertical="center"/>
    </xf>
    <xf numFmtId="4" fontId="22" fillId="14" borderId="93">
      <alignment horizontal="right" vertical="center"/>
    </xf>
    <xf numFmtId="0" fontId="75" fillId="86" borderId="88" applyNumberFormat="0" applyAlignment="0" applyProtection="0"/>
    <xf numFmtId="0" fontId="26" fillId="14" borderId="94">
      <alignment horizontal="left" vertical="center" wrapText="1" indent="2"/>
    </xf>
    <xf numFmtId="0" fontId="26" fillId="0" borderId="94">
      <alignment horizontal="left" vertical="center" wrapText="1" indent="2"/>
    </xf>
    <xf numFmtId="0" fontId="26" fillId="9" borderId="92">
      <alignment horizontal="left" vertical="center"/>
    </xf>
    <xf numFmtId="4" fontId="26" fillId="0" borderId="91" applyFill="0" applyBorder="0" applyProtection="0">
      <alignment horizontal="right" vertical="center"/>
    </xf>
    <xf numFmtId="0" fontId="87" fillId="73" borderId="88" applyNumberFormat="0" applyAlignment="0" applyProtection="0"/>
    <xf numFmtId="0" fontId="26" fillId="0" borderId="91">
      <alignment horizontal="right" vertical="center"/>
    </xf>
    <xf numFmtId="4" fontId="26" fillId="0" borderId="91">
      <alignment horizontal="right" vertical="center"/>
    </xf>
    <xf numFmtId="49" fontId="26" fillId="0" borderId="91" applyNumberFormat="0" applyFont="0" applyFill="0" applyBorder="0" applyProtection="0">
      <alignment horizontal="left" vertical="center" indent="2"/>
    </xf>
    <xf numFmtId="0" fontId="26" fillId="0" borderId="91" applyNumberFormat="0" applyFill="0" applyAlignment="0" applyProtection="0"/>
    <xf numFmtId="0" fontId="91" fillId="86" borderId="95" applyNumberFormat="0" applyAlignment="0" applyProtection="0"/>
    <xf numFmtId="175" fontId="26" fillId="90" borderId="91" applyNumberFormat="0" applyFont="0" applyBorder="0" applyAlignment="0" applyProtection="0">
      <alignment horizontal="right" vertical="center"/>
    </xf>
    <xf numFmtId="0" fontId="26" fillId="16" borderId="91"/>
    <xf numFmtId="4" fontId="26" fillId="16" borderId="91"/>
    <xf numFmtId="0" fontId="94" fillId="0" borderId="89" applyNumberFormat="0" applyFill="0" applyAlignment="0" applyProtection="0"/>
    <xf numFmtId="0" fontId="72" fillId="86" borderId="95" applyNumberFormat="0" applyAlignment="0" applyProtection="0"/>
    <xf numFmtId="0" fontId="3" fillId="50" borderId="0" applyNumberFormat="0" applyBorder="0" applyAlignment="0" applyProtection="0"/>
    <xf numFmtId="0" fontId="3" fillId="62" borderId="0" applyNumberFormat="0" applyBorder="0" applyAlignment="0" applyProtection="0"/>
    <xf numFmtId="0" fontId="22" fillId="14" borderId="92">
      <alignment horizontal="right" vertical="center"/>
    </xf>
    <xf numFmtId="0" fontId="94" fillId="0" borderId="89" applyNumberFormat="0" applyFill="0" applyAlignment="0" applyProtection="0"/>
    <xf numFmtId="0" fontId="60" fillId="46" borderId="49" applyNumberFormat="0" applyAlignment="0" applyProtection="0"/>
    <xf numFmtId="0" fontId="69" fillId="89" borderId="90" applyNumberFormat="0" applyFont="0" applyAlignment="0" applyProtection="0"/>
    <xf numFmtId="4" fontId="26" fillId="0" borderId="91" applyFill="0" applyBorder="0" applyProtection="0">
      <alignment horizontal="right" vertical="center"/>
    </xf>
    <xf numFmtId="0" fontId="3" fillId="62" borderId="0" applyNumberFormat="0" applyBorder="0" applyAlignment="0" applyProtection="0"/>
    <xf numFmtId="0" fontId="3" fillId="48" borderId="0" applyNumberFormat="0" applyBorder="0" applyAlignment="0" applyProtection="0"/>
    <xf numFmtId="4" fontId="22" fillId="14" borderId="93">
      <alignment horizontal="right" vertical="center"/>
    </xf>
    <xf numFmtId="0" fontId="3" fillId="51" borderId="0" applyNumberFormat="0" applyBorder="0" applyAlignment="0" applyProtection="0"/>
    <xf numFmtId="0" fontId="22" fillId="14" borderId="91">
      <alignment horizontal="right" vertical="center"/>
    </xf>
    <xf numFmtId="0" fontId="91" fillId="86" borderId="95" applyNumberFormat="0" applyAlignment="0" applyProtection="0"/>
    <xf numFmtId="0" fontId="3" fillId="50" borderId="0" applyNumberFormat="0" applyBorder="0" applyAlignment="0" applyProtection="0"/>
    <xf numFmtId="0" fontId="74" fillId="86" borderId="88" applyNumberFormat="0" applyAlignment="0" applyProtection="0"/>
    <xf numFmtId="0" fontId="94" fillId="0" borderId="89" applyNumberFormat="0" applyFill="0" applyAlignment="0" applyProtection="0"/>
    <xf numFmtId="4" fontId="22" fillId="14" borderId="91">
      <alignment horizontal="right" vertical="center"/>
    </xf>
    <xf numFmtId="0" fontId="63" fillId="55" borderId="0" applyNumberFormat="0" applyBorder="0" applyAlignment="0" applyProtection="0"/>
    <xf numFmtId="0" fontId="26" fillId="0" borderId="91" applyNumberFormat="0" applyFill="0" applyAlignment="0" applyProtection="0"/>
    <xf numFmtId="0" fontId="3" fillId="56" borderId="0" applyNumberFormat="0" applyBorder="0" applyAlignment="0" applyProtection="0"/>
    <xf numFmtId="0" fontId="94" fillId="0" borderId="89" applyNumberFormat="0" applyFill="0" applyAlignment="0" applyProtection="0"/>
    <xf numFmtId="4" fontId="26" fillId="0" borderId="91">
      <alignment horizontal="right" vertical="center"/>
    </xf>
    <xf numFmtId="4" fontId="22" fillId="14" borderId="93">
      <alignment horizontal="right" vertical="center"/>
    </xf>
    <xf numFmtId="0" fontId="65" fillId="9" borderId="91">
      <alignment horizontal="right" vertical="center"/>
    </xf>
    <xf numFmtId="0" fontId="27" fillId="89" borderId="90" applyNumberFormat="0" applyFont="0" applyAlignment="0" applyProtection="0"/>
    <xf numFmtId="0" fontId="3" fillId="59" borderId="0" applyNumberFormat="0" applyBorder="0" applyAlignment="0" applyProtection="0"/>
    <xf numFmtId="0" fontId="87" fillId="73" borderId="88" applyNumberFormat="0" applyAlignment="0" applyProtection="0"/>
    <xf numFmtId="4" fontId="65" fillId="9" borderId="91">
      <alignment horizontal="right" vertical="center"/>
    </xf>
    <xf numFmtId="0" fontId="26" fillId="0" borderId="94">
      <alignment horizontal="left" vertical="center" wrapText="1" indent="2"/>
    </xf>
    <xf numFmtId="0" fontId="91" fillId="86" borderId="95" applyNumberFormat="0" applyAlignment="0" applyProtection="0"/>
    <xf numFmtId="0" fontId="69" fillId="89" borderId="90" applyNumberFormat="0" applyFont="0" applyAlignment="0" applyProtection="0"/>
    <xf numFmtId="0" fontId="78" fillId="73" borderId="88" applyNumberFormat="0" applyAlignment="0" applyProtection="0"/>
    <xf numFmtId="49" fontId="24" fillId="0" borderId="91" applyNumberFormat="0" applyFill="0" applyBorder="0" applyProtection="0">
      <alignment horizontal="left" vertical="center"/>
    </xf>
    <xf numFmtId="4" fontId="22" fillId="9" borderId="91">
      <alignment horizontal="right" vertical="center"/>
    </xf>
    <xf numFmtId="0" fontId="94" fillId="0" borderId="89" applyNumberFormat="0" applyFill="0" applyAlignment="0" applyProtection="0"/>
    <xf numFmtId="0" fontId="3" fillId="53" borderId="0" applyNumberFormat="0" applyBorder="0" applyAlignment="0" applyProtection="0"/>
    <xf numFmtId="0" fontId="91" fillId="86" borderId="95" applyNumberFormat="0" applyAlignment="0" applyProtection="0"/>
    <xf numFmtId="0" fontId="87" fillId="73" borderId="88" applyNumberFormat="0" applyAlignment="0" applyProtection="0"/>
    <xf numFmtId="0" fontId="3" fillId="51" borderId="0" applyNumberFormat="0" applyBorder="0" applyAlignment="0" applyProtection="0"/>
    <xf numFmtId="0" fontId="63" fillId="61" borderId="0" applyNumberFormat="0" applyBorder="0" applyAlignment="0" applyProtection="0"/>
    <xf numFmtId="0" fontId="3" fillId="47" borderId="0" applyNumberFormat="0" applyBorder="0" applyAlignment="0" applyProtection="0"/>
    <xf numFmtId="49" fontId="24" fillId="0" borderId="91" applyNumberFormat="0" applyFill="0" applyBorder="0" applyProtection="0">
      <alignment horizontal="left" vertical="center"/>
    </xf>
    <xf numFmtId="0" fontId="94" fillId="0" borderId="89" applyNumberFormat="0" applyFill="0" applyAlignment="0" applyProtection="0"/>
    <xf numFmtId="0" fontId="63" fillId="52" borderId="0" applyNumberFormat="0" applyBorder="0" applyAlignment="0" applyProtection="0"/>
    <xf numFmtId="49" fontId="26" fillId="0" borderId="91" applyNumberFormat="0" applyFont="0" applyFill="0" applyBorder="0" applyProtection="0">
      <alignment horizontal="left" vertical="center" indent="2"/>
    </xf>
    <xf numFmtId="49" fontId="26" fillId="0" borderId="92" applyNumberFormat="0" applyFont="0" applyFill="0" applyBorder="0" applyProtection="0">
      <alignment horizontal="left" vertical="center" indent="5"/>
    </xf>
    <xf numFmtId="0" fontId="87" fillId="73" borderId="88" applyNumberFormat="0" applyAlignment="0" applyProtection="0"/>
    <xf numFmtId="0" fontId="26" fillId="9" borderId="92">
      <alignment horizontal="left" vertical="center"/>
    </xf>
    <xf numFmtId="0" fontId="75" fillId="86" borderId="88" applyNumberFormat="0" applyAlignment="0" applyProtection="0"/>
    <xf numFmtId="0" fontId="94" fillId="0" borderId="89" applyNumberFormat="0" applyFill="0" applyAlignment="0" applyProtection="0"/>
    <xf numFmtId="4" fontId="22" fillId="14" borderId="92">
      <alignment horizontal="right" vertical="center"/>
    </xf>
    <xf numFmtId="0" fontId="27" fillId="89" borderId="90" applyNumberFormat="0" applyFont="0" applyAlignment="0" applyProtection="0"/>
    <xf numFmtId="4" fontId="26" fillId="0" borderId="91" applyFill="0" applyBorder="0" applyProtection="0">
      <alignment horizontal="right" vertical="center"/>
    </xf>
    <xf numFmtId="49" fontId="24" fillId="0" borderId="91" applyNumberFormat="0" applyFill="0" applyBorder="0" applyProtection="0">
      <alignment horizontal="left" vertical="center"/>
    </xf>
    <xf numFmtId="4" fontId="22" fillId="14" borderId="93">
      <alignment horizontal="right" vertical="center"/>
    </xf>
    <xf numFmtId="0" fontId="63" fillId="64" borderId="0" applyNumberFormat="0" applyBorder="0" applyAlignment="0" applyProtection="0"/>
    <xf numFmtId="0" fontId="94" fillId="0" borderId="89" applyNumberFormat="0" applyFill="0" applyAlignment="0" applyProtection="0"/>
    <xf numFmtId="0" fontId="78" fillId="73" borderId="88" applyNumberFormat="0" applyAlignment="0" applyProtection="0"/>
    <xf numFmtId="0" fontId="79" fillId="0" borderId="89" applyNumberFormat="0" applyFill="0" applyAlignment="0" applyProtection="0"/>
    <xf numFmtId="0" fontId="69" fillId="89" borderId="90" applyNumberFormat="0" applyFont="0" applyAlignment="0" applyProtection="0"/>
    <xf numFmtId="0" fontId="94" fillId="0" borderId="89" applyNumberFormat="0" applyFill="0" applyAlignment="0" applyProtection="0"/>
    <xf numFmtId="0" fontId="63" fillId="55" borderId="0" applyNumberFormat="0" applyBorder="0" applyAlignment="0" applyProtection="0"/>
    <xf numFmtId="0" fontId="69" fillId="89" borderId="90" applyNumberFormat="0" applyFont="0" applyAlignment="0" applyProtection="0"/>
    <xf numFmtId="0" fontId="26" fillId="0" borderId="91" applyNumberFormat="0" applyFill="0" applyAlignment="0" applyProtection="0"/>
    <xf numFmtId="49" fontId="26" fillId="0" borderId="92" applyNumberFormat="0" applyFont="0" applyFill="0" applyBorder="0" applyProtection="0">
      <alignment horizontal="left" vertical="center" indent="5"/>
    </xf>
    <xf numFmtId="0" fontId="26" fillId="0" borderId="91" applyNumberFormat="0" applyFill="0" applyAlignment="0" applyProtection="0"/>
    <xf numFmtId="4" fontId="26" fillId="0" borderId="91">
      <alignment horizontal="right" vertical="center"/>
    </xf>
    <xf numFmtId="4" fontId="26" fillId="0" borderId="91">
      <alignment horizontal="right" vertical="center"/>
    </xf>
    <xf numFmtId="0" fontId="22" fillId="14" borderId="91">
      <alignment horizontal="right" vertical="center"/>
    </xf>
    <xf numFmtId="0" fontId="26" fillId="14" borderId="94">
      <alignment horizontal="left" vertical="center" wrapText="1" indent="2"/>
    </xf>
    <xf numFmtId="0" fontId="87" fillId="73" borderId="88" applyNumberFormat="0" applyAlignment="0" applyProtection="0"/>
    <xf numFmtId="0" fontId="26" fillId="0" borderId="91">
      <alignment horizontal="right" vertical="center"/>
    </xf>
    <xf numFmtId="0" fontId="72" fillId="86" borderId="95" applyNumberFormat="0" applyAlignment="0" applyProtection="0"/>
    <xf numFmtId="0" fontId="74" fillId="86" borderId="88" applyNumberFormat="0" applyAlignment="0" applyProtection="0"/>
    <xf numFmtId="0" fontId="79" fillId="0" borderId="89" applyNumberFormat="0" applyFill="0" applyAlignment="0" applyProtection="0"/>
    <xf numFmtId="175" fontId="26" fillId="90" borderId="91" applyNumberFormat="0" applyFont="0" applyBorder="0" applyAlignment="0" applyProtection="0">
      <alignment horizontal="right" vertical="center"/>
    </xf>
    <xf numFmtId="0" fontId="59" fillId="46" borderId="50" applyNumberFormat="0" applyAlignment="0" applyProtection="0"/>
    <xf numFmtId="0" fontId="22" fillId="14" borderId="93">
      <alignment horizontal="right" vertical="center"/>
    </xf>
    <xf numFmtId="0" fontId="75" fillId="86" borderId="88" applyNumberFormat="0" applyAlignment="0" applyProtection="0"/>
    <xf numFmtId="0" fontId="74" fillId="86" borderId="88" applyNumberFormat="0" applyAlignment="0" applyProtection="0"/>
    <xf numFmtId="0" fontId="94" fillId="0" borderId="89" applyNumberFormat="0" applyFill="0" applyAlignment="0" applyProtection="0"/>
    <xf numFmtId="0" fontId="94" fillId="0" borderId="89" applyNumberFormat="0" applyFill="0" applyAlignment="0" applyProtection="0"/>
    <xf numFmtId="0" fontId="27" fillId="89" borderId="90" applyNumberFormat="0" applyFont="0" applyAlignment="0" applyProtection="0"/>
    <xf numFmtId="0" fontId="63" fillId="61" borderId="0" applyNumberFormat="0" applyBorder="0" applyAlignment="0" applyProtection="0"/>
    <xf numFmtId="0" fontId="22" fillId="14" borderId="93">
      <alignment horizontal="right" vertical="center"/>
    </xf>
    <xf numFmtId="0" fontId="3" fillId="59" borderId="0" applyNumberFormat="0" applyBorder="0" applyAlignment="0" applyProtection="0"/>
    <xf numFmtId="0" fontId="22" fillId="14" borderId="92">
      <alignment horizontal="right" vertical="center"/>
    </xf>
    <xf numFmtId="4" fontId="22" fillId="9" borderId="91">
      <alignment horizontal="right" vertical="center"/>
    </xf>
    <xf numFmtId="4" fontId="22" fillId="14" borderId="91">
      <alignment horizontal="right" vertical="center"/>
    </xf>
    <xf numFmtId="0" fontId="61" fillId="0" borderId="0" applyNumberFormat="0" applyFill="0" applyBorder="0" applyAlignment="0" applyProtection="0"/>
    <xf numFmtId="4" fontId="22" fillId="14" borderId="91">
      <alignment horizontal="right" vertical="center"/>
    </xf>
    <xf numFmtId="0" fontId="78" fillId="73" borderId="88" applyNumberFormat="0" applyAlignment="0" applyProtection="0"/>
    <xf numFmtId="0" fontId="22" fillId="14" borderId="91">
      <alignment horizontal="right" vertical="center"/>
    </xf>
    <xf numFmtId="4" fontId="22" fillId="14" borderId="91">
      <alignment horizontal="right" vertical="center"/>
    </xf>
    <xf numFmtId="0" fontId="91" fillId="86" borderId="95" applyNumberFormat="0" applyAlignment="0" applyProtection="0"/>
    <xf numFmtId="4" fontId="22" fillId="14" borderId="91">
      <alignment horizontal="right" vertical="center"/>
    </xf>
    <xf numFmtId="0" fontId="26" fillId="0" borderId="91">
      <alignment horizontal="right" vertical="center"/>
    </xf>
    <xf numFmtId="0" fontId="3" fillId="48" borderId="0" applyNumberFormat="0" applyBorder="0" applyAlignment="0" applyProtection="0"/>
    <xf numFmtId="0" fontId="63" fillId="49" borderId="0" applyNumberFormat="0" applyBorder="0" applyAlignment="0" applyProtection="0"/>
    <xf numFmtId="0" fontId="61" fillId="0" borderId="0" applyNumberFormat="0" applyFill="0" applyBorder="0" applyAlignment="0" applyProtection="0"/>
    <xf numFmtId="0" fontId="26" fillId="0" borderId="94">
      <alignment horizontal="left" vertical="center" wrapText="1" indent="2"/>
    </xf>
    <xf numFmtId="0" fontId="26" fillId="16" borderId="91"/>
    <xf numFmtId="4" fontId="26" fillId="0" borderId="91" applyFill="0" applyBorder="0" applyProtection="0">
      <alignment horizontal="right" vertical="center"/>
    </xf>
    <xf numFmtId="0" fontId="75" fillId="86" borderId="88" applyNumberFormat="0" applyAlignment="0" applyProtection="0"/>
    <xf numFmtId="0" fontId="26" fillId="14" borderId="94">
      <alignment horizontal="left" vertical="center" wrapText="1" indent="2"/>
    </xf>
    <xf numFmtId="0" fontId="26" fillId="0" borderId="94">
      <alignment horizontal="left" vertical="center" wrapText="1" indent="2"/>
    </xf>
    <xf numFmtId="0" fontId="79" fillId="0" borderId="89" applyNumberFormat="0" applyFill="0" applyAlignment="0" applyProtection="0"/>
    <xf numFmtId="0" fontId="87" fillId="73" borderId="88" applyNumberFormat="0" applyAlignment="0" applyProtection="0"/>
    <xf numFmtId="0" fontId="26" fillId="0" borderId="91">
      <alignment horizontal="right" vertical="center"/>
    </xf>
    <xf numFmtId="49" fontId="26" fillId="0" borderId="91" applyNumberFormat="0" applyFont="0" applyFill="0" applyBorder="0" applyProtection="0">
      <alignment horizontal="left" vertical="center" indent="2"/>
    </xf>
    <xf numFmtId="0" fontId="74" fillId="86" borderId="88" applyNumberFormat="0" applyAlignment="0" applyProtection="0"/>
    <xf numFmtId="0" fontId="26" fillId="0" borderId="91">
      <alignment horizontal="right" vertical="center"/>
    </xf>
    <xf numFmtId="0" fontId="22" fillId="9" borderId="91">
      <alignment horizontal="right" vertical="center"/>
    </xf>
    <xf numFmtId="0" fontId="63" fillId="52" borderId="0" applyNumberFormat="0" applyBorder="0" applyAlignment="0" applyProtection="0"/>
    <xf numFmtId="4" fontId="26" fillId="0" borderId="91">
      <alignment horizontal="right" vertical="center"/>
    </xf>
    <xf numFmtId="175" fontId="26" fillId="90" borderId="91" applyNumberFormat="0" applyFont="0" applyBorder="0" applyAlignment="0" applyProtection="0">
      <alignment horizontal="right" vertical="center"/>
    </xf>
    <xf numFmtId="4" fontId="65" fillId="9" borderId="91">
      <alignment horizontal="right" vertical="center"/>
    </xf>
    <xf numFmtId="4" fontId="22" fillId="14" borderId="92">
      <alignment horizontal="right" vertical="center"/>
    </xf>
    <xf numFmtId="4" fontId="22" fillId="9" borderId="91">
      <alignment horizontal="right" vertical="center"/>
    </xf>
    <xf numFmtId="0" fontId="79" fillId="0" borderId="89" applyNumberFormat="0" applyFill="0" applyAlignment="0" applyProtection="0"/>
    <xf numFmtId="0" fontId="87" fillId="73" borderId="88" applyNumberFormat="0" applyAlignment="0" applyProtection="0"/>
    <xf numFmtId="0" fontId="26" fillId="16" borderId="91"/>
    <xf numFmtId="49" fontId="26" fillId="0" borderId="91" applyNumberFormat="0" applyFont="0" applyFill="0" applyBorder="0" applyProtection="0">
      <alignment horizontal="left" vertical="center" indent="2"/>
    </xf>
    <xf numFmtId="4" fontId="65" fillId="9" borderId="91">
      <alignment horizontal="right" vertical="center"/>
    </xf>
    <xf numFmtId="0" fontId="91" fillId="86" borderId="95" applyNumberFormat="0" applyAlignment="0" applyProtection="0"/>
    <xf numFmtId="0" fontId="3" fillId="62" borderId="0" applyNumberFormat="0" applyBorder="0" applyAlignment="0" applyProtection="0"/>
    <xf numFmtId="49" fontId="24" fillId="0" borderId="91" applyNumberFormat="0" applyFill="0" applyBorder="0" applyProtection="0">
      <alignment horizontal="left" vertical="center"/>
    </xf>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65" fillId="9" borderId="91">
      <alignment horizontal="right" vertical="center"/>
    </xf>
    <xf numFmtId="0" fontId="63" fillId="49" borderId="0" applyNumberFormat="0" applyBorder="0" applyAlignment="0" applyProtection="0"/>
    <xf numFmtId="0" fontId="63"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63" fillId="58" borderId="0" applyNumberFormat="0" applyBorder="0" applyAlignment="0" applyProtection="0"/>
    <xf numFmtId="0" fontId="3" fillId="54" borderId="0" applyNumberFormat="0" applyBorder="0" applyAlignment="0" applyProtection="0"/>
    <xf numFmtId="0" fontId="63" fillId="55" borderId="0" applyNumberFormat="0" applyBorder="0" applyAlignment="0" applyProtection="0"/>
    <xf numFmtId="0" fontId="79" fillId="0" borderId="89" applyNumberFormat="0" applyFill="0" applyAlignment="0" applyProtection="0"/>
    <xf numFmtId="0" fontId="26" fillId="14" borderId="94">
      <alignment horizontal="left" vertical="center" wrapText="1" indent="2"/>
    </xf>
    <xf numFmtId="0" fontId="72" fillId="86" borderId="95" applyNumberFormat="0" applyAlignment="0" applyProtection="0"/>
    <xf numFmtId="4" fontId="22" fillId="14" borderId="91">
      <alignment horizontal="right" vertical="center"/>
    </xf>
    <xf numFmtId="0" fontId="26" fillId="16" borderId="91"/>
    <xf numFmtId="0" fontId="74" fillId="86" borderId="88" applyNumberFormat="0" applyAlignment="0" applyProtection="0"/>
    <xf numFmtId="0" fontId="22" fillId="9" borderId="91">
      <alignment horizontal="right" vertical="center"/>
    </xf>
    <xf numFmtId="0" fontId="26" fillId="0" borderId="91">
      <alignment horizontal="right" vertical="center"/>
    </xf>
    <xf numFmtId="0" fontId="94" fillId="0" borderId="89" applyNumberFormat="0" applyFill="0" applyAlignment="0" applyProtection="0"/>
    <xf numFmtId="0" fontId="26" fillId="9" borderId="92">
      <alignment horizontal="left" vertical="center"/>
    </xf>
    <xf numFmtId="0" fontId="87" fillId="73" borderId="88" applyNumberFormat="0" applyAlignment="0" applyProtection="0"/>
    <xf numFmtId="175" fontId="26" fillId="90" borderId="91" applyNumberFormat="0" applyFont="0" applyBorder="0" applyAlignment="0" applyProtection="0">
      <alignment horizontal="right" vertical="center"/>
    </xf>
    <xf numFmtId="0" fontId="69" fillId="89" borderId="90" applyNumberFormat="0" applyFont="0" applyAlignment="0" applyProtection="0"/>
    <xf numFmtId="0" fontId="26" fillId="0" borderId="94">
      <alignment horizontal="left" vertical="center" wrapText="1" indent="2"/>
    </xf>
    <xf numFmtId="4" fontId="26" fillId="16" borderId="91"/>
    <xf numFmtId="49" fontId="24" fillId="0" borderId="91" applyNumberFormat="0" applyFill="0" applyBorder="0" applyProtection="0">
      <alignment horizontal="left" vertical="center"/>
    </xf>
    <xf numFmtId="0" fontId="26" fillId="0" borderId="91">
      <alignment horizontal="right" vertical="center"/>
    </xf>
    <xf numFmtId="4" fontId="22" fillId="14" borderId="93">
      <alignment horizontal="right" vertical="center"/>
    </xf>
    <xf numFmtId="4" fontId="22" fillId="14" borderId="91">
      <alignment horizontal="right" vertical="center"/>
    </xf>
    <xf numFmtId="4" fontId="22" fillId="14" borderId="91">
      <alignment horizontal="right" vertical="center"/>
    </xf>
    <xf numFmtId="0" fontId="65" fillId="9" borderId="91">
      <alignment horizontal="right" vertical="center"/>
    </xf>
    <xf numFmtId="0" fontId="22" fillId="9" borderId="91">
      <alignment horizontal="right" vertical="center"/>
    </xf>
    <xf numFmtId="49" fontId="26" fillId="0" borderId="91" applyNumberFormat="0" applyFont="0" applyFill="0" applyBorder="0" applyProtection="0">
      <alignment horizontal="left" vertical="center" indent="2"/>
    </xf>
    <xf numFmtId="0" fontId="87" fillId="73" borderId="88" applyNumberFormat="0" applyAlignment="0" applyProtection="0"/>
    <xf numFmtId="0" fontId="72" fillId="86" borderId="95" applyNumberFormat="0" applyAlignment="0" applyProtection="0"/>
    <xf numFmtId="49" fontId="26" fillId="0" borderId="91" applyNumberFormat="0" applyFont="0" applyFill="0" applyBorder="0" applyProtection="0">
      <alignment horizontal="left" vertical="center" indent="2"/>
    </xf>
    <xf numFmtId="0" fontId="78" fillId="73" borderId="88" applyNumberFormat="0" applyAlignment="0" applyProtection="0"/>
    <xf numFmtId="4" fontId="26" fillId="0" borderId="91" applyFill="0" applyBorder="0" applyProtection="0">
      <alignment horizontal="right" vertical="center"/>
    </xf>
    <xf numFmtId="0" fontId="75" fillId="86" borderId="88" applyNumberFormat="0" applyAlignment="0" applyProtection="0"/>
    <xf numFmtId="0" fontId="94" fillId="0" borderId="89" applyNumberFormat="0" applyFill="0" applyAlignment="0" applyProtection="0"/>
    <xf numFmtId="0" fontId="91" fillId="86" borderId="95" applyNumberFormat="0" applyAlignment="0" applyProtection="0"/>
    <xf numFmtId="0" fontId="26" fillId="0" borderId="91" applyNumberFormat="0" applyFill="0" applyAlignment="0" applyProtection="0"/>
    <xf numFmtId="4" fontId="26" fillId="0" borderId="91">
      <alignment horizontal="right" vertical="center"/>
    </xf>
    <xf numFmtId="0" fontId="26" fillId="0" borderId="91">
      <alignment horizontal="right" vertical="center"/>
    </xf>
    <xf numFmtId="0" fontId="87" fillId="73" borderId="88" applyNumberFormat="0" applyAlignment="0" applyProtection="0"/>
    <xf numFmtId="0" fontId="72" fillId="86" borderId="95" applyNumberFormat="0" applyAlignment="0" applyProtection="0"/>
    <xf numFmtId="0" fontId="74" fillId="86" borderId="88" applyNumberFormat="0" applyAlignment="0" applyProtection="0"/>
    <xf numFmtId="0" fontId="26" fillId="14" borderId="94">
      <alignment horizontal="left" vertical="center" wrapText="1" indent="2"/>
    </xf>
    <xf numFmtId="0" fontId="75" fillId="86" borderId="88" applyNumberFormat="0" applyAlignment="0" applyProtection="0"/>
    <xf numFmtId="0" fontId="75" fillId="86" borderId="88" applyNumberFormat="0" applyAlignment="0" applyProtection="0"/>
    <xf numFmtId="4" fontId="22" fillId="14" borderId="92">
      <alignment horizontal="right" vertical="center"/>
    </xf>
    <xf numFmtId="0" fontId="22" fillId="14" borderId="92">
      <alignment horizontal="right" vertical="center"/>
    </xf>
    <xf numFmtId="0" fontId="22" fillId="14" borderId="91">
      <alignment horizontal="right" vertical="center"/>
    </xf>
    <xf numFmtId="4" fontId="65" fillId="9" borderId="91">
      <alignment horizontal="right" vertical="center"/>
    </xf>
    <xf numFmtId="0" fontId="78" fillId="73" borderId="88" applyNumberFormat="0" applyAlignment="0" applyProtection="0"/>
    <xf numFmtId="0" fontId="79" fillId="0" borderId="89" applyNumberFormat="0" applyFill="0" applyAlignment="0" applyProtection="0"/>
    <xf numFmtId="0" fontId="94" fillId="0" borderId="89" applyNumberFormat="0" applyFill="0" applyAlignment="0" applyProtection="0"/>
    <xf numFmtId="0" fontId="69" fillId="89" borderId="90" applyNumberFormat="0" applyFont="0" applyAlignment="0" applyProtection="0"/>
    <xf numFmtId="0" fontId="87" fillId="73" borderId="88" applyNumberFormat="0" applyAlignment="0" applyProtection="0"/>
    <xf numFmtId="49" fontId="24" fillId="0" borderId="91" applyNumberFormat="0" applyFill="0" applyBorder="0" applyProtection="0">
      <alignment horizontal="left" vertical="center"/>
    </xf>
    <xf numFmtId="0" fontId="26" fillId="14" borderId="94">
      <alignment horizontal="left" vertical="center" wrapText="1" indent="2"/>
    </xf>
    <xf numFmtId="0" fontId="75" fillId="86" borderId="88" applyNumberFormat="0" applyAlignment="0" applyProtection="0"/>
    <xf numFmtId="0" fontId="26" fillId="0" borderId="94">
      <alignment horizontal="left" vertical="center" wrapText="1" indent="2"/>
    </xf>
    <xf numFmtId="0" fontId="69" fillId="89" borderId="90" applyNumberFormat="0" applyFont="0" applyAlignment="0" applyProtection="0"/>
    <xf numFmtId="0" fontId="27" fillId="89" borderId="90" applyNumberFormat="0" applyFont="0" applyAlignment="0" applyProtection="0"/>
    <xf numFmtId="0" fontId="91" fillId="86" borderId="95" applyNumberFormat="0" applyAlignment="0" applyProtection="0"/>
    <xf numFmtId="0" fontId="94" fillId="0" borderId="89" applyNumberFormat="0" applyFill="0" applyAlignment="0" applyProtection="0"/>
    <xf numFmtId="4" fontId="26" fillId="16" borderId="91"/>
    <xf numFmtId="0" fontId="22" fillId="14" borderId="91">
      <alignment horizontal="right" vertical="center"/>
    </xf>
    <xf numFmtId="0" fontId="94" fillId="0" borderId="89" applyNumberFormat="0" applyFill="0" applyAlignment="0" applyProtection="0"/>
    <xf numFmtId="4" fontId="22" fillId="14" borderId="93">
      <alignment horizontal="right" vertical="center"/>
    </xf>
    <xf numFmtId="0" fontId="74" fillId="86" borderId="88" applyNumberFormat="0" applyAlignment="0" applyProtection="0"/>
    <xf numFmtId="0" fontId="22" fillId="14" borderId="92">
      <alignment horizontal="right" vertical="center"/>
    </xf>
    <xf numFmtId="0" fontId="75" fillId="86" borderId="88" applyNumberFormat="0" applyAlignment="0" applyProtection="0"/>
    <xf numFmtId="0" fontId="79" fillId="0" borderId="89" applyNumberFormat="0" applyFill="0" applyAlignment="0" applyProtection="0"/>
    <xf numFmtId="0" fontId="69" fillId="89" borderId="90" applyNumberFormat="0" applyFont="0" applyAlignment="0" applyProtection="0"/>
    <xf numFmtId="4" fontId="22" fillId="14" borderId="92">
      <alignment horizontal="right" vertical="center"/>
    </xf>
    <xf numFmtId="0" fontId="26" fillId="14" borderId="94">
      <alignment horizontal="left" vertical="center" wrapText="1" indent="2"/>
    </xf>
    <xf numFmtId="0" fontId="26" fillId="16" borderId="91"/>
    <xf numFmtId="175" fontId="26" fillId="90" borderId="91" applyNumberFormat="0" applyFont="0" applyBorder="0" applyAlignment="0" applyProtection="0">
      <alignment horizontal="right" vertical="center"/>
    </xf>
    <xf numFmtId="0" fontId="26" fillId="0" borderId="91" applyNumberFormat="0" applyFill="0" applyAlignment="0" applyProtection="0"/>
    <xf numFmtId="4" fontId="26" fillId="0" borderId="91" applyFill="0" applyBorder="0" applyProtection="0">
      <alignment horizontal="right" vertical="center"/>
    </xf>
    <xf numFmtId="4" fontId="22" fillId="9" borderId="91">
      <alignment horizontal="right" vertical="center"/>
    </xf>
    <xf numFmtId="0" fontId="79" fillId="0" borderId="89" applyNumberFormat="0" applyFill="0" applyAlignment="0" applyProtection="0"/>
    <xf numFmtId="49" fontId="24" fillId="0" borderId="91" applyNumberFormat="0" applyFill="0" applyBorder="0" applyProtection="0">
      <alignment horizontal="left" vertical="center"/>
    </xf>
    <xf numFmtId="49" fontId="26" fillId="0" borderId="92" applyNumberFormat="0" applyFont="0" applyFill="0" applyBorder="0" applyProtection="0">
      <alignment horizontal="left" vertical="center" indent="5"/>
    </xf>
    <xf numFmtId="0" fontId="26" fillId="9" borderId="92">
      <alignment horizontal="left" vertical="center"/>
    </xf>
    <xf numFmtId="0" fontId="75" fillId="86" borderId="88" applyNumberFormat="0" applyAlignment="0" applyProtection="0"/>
    <xf numFmtId="4" fontId="22" fillId="14" borderId="93">
      <alignment horizontal="right" vertical="center"/>
    </xf>
    <xf numFmtId="0" fontId="87" fillId="73" borderId="88" applyNumberFormat="0" applyAlignment="0" applyProtection="0"/>
    <xf numFmtId="0" fontId="87" fillId="73" borderId="88" applyNumberFormat="0" applyAlignment="0" applyProtection="0"/>
    <xf numFmtId="0" fontId="69" fillId="89" borderId="90" applyNumberFormat="0" applyFont="0" applyAlignment="0" applyProtection="0"/>
    <xf numFmtId="0" fontId="91" fillId="86" borderId="95" applyNumberFormat="0" applyAlignment="0" applyProtection="0"/>
    <xf numFmtId="0" fontId="94" fillId="0" borderId="89" applyNumberFormat="0" applyFill="0" applyAlignment="0" applyProtection="0"/>
    <xf numFmtId="0" fontId="22" fillId="14" borderId="91">
      <alignment horizontal="right" vertical="center"/>
    </xf>
    <xf numFmtId="0" fontId="27" fillId="89" borderId="90" applyNumberFormat="0" applyFont="0" applyAlignment="0" applyProtection="0"/>
    <xf numFmtId="4" fontId="26" fillId="0" borderId="91">
      <alignment horizontal="right" vertical="center"/>
    </xf>
    <xf numFmtId="0" fontId="94" fillId="0" borderId="89" applyNumberFormat="0" applyFill="0" applyAlignment="0" applyProtection="0"/>
    <xf numFmtId="0" fontId="22" fillId="14" borderId="91">
      <alignment horizontal="right" vertical="center"/>
    </xf>
    <xf numFmtId="0" fontId="22" fillId="14" borderId="91">
      <alignment horizontal="right" vertical="center"/>
    </xf>
    <xf numFmtId="4" fontId="65" fillId="9" borderId="91">
      <alignment horizontal="right" vertical="center"/>
    </xf>
    <xf numFmtId="0" fontId="22" fillId="9" borderId="91">
      <alignment horizontal="right" vertical="center"/>
    </xf>
    <xf numFmtId="4" fontId="22" fillId="9" borderId="91">
      <alignment horizontal="right" vertical="center"/>
    </xf>
    <xf numFmtId="0" fontId="65" fillId="9" borderId="91">
      <alignment horizontal="right" vertical="center"/>
    </xf>
    <xf numFmtId="4" fontId="65" fillId="9" borderId="91">
      <alignment horizontal="right" vertical="center"/>
    </xf>
    <xf numFmtId="0" fontId="22" fillId="14" borderId="91">
      <alignment horizontal="right" vertical="center"/>
    </xf>
    <xf numFmtId="4" fontId="22" fillId="14" borderId="91">
      <alignment horizontal="right" vertical="center"/>
    </xf>
    <xf numFmtId="0" fontId="22" fillId="14" borderId="91">
      <alignment horizontal="right" vertical="center"/>
    </xf>
    <xf numFmtId="4" fontId="22" fillId="14" borderId="91">
      <alignment horizontal="right" vertical="center"/>
    </xf>
    <xf numFmtId="0" fontId="22" fillId="14" borderId="92">
      <alignment horizontal="right" vertical="center"/>
    </xf>
    <xf numFmtId="4" fontId="22" fillId="14" borderId="92">
      <alignment horizontal="right" vertical="center"/>
    </xf>
    <xf numFmtId="0" fontId="22" fillId="14" borderId="93">
      <alignment horizontal="right" vertical="center"/>
    </xf>
    <xf numFmtId="4" fontId="22" fillId="14" borderId="93">
      <alignment horizontal="right" vertical="center"/>
    </xf>
    <xf numFmtId="0" fontId="75" fillId="86" borderId="88" applyNumberFormat="0" applyAlignment="0" applyProtection="0"/>
    <xf numFmtId="0" fontId="26" fillId="14" borderId="94">
      <alignment horizontal="left" vertical="center" wrapText="1" indent="2"/>
    </xf>
    <xf numFmtId="0" fontId="26" fillId="0" borderId="94">
      <alignment horizontal="left" vertical="center" wrapText="1" indent="2"/>
    </xf>
    <xf numFmtId="0" fontId="26" fillId="9" borderId="92">
      <alignment horizontal="left" vertical="center"/>
    </xf>
    <xf numFmtId="0" fontId="87" fillId="73" borderId="88" applyNumberFormat="0" applyAlignment="0" applyProtection="0"/>
    <xf numFmtId="0" fontId="26" fillId="0" borderId="91">
      <alignment horizontal="right" vertical="center"/>
    </xf>
    <xf numFmtId="4" fontId="26" fillId="0" borderId="91">
      <alignment horizontal="right" vertical="center"/>
    </xf>
    <xf numFmtId="0" fontId="26" fillId="0" borderId="91" applyNumberFormat="0" applyFill="0" applyAlignment="0" applyProtection="0"/>
    <xf numFmtId="0" fontId="91" fillId="86" borderId="95" applyNumberFormat="0" applyAlignment="0" applyProtection="0"/>
    <xf numFmtId="175" fontId="26" fillId="90" borderId="91" applyNumberFormat="0" applyFont="0" applyBorder="0" applyAlignment="0" applyProtection="0">
      <alignment horizontal="right" vertical="center"/>
    </xf>
    <xf numFmtId="0" fontId="26" fillId="16" borderId="91"/>
    <xf numFmtId="4" fontId="26" fillId="16" borderId="91"/>
    <xf numFmtId="0" fontId="94" fillId="0" borderId="89" applyNumberFormat="0" applyFill="0" applyAlignment="0" applyProtection="0"/>
    <xf numFmtId="0" fontId="27" fillId="89" borderId="90" applyNumberFormat="0" applyFont="0" applyAlignment="0" applyProtection="0"/>
    <xf numFmtId="0" fontId="69" fillId="89" borderId="90" applyNumberFormat="0" applyFont="0" applyAlignment="0" applyProtection="0"/>
    <xf numFmtId="0" fontId="26" fillId="0" borderId="91" applyNumberFormat="0" applyFill="0" applyAlignment="0" applyProtection="0"/>
    <xf numFmtId="0" fontId="79" fillId="0" borderId="89" applyNumberFormat="0" applyFill="0" applyAlignment="0" applyProtection="0"/>
    <xf numFmtId="0" fontId="94" fillId="0" borderId="89" applyNumberFormat="0" applyFill="0" applyAlignment="0" applyProtection="0"/>
    <xf numFmtId="0" fontId="78" fillId="73" borderId="88" applyNumberFormat="0" applyAlignment="0" applyProtection="0"/>
    <xf numFmtId="0" fontId="75" fillId="86" borderId="88" applyNumberFormat="0" applyAlignment="0" applyProtection="0"/>
    <xf numFmtId="4" fontId="65" fillId="9" borderId="91">
      <alignment horizontal="right" vertical="center"/>
    </xf>
    <xf numFmtId="0" fontId="22" fillId="9" borderId="91">
      <alignment horizontal="right" vertical="center"/>
    </xf>
    <xf numFmtId="175" fontId="26" fillId="90" borderId="91" applyNumberFormat="0" applyFont="0" applyBorder="0" applyAlignment="0" applyProtection="0">
      <alignment horizontal="right" vertical="center"/>
    </xf>
    <xf numFmtId="0" fontId="79" fillId="0" borderId="89" applyNumberFormat="0" applyFill="0" applyAlignment="0" applyProtection="0"/>
    <xf numFmtId="49" fontId="26" fillId="0" borderId="91" applyNumberFormat="0" applyFont="0" applyFill="0" applyBorder="0" applyProtection="0">
      <alignment horizontal="left" vertical="center" indent="2"/>
    </xf>
    <xf numFmtId="49" fontId="26" fillId="0" borderId="92" applyNumberFormat="0" applyFont="0" applyFill="0" applyBorder="0" applyProtection="0">
      <alignment horizontal="left" vertical="center" indent="5"/>
    </xf>
    <xf numFmtId="49" fontId="26" fillId="0" borderId="91" applyNumberFormat="0" applyFont="0" applyFill="0" applyBorder="0" applyProtection="0">
      <alignment horizontal="left" vertical="center" indent="2"/>
    </xf>
    <xf numFmtId="4" fontId="26" fillId="0" borderId="91" applyFill="0" applyBorder="0" applyProtection="0">
      <alignment horizontal="right" vertical="center"/>
    </xf>
    <xf numFmtId="49" fontId="24" fillId="0" borderId="91" applyNumberFormat="0" applyFill="0" applyBorder="0" applyProtection="0">
      <alignment horizontal="left" vertical="center"/>
    </xf>
    <xf numFmtId="0" fontId="26" fillId="0" borderId="94">
      <alignment horizontal="left" vertical="center" wrapText="1" indent="2"/>
    </xf>
    <xf numFmtId="0" fontId="91" fillId="86" borderId="95" applyNumberFormat="0" applyAlignment="0" applyProtection="0"/>
    <xf numFmtId="0" fontId="22" fillId="14" borderId="93">
      <alignment horizontal="right" vertical="center"/>
    </xf>
    <xf numFmtId="0" fontId="78" fillId="73" borderId="88" applyNumberFormat="0" applyAlignment="0" applyProtection="0"/>
    <xf numFmtId="0" fontId="22" fillId="14" borderId="93">
      <alignment horizontal="right" vertical="center"/>
    </xf>
    <xf numFmtId="4" fontId="22" fillId="14" borderId="91">
      <alignment horizontal="right" vertical="center"/>
    </xf>
    <xf numFmtId="0" fontId="22" fillId="14" borderId="91">
      <alignment horizontal="right" vertical="center"/>
    </xf>
    <xf numFmtId="0" fontId="72" fillId="86" borderId="95" applyNumberFormat="0" applyAlignment="0" applyProtection="0"/>
    <xf numFmtId="0" fontId="74" fillId="86" borderId="88" applyNumberFormat="0" applyAlignment="0" applyProtection="0"/>
    <xf numFmtId="0" fontId="79" fillId="0" borderId="89" applyNumberFormat="0" applyFill="0" applyAlignment="0" applyProtection="0"/>
    <xf numFmtId="0" fontId="26" fillId="16" borderId="91"/>
    <xf numFmtId="4" fontId="26" fillId="16" borderId="91"/>
    <xf numFmtId="4" fontId="22" fillId="14" borderId="91">
      <alignment horizontal="right" vertical="center"/>
    </xf>
    <xf numFmtId="0" fontId="65" fillId="9" borderId="91">
      <alignment horizontal="right" vertical="center"/>
    </xf>
    <xf numFmtId="0" fontId="78" fillId="73" borderId="88" applyNumberFormat="0" applyAlignment="0" applyProtection="0"/>
    <xf numFmtId="0" fontId="75" fillId="86" borderId="88" applyNumberFormat="0" applyAlignment="0" applyProtection="0"/>
    <xf numFmtId="4" fontId="26" fillId="0" borderId="91">
      <alignment horizontal="right" vertical="center"/>
    </xf>
    <xf numFmtId="0" fontId="26" fillId="14" borderId="94">
      <alignment horizontal="left" vertical="center" wrapText="1" indent="2"/>
    </xf>
    <xf numFmtId="0" fontId="26" fillId="0" borderId="94">
      <alignment horizontal="left" vertical="center" wrapText="1" indent="2"/>
    </xf>
    <xf numFmtId="0" fontId="91" fillId="86" borderId="95" applyNumberFormat="0" applyAlignment="0" applyProtection="0"/>
    <xf numFmtId="0" fontId="87" fillId="73" borderId="88" applyNumberFormat="0" applyAlignment="0" applyProtection="0"/>
    <xf numFmtId="0" fontId="74" fillId="86" borderId="88" applyNumberFormat="0" applyAlignment="0" applyProtection="0"/>
    <xf numFmtId="0" fontId="72" fillId="86" borderId="95" applyNumberFormat="0" applyAlignment="0" applyProtection="0"/>
    <xf numFmtId="0" fontId="22" fillId="14" borderId="93">
      <alignment horizontal="right" vertical="center"/>
    </xf>
    <xf numFmtId="0" fontId="65" fillId="9" borderId="91">
      <alignment horizontal="right" vertical="center"/>
    </xf>
    <xf numFmtId="4" fontId="22" fillId="9" borderId="91">
      <alignment horizontal="right" vertical="center"/>
    </xf>
    <xf numFmtId="4" fontId="22" fillId="14" borderId="91">
      <alignment horizontal="right" vertical="center"/>
    </xf>
    <xf numFmtId="49" fontId="26" fillId="0" borderId="92" applyNumberFormat="0" applyFont="0" applyFill="0" applyBorder="0" applyProtection="0">
      <alignment horizontal="left" vertical="center" indent="5"/>
    </xf>
    <xf numFmtId="4" fontId="26" fillId="0" borderId="91" applyFill="0" applyBorder="0" applyProtection="0">
      <alignment horizontal="right" vertical="center"/>
    </xf>
    <xf numFmtId="4" fontId="22" fillId="9" borderId="91">
      <alignment horizontal="right" vertical="center"/>
    </xf>
    <xf numFmtId="0" fontId="87" fillId="73" borderId="88" applyNumberFormat="0" applyAlignment="0" applyProtection="0"/>
    <xf numFmtId="0" fontId="87" fillId="73" borderId="88" applyNumberFormat="0" applyAlignment="0" applyProtection="0"/>
    <xf numFmtId="0" fontId="78" fillId="73" borderId="88" applyNumberFormat="0" applyAlignment="0" applyProtection="0"/>
    <xf numFmtId="0" fontId="74" fillId="86" borderId="88" applyNumberFormat="0" applyAlignment="0" applyProtection="0"/>
    <xf numFmtId="0" fontId="26" fillId="14" borderId="94">
      <alignment horizontal="left" vertical="center" wrapText="1" indent="2"/>
    </xf>
    <xf numFmtId="0" fontId="26" fillId="0" borderId="94">
      <alignment horizontal="left" vertical="center" wrapText="1" indent="2"/>
    </xf>
    <xf numFmtId="0" fontId="26" fillId="14" borderId="94">
      <alignment horizontal="left" vertical="center" wrapText="1" indent="2"/>
    </xf>
    <xf numFmtId="0" fontId="26" fillId="0" borderId="94">
      <alignment horizontal="left" vertical="center" wrapText="1" indent="2"/>
    </xf>
    <xf numFmtId="0" fontId="72" fillId="86" borderId="95" applyNumberFormat="0" applyAlignment="0" applyProtection="0"/>
    <xf numFmtId="0" fontId="74" fillId="86" borderId="88" applyNumberFormat="0" applyAlignment="0" applyProtection="0"/>
    <xf numFmtId="0" fontId="75" fillId="86" borderId="88" applyNumberFormat="0" applyAlignment="0" applyProtection="0"/>
    <xf numFmtId="0" fontId="78" fillId="73" borderId="88" applyNumberFormat="0" applyAlignment="0" applyProtection="0"/>
    <xf numFmtId="0" fontId="79" fillId="0" borderId="89" applyNumberFormat="0" applyFill="0" applyAlignment="0" applyProtection="0"/>
    <xf numFmtId="0" fontId="87" fillId="73" borderId="88" applyNumberFormat="0" applyAlignment="0" applyProtection="0"/>
    <xf numFmtId="0" fontId="69" fillId="89" borderId="90" applyNumberFormat="0" applyFont="0" applyAlignment="0" applyProtection="0"/>
    <xf numFmtId="0" fontId="27" fillId="89" borderId="90" applyNumberFormat="0" applyFont="0" applyAlignment="0" applyProtection="0"/>
    <xf numFmtId="0" fontId="91" fillId="86" borderId="95" applyNumberFormat="0" applyAlignment="0" applyProtection="0"/>
    <xf numFmtId="0" fontId="94" fillId="0" borderId="89" applyNumberFormat="0" applyFill="0" applyAlignment="0" applyProtection="0"/>
    <xf numFmtId="0" fontId="75" fillId="86" borderId="88" applyNumberFormat="0" applyAlignment="0" applyProtection="0"/>
    <xf numFmtId="0" fontId="87" fillId="73" borderId="88" applyNumberFormat="0" applyAlignment="0" applyProtection="0"/>
    <xf numFmtId="0" fontId="69" fillId="89" borderId="90" applyNumberFormat="0" applyFont="0" applyAlignment="0" applyProtection="0"/>
    <xf numFmtId="0" fontId="91" fillId="86" borderId="95" applyNumberFormat="0" applyAlignment="0" applyProtection="0"/>
    <xf numFmtId="0" fontId="94" fillId="0" borderId="89" applyNumberFormat="0" applyFill="0" applyAlignment="0" applyProtection="0"/>
    <xf numFmtId="0" fontId="75" fillId="86" borderId="88" applyNumberFormat="0" applyAlignment="0" applyProtection="0"/>
    <xf numFmtId="0" fontId="87" fillId="73" borderId="88" applyNumberFormat="0" applyAlignment="0" applyProtection="0"/>
    <xf numFmtId="0" fontId="91" fillId="86" borderId="95" applyNumberFormat="0" applyAlignment="0" applyProtection="0"/>
    <xf numFmtId="0" fontId="94" fillId="0" borderId="89" applyNumberFormat="0" applyFill="0" applyAlignment="0" applyProtection="0"/>
    <xf numFmtId="0" fontId="3" fillId="53" borderId="0" applyNumberFormat="0" applyBorder="0" applyAlignment="0" applyProtection="0"/>
    <xf numFmtId="0" fontId="72" fillId="86" borderId="95" applyNumberFormat="0" applyAlignment="0" applyProtection="0"/>
    <xf numFmtId="0" fontId="74" fillId="86" borderId="88" applyNumberFormat="0" applyAlignment="0" applyProtection="0"/>
    <xf numFmtId="0" fontId="79" fillId="0" borderId="89" applyNumberFormat="0" applyFill="0" applyAlignment="0" applyProtection="0"/>
    <xf numFmtId="49" fontId="26" fillId="0" borderId="91" applyNumberFormat="0" applyFont="0" applyFill="0" applyBorder="0" applyProtection="0">
      <alignment horizontal="left" vertical="center" indent="2"/>
    </xf>
    <xf numFmtId="0" fontId="22" fillId="9" borderId="91">
      <alignment horizontal="right" vertical="center"/>
    </xf>
    <xf numFmtId="4" fontId="22" fillId="9" borderId="91">
      <alignment horizontal="right" vertical="center"/>
    </xf>
    <xf numFmtId="0" fontId="65" fillId="9" borderId="91">
      <alignment horizontal="right" vertical="center"/>
    </xf>
    <xf numFmtId="4" fontId="65" fillId="9" borderId="91">
      <alignment horizontal="right" vertical="center"/>
    </xf>
    <xf numFmtId="0" fontId="22" fillId="14" borderId="91">
      <alignment horizontal="right" vertical="center"/>
    </xf>
    <xf numFmtId="4" fontId="22" fillId="14" borderId="91">
      <alignment horizontal="right" vertical="center"/>
    </xf>
    <xf numFmtId="0" fontId="22" fillId="14" borderId="91">
      <alignment horizontal="right" vertical="center"/>
    </xf>
    <xf numFmtId="4" fontId="22" fillId="14" borderId="91">
      <alignment horizontal="right" vertical="center"/>
    </xf>
    <xf numFmtId="0" fontId="78" fillId="73" borderId="88" applyNumberFormat="0" applyAlignment="0" applyProtection="0"/>
    <xf numFmtId="0" fontId="26" fillId="0" borderId="91">
      <alignment horizontal="right" vertical="center"/>
    </xf>
    <xf numFmtId="4" fontId="26" fillId="0" borderId="91">
      <alignment horizontal="right" vertical="center"/>
    </xf>
    <xf numFmtId="4" fontId="26" fillId="0" borderId="91" applyFill="0" applyBorder="0" applyProtection="0">
      <alignment horizontal="right" vertical="center"/>
    </xf>
    <xf numFmtId="49" fontId="24" fillId="0" borderId="91" applyNumberFormat="0" applyFill="0" applyBorder="0" applyProtection="0">
      <alignment horizontal="left" vertical="center"/>
    </xf>
    <xf numFmtId="0" fontId="26" fillId="0" borderId="91" applyNumberFormat="0" applyFill="0" applyAlignment="0" applyProtection="0"/>
    <xf numFmtId="175" fontId="26" fillId="90" borderId="91" applyNumberFormat="0" applyFont="0" applyBorder="0" applyAlignment="0" applyProtection="0">
      <alignment horizontal="right" vertical="center"/>
    </xf>
    <xf numFmtId="0" fontId="26" fillId="16" borderId="91"/>
    <xf numFmtId="4" fontId="26" fillId="16" borderId="91"/>
    <xf numFmtId="4" fontId="22" fillId="14" borderId="91">
      <alignment horizontal="right" vertical="center"/>
    </xf>
    <xf numFmtId="0" fontId="26" fillId="16" borderId="91"/>
    <xf numFmtId="0" fontId="74" fillId="86" borderId="88" applyNumberFormat="0" applyAlignment="0" applyProtection="0"/>
    <xf numFmtId="0" fontId="22" fillId="9" borderId="91">
      <alignment horizontal="right" vertical="center"/>
    </xf>
    <xf numFmtId="0" fontId="26" fillId="0" borderId="91">
      <alignment horizontal="right" vertical="center"/>
    </xf>
    <xf numFmtId="0" fontId="94" fillId="0" borderId="89" applyNumberFormat="0" applyFill="0" applyAlignment="0" applyProtection="0"/>
    <xf numFmtId="0" fontId="26" fillId="9" borderId="92">
      <alignment horizontal="left" vertical="center"/>
    </xf>
    <xf numFmtId="0" fontId="87" fillId="73" borderId="88" applyNumberFormat="0" applyAlignment="0" applyProtection="0"/>
    <xf numFmtId="175" fontId="26" fillId="90" borderId="91" applyNumberFormat="0" applyFont="0" applyBorder="0" applyAlignment="0" applyProtection="0">
      <alignment horizontal="right" vertical="center"/>
    </xf>
    <xf numFmtId="0" fontId="69" fillId="89" borderId="90" applyNumberFormat="0" applyFont="0" applyAlignment="0" applyProtection="0"/>
    <xf numFmtId="0" fontId="26" fillId="0" borderId="94">
      <alignment horizontal="left" vertical="center" wrapText="1" indent="2"/>
    </xf>
    <xf numFmtId="4" fontId="26" fillId="16" borderId="91"/>
    <xf numFmtId="49" fontId="24" fillId="0" borderId="91" applyNumberFormat="0" applyFill="0" applyBorder="0" applyProtection="0">
      <alignment horizontal="left" vertical="center"/>
    </xf>
    <xf numFmtId="0" fontId="26" fillId="0" borderId="91">
      <alignment horizontal="right" vertical="center"/>
    </xf>
    <xf numFmtId="4" fontId="22" fillId="14" borderId="93">
      <alignment horizontal="right" vertical="center"/>
    </xf>
    <xf numFmtId="4" fontId="22" fillId="14" borderId="91">
      <alignment horizontal="right" vertical="center"/>
    </xf>
    <xf numFmtId="4" fontId="22" fillId="14" borderId="91">
      <alignment horizontal="right" vertical="center"/>
    </xf>
    <xf numFmtId="0" fontId="65" fillId="9" borderId="91">
      <alignment horizontal="right" vertical="center"/>
    </xf>
    <xf numFmtId="0" fontId="22" fillId="9" borderId="91">
      <alignment horizontal="right" vertical="center"/>
    </xf>
    <xf numFmtId="49" fontId="26" fillId="0" borderId="91" applyNumberFormat="0" applyFont="0" applyFill="0" applyBorder="0" applyProtection="0">
      <alignment horizontal="left" vertical="center" indent="2"/>
    </xf>
    <xf numFmtId="0" fontId="87" fillId="73" borderId="88" applyNumberFormat="0" applyAlignment="0" applyProtection="0"/>
    <xf numFmtId="0" fontId="72" fillId="86" borderId="95" applyNumberFormat="0" applyAlignment="0" applyProtection="0"/>
    <xf numFmtId="49" fontId="26" fillId="0" borderId="91" applyNumberFormat="0" applyFont="0" applyFill="0" applyBorder="0" applyProtection="0">
      <alignment horizontal="left" vertical="center" indent="2"/>
    </xf>
    <xf numFmtId="0" fontId="78" fillId="73" borderId="88" applyNumberFormat="0" applyAlignment="0" applyProtection="0"/>
    <xf numFmtId="4" fontId="26" fillId="0" borderId="91" applyFill="0" applyBorder="0" applyProtection="0">
      <alignment horizontal="right" vertical="center"/>
    </xf>
    <xf numFmtId="0" fontId="75" fillId="86" borderId="88" applyNumberFormat="0" applyAlignment="0" applyProtection="0"/>
    <xf numFmtId="0" fontId="94" fillId="0" borderId="89" applyNumberFormat="0" applyFill="0" applyAlignment="0" applyProtection="0"/>
    <xf numFmtId="0" fontId="91" fillId="86" borderId="95" applyNumberFormat="0" applyAlignment="0" applyProtection="0"/>
    <xf numFmtId="0" fontId="26" fillId="0" borderId="91" applyNumberFormat="0" applyFill="0" applyAlignment="0" applyProtection="0"/>
    <xf numFmtId="4" fontId="26" fillId="0" borderId="91">
      <alignment horizontal="right" vertical="center"/>
    </xf>
    <xf numFmtId="0" fontId="26" fillId="0" borderId="91">
      <alignment horizontal="right" vertical="center"/>
    </xf>
    <xf numFmtId="0" fontId="87" fillId="73" borderId="88" applyNumberFormat="0" applyAlignment="0" applyProtection="0"/>
    <xf numFmtId="0" fontId="72" fillId="86" borderId="95" applyNumberFormat="0" applyAlignment="0" applyProtection="0"/>
    <xf numFmtId="0" fontId="74" fillId="86" borderId="88" applyNumberFormat="0" applyAlignment="0" applyProtection="0"/>
    <xf numFmtId="0" fontId="26" fillId="14" borderId="94">
      <alignment horizontal="left" vertical="center" wrapText="1" indent="2"/>
    </xf>
    <xf numFmtId="0" fontId="75" fillId="86" borderId="88" applyNumberFormat="0" applyAlignment="0" applyProtection="0"/>
    <xf numFmtId="0" fontId="75" fillId="86" borderId="88" applyNumberFormat="0" applyAlignment="0" applyProtection="0"/>
    <xf numFmtId="4" fontId="22" fillId="14" borderId="92">
      <alignment horizontal="right" vertical="center"/>
    </xf>
    <xf numFmtId="0" fontId="22" fillId="14" borderId="92">
      <alignment horizontal="right" vertical="center"/>
    </xf>
    <xf numFmtId="0" fontId="22" fillId="14" borderId="91">
      <alignment horizontal="right" vertical="center"/>
    </xf>
    <xf numFmtId="4" fontId="65" fillId="9" borderId="91">
      <alignment horizontal="right" vertical="center"/>
    </xf>
    <xf numFmtId="0" fontId="78" fillId="73" borderId="88" applyNumberFormat="0" applyAlignment="0" applyProtection="0"/>
    <xf numFmtId="0" fontId="79" fillId="0" borderId="89" applyNumberFormat="0" applyFill="0" applyAlignment="0" applyProtection="0"/>
    <xf numFmtId="0" fontId="94" fillId="0" borderId="89" applyNumberFormat="0" applyFill="0" applyAlignment="0" applyProtection="0"/>
    <xf numFmtId="0" fontId="69" fillId="89" borderId="90" applyNumberFormat="0" applyFont="0" applyAlignment="0" applyProtection="0"/>
    <xf numFmtId="0" fontId="87" fillId="73" borderId="88" applyNumberFormat="0" applyAlignment="0" applyProtection="0"/>
    <xf numFmtId="49" fontId="24" fillId="0" borderId="91" applyNumberFormat="0" applyFill="0" applyBorder="0" applyProtection="0">
      <alignment horizontal="left" vertical="center"/>
    </xf>
    <xf numFmtId="0" fontId="26" fillId="14" borderId="94">
      <alignment horizontal="left" vertical="center" wrapText="1" indent="2"/>
    </xf>
    <xf numFmtId="0" fontId="75" fillId="86" borderId="88" applyNumberFormat="0" applyAlignment="0" applyProtection="0"/>
    <xf numFmtId="0" fontId="26" fillId="0" borderId="94">
      <alignment horizontal="left" vertical="center" wrapText="1" indent="2"/>
    </xf>
    <xf numFmtId="0" fontId="69" fillId="89" borderId="90" applyNumberFormat="0" applyFont="0" applyAlignment="0" applyProtection="0"/>
    <xf numFmtId="0" fontId="27" fillId="89" borderId="90" applyNumberFormat="0" applyFont="0" applyAlignment="0" applyProtection="0"/>
    <xf numFmtId="0" fontId="91" fillId="86" borderId="95" applyNumberFormat="0" applyAlignment="0" applyProtection="0"/>
    <xf numFmtId="0" fontId="94" fillId="0" borderId="89" applyNumberFormat="0" applyFill="0" applyAlignment="0" applyProtection="0"/>
    <xf numFmtId="4" fontId="26" fillId="16" borderId="91"/>
    <xf numFmtId="0" fontId="22" fillId="14" borderId="91">
      <alignment horizontal="right" vertical="center"/>
    </xf>
    <xf numFmtId="0" fontId="94" fillId="0" borderId="89" applyNumberFormat="0" applyFill="0" applyAlignment="0" applyProtection="0"/>
    <xf numFmtId="4" fontId="22" fillId="14" borderId="93">
      <alignment horizontal="right" vertical="center"/>
    </xf>
    <xf numFmtId="0" fontId="74" fillId="86" borderId="88" applyNumberFormat="0" applyAlignment="0" applyProtection="0"/>
    <xf numFmtId="0" fontId="22" fillId="14" borderId="92">
      <alignment horizontal="right" vertical="center"/>
    </xf>
    <xf numFmtId="0" fontId="75" fillId="86" borderId="88" applyNumberFormat="0" applyAlignment="0" applyProtection="0"/>
    <xf numFmtId="0" fontId="79" fillId="0" borderId="89" applyNumberFormat="0" applyFill="0" applyAlignment="0" applyProtection="0"/>
    <xf numFmtId="0" fontId="69" fillId="89" borderId="90" applyNumberFormat="0" applyFont="0" applyAlignment="0" applyProtection="0"/>
    <xf numFmtId="4" fontId="22" fillId="14" borderId="92">
      <alignment horizontal="right" vertical="center"/>
    </xf>
    <xf numFmtId="0" fontId="26" fillId="14" borderId="94">
      <alignment horizontal="left" vertical="center" wrapText="1" indent="2"/>
    </xf>
    <xf numFmtId="0" fontId="26" fillId="16" borderId="91"/>
    <xf numFmtId="175" fontId="26" fillId="90" borderId="91" applyNumberFormat="0" applyFont="0" applyBorder="0" applyAlignment="0" applyProtection="0">
      <alignment horizontal="right" vertical="center"/>
    </xf>
    <xf numFmtId="0" fontId="26" fillId="0" borderId="91" applyNumberFormat="0" applyFill="0" applyAlignment="0" applyProtection="0"/>
    <xf numFmtId="4" fontId="26" fillId="0" borderId="91" applyFill="0" applyBorder="0" applyProtection="0">
      <alignment horizontal="right" vertical="center"/>
    </xf>
    <xf numFmtId="4" fontId="22" fillId="9" borderId="91">
      <alignment horizontal="right" vertical="center"/>
    </xf>
    <xf numFmtId="0" fontId="79" fillId="0" borderId="89" applyNumberFormat="0" applyFill="0" applyAlignment="0" applyProtection="0"/>
    <xf numFmtId="49" fontId="24" fillId="0" borderId="91" applyNumberFormat="0" applyFill="0" applyBorder="0" applyProtection="0">
      <alignment horizontal="left" vertical="center"/>
    </xf>
    <xf numFmtId="49" fontId="26" fillId="0" borderId="92" applyNumberFormat="0" applyFont="0" applyFill="0" applyBorder="0" applyProtection="0">
      <alignment horizontal="left" vertical="center" indent="5"/>
    </xf>
    <xf numFmtId="0" fontId="26" fillId="9" borderId="92">
      <alignment horizontal="left" vertical="center"/>
    </xf>
    <xf numFmtId="0" fontId="75" fillId="86" borderId="88" applyNumberFormat="0" applyAlignment="0" applyProtection="0"/>
    <xf numFmtId="4" fontId="22" fillId="14" borderId="93">
      <alignment horizontal="right" vertical="center"/>
    </xf>
    <xf numFmtId="0" fontId="87" fillId="73" borderId="88" applyNumberFormat="0" applyAlignment="0" applyProtection="0"/>
    <xf numFmtId="0" fontId="87" fillId="73" borderId="88" applyNumberFormat="0" applyAlignment="0" applyProtection="0"/>
    <xf numFmtId="0" fontId="69" fillId="89" borderId="90" applyNumberFormat="0" applyFont="0" applyAlignment="0" applyProtection="0"/>
    <xf numFmtId="0" fontId="91" fillId="86" borderId="95" applyNumberFormat="0" applyAlignment="0" applyProtection="0"/>
    <xf numFmtId="0" fontId="94" fillId="0" borderId="89" applyNumberFormat="0" applyFill="0" applyAlignment="0" applyProtection="0"/>
    <xf numFmtId="0" fontId="22" fillId="14" borderId="91">
      <alignment horizontal="right" vertical="center"/>
    </xf>
    <xf numFmtId="0" fontId="27" fillId="89" borderId="90" applyNumberFormat="0" applyFont="0" applyAlignment="0" applyProtection="0"/>
    <xf numFmtId="4" fontId="26" fillId="0" borderId="91">
      <alignment horizontal="right" vertical="center"/>
    </xf>
    <xf numFmtId="0" fontId="94" fillId="0" borderId="89" applyNumberFormat="0" applyFill="0" applyAlignment="0" applyProtection="0"/>
    <xf numFmtId="0" fontId="22" fillId="14" borderId="91">
      <alignment horizontal="right" vertical="center"/>
    </xf>
    <xf numFmtId="0" fontId="22" fillId="14" borderId="91">
      <alignment horizontal="right" vertical="center"/>
    </xf>
    <xf numFmtId="4" fontId="65" fillId="9" borderId="91">
      <alignment horizontal="right" vertical="center"/>
    </xf>
    <xf numFmtId="0" fontId="22" fillId="9" borderId="91">
      <alignment horizontal="right" vertical="center"/>
    </xf>
    <xf numFmtId="4" fontId="22" fillId="9" borderId="91">
      <alignment horizontal="right" vertical="center"/>
    </xf>
    <xf numFmtId="0" fontId="65" fillId="9" borderId="91">
      <alignment horizontal="right" vertical="center"/>
    </xf>
    <xf numFmtId="4" fontId="65" fillId="9" borderId="91">
      <alignment horizontal="right" vertical="center"/>
    </xf>
    <xf numFmtId="0" fontId="22" fillId="14" borderId="91">
      <alignment horizontal="right" vertical="center"/>
    </xf>
    <xf numFmtId="4" fontId="22" fillId="14" borderId="91">
      <alignment horizontal="right" vertical="center"/>
    </xf>
    <xf numFmtId="0" fontId="22" fillId="14" borderId="91">
      <alignment horizontal="right" vertical="center"/>
    </xf>
    <xf numFmtId="4" fontId="22" fillId="14" borderId="91">
      <alignment horizontal="right" vertical="center"/>
    </xf>
    <xf numFmtId="0" fontId="22" fillId="14" borderId="92">
      <alignment horizontal="right" vertical="center"/>
    </xf>
    <xf numFmtId="4" fontId="22" fillId="14" borderId="92">
      <alignment horizontal="right" vertical="center"/>
    </xf>
    <xf numFmtId="0" fontId="22" fillId="14" borderId="93">
      <alignment horizontal="right" vertical="center"/>
    </xf>
    <xf numFmtId="4" fontId="22" fillId="14" borderId="93">
      <alignment horizontal="right" vertical="center"/>
    </xf>
    <xf numFmtId="0" fontId="75" fillId="86" borderId="88" applyNumberFormat="0" applyAlignment="0" applyProtection="0"/>
    <xf numFmtId="0" fontId="26" fillId="14" borderId="94">
      <alignment horizontal="left" vertical="center" wrapText="1" indent="2"/>
    </xf>
    <xf numFmtId="0" fontId="26" fillId="0" borderId="94">
      <alignment horizontal="left" vertical="center" wrapText="1" indent="2"/>
    </xf>
    <xf numFmtId="0" fontId="26" fillId="9" borderId="92">
      <alignment horizontal="left" vertical="center"/>
    </xf>
    <xf numFmtId="0" fontId="87" fillId="73" borderId="88" applyNumberFormat="0" applyAlignment="0" applyProtection="0"/>
    <xf numFmtId="0" fontId="26" fillId="0" borderId="91">
      <alignment horizontal="right" vertical="center"/>
    </xf>
    <xf numFmtId="4" fontId="26" fillId="0" borderId="91">
      <alignment horizontal="right" vertical="center"/>
    </xf>
    <xf numFmtId="0" fontId="26" fillId="0" borderId="91" applyNumberFormat="0" applyFill="0" applyAlignment="0" applyProtection="0"/>
    <xf numFmtId="0" fontId="91" fillId="86" borderId="95" applyNumberFormat="0" applyAlignment="0" applyProtection="0"/>
    <xf numFmtId="175" fontId="26" fillId="90" borderId="91" applyNumberFormat="0" applyFont="0" applyBorder="0" applyAlignment="0" applyProtection="0">
      <alignment horizontal="right" vertical="center"/>
    </xf>
    <xf numFmtId="0" fontId="26" fillId="16" borderId="91"/>
    <xf numFmtId="4" fontId="26" fillId="16" borderId="91"/>
    <xf numFmtId="0" fontId="94" fillId="0" borderId="89" applyNumberFormat="0" applyFill="0" applyAlignment="0" applyProtection="0"/>
    <xf numFmtId="0" fontId="27" fillId="89" borderId="90" applyNumberFormat="0" applyFont="0" applyAlignment="0" applyProtection="0"/>
    <xf numFmtId="0" fontId="69" fillId="89" borderId="90" applyNumberFormat="0" applyFont="0" applyAlignment="0" applyProtection="0"/>
    <xf numFmtId="0" fontId="26" fillId="0" borderId="91" applyNumberFormat="0" applyFill="0" applyAlignment="0" applyProtection="0"/>
    <xf numFmtId="0" fontId="79" fillId="0" borderId="89" applyNumberFormat="0" applyFill="0" applyAlignment="0" applyProtection="0"/>
    <xf numFmtId="0" fontId="94" fillId="0" borderId="89" applyNumberFormat="0" applyFill="0" applyAlignment="0" applyProtection="0"/>
    <xf numFmtId="0" fontId="78" fillId="73" borderId="88" applyNumberFormat="0" applyAlignment="0" applyProtection="0"/>
    <xf numFmtId="0" fontId="75" fillId="86" borderId="88" applyNumberFormat="0" applyAlignment="0" applyProtection="0"/>
    <xf numFmtId="4" fontId="65" fillId="9" borderId="91">
      <alignment horizontal="right" vertical="center"/>
    </xf>
    <xf numFmtId="0" fontId="22" fillId="9" borderId="91">
      <alignment horizontal="right" vertical="center"/>
    </xf>
    <xf numFmtId="175" fontId="26" fillId="90" borderId="91" applyNumberFormat="0" applyFont="0" applyBorder="0" applyAlignment="0" applyProtection="0">
      <alignment horizontal="right" vertical="center"/>
    </xf>
    <xf numFmtId="0" fontId="79" fillId="0" borderId="89" applyNumberFormat="0" applyFill="0" applyAlignment="0" applyProtection="0"/>
    <xf numFmtId="49" fontId="26" fillId="0" borderId="91" applyNumberFormat="0" applyFont="0" applyFill="0" applyBorder="0" applyProtection="0">
      <alignment horizontal="left" vertical="center" indent="2"/>
    </xf>
    <xf numFmtId="49" fontId="26" fillId="0" borderId="92" applyNumberFormat="0" applyFont="0" applyFill="0" applyBorder="0" applyProtection="0">
      <alignment horizontal="left" vertical="center" indent="5"/>
    </xf>
    <xf numFmtId="49" fontId="26" fillId="0" borderId="91" applyNumberFormat="0" applyFont="0" applyFill="0" applyBorder="0" applyProtection="0">
      <alignment horizontal="left" vertical="center" indent="2"/>
    </xf>
    <xf numFmtId="4" fontId="26" fillId="0" borderId="91" applyFill="0" applyBorder="0" applyProtection="0">
      <alignment horizontal="right" vertical="center"/>
    </xf>
    <xf numFmtId="49" fontId="24" fillId="0" borderId="91" applyNumberFormat="0" applyFill="0" applyBorder="0" applyProtection="0">
      <alignment horizontal="left" vertical="center"/>
    </xf>
    <xf numFmtId="0" fontId="26" fillId="0" borderId="94">
      <alignment horizontal="left" vertical="center" wrapText="1" indent="2"/>
    </xf>
    <xf numFmtId="0" fontId="91" fillId="86" borderId="95" applyNumberFormat="0" applyAlignment="0" applyProtection="0"/>
    <xf numFmtId="0" fontId="22" fillId="14" borderId="93">
      <alignment horizontal="right" vertical="center"/>
    </xf>
    <xf numFmtId="0" fontId="78" fillId="73" borderId="88" applyNumberFormat="0" applyAlignment="0" applyProtection="0"/>
    <xf numFmtId="0" fontId="22" fillId="14" borderId="93">
      <alignment horizontal="right" vertical="center"/>
    </xf>
    <xf numFmtId="4" fontId="22" fillId="14" borderId="91">
      <alignment horizontal="right" vertical="center"/>
    </xf>
    <xf numFmtId="0" fontId="22" fillId="14" borderId="91">
      <alignment horizontal="right" vertical="center"/>
    </xf>
    <xf numFmtId="0" fontId="72" fillId="86" borderId="95" applyNumberFormat="0" applyAlignment="0" applyProtection="0"/>
    <xf numFmtId="0" fontId="74" fillId="86" borderId="88" applyNumberFormat="0" applyAlignment="0" applyProtection="0"/>
    <xf numFmtId="0" fontId="79" fillId="0" borderId="89" applyNumberFormat="0" applyFill="0" applyAlignment="0" applyProtection="0"/>
    <xf numFmtId="0" fontId="26" fillId="16" borderId="91"/>
    <xf numFmtId="4" fontId="26" fillId="16" borderId="91"/>
    <xf numFmtId="4" fontId="22" fillId="14" borderId="91">
      <alignment horizontal="right" vertical="center"/>
    </xf>
    <xf numFmtId="0" fontId="65" fillId="9" borderId="91">
      <alignment horizontal="right" vertical="center"/>
    </xf>
    <xf numFmtId="0" fontId="78" fillId="73" borderId="88" applyNumberFormat="0" applyAlignment="0" applyProtection="0"/>
    <xf numFmtId="0" fontId="75" fillId="86" borderId="88" applyNumberFormat="0" applyAlignment="0" applyProtection="0"/>
    <xf numFmtId="4" fontId="26" fillId="0" borderId="91">
      <alignment horizontal="right" vertical="center"/>
    </xf>
    <xf numFmtId="0" fontId="26" fillId="14" borderId="94">
      <alignment horizontal="left" vertical="center" wrapText="1" indent="2"/>
    </xf>
    <xf numFmtId="0" fontId="26" fillId="0" borderId="94">
      <alignment horizontal="left" vertical="center" wrapText="1" indent="2"/>
    </xf>
    <xf numFmtId="0" fontId="91" fillId="86" borderId="95" applyNumberFormat="0" applyAlignment="0" applyProtection="0"/>
    <xf numFmtId="0" fontId="87" fillId="73" borderId="88" applyNumberFormat="0" applyAlignment="0" applyProtection="0"/>
    <xf numFmtId="0" fontId="74" fillId="86" borderId="88" applyNumberFormat="0" applyAlignment="0" applyProtection="0"/>
    <xf numFmtId="0" fontId="72" fillId="86" borderId="95" applyNumberFormat="0" applyAlignment="0" applyProtection="0"/>
    <xf numFmtId="0" fontId="22" fillId="14" borderId="93">
      <alignment horizontal="right" vertical="center"/>
    </xf>
    <xf numFmtId="0" fontId="65" fillId="9" borderId="91">
      <alignment horizontal="right" vertical="center"/>
    </xf>
    <xf numFmtId="4" fontId="22" fillId="9" borderId="91">
      <alignment horizontal="right" vertical="center"/>
    </xf>
    <xf numFmtId="4" fontId="22" fillId="14" borderId="91">
      <alignment horizontal="right" vertical="center"/>
    </xf>
    <xf numFmtId="49" fontId="26" fillId="0" borderId="92" applyNumberFormat="0" applyFont="0" applyFill="0" applyBorder="0" applyProtection="0">
      <alignment horizontal="left" vertical="center" indent="5"/>
    </xf>
    <xf numFmtId="4" fontId="26" fillId="0" borderId="91" applyFill="0" applyBorder="0" applyProtection="0">
      <alignment horizontal="right" vertical="center"/>
    </xf>
    <xf numFmtId="4" fontId="22" fillId="9" borderId="91">
      <alignment horizontal="right" vertical="center"/>
    </xf>
    <xf numFmtId="0" fontId="87" fillId="73" borderId="88" applyNumberFormat="0" applyAlignment="0" applyProtection="0"/>
    <xf numFmtId="0" fontId="78" fillId="73" borderId="88" applyNumberFormat="0" applyAlignment="0" applyProtection="0"/>
    <xf numFmtId="0" fontId="74" fillId="86" borderId="88" applyNumberFormat="0" applyAlignment="0" applyProtection="0"/>
    <xf numFmtId="0" fontId="26" fillId="14" borderId="94">
      <alignment horizontal="left" vertical="center" wrapText="1" indent="2"/>
    </xf>
    <xf numFmtId="0" fontId="26" fillId="0" borderId="94">
      <alignment horizontal="left" vertical="center" wrapText="1" indent="2"/>
    </xf>
    <xf numFmtId="0" fontId="26" fillId="14" borderId="94">
      <alignment horizontal="left" vertical="center" wrapText="1" indent="2"/>
    </xf>
    <xf numFmtId="0" fontId="72" fillId="86" borderId="95" applyNumberFormat="0" applyAlignment="0" applyProtection="0"/>
    <xf numFmtId="0" fontId="91" fillId="86" borderId="95" applyNumberFormat="0" applyAlignment="0" applyProtection="0"/>
    <xf numFmtId="0" fontId="22" fillId="14" borderId="93">
      <alignment horizontal="right" vertical="center"/>
    </xf>
    <xf numFmtId="0" fontId="74" fillId="86" borderId="88" applyNumberFormat="0" applyAlignment="0" applyProtection="0"/>
    <xf numFmtId="4" fontId="22" fillId="14" borderId="91">
      <alignment horizontal="right" vertical="center"/>
    </xf>
    <xf numFmtId="4" fontId="26" fillId="16" borderId="91"/>
    <xf numFmtId="4" fontId="26" fillId="16" borderId="91"/>
    <xf numFmtId="0" fontId="22" fillId="14" borderId="91">
      <alignment horizontal="right" vertical="center"/>
    </xf>
    <xf numFmtId="0" fontId="22" fillId="14" borderId="91">
      <alignment horizontal="right" vertical="center"/>
    </xf>
    <xf numFmtId="0" fontId="26" fillId="16" borderId="91"/>
    <xf numFmtId="0" fontId="22" fillId="14" borderId="93">
      <alignment horizontal="right" vertical="center"/>
    </xf>
    <xf numFmtId="0" fontId="22" fillId="14" borderId="93">
      <alignment horizontal="right" vertical="center"/>
    </xf>
    <xf numFmtId="0" fontId="74" fillId="86" borderId="88" applyNumberFormat="0" applyAlignment="0" applyProtection="0"/>
    <xf numFmtId="0" fontId="22" fillId="14" borderId="92">
      <alignment horizontal="right" vertical="center"/>
    </xf>
    <xf numFmtId="0" fontId="26" fillId="0" borderId="91">
      <alignment horizontal="right" vertical="center"/>
    </xf>
    <xf numFmtId="4" fontId="26" fillId="0" borderId="91">
      <alignment horizontal="right" vertical="center"/>
    </xf>
    <xf numFmtId="0" fontId="94" fillId="0" borderId="89" applyNumberFormat="0" applyFill="0" applyAlignment="0" applyProtection="0"/>
    <xf numFmtId="0" fontId="75" fillId="86" borderId="88" applyNumberFormat="0" applyAlignment="0" applyProtection="0"/>
    <xf numFmtId="0" fontId="94" fillId="0" borderId="89" applyNumberFormat="0" applyFill="0" applyAlignment="0" applyProtection="0"/>
    <xf numFmtId="0" fontId="75" fillId="86" borderId="88" applyNumberFormat="0" applyAlignment="0" applyProtection="0"/>
    <xf numFmtId="49" fontId="24" fillId="0" borderId="91" applyNumberFormat="0" applyFill="0" applyBorder="0" applyProtection="0">
      <alignment horizontal="left" vertical="center"/>
    </xf>
    <xf numFmtId="0" fontId="69" fillId="89" borderId="90" applyNumberFormat="0" applyFont="0" applyAlignment="0" applyProtection="0"/>
    <xf numFmtId="0" fontId="22" fillId="9" borderId="91">
      <alignment horizontal="right" vertical="center"/>
    </xf>
    <xf numFmtId="0" fontId="22" fillId="14" borderId="91">
      <alignment horizontal="right" vertical="center"/>
    </xf>
    <xf numFmtId="0" fontId="75" fillId="86" borderId="88" applyNumberFormat="0" applyAlignment="0" applyProtection="0"/>
    <xf numFmtId="0" fontId="79" fillId="0" borderId="89" applyNumberFormat="0" applyFill="0" applyAlignment="0" applyProtection="0"/>
    <xf numFmtId="4" fontId="26" fillId="0" borderId="91" applyFill="0" applyBorder="0" applyProtection="0">
      <alignment horizontal="right" vertical="center"/>
    </xf>
    <xf numFmtId="0" fontId="5" fillId="0" borderId="51" applyNumberFormat="0" applyFill="0" applyAlignment="0" applyProtection="0"/>
    <xf numFmtId="0" fontId="26" fillId="14" borderId="94">
      <alignment horizontal="left" vertical="center" wrapText="1" indent="2"/>
    </xf>
    <xf numFmtId="0" fontId="5" fillId="0" borderId="51" applyNumberFormat="0" applyFill="0" applyAlignment="0" applyProtection="0"/>
    <xf numFmtId="0" fontId="3" fillId="59" borderId="0" applyNumberFormat="0" applyBorder="0" applyAlignment="0" applyProtection="0"/>
    <xf numFmtId="0" fontId="63" fillId="64" borderId="0" applyNumberFormat="0" applyBorder="0" applyAlignment="0" applyProtection="0"/>
    <xf numFmtId="4" fontId="22" fillId="14" borderId="91">
      <alignment horizontal="right" vertical="center"/>
    </xf>
    <xf numFmtId="0" fontId="87" fillId="73" borderId="88" applyNumberFormat="0" applyAlignment="0" applyProtection="0"/>
    <xf numFmtId="0" fontId="75" fillId="86" borderId="88" applyNumberFormat="0" applyAlignment="0" applyProtection="0"/>
    <xf numFmtId="0" fontId="74" fillId="86" borderId="88" applyNumberFormat="0" applyAlignment="0" applyProtection="0"/>
    <xf numFmtId="0" fontId="26" fillId="9" borderId="92">
      <alignment horizontal="left" vertical="center"/>
    </xf>
    <xf numFmtId="0" fontId="3" fillId="53" borderId="0" applyNumberFormat="0" applyBorder="0" applyAlignment="0" applyProtection="0"/>
    <xf numFmtId="0" fontId="22" fillId="14" borderId="91">
      <alignment horizontal="right" vertical="center"/>
    </xf>
    <xf numFmtId="0" fontId="62" fillId="0" borderId="0" applyNumberFormat="0" applyFill="0" applyBorder="0" applyAlignment="0" applyProtection="0"/>
    <xf numFmtId="0" fontId="63" fillId="49" borderId="0" applyNumberFormat="0" applyBorder="0" applyAlignment="0" applyProtection="0"/>
    <xf numFmtId="175" fontId="26" fillId="90" borderId="91" applyNumberFormat="0" applyFont="0" applyBorder="0" applyAlignment="0" applyProtection="0">
      <alignment horizontal="right" vertical="center"/>
    </xf>
    <xf numFmtId="0" fontId="60" fillId="46" borderId="49" applyNumberFormat="0" applyAlignment="0" applyProtection="0"/>
    <xf numFmtId="0" fontId="60" fillId="46" borderId="49" applyNumberFormat="0" applyAlignment="0" applyProtection="0"/>
    <xf numFmtId="0" fontId="26" fillId="0" borderId="94">
      <alignment horizontal="left" vertical="center" wrapText="1" indent="2"/>
    </xf>
    <xf numFmtId="175" fontId="26" fillId="90" borderId="91" applyNumberFormat="0" applyFont="0" applyBorder="0" applyAlignment="0" applyProtection="0">
      <alignment horizontal="right" vertical="center"/>
    </xf>
    <xf numFmtId="4" fontId="26" fillId="0" borderId="91" applyFill="0" applyBorder="0" applyProtection="0">
      <alignment horizontal="right" vertical="center"/>
    </xf>
    <xf numFmtId="0" fontId="62" fillId="0" borderId="0" applyNumberFormat="0" applyFill="0" applyBorder="0" applyAlignment="0" applyProtection="0"/>
    <xf numFmtId="0" fontId="87" fillId="73" borderId="88" applyNumberFormat="0" applyAlignment="0" applyProtection="0"/>
    <xf numFmtId="0" fontId="26" fillId="0" borderId="94">
      <alignment horizontal="left" vertical="center" wrapText="1" indent="2"/>
    </xf>
    <xf numFmtId="0" fontId="26" fillId="16" borderId="91"/>
    <xf numFmtId="0" fontId="26" fillId="0" borderId="91">
      <alignment horizontal="right" vertical="center"/>
    </xf>
    <xf numFmtId="0" fontId="26" fillId="16" borderId="91"/>
    <xf numFmtId="0" fontId="69" fillId="89" borderId="90" applyNumberFormat="0" applyFont="0" applyAlignment="0" applyProtection="0"/>
    <xf numFmtId="49" fontId="24" fillId="0" borderId="91" applyNumberFormat="0" applyFill="0" applyBorder="0" applyProtection="0">
      <alignment horizontal="left" vertical="center"/>
    </xf>
    <xf numFmtId="0" fontId="26" fillId="0" borderId="94">
      <alignment horizontal="left" vertical="center" wrapText="1" indent="2"/>
    </xf>
    <xf numFmtId="0" fontId="75" fillId="86" borderId="88" applyNumberFormat="0" applyAlignment="0" applyProtection="0"/>
    <xf numFmtId="49" fontId="26" fillId="0" borderId="91" applyNumberFormat="0" applyFont="0" applyFill="0" applyBorder="0" applyProtection="0">
      <alignment horizontal="left" vertical="center" indent="2"/>
    </xf>
    <xf numFmtId="0" fontId="26" fillId="14" borderId="94">
      <alignment horizontal="left" vertical="center" wrapText="1" indent="2"/>
    </xf>
    <xf numFmtId="0" fontId="91" fillId="86" borderId="95" applyNumberFormat="0" applyAlignment="0" applyProtection="0"/>
    <xf numFmtId="0" fontId="3" fillId="50" borderId="0" applyNumberFormat="0" applyBorder="0" applyAlignment="0" applyProtection="0"/>
    <xf numFmtId="0" fontId="5" fillId="0" borderId="51" applyNumberFormat="0" applyFill="0" applyAlignment="0" applyProtection="0"/>
    <xf numFmtId="0" fontId="65" fillId="9" borderId="91">
      <alignment horizontal="right" vertical="center"/>
    </xf>
    <xf numFmtId="0" fontId="3" fillId="63" borderId="0" applyNumberFormat="0" applyBorder="0" applyAlignment="0" applyProtection="0"/>
    <xf numFmtId="0" fontId="78" fillId="73" borderId="88" applyNumberFormat="0" applyAlignment="0" applyProtection="0"/>
    <xf numFmtId="4" fontId="65" fillId="9" borderId="91">
      <alignment horizontal="right" vertical="center"/>
    </xf>
    <xf numFmtId="0" fontId="78" fillId="73" borderId="88" applyNumberFormat="0" applyAlignment="0" applyProtection="0"/>
    <xf numFmtId="0" fontId="63" fillId="58" borderId="0" applyNumberFormat="0" applyBorder="0" applyAlignment="0" applyProtection="0"/>
    <xf numFmtId="0" fontId="74" fillId="86" borderId="88" applyNumberFormat="0" applyAlignment="0" applyProtection="0"/>
    <xf numFmtId="0" fontId="72" fillId="86" borderId="95" applyNumberFormat="0" applyAlignment="0" applyProtection="0"/>
    <xf numFmtId="0" fontId="3" fillId="54" borderId="0" applyNumberFormat="0" applyBorder="0" applyAlignment="0" applyProtection="0"/>
    <xf numFmtId="0" fontId="26" fillId="16" borderId="91"/>
    <xf numFmtId="0" fontId="22" fillId="14" borderId="91">
      <alignment horizontal="right" vertical="center"/>
    </xf>
    <xf numFmtId="0" fontId="65" fillId="9" borderId="91">
      <alignment horizontal="right" vertical="center"/>
    </xf>
    <xf numFmtId="0" fontId="91" fillId="86" borderId="95" applyNumberFormat="0" applyAlignment="0" applyProtection="0"/>
    <xf numFmtId="4" fontId="22" fillId="9" borderId="91">
      <alignment horizontal="right" vertical="center"/>
    </xf>
    <xf numFmtId="0" fontId="3" fillId="63" borderId="0" applyNumberFormat="0" applyBorder="0" applyAlignment="0" applyProtection="0"/>
    <xf numFmtId="0" fontId="79" fillId="0" borderId="89" applyNumberFormat="0" applyFill="0" applyAlignment="0" applyProtection="0"/>
    <xf numFmtId="0" fontId="79" fillId="0" borderId="89" applyNumberFormat="0" applyFill="0" applyAlignment="0" applyProtection="0"/>
    <xf numFmtId="0" fontId="91" fillId="86" borderId="95" applyNumberFormat="0" applyAlignment="0" applyProtection="0"/>
    <xf numFmtId="4" fontId="26" fillId="16" borderId="91"/>
    <xf numFmtId="0" fontId="63" fillId="52" borderId="0" applyNumberFormat="0" applyBorder="0" applyAlignment="0" applyProtection="0"/>
    <xf numFmtId="0" fontId="3" fillId="50" borderId="0" applyNumberFormat="0" applyBorder="0" applyAlignment="0" applyProtection="0"/>
    <xf numFmtId="0" fontId="22" fillId="14" borderId="93">
      <alignment horizontal="right" vertical="center"/>
    </xf>
    <xf numFmtId="0" fontId="61" fillId="0" borderId="0" applyNumberFormat="0" applyFill="0" applyBorder="0" applyAlignment="0" applyProtection="0"/>
    <xf numFmtId="0" fontId="72" fillId="86" borderId="95" applyNumberFormat="0" applyAlignment="0" applyProtection="0"/>
    <xf numFmtId="0" fontId="22" fillId="9" borderId="91">
      <alignment horizontal="right" vertical="center"/>
    </xf>
    <xf numFmtId="4" fontId="26" fillId="0" borderId="91">
      <alignment horizontal="right" vertical="center"/>
    </xf>
    <xf numFmtId="0" fontId="3" fillId="57" borderId="0" applyNumberFormat="0" applyBorder="0" applyAlignment="0" applyProtection="0"/>
    <xf numFmtId="49" fontId="26" fillId="0" borderId="91" applyNumberFormat="0" applyFont="0" applyFill="0" applyBorder="0" applyProtection="0">
      <alignment horizontal="left" vertical="center" indent="2"/>
    </xf>
    <xf numFmtId="0" fontId="26" fillId="14" borderId="94">
      <alignment horizontal="left" vertical="center" wrapText="1" indent="2"/>
    </xf>
    <xf numFmtId="0" fontId="22" fillId="14" borderId="92">
      <alignment horizontal="right" vertical="center"/>
    </xf>
    <xf numFmtId="4" fontId="26" fillId="16" borderId="91"/>
    <xf numFmtId="0" fontId="69" fillId="89" borderId="90" applyNumberFormat="0" applyFont="0" applyAlignment="0" applyProtection="0"/>
    <xf numFmtId="0" fontId="63" fillId="55" borderId="0" applyNumberFormat="0" applyBorder="0" applyAlignment="0" applyProtection="0"/>
    <xf numFmtId="4" fontId="22" fillId="14" borderId="91">
      <alignment horizontal="right" vertical="center"/>
    </xf>
    <xf numFmtId="0" fontId="63" fillId="49" borderId="0" applyNumberFormat="0" applyBorder="0" applyAlignment="0" applyProtection="0"/>
    <xf numFmtId="0" fontId="87" fillId="73" borderId="88" applyNumberFormat="0" applyAlignment="0" applyProtection="0"/>
    <xf numFmtId="0" fontId="72" fillId="86" borderId="95" applyNumberFormat="0" applyAlignment="0" applyProtection="0"/>
    <xf numFmtId="0" fontId="94" fillId="0" borderId="89" applyNumberFormat="0" applyFill="0" applyAlignment="0" applyProtection="0"/>
    <xf numFmtId="4" fontId="22" fillId="14" borderId="92">
      <alignment horizontal="right" vertical="center"/>
    </xf>
    <xf numFmtId="0" fontId="3" fillId="51" borderId="0" applyNumberFormat="0" applyBorder="0" applyAlignment="0" applyProtection="0"/>
    <xf numFmtId="4" fontId="65" fillId="9" borderId="91">
      <alignment horizontal="right" vertical="center"/>
    </xf>
    <xf numFmtId="0" fontId="22" fillId="14" borderId="91">
      <alignment horizontal="right" vertical="center"/>
    </xf>
    <xf numFmtId="0" fontId="63"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4" fillId="86" borderId="88" applyNumberFormat="0" applyAlignment="0" applyProtection="0"/>
    <xf numFmtId="0" fontId="63" fillId="58" borderId="0" applyNumberFormat="0" applyBorder="0" applyAlignment="0" applyProtection="0"/>
    <xf numFmtId="0" fontId="22" fillId="9" borderId="91">
      <alignment horizontal="right" vertical="center"/>
    </xf>
    <xf numFmtId="0" fontId="75" fillId="86" borderId="88" applyNumberFormat="0" applyAlignment="0" applyProtection="0"/>
    <xf numFmtId="4" fontId="26" fillId="0" borderId="91" applyFill="0" applyBorder="0" applyProtection="0">
      <alignment horizontal="right" vertical="center"/>
    </xf>
    <xf numFmtId="0" fontId="26" fillId="14" borderId="94">
      <alignment horizontal="left" vertical="center" wrapText="1" indent="2"/>
    </xf>
    <xf numFmtId="4" fontId="26" fillId="16" borderId="91"/>
    <xf numFmtId="0" fontId="59" fillId="46" borderId="50" applyNumberFormat="0" applyAlignment="0" applyProtection="0"/>
    <xf numFmtId="0" fontId="75" fillId="86" borderId="88" applyNumberFormat="0" applyAlignment="0" applyProtection="0"/>
    <xf numFmtId="0" fontId="75" fillId="86" borderId="88" applyNumberFormat="0" applyAlignment="0" applyProtection="0"/>
    <xf numFmtId="0" fontId="3" fillId="48" borderId="0" applyNumberFormat="0" applyBorder="0" applyAlignment="0" applyProtection="0"/>
    <xf numFmtId="0" fontId="78" fillId="73" borderId="88" applyNumberFormat="0" applyAlignment="0" applyProtection="0"/>
    <xf numFmtId="49" fontId="24" fillId="0" borderId="91" applyNumberFormat="0" applyFill="0" applyBorder="0" applyProtection="0">
      <alignment horizontal="left" vertical="center"/>
    </xf>
    <xf numFmtId="0" fontId="26" fillId="0" borderId="94">
      <alignment horizontal="left" vertical="center" wrapText="1" indent="2"/>
    </xf>
    <xf numFmtId="0" fontId="26" fillId="14" borderId="94">
      <alignment horizontal="left" vertical="center" wrapText="1" indent="2"/>
    </xf>
    <xf numFmtId="0" fontId="69" fillId="89" borderId="90" applyNumberFormat="0" applyFont="0" applyAlignment="0" applyProtection="0"/>
    <xf numFmtId="0" fontId="22" fillId="14" borderId="91">
      <alignment horizontal="right" vertical="center"/>
    </xf>
    <xf numFmtId="0" fontId="22" fillId="14" borderId="91">
      <alignment horizontal="right" vertical="center"/>
    </xf>
    <xf numFmtId="0" fontId="75" fillId="86" borderId="88" applyNumberFormat="0" applyAlignment="0" applyProtection="0"/>
    <xf numFmtId="0" fontId="63" fillId="55" borderId="0" applyNumberFormat="0" applyBorder="0" applyAlignment="0" applyProtection="0"/>
    <xf numFmtId="175" fontId="26" fillId="90" borderId="91" applyNumberFormat="0" applyFont="0" applyBorder="0" applyAlignment="0" applyProtection="0">
      <alignment horizontal="right" vertical="center"/>
    </xf>
    <xf numFmtId="0" fontId="3" fillId="60" borderId="0" applyNumberFormat="0" applyBorder="0" applyAlignment="0" applyProtection="0"/>
    <xf numFmtId="0" fontId="75" fillId="86" borderId="88" applyNumberFormat="0" applyAlignment="0" applyProtection="0"/>
    <xf numFmtId="0" fontId="91" fillId="86" borderId="95" applyNumberFormat="0" applyAlignment="0" applyProtection="0"/>
    <xf numFmtId="0" fontId="94" fillId="0" borderId="89" applyNumberFormat="0" applyFill="0" applyAlignment="0" applyProtection="0"/>
    <xf numFmtId="0" fontId="87" fillId="73" borderId="88" applyNumberFormat="0" applyAlignment="0" applyProtection="0"/>
    <xf numFmtId="0" fontId="22" fillId="9" borderId="91">
      <alignment horizontal="right" vertical="center"/>
    </xf>
    <xf numFmtId="0" fontId="63" fillId="49" borderId="0" applyNumberFormat="0" applyBorder="0" applyAlignment="0" applyProtection="0"/>
    <xf numFmtId="0" fontId="91" fillId="86" borderId="95" applyNumberFormat="0" applyAlignment="0" applyProtection="0"/>
    <xf numFmtId="0" fontId="3" fillId="54" borderId="0" applyNumberFormat="0" applyBorder="0" applyAlignment="0" applyProtection="0"/>
    <xf numFmtId="4" fontId="65" fillId="9" borderId="91">
      <alignment horizontal="right" vertical="center"/>
    </xf>
    <xf numFmtId="4" fontId="22" fillId="9" borderId="91">
      <alignment horizontal="right" vertical="center"/>
    </xf>
    <xf numFmtId="0" fontId="26" fillId="0" borderId="91" applyNumberFormat="0" applyFill="0" applyAlignment="0" applyProtection="0"/>
    <xf numFmtId="4" fontId="22" fillId="9" borderId="91">
      <alignment horizontal="right" vertical="center"/>
    </xf>
    <xf numFmtId="0" fontId="5" fillId="0" borderId="51" applyNumberFormat="0" applyFill="0" applyAlignment="0" applyProtection="0"/>
    <xf numFmtId="0" fontId="75" fillId="86" borderId="88" applyNumberFormat="0" applyAlignment="0" applyProtection="0"/>
    <xf numFmtId="0" fontId="3" fillId="56" borderId="0" applyNumberFormat="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26" fillId="0" borderId="91" applyNumberFormat="0" applyFill="0" applyAlignment="0" applyProtection="0"/>
    <xf numFmtId="4" fontId="22" fillId="14" borderId="91">
      <alignment horizontal="right" vertical="center"/>
    </xf>
    <xf numFmtId="0" fontId="69" fillId="89" borderId="90" applyNumberFormat="0" applyFont="0" applyAlignment="0" applyProtection="0"/>
    <xf numFmtId="4" fontId="22" fillId="14" borderId="91">
      <alignment horizontal="right" vertical="center"/>
    </xf>
    <xf numFmtId="4" fontId="22" fillId="14" borderId="91">
      <alignment horizontal="right" vertical="center"/>
    </xf>
    <xf numFmtId="0" fontId="26" fillId="0" borderId="91">
      <alignment horizontal="right" vertical="center"/>
    </xf>
    <xf numFmtId="4" fontId="26" fillId="0" borderId="91">
      <alignment horizontal="right" vertical="center"/>
    </xf>
    <xf numFmtId="0" fontId="79" fillId="0" borderId="89" applyNumberFormat="0" applyFill="0" applyAlignment="0" applyProtection="0"/>
    <xf numFmtId="0" fontId="69" fillId="89" borderId="90" applyNumberFormat="0" applyFont="0" applyAlignment="0" applyProtection="0"/>
    <xf numFmtId="0" fontId="26" fillId="0" borderId="91" applyNumberFormat="0" applyFill="0" applyAlignment="0" applyProtection="0"/>
    <xf numFmtId="0" fontId="22" fillId="14" borderId="93">
      <alignment horizontal="right" vertical="center"/>
    </xf>
    <xf numFmtId="4" fontId="22" fillId="14" borderId="91">
      <alignment horizontal="right" vertical="center"/>
    </xf>
    <xf numFmtId="0" fontId="75" fillId="86" borderId="88" applyNumberFormat="0" applyAlignment="0" applyProtection="0"/>
    <xf numFmtId="0" fontId="22" fillId="14" borderId="91">
      <alignment horizontal="right" vertical="center"/>
    </xf>
    <xf numFmtId="4" fontId="26" fillId="16" borderId="91"/>
    <xf numFmtId="0" fontId="78" fillId="73" borderId="88" applyNumberFormat="0" applyAlignment="0" applyProtection="0"/>
    <xf numFmtId="0" fontId="75" fillId="86" borderId="88" applyNumberFormat="0" applyAlignment="0" applyProtection="0"/>
    <xf numFmtId="0" fontId="94" fillId="0" borderId="89" applyNumberFormat="0" applyFill="0" applyAlignment="0" applyProtection="0"/>
    <xf numFmtId="0" fontId="26" fillId="9" borderId="92">
      <alignment horizontal="left" vertical="center"/>
    </xf>
    <xf numFmtId="0" fontId="78" fillId="73" borderId="88" applyNumberFormat="0" applyAlignment="0" applyProtection="0"/>
    <xf numFmtId="0" fontId="26" fillId="0" borderId="91" applyNumberFormat="0" applyFill="0" applyAlignment="0" applyProtection="0"/>
    <xf numFmtId="0" fontId="3" fillId="63" borderId="0" applyNumberFormat="0" applyBorder="0" applyAlignment="0" applyProtection="0"/>
    <xf numFmtId="0" fontId="26" fillId="0" borderId="91">
      <alignment horizontal="right" vertical="center"/>
    </xf>
    <xf numFmtId="0" fontId="26" fillId="9" borderId="92">
      <alignment horizontal="left" vertical="center"/>
    </xf>
    <xf numFmtId="4" fontId="22" fillId="14" borderId="93">
      <alignment horizontal="right" vertical="center"/>
    </xf>
    <xf numFmtId="49" fontId="24" fillId="0" borderId="91" applyNumberFormat="0" applyFill="0" applyBorder="0" applyProtection="0">
      <alignment horizontal="left" vertical="center"/>
    </xf>
    <xf numFmtId="0" fontId="91" fillId="86" borderId="95" applyNumberFormat="0" applyAlignment="0" applyProtection="0"/>
    <xf numFmtId="0" fontId="63" fillId="64" borderId="0" applyNumberFormat="0" applyBorder="0" applyAlignment="0" applyProtection="0"/>
    <xf numFmtId="0" fontId="3" fillId="62" borderId="0" applyNumberFormat="0" applyBorder="0" applyAlignment="0" applyProtection="0"/>
    <xf numFmtId="0" fontId="74" fillId="86" borderId="88" applyNumberFormat="0" applyAlignment="0" applyProtection="0"/>
    <xf numFmtId="0" fontId="87" fillId="73" borderId="88" applyNumberFormat="0" applyAlignment="0" applyProtection="0"/>
    <xf numFmtId="4" fontId="65" fillId="9" borderId="91">
      <alignment horizontal="right" vertical="center"/>
    </xf>
    <xf numFmtId="0" fontId="3" fillId="57" borderId="0" applyNumberFormat="0" applyBorder="0" applyAlignment="0" applyProtection="0"/>
    <xf numFmtId="0" fontId="22" fillId="14" borderId="92">
      <alignment horizontal="right" vertical="center"/>
    </xf>
    <xf numFmtId="0" fontId="26" fillId="14" borderId="94">
      <alignment horizontal="left" vertical="center" wrapText="1" indent="2"/>
    </xf>
    <xf numFmtId="0" fontId="74" fillId="86" borderId="88" applyNumberFormat="0" applyAlignment="0" applyProtection="0"/>
    <xf numFmtId="0" fontId="3" fillId="63" borderId="0" applyNumberFormat="0" applyBorder="0" applyAlignment="0" applyProtection="0"/>
    <xf numFmtId="4" fontId="22" fillId="14" borderId="92">
      <alignment horizontal="right" vertical="center"/>
    </xf>
    <xf numFmtId="0" fontId="27" fillId="89" borderId="90" applyNumberFormat="0" applyFont="0" applyAlignment="0" applyProtection="0"/>
    <xf numFmtId="0" fontId="3" fillId="62" borderId="0" applyNumberFormat="0" applyBorder="0" applyAlignment="0" applyProtection="0"/>
    <xf numFmtId="0" fontId="22" fillId="9" borderId="91">
      <alignment horizontal="right" vertical="center"/>
    </xf>
    <xf numFmtId="0" fontId="3" fillId="56" borderId="0" applyNumberFormat="0" applyBorder="0" applyAlignment="0" applyProtection="0"/>
    <xf numFmtId="0" fontId="87" fillId="73" borderId="88" applyNumberFormat="0" applyAlignment="0" applyProtection="0"/>
    <xf numFmtId="4" fontId="22" fillId="14" borderId="92">
      <alignment horizontal="right" vertical="center"/>
    </xf>
    <xf numFmtId="4" fontId="22" fillId="14" borderId="91">
      <alignment horizontal="right" vertical="center"/>
    </xf>
    <xf numFmtId="0" fontId="22" fillId="9" borderId="91">
      <alignment horizontal="right" vertical="center"/>
    </xf>
    <xf numFmtId="0" fontId="78" fillId="73" borderId="88" applyNumberFormat="0" applyAlignment="0" applyProtection="0"/>
    <xf numFmtId="0" fontId="3" fillId="54" borderId="0" applyNumberFormat="0" applyBorder="0" applyAlignment="0" applyProtection="0"/>
    <xf numFmtId="0" fontId="60" fillId="46" borderId="49" applyNumberFormat="0" applyAlignment="0" applyProtection="0"/>
    <xf numFmtId="0" fontId="79" fillId="0" borderId="89" applyNumberFormat="0" applyFill="0" applyAlignment="0" applyProtection="0"/>
    <xf numFmtId="0" fontId="65" fillId="9" borderId="91">
      <alignment horizontal="right" vertical="center"/>
    </xf>
    <xf numFmtId="0" fontId="91" fillId="86" borderId="95" applyNumberFormat="0" applyAlignment="0" applyProtection="0"/>
    <xf numFmtId="0" fontId="94" fillId="0" borderId="89" applyNumberFormat="0" applyFill="0" applyAlignment="0" applyProtection="0"/>
    <xf numFmtId="0" fontId="3" fillId="53" borderId="0" applyNumberFormat="0" applyBorder="0" applyAlignment="0" applyProtection="0"/>
    <xf numFmtId="175" fontId="26" fillId="90" borderId="91" applyNumberFormat="0" applyFont="0" applyBorder="0" applyAlignment="0" applyProtection="0">
      <alignment horizontal="right" vertical="center"/>
    </xf>
    <xf numFmtId="0" fontId="3" fillId="51" borderId="0" applyNumberFormat="0" applyBorder="0" applyAlignment="0" applyProtection="0"/>
    <xf numFmtId="0" fontId="3" fillId="56" borderId="0" applyNumberFormat="0" applyBorder="0" applyAlignment="0" applyProtection="0"/>
    <xf numFmtId="0" fontId="63" fillId="61" borderId="0" applyNumberFormat="0" applyBorder="0" applyAlignment="0" applyProtection="0"/>
    <xf numFmtId="0" fontId="79" fillId="0" borderId="89" applyNumberFormat="0" applyFill="0" applyAlignment="0" applyProtection="0"/>
    <xf numFmtId="0" fontId="26" fillId="0" borderId="91">
      <alignment horizontal="right" vertical="center"/>
    </xf>
    <xf numFmtId="0" fontId="27" fillId="89" borderId="90" applyNumberFormat="0" applyFont="0" applyAlignment="0" applyProtection="0"/>
    <xf numFmtId="0" fontId="75" fillId="86" borderId="88" applyNumberFormat="0" applyAlignment="0" applyProtection="0"/>
    <xf numFmtId="0" fontId="94" fillId="0" borderId="89" applyNumberFormat="0" applyFill="0" applyAlignment="0" applyProtection="0"/>
    <xf numFmtId="0" fontId="3" fillId="48" borderId="0" applyNumberFormat="0" applyBorder="0" applyAlignment="0" applyProtection="0"/>
    <xf numFmtId="0" fontId="69" fillId="89" borderId="90" applyNumberFormat="0" applyFont="0" applyAlignment="0" applyProtection="0"/>
    <xf numFmtId="0" fontId="63" fillId="58" borderId="0" applyNumberFormat="0" applyBorder="0" applyAlignment="0" applyProtection="0"/>
    <xf numFmtId="0" fontId="26" fillId="0" borderId="91" applyNumberFormat="0" applyFill="0" applyAlignment="0" applyProtection="0"/>
    <xf numFmtId="0" fontId="3" fillId="57" borderId="0" applyNumberFormat="0" applyBorder="0" applyAlignment="0" applyProtection="0"/>
    <xf numFmtId="4" fontId="26" fillId="0" borderId="91" applyFill="0" applyBorder="0" applyProtection="0">
      <alignment horizontal="right" vertical="center"/>
    </xf>
    <xf numFmtId="0" fontId="3" fillId="47" borderId="0" applyNumberFormat="0" applyBorder="0" applyAlignment="0" applyProtection="0"/>
    <xf numFmtId="0" fontId="94" fillId="0" borderId="89" applyNumberFormat="0" applyFill="0" applyAlignment="0" applyProtection="0"/>
    <xf numFmtId="0" fontId="3" fillId="60" borderId="0" applyNumberFormat="0" applyBorder="0" applyAlignment="0" applyProtection="0"/>
    <xf numFmtId="0" fontId="65" fillId="9" borderId="91">
      <alignment horizontal="right" vertical="center"/>
    </xf>
    <xf numFmtId="0" fontId="78" fillId="73" borderId="88" applyNumberFormat="0" applyAlignment="0" applyProtection="0"/>
    <xf numFmtId="175" fontId="26" fillId="90" borderId="91" applyNumberFormat="0" applyFont="0" applyBorder="0" applyAlignment="0" applyProtection="0">
      <alignment horizontal="right" vertical="center"/>
    </xf>
    <xf numFmtId="0" fontId="78" fillId="73" borderId="88" applyNumberFormat="0" applyAlignment="0" applyProtection="0"/>
    <xf numFmtId="4" fontId="26" fillId="0" borderId="91">
      <alignment horizontal="right" vertical="center"/>
    </xf>
    <xf numFmtId="49" fontId="26" fillId="0" borderId="91" applyNumberFormat="0" applyFont="0" applyFill="0" applyBorder="0" applyProtection="0">
      <alignment horizontal="left" vertical="center" indent="2"/>
    </xf>
    <xf numFmtId="175" fontId="26" fillId="90" borderId="91" applyNumberFormat="0" applyFont="0" applyBorder="0" applyAlignment="0" applyProtection="0">
      <alignment horizontal="right" vertical="center"/>
    </xf>
    <xf numFmtId="0" fontId="87" fillId="73" borderId="88" applyNumberFormat="0" applyAlignment="0" applyProtection="0"/>
    <xf numFmtId="49" fontId="24" fillId="0" borderId="91" applyNumberFormat="0" applyFill="0" applyBorder="0" applyProtection="0">
      <alignment horizontal="left" vertical="center"/>
    </xf>
    <xf numFmtId="4" fontId="22" fillId="14" borderId="91">
      <alignment horizontal="right" vertical="center"/>
    </xf>
    <xf numFmtId="0" fontId="78" fillId="73" borderId="88" applyNumberFormat="0" applyAlignment="0" applyProtection="0"/>
    <xf numFmtId="0" fontId="75" fillId="86" borderId="88" applyNumberFormat="0" applyAlignment="0" applyProtection="0"/>
    <xf numFmtId="4" fontId="26" fillId="0" borderId="91">
      <alignment horizontal="right" vertical="center"/>
    </xf>
    <xf numFmtId="0" fontId="26" fillId="14" borderId="94">
      <alignment horizontal="left" vertical="center" wrapText="1" indent="2"/>
    </xf>
    <xf numFmtId="0" fontId="26" fillId="0" borderId="94">
      <alignment horizontal="left" vertical="center" wrapText="1" indent="2"/>
    </xf>
    <xf numFmtId="0" fontId="91" fillId="86" borderId="95" applyNumberFormat="0" applyAlignment="0" applyProtection="0"/>
    <xf numFmtId="0" fontId="87" fillId="73" borderId="88" applyNumberFormat="0" applyAlignment="0" applyProtection="0"/>
    <xf numFmtId="0" fontId="74" fillId="86" borderId="88" applyNumberFormat="0" applyAlignment="0" applyProtection="0"/>
    <xf numFmtId="0" fontId="72" fillId="86" borderId="95" applyNumberFormat="0" applyAlignment="0" applyProtection="0"/>
    <xf numFmtId="0" fontId="22" fillId="14" borderId="93">
      <alignment horizontal="right" vertical="center"/>
    </xf>
    <xf numFmtId="0" fontId="65" fillId="9" borderId="91">
      <alignment horizontal="right" vertical="center"/>
    </xf>
    <xf numFmtId="4" fontId="22" fillId="9" borderId="91">
      <alignment horizontal="right" vertical="center"/>
    </xf>
    <xf numFmtId="4" fontId="22" fillId="14" borderId="91">
      <alignment horizontal="right" vertical="center"/>
    </xf>
    <xf numFmtId="49" fontId="26" fillId="0" borderId="92" applyNumberFormat="0" applyFont="0" applyFill="0" applyBorder="0" applyProtection="0">
      <alignment horizontal="left" vertical="center" indent="5"/>
    </xf>
    <xf numFmtId="4" fontId="26" fillId="0" borderId="91" applyFill="0" applyBorder="0" applyProtection="0">
      <alignment horizontal="right" vertical="center"/>
    </xf>
    <xf numFmtId="4" fontId="22" fillId="9" borderId="91">
      <alignment horizontal="right" vertical="center"/>
    </xf>
    <xf numFmtId="0" fontId="87" fillId="73" borderId="88" applyNumberFormat="0" applyAlignment="0" applyProtection="0"/>
    <xf numFmtId="0" fontId="78" fillId="73" borderId="88" applyNumberFormat="0" applyAlignment="0" applyProtection="0"/>
    <xf numFmtId="0" fontId="74" fillId="86" borderId="88" applyNumberFormat="0" applyAlignment="0" applyProtection="0"/>
    <xf numFmtId="0" fontId="26" fillId="14" borderId="94">
      <alignment horizontal="left" vertical="center" wrapText="1" indent="2"/>
    </xf>
    <xf numFmtId="0" fontId="26" fillId="0" borderId="94">
      <alignment horizontal="left" vertical="center" wrapText="1" indent="2"/>
    </xf>
    <xf numFmtId="0" fontId="26" fillId="14" borderId="94">
      <alignment horizontal="left" vertical="center" wrapText="1" indent="2"/>
    </xf>
    <xf numFmtId="0" fontId="63" fillId="49" borderId="0" applyNumberFormat="0" applyBorder="0" applyAlignment="0" applyProtection="0"/>
    <xf numFmtId="0" fontId="63"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62" fillId="0" borderId="0" applyNumberFormat="0" applyFill="0" applyBorder="0" applyAlignment="0" applyProtection="0"/>
    <xf numFmtId="0" fontId="63" fillId="58" borderId="0" applyNumberFormat="0" applyBorder="0" applyAlignment="0" applyProtection="0"/>
    <xf numFmtId="0" fontId="3" fillId="63" borderId="0" applyNumberFormat="0" applyBorder="0" applyAlignment="0" applyProtection="0"/>
    <xf numFmtId="0" fontId="63" fillId="55" borderId="0" applyNumberFormat="0" applyBorder="0" applyAlignment="0" applyProtection="0"/>
    <xf numFmtId="0" fontId="63" fillId="52" borderId="0" applyNumberFormat="0" applyBorder="0" applyAlignment="0" applyProtection="0"/>
    <xf numFmtId="0" fontId="59" fillId="46" borderId="50"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61"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60" fillId="46" borderId="49" applyNumberFormat="0" applyAlignment="0" applyProtection="0"/>
    <xf numFmtId="0" fontId="3" fillId="51" borderId="0" applyNumberFormat="0" applyBorder="0" applyAlignment="0" applyProtection="0"/>
    <xf numFmtId="0" fontId="63" fillId="61" borderId="0" applyNumberFormat="0" applyBorder="0" applyAlignment="0" applyProtection="0"/>
    <xf numFmtId="41" fontId="6" fillId="0" borderId="0" applyFont="0" applyFill="0" applyBorder="0" applyAlignment="0" applyProtection="0">
      <alignment vertical="center"/>
    </xf>
    <xf numFmtId="0" fontId="120" fillId="0" borderId="0"/>
    <xf numFmtId="0" fontId="6" fillId="0" borderId="0"/>
  </cellStyleXfs>
  <cellXfs count="482">
    <xf numFmtId="0" fontId="0" fillId="0" borderId="0" xfId="0"/>
    <xf numFmtId="0" fontId="0" fillId="0" borderId="0" xfId="0" applyAlignment="1">
      <alignment wrapText="1"/>
    </xf>
    <xf numFmtId="0" fontId="6" fillId="0" borderId="0" xfId="0" applyFont="1" applyAlignment="1">
      <alignment wrapText="1"/>
    </xf>
    <xf numFmtId="0" fontId="5" fillId="0" borderId="0" xfId="0" applyFont="1" applyAlignment="1">
      <alignment wrapText="1"/>
    </xf>
    <xf numFmtId="1" fontId="0" fillId="0" borderId="0" xfId="0" applyNumberFormat="1" applyAlignment="1">
      <alignment wrapText="1"/>
    </xf>
    <xf numFmtId="0" fontId="0" fillId="0" borderId="1" xfId="0" applyBorder="1"/>
    <xf numFmtId="0" fontId="13" fillId="0" borderId="0" xfId="3"/>
    <xf numFmtId="0" fontId="5" fillId="0" borderId="0" xfId="0" applyFont="1"/>
    <xf numFmtId="0" fontId="5"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6" fontId="0" fillId="0" borderId="0" xfId="0" applyNumberFormat="1"/>
    <xf numFmtId="9" fontId="0" fillId="0" borderId="0" xfId="1" applyFont="1" applyBorder="1" applyAlignment="1"/>
    <xf numFmtId="0" fontId="11" fillId="0" borderId="0" xfId="0" applyFont="1"/>
    <xf numFmtId="11" fontId="0" fillId="0" borderId="0" xfId="0" applyNumberFormat="1"/>
    <xf numFmtId="167" fontId="0" fillId="0" borderId="0" xfId="0" applyNumberFormat="1"/>
    <xf numFmtId="0" fontId="15"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16" fillId="6" borderId="9" xfId="0" applyFont="1" applyFill="1" applyBorder="1" applyAlignment="1">
      <alignment horizontal="left" wrapText="1"/>
    </xf>
    <xf numFmtId="0" fontId="16" fillId="6" borderId="10" xfId="0" applyFont="1" applyFill="1" applyBorder="1" applyAlignment="1">
      <alignment horizontal="left" wrapText="1"/>
    </xf>
    <xf numFmtId="0" fontId="17" fillId="0" borderId="0" xfId="0" applyFont="1" applyAlignment="1">
      <alignment horizontal="left"/>
    </xf>
    <xf numFmtId="0" fontId="18" fillId="0" borderId="11" xfId="0" applyFont="1" applyBorder="1" applyAlignment="1">
      <alignment horizontal="left" wrapText="1"/>
    </xf>
    <xf numFmtId="168" fontId="19" fillId="0" borderId="12" xfId="0" applyNumberFormat="1" applyFont="1" applyBorder="1" applyAlignment="1">
      <alignment horizontal="center" wrapText="1"/>
    </xf>
    <xf numFmtId="168" fontId="19" fillId="0" borderId="13" xfId="0" applyNumberFormat="1" applyFont="1" applyBorder="1" applyAlignment="1">
      <alignment horizontal="center" wrapText="1"/>
    </xf>
    <xf numFmtId="0" fontId="18" fillId="0" borderId="14" xfId="0" applyFont="1" applyBorder="1" applyAlignment="1">
      <alignment horizontal="left" wrapText="1"/>
    </xf>
    <xf numFmtId="168" fontId="19" fillId="0" borderId="15" xfId="0" applyNumberFormat="1" applyFont="1" applyBorder="1" applyAlignment="1">
      <alignment horizontal="center" wrapText="1"/>
    </xf>
    <xf numFmtId="168" fontId="19" fillId="0" borderId="16" xfId="0" applyNumberFormat="1" applyFont="1" applyBorder="1" applyAlignment="1">
      <alignment horizontal="center" wrapText="1"/>
    </xf>
    <xf numFmtId="0" fontId="20" fillId="0" borderId="0" xfId="0" applyFont="1" applyAlignment="1">
      <alignment horizontal="left"/>
    </xf>
    <xf numFmtId="16" fontId="0" fillId="0" borderId="0" xfId="0" applyNumberFormat="1"/>
    <xf numFmtId="0" fontId="18" fillId="0" borderId="17" xfId="0" applyFont="1" applyBorder="1" applyAlignment="1">
      <alignment horizontal="left" wrapText="1"/>
    </xf>
    <xf numFmtId="168" fontId="19" fillId="0" borderId="18" xfId="0" applyNumberFormat="1" applyFont="1" applyBorder="1" applyAlignment="1">
      <alignment horizontal="center" wrapText="1"/>
    </xf>
    <xf numFmtId="168" fontId="19"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9" fillId="0" borderId="0" xfId="2" applyAlignment="1"/>
    <xf numFmtId="0" fontId="5" fillId="2" borderId="0" xfId="0" applyFont="1" applyFill="1"/>
    <xf numFmtId="0" fontId="0" fillId="0" borderId="0" xfId="0" applyAlignment="1">
      <alignment horizontal="left" wrapText="1"/>
    </xf>
    <xf numFmtId="0" fontId="12" fillId="2" borderId="0" xfId="0" applyFont="1" applyFill="1" applyAlignment="1">
      <alignment wrapText="1"/>
    </xf>
    <xf numFmtId="0" fontId="6" fillId="0" borderId="0" xfId="0" applyFont="1" applyAlignment="1">
      <alignment horizontal="left" wrapText="1"/>
    </xf>
    <xf numFmtId="0" fontId="21" fillId="8" borderId="25" xfId="7" applyFill="1" applyBorder="1" applyAlignment="1"/>
    <xf numFmtId="0" fontId="22" fillId="8" borderId="0" xfId="8" applyNumberFormat="1" applyFill="1">
      <alignment horizontal="right"/>
    </xf>
    <xf numFmtId="0" fontId="5" fillId="13" borderId="0" xfId="0" applyFont="1" applyFill="1" applyAlignment="1">
      <alignment wrapText="1"/>
    </xf>
    <xf numFmtId="1" fontId="5" fillId="13" borderId="0" xfId="0" applyNumberFormat="1" applyFont="1" applyFill="1" applyAlignment="1">
      <alignment wrapText="1"/>
    </xf>
    <xf numFmtId="0" fontId="28" fillId="8" borderId="0" xfId="3" applyFont="1" applyFill="1"/>
    <xf numFmtId="0" fontId="27" fillId="8" borderId="0" xfId="3" applyFont="1" applyFill="1"/>
    <xf numFmtId="0" fontId="13" fillId="8" borderId="0" xfId="3" applyFill="1"/>
    <xf numFmtId="0" fontId="24" fillId="14" borderId="36" xfId="13" applyFont="1" applyFill="1" applyBorder="1" applyAlignment="1">
      <alignment horizontal="center" vertical="center"/>
    </xf>
    <xf numFmtId="0" fontId="24" fillId="14" borderId="33" xfId="13" applyFont="1" applyFill="1" applyBorder="1" applyAlignment="1">
      <alignment vertical="center"/>
    </xf>
    <xf numFmtId="0" fontId="24" fillId="14" borderId="33" xfId="13" applyFont="1" applyFill="1" applyBorder="1" applyAlignment="1">
      <alignment horizontal="left" vertical="center"/>
    </xf>
    <xf numFmtId="2" fontId="5" fillId="13" borderId="0" xfId="0" applyNumberFormat="1" applyFont="1" applyFill="1" applyAlignment="1">
      <alignment wrapText="1"/>
    </xf>
    <xf numFmtId="0" fontId="28" fillId="8" borderId="0" xfId="13" applyFont="1" applyFill="1" applyAlignment="1">
      <alignment vertical="center"/>
    </xf>
    <xf numFmtId="0" fontId="24" fillId="8" borderId="0" xfId="7" applyFont="1" applyFill="1" applyAlignment="1">
      <alignment vertical="center"/>
    </xf>
    <xf numFmtId="2" fontId="24" fillId="9" borderId="38" xfId="13" applyNumberFormat="1" applyFont="1" applyFill="1" applyBorder="1" applyAlignment="1">
      <alignment horizontal="left" vertical="center"/>
    </xf>
    <xf numFmtId="2" fontId="24" fillId="9" borderId="33" xfId="13" applyNumberFormat="1" applyFont="1" applyFill="1" applyBorder="1" applyAlignment="1">
      <alignment horizontal="left" vertical="center"/>
    </xf>
    <xf numFmtId="0" fontId="24" fillId="13" borderId="0" xfId="9" applyFill="1" applyBorder="1" applyProtection="1">
      <alignment horizontal="left" vertical="center"/>
    </xf>
    <xf numFmtId="2" fontId="5" fillId="13" borderId="0" xfId="0" applyNumberFormat="1" applyFont="1" applyFill="1"/>
    <xf numFmtId="0" fontId="24" fillId="9" borderId="38" xfId="15" applyFont="1" applyFill="1" applyBorder="1" applyAlignment="1">
      <alignment vertical="top" wrapText="1"/>
    </xf>
    <xf numFmtId="0" fontId="24" fillId="9" borderId="33" xfId="15" applyFont="1" applyFill="1" applyBorder="1" applyAlignment="1">
      <alignment horizontal="left" vertical="top" wrapText="1"/>
    </xf>
    <xf numFmtId="0" fontId="12" fillId="13" borderId="0" xfId="9" applyNumberFormat="1" applyFont="1" applyFill="1" applyBorder="1" applyAlignment="1">
      <alignment horizontal="center" vertical="center"/>
    </xf>
    <xf numFmtId="1" fontId="11" fillId="0" borderId="0" xfId="0" applyNumberFormat="1" applyFont="1" applyAlignment="1">
      <alignment horizontal="right" wrapText="1"/>
    </xf>
    <xf numFmtId="1" fontId="11" fillId="0" borderId="0" xfId="0" applyNumberFormat="1" applyFont="1" applyAlignment="1">
      <alignment horizontal="right"/>
    </xf>
    <xf numFmtId="2" fontId="11" fillId="0" borderId="0" xfId="0" applyNumberFormat="1" applyFont="1" applyAlignment="1">
      <alignment wrapText="1"/>
    </xf>
    <xf numFmtId="1" fontId="5" fillId="0" borderId="0" xfId="0" applyNumberFormat="1" applyFont="1" applyAlignment="1">
      <alignment wrapText="1"/>
    </xf>
    <xf numFmtId="0" fontId="5" fillId="13" borderId="0" xfId="0" applyFont="1" applyFill="1"/>
    <xf numFmtId="2" fontId="0" fillId="0" borderId="0" xfId="0" applyNumberFormat="1" applyAlignment="1">
      <alignment wrapText="1"/>
    </xf>
    <xf numFmtId="0" fontId="5" fillId="0" borderId="39" xfId="0" applyFont="1" applyBorder="1" applyAlignment="1">
      <alignment wrapText="1"/>
    </xf>
    <xf numFmtId="1" fontId="5" fillId="0" borderId="40" xfId="0" applyNumberFormat="1" applyFont="1" applyBorder="1" applyAlignment="1">
      <alignment wrapText="1"/>
    </xf>
    <xf numFmtId="0" fontId="36" fillId="0" borderId="0" xfId="0" applyFont="1" applyAlignment="1">
      <alignment horizontal="left" vertical="top"/>
    </xf>
    <xf numFmtId="0" fontId="0" fillId="0" borderId="0" xfId="0" applyAlignment="1">
      <alignment horizontal="left" vertical="top"/>
    </xf>
    <xf numFmtId="0" fontId="42" fillId="18" borderId="41" xfId="0" applyFont="1" applyFill="1" applyBorder="1" applyAlignment="1">
      <alignment horizontal="center" vertical="top" wrapText="1"/>
    </xf>
    <xf numFmtId="0" fontId="42" fillId="18" borderId="41" xfId="0" applyFont="1" applyFill="1" applyBorder="1" applyAlignment="1">
      <alignment horizontal="left" vertical="top" wrapText="1"/>
    </xf>
    <xf numFmtId="0" fontId="44" fillId="18" borderId="41" xfId="0" applyFont="1" applyFill="1" applyBorder="1" applyAlignment="1">
      <alignment horizontal="left" vertical="top" wrapText="1"/>
    </xf>
    <xf numFmtId="0" fontId="0" fillId="18" borderId="41" xfId="0" applyFill="1" applyBorder="1" applyAlignment="1">
      <alignment horizontal="left" vertical="top" wrapText="1"/>
    </xf>
    <xf numFmtId="0" fontId="0" fillId="18" borderId="41" xfId="0" applyFill="1" applyBorder="1" applyAlignment="1">
      <alignment horizontal="center" vertical="top" wrapText="1"/>
    </xf>
    <xf numFmtId="0" fontId="46" fillId="19" borderId="42" xfId="0" applyFont="1" applyFill="1" applyBorder="1" applyAlignment="1">
      <alignment horizontal="left" vertical="top" wrapText="1"/>
    </xf>
    <xf numFmtId="0" fontId="0" fillId="19" borderId="42" xfId="0" applyFill="1" applyBorder="1" applyAlignment="1">
      <alignment horizontal="center" vertical="top" wrapText="1"/>
    </xf>
    <xf numFmtId="0" fontId="46" fillId="19" borderId="42" xfId="0" applyFont="1" applyFill="1" applyBorder="1" applyAlignment="1">
      <alignment horizontal="center" vertical="top" wrapText="1"/>
    </xf>
    <xf numFmtId="168" fontId="49" fillId="19" borderId="42" xfId="0" applyNumberFormat="1" applyFont="1" applyFill="1" applyBorder="1" applyAlignment="1">
      <alignment horizontal="center" vertical="top" wrapText="1"/>
    </xf>
    <xf numFmtId="0" fontId="46" fillId="0" borderId="43" xfId="0" applyFont="1" applyBorder="1" applyAlignment="1">
      <alignment horizontal="left" vertical="top" wrapText="1"/>
    </xf>
    <xf numFmtId="0" fontId="0" fillId="0" borderId="43" xfId="0" applyBorder="1" applyAlignment="1">
      <alignment horizontal="center" vertical="top" wrapText="1"/>
    </xf>
    <xf numFmtId="168" fontId="49" fillId="0" borderId="43" xfId="0" applyNumberFormat="1" applyFont="1" applyBorder="1" applyAlignment="1">
      <alignment horizontal="center" vertical="top" wrapText="1"/>
    </xf>
    <xf numFmtId="0" fontId="46" fillId="19" borderId="43" xfId="0" applyFont="1" applyFill="1" applyBorder="1" applyAlignment="1">
      <alignment horizontal="left" vertical="top" wrapText="1"/>
    </xf>
    <xf numFmtId="0" fontId="0" fillId="19" borderId="43" xfId="0" applyFill="1" applyBorder="1" applyAlignment="1">
      <alignment horizontal="center" vertical="top" wrapText="1"/>
    </xf>
    <xf numFmtId="168" fontId="49" fillId="19" borderId="43" xfId="0" applyNumberFormat="1" applyFont="1" applyFill="1" applyBorder="1" applyAlignment="1">
      <alignment horizontal="center" vertical="top" wrapText="1"/>
    </xf>
    <xf numFmtId="0" fontId="46" fillId="0" borderId="44" xfId="0" applyFont="1" applyBorder="1" applyAlignment="1">
      <alignment horizontal="left" vertical="top" wrapText="1"/>
    </xf>
    <xf numFmtId="0" fontId="0" fillId="0" borderId="44" xfId="0" applyBorder="1" applyAlignment="1">
      <alignment horizontal="center" vertical="top" wrapText="1"/>
    </xf>
    <xf numFmtId="168" fontId="49" fillId="0" borderId="44" xfId="0" applyNumberFormat="1" applyFont="1" applyBorder="1" applyAlignment="1">
      <alignment horizontal="center" vertical="top" wrapText="1"/>
    </xf>
    <xf numFmtId="169" fontId="47" fillId="19" borderId="42" xfId="0" applyNumberFormat="1" applyFont="1" applyFill="1" applyBorder="1" applyAlignment="1">
      <alignment horizontal="center" vertical="top" wrapText="1"/>
    </xf>
    <xf numFmtId="170" fontId="47" fillId="19" borderId="42" xfId="0" applyNumberFormat="1" applyFont="1" applyFill="1" applyBorder="1" applyAlignment="1">
      <alignment horizontal="center" vertical="top" wrapText="1"/>
    </xf>
    <xf numFmtId="169" fontId="47" fillId="0" borderId="43" xfId="0" applyNumberFormat="1" applyFont="1" applyBorder="1" applyAlignment="1">
      <alignment horizontal="left" vertical="top" wrapText="1"/>
    </xf>
    <xf numFmtId="170" fontId="47" fillId="0" borderId="43" xfId="0" applyNumberFormat="1" applyFont="1" applyBorder="1" applyAlignment="1">
      <alignment horizontal="center" vertical="top" wrapText="1"/>
    </xf>
    <xf numFmtId="171" fontId="49" fillId="0" borderId="43" xfId="0" applyNumberFormat="1" applyFont="1" applyBorder="1" applyAlignment="1">
      <alignment horizontal="left" vertical="top" wrapText="1"/>
    </xf>
    <xf numFmtId="169" fontId="47" fillId="19" borderId="43" xfId="0" applyNumberFormat="1" applyFont="1" applyFill="1" applyBorder="1" applyAlignment="1">
      <alignment horizontal="left" vertical="top" wrapText="1"/>
    </xf>
    <xf numFmtId="170" fontId="47" fillId="19" borderId="43" xfId="0" applyNumberFormat="1" applyFont="1" applyFill="1" applyBorder="1" applyAlignment="1">
      <alignment horizontal="center" vertical="top" wrapText="1"/>
    </xf>
    <xf numFmtId="171" fontId="49" fillId="19" borderId="43" xfId="0" applyNumberFormat="1" applyFont="1" applyFill="1" applyBorder="1" applyAlignment="1">
      <alignment horizontal="left" vertical="top" wrapText="1"/>
    </xf>
    <xf numFmtId="0" fontId="0" fillId="0" borderId="43" xfId="0" applyBorder="1" applyAlignment="1">
      <alignment horizontal="left" vertical="top" wrapText="1"/>
    </xf>
    <xf numFmtId="169" fontId="47" fillId="0" borderId="43" xfId="0" applyNumberFormat="1" applyFont="1" applyBorder="1" applyAlignment="1">
      <alignment horizontal="center" vertical="top" wrapText="1"/>
    </xf>
    <xf numFmtId="0" fontId="0" fillId="19" borderId="43" xfId="0" applyFill="1" applyBorder="1" applyAlignment="1">
      <alignment horizontal="left" vertical="top" wrapText="1"/>
    </xf>
    <xf numFmtId="0" fontId="0" fillId="0" borderId="44" xfId="0" applyBorder="1" applyAlignment="1">
      <alignment horizontal="left" vertical="top" wrapText="1"/>
    </xf>
    <xf numFmtId="172" fontId="47" fillId="0" borderId="44" xfId="0" applyNumberFormat="1" applyFont="1" applyBorder="1" applyAlignment="1">
      <alignment horizontal="left" vertical="top" wrapText="1"/>
    </xf>
    <xf numFmtId="170" fontId="47" fillId="0" borderId="44" xfId="0" applyNumberFormat="1" applyFont="1" applyBorder="1" applyAlignment="1">
      <alignment horizontal="center" vertical="top" wrapText="1"/>
    </xf>
    <xf numFmtId="169" fontId="47" fillId="19" borderId="43" xfId="0" applyNumberFormat="1" applyFont="1" applyFill="1" applyBorder="1" applyAlignment="1">
      <alignment horizontal="center" vertical="top" wrapText="1"/>
    </xf>
    <xf numFmtId="0" fontId="0" fillId="19" borderId="44" xfId="0" applyFill="1" applyBorder="1" applyAlignment="1">
      <alignment horizontal="left" vertical="top" wrapText="1"/>
    </xf>
    <xf numFmtId="0" fontId="46" fillId="19" borderId="44" xfId="0" applyFont="1" applyFill="1" applyBorder="1" applyAlignment="1">
      <alignment horizontal="left" vertical="top" wrapText="1"/>
    </xf>
    <xf numFmtId="170" fontId="47" fillId="19" borderId="44" xfId="0" applyNumberFormat="1" applyFont="1" applyFill="1" applyBorder="1" applyAlignment="1">
      <alignment horizontal="center" vertical="top" wrapText="1"/>
    </xf>
    <xf numFmtId="168" fontId="49" fillId="19" borderId="44" xfId="0" applyNumberFormat="1" applyFont="1" applyFill="1" applyBorder="1" applyAlignment="1">
      <alignment horizontal="center" vertical="top" wrapText="1"/>
    </xf>
    <xf numFmtId="0" fontId="50" fillId="19" borderId="44" xfId="0" applyFont="1" applyFill="1" applyBorder="1" applyAlignment="1">
      <alignment horizontal="center" vertical="top" wrapText="1"/>
    </xf>
    <xf numFmtId="169" fontId="47" fillId="19" borderId="42" xfId="0" applyNumberFormat="1" applyFont="1" applyFill="1" applyBorder="1" applyAlignment="1">
      <alignment horizontal="left" vertical="top" wrapText="1"/>
    </xf>
    <xf numFmtId="171" fontId="51" fillId="19" borderId="42" xfId="0" applyNumberFormat="1" applyFont="1" applyFill="1" applyBorder="1" applyAlignment="1">
      <alignment horizontal="left" vertical="top" wrapText="1"/>
    </xf>
    <xf numFmtId="168" fontId="51" fillId="0" borderId="43" xfId="0" applyNumberFormat="1" applyFont="1" applyBorder="1" applyAlignment="1">
      <alignment horizontal="center" vertical="top" wrapText="1"/>
    </xf>
    <xf numFmtId="168" fontId="51" fillId="0" borderId="43" xfId="0" applyNumberFormat="1" applyFont="1" applyBorder="1" applyAlignment="1">
      <alignment horizontal="left" vertical="top" wrapText="1"/>
    </xf>
    <xf numFmtId="168" fontId="51" fillId="19" borderId="43" xfId="0" applyNumberFormat="1" applyFont="1" applyFill="1" applyBorder="1" applyAlignment="1">
      <alignment horizontal="center" vertical="top" wrapText="1"/>
    </xf>
    <xf numFmtId="168" fontId="51" fillId="19" borderId="43" xfId="0" applyNumberFormat="1" applyFont="1" applyFill="1" applyBorder="1" applyAlignment="1">
      <alignment horizontal="left" vertical="top" wrapText="1"/>
    </xf>
    <xf numFmtId="0" fontId="52" fillId="19" borderId="43" xfId="0" applyFont="1" applyFill="1" applyBorder="1" applyAlignment="1">
      <alignment horizontal="center" vertical="top" wrapText="1"/>
    </xf>
    <xf numFmtId="0" fontId="52" fillId="0" borderId="43" xfId="0" applyFont="1" applyBorder="1" applyAlignment="1">
      <alignment horizontal="center" vertical="top" wrapText="1"/>
    </xf>
    <xf numFmtId="168" fontId="51" fillId="0" borderId="44" xfId="0" applyNumberFormat="1" applyFont="1" applyBorder="1" applyAlignment="1">
      <alignment horizontal="center" vertical="top" wrapText="1"/>
    </xf>
    <xf numFmtId="0" fontId="52" fillId="0" borderId="44" xfId="0" applyFont="1" applyBorder="1" applyAlignment="1">
      <alignment horizontal="center" vertical="top" wrapText="1"/>
    </xf>
    <xf numFmtId="0" fontId="0" fillId="19" borderId="42" xfId="0" applyFill="1" applyBorder="1" applyAlignment="1">
      <alignment horizontal="left" vertical="top" wrapText="1"/>
    </xf>
    <xf numFmtId="170" fontId="47" fillId="19" borderId="42" xfId="0" applyNumberFormat="1" applyFont="1" applyFill="1" applyBorder="1" applyAlignment="1">
      <alignment horizontal="left" vertical="top" wrapText="1"/>
    </xf>
    <xf numFmtId="168" fontId="51" fillId="19" borderId="42" xfId="0" applyNumberFormat="1" applyFont="1" applyFill="1" applyBorder="1" applyAlignment="1">
      <alignment horizontal="center" vertical="top" wrapText="1"/>
    </xf>
    <xf numFmtId="0" fontId="52" fillId="19" borderId="42" xfId="0" applyFont="1" applyFill="1" applyBorder="1" applyAlignment="1">
      <alignment horizontal="center" vertical="top" wrapText="1"/>
    </xf>
    <xf numFmtId="170" fontId="47" fillId="0" borderId="43" xfId="0" applyNumberFormat="1" applyFont="1" applyBorder="1" applyAlignment="1">
      <alignment horizontal="left" vertical="top" wrapText="1"/>
    </xf>
    <xf numFmtId="170" fontId="47" fillId="19" borderId="43" xfId="0" applyNumberFormat="1" applyFont="1" applyFill="1" applyBorder="1" applyAlignment="1">
      <alignment horizontal="left" vertical="top" wrapText="1"/>
    </xf>
    <xf numFmtId="170" fontId="47" fillId="19" borderId="44" xfId="0" applyNumberFormat="1" applyFont="1" applyFill="1" applyBorder="1" applyAlignment="1">
      <alignment horizontal="left" vertical="top" wrapText="1"/>
    </xf>
    <xf numFmtId="0" fontId="52" fillId="19" borderId="44" xfId="0" applyFont="1" applyFill="1" applyBorder="1" applyAlignment="1">
      <alignment horizontal="center" vertical="top" wrapText="1"/>
    </xf>
    <xf numFmtId="170" fontId="47" fillId="0" borderId="44" xfId="0" applyNumberFormat="1" applyFont="1" applyBorder="1" applyAlignment="1">
      <alignment horizontal="left" vertical="top" wrapText="1"/>
    </xf>
    <xf numFmtId="173" fontId="47" fillId="19" borderId="42" xfId="0" applyNumberFormat="1" applyFont="1" applyFill="1" applyBorder="1" applyAlignment="1">
      <alignment horizontal="left" vertical="top" wrapText="1"/>
    </xf>
    <xf numFmtId="169" fontId="47" fillId="0" borderId="44" xfId="0" applyNumberFormat="1" applyFont="1" applyBorder="1" applyAlignment="1">
      <alignment horizontal="left" vertical="top" wrapText="1"/>
    </xf>
    <xf numFmtId="168" fontId="51" fillId="0" borderId="44" xfId="0" applyNumberFormat="1" applyFont="1" applyBorder="1" applyAlignment="1">
      <alignment horizontal="left" vertical="top" wrapText="1"/>
    </xf>
    <xf numFmtId="172" fontId="47" fillId="0" borderId="43" xfId="0" applyNumberFormat="1" applyFont="1" applyBorder="1" applyAlignment="1">
      <alignment horizontal="left" vertical="top" wrapText="1"/>
    </xf>
    <xf numFmtId="171" fontId="51" fillId="0" borderId="43" xfId="0" applyNumberFormat="1" applyFont="1" applyBorder="1" applyAlignment="1">
      <alignment horizontal="left" vertical="top" wrapText="1"/>
    </xf>
    <xf numFmtId="171" fontId="51" fillId="19" borderId="43" xfId="0" applyNumberFormat="1" applyFont="1" applyFill="1" applyBorder="1" applyAlignment="1">
      <alignment horizontal="left" vertical="top" wrapText="1"/>
    </xf>
    <xf numFmtId="172" fontId="47" fillId="19" borderId="43" xfId="0" applyNumberFormat="1" applyFont="1" applyFill="1" applyBorder="1" applyAlignment="1">
      <alignment horizontal="left" vertical="top" wrapText="1"/>
    </xf>
    <xf numFmtId="0" fontId="0" fillId="19" borderId="44" xfId="0" applyFill="1" applyBorder="1" applyAlignment="1">
      <alignment horizontal="center" vertical="top" wrapText="1"/>
    </xf>
    <xf numFmtId="172" fontId="47" fillId="19" borderId="44" xfId="0" applyNumberFormat="1" applyFont="1" applyFill="1" applyBorder="1" applyAlignment="1">
      <alignment horizontal="left" vertical="top" wrapText="1"/>
    </xf>
    <xf numFmtId="168" fontId="51" fillId="19" borderId="44" xfId="0" applyNumberFormat="1" applyFont="1" applyFill="1" applyBorder="1" applyAlignment="1">
      <alignment horizontal="left" vertical="top" wrapText="1"/>
    </xf>
    <xf numFmtId="171" fontId="51" fillId="19" borderId="44" xfId="0" applyNumberFormat="1" applyFont="1" applyFill="1" applyBorder="1" applyAlignment="1">
      <alignment horizontal="left" vertical="top" wrapText="1"/>
    </xf>
    <xf numFmtId="172" fontId="47" fillId="19" borderId="42" xfId="0" applyNumberFormat="1" applyFont="1" applyFill="1" applyBorder="1" applyAlignment="1">
      <alignment horizontal="left" vertical="top" wrapText="1"/>
    </xf>
    <xf numFmtId="168" fontId="51" fillId="19" borderId="42" xfId="0" applyNumberFormat="1" applyFont="1" applyFill="1" applyBorder="1" applyAlignment="1">
      <alignment horizontal="left" vertical="top" wrapText="1"/>
    </xf>
    <xf numFmtId="173" fontId="47" fillId="0" borderId="43" xfId="0" applyNumberFormat="1" applyFont="1" applyBorder="1" applyAlignment="1">
      <alignment horizontal="left" vertical="top" wrapText="1"/>
    </xf>
    <xf numFmtId="169" fontId="47" fillId="19" borderId="44" xfId="0" applyNumberFormat="1" applyFont="1" applyFill="1" applyBorder="1" applyAlignment="1">
      <alignment horizontal="left" vertical="top" wrapText="1"/>
    </xf>
    <xf numFmtId="168" fontId="51" fillId="19" borderId="44" xfId="0" applyNumberFormat="1" applyFont="1" applyFill="1" applyBorder="1" applyAlignment="1">
      <alignment horizontal="center" vertical="top" wrapText="1"/>
    </xf>
    <xf numFmtId="0" fontId="0" fillId="2" borderId="0" xfId="0" applyFill="1"/>
    <xf numFmtId="0" fontId="5"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12" fillId="2" borderId="20" xfId="0" applyFont="1" applyFill="1" applyBorder="1" applyAlignment="1">
      <alignment wrapText="1"/>
    </xf>
    <xf numFmtId="0" fontId="12" fillId="2" borderId="21" xfId="0" applyFont="1" applyFill="1" applyBorder="1" applyAlignment="1">
      <alignment wrapText="1"/>
    </xf>
    <xf numFmtId="0" fontId="12" fillId="2" borderId="22" xfId="0" applyFont="1" applyFill="1" applyBorder="1" applyAlignment="1">
      <alignment wrapText="1"/>
    </xf>
    <xf numFmtId="0" fontId="0" fillId="21" borderId="0" xfId="0" applyFill="1"/>
    <xf numFmtId="0" fontId="0" fillId="22" borderId="0" xfId="0" applyFill="1"/>
    <xf numFmtId="0" fontId="0" fillId="2" borderId="0" xfId="0" applyFill="1" applyAlignment="1">
      <alignment horizontal="left"/>
    </xf>
    <xf numFmtId="0" fontId="5"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6" fillId="0" borderId="0" xfId="0" quotePrefix="1" applyFont="1" applyAlignment="1">
      <alignment wrapText="1"/>
    </xf>
    <xf numFmtId="0" fontId="6" fillId="0" borderId="26" xfId="0" applyFont="1" applyBorder="1" applyAlignment="1">
      <alignment wrapText="1"/>
    </xf>
    <xf numFmtId="0" fontId="0" fillId="0" borderId="26" xfId="0" applyBorder="1" applyAlignment="1">
      <alignment wrapText="1"/>
    </xf>
    <xf numFmtId="0" fontId="6" fillId="0" borderId="26" xfId="0" quotePrefix="1" applyFont="1" applyBorder="1" applyAlignment="1">
      <alignment wrapText="1"/>
    </xf>
    <xf numFmtId="0" fontId="5" fillId="2" borderId="0" xfId="0" applyFont="1" applyFill="1" applyAlignment="1">
      <alignment horizontal="center" vertical="center"/>
    </xf>
    <xf numFmtId="0" fontId="6" fillId="2" borderId="0" xfId="0" applyFont="1" applyFill="1" applyAlignment="1">
      <alignment wrapText="1"/>
    </xf>
    <xf numFmtId="0" fontId="0" fillId="2" borderId="0" xfId="0" applyFill="1" applyAlignment="1">
      <alignment wrapText="1"/>
    </xf>
    <xf numFmtId="0" fontId="12" fillId="2" borderId="21" xfId="0" applyFont="1" applyFill="1" applyBorder="1" applyAlignment="1">
      <alignment horizontal="left" wrapText="1"/>
    </xf>
    <xf numFmtId="0" fontId="0" fillId="0" borderId="26" xfId="0" applyBorder="1" applyAlignment="1">
      <alignment horizontal="left" wrapText="1"/>
    </xf>
    <xf numFmtId="0" fontId="5" fillId="0" borderId="0" xfId="0" applyFont="1" applyAlignment="1">
      <alignment horizontal="right" wrapText="1"/>
    </xf>
    <xf numFmtId="0" fontId="5" fillId="4" borderId="0" xfId="0" applyFont="1" applyFill="1"/>
    <xf numFmtId="0" fontId="5"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11" fontId="0" fillId="0" borderId="0" xfId="0" applyNumberFormat="1" applyAlignment="1">
      <alignment wrapText="1"/>
    </xf>
    <xf numFmtId="0" fontId="11" fillId="0" borderId="0" xfId="0" applyFont="1" applyAlignment="1">
      <alignment horizontal="right" wrapText="1"/>
    </xf>
    <xf numFmtId="0" fontId="55" fillId="0" borderId="0" xfId="0" applyFont="1" applyAlignment="1">
      <alignment wrapText="1"/>
    </xf>
    <xf numFmtId="1" fontId="55" fillId="0" borderId="0" xfId="0" applyNumberFormat="1" applyFont="1" applyAlignment="1">
      <alignment horizontal="right" wrapText="1"/>
    </xf>
    <xf numFmtId="0" fontId="21" fillId="8" borderId="0" xfId="7" applyFill="1" applyAlignment="1"/>
    <xf numFmtId="0" fontId="23" fillId="8" borderId="0" xfId="3" applyFont="1" applyFill="1"/>
    <xf numFmtId="0" fontId="27" fillId="8" borderId="24" xfId="3" applyFont="1" applyFill="1" applyBorder="1"/>
    <xf numFmtId="0" fontId="26" fillId="8" borderId="0" xfId="3" applyFont="1" applyFill="1"/>
    <xf numFmtId="0" fontId="26" fillId="8" borderId="0" xfId="8" applyFont="1" applyFill="1">
      <alignment horizontal="right"/>
    </xf>
    <xf numFmtId="0" fontId="26" fillId="8" borderId="0" xfId="13" applyFill="1"/>
    <xf numFmtId="0" fontId="26" fillId="8" borderId="0" xfId="13" applyFill="1" applyAlignment="1">
      <alignment vertical="center"/>
    </xf>
    <xf numFmtId="0" fontId="24" fillId="9" borderId="34" xfId="13" applyFont="1" applyFill="1" applyBorder="1" applyAlignment="1">
      <alignment horizontal="left" vertical="center"/>
    </xf>
    <xf numFmtId="0" fontId="24" fillId="9" borderId="37" xfId="13" applyFont="1" applyFill="1" applyBorder="1" applyAlignment="1">
      <alignment vertical="center"/>
    </xf>
    <xf numFmtId="0" fontId="24" fillId="9" borderId="33" xfId="13" applyFont="1" applyFill="1" applyBorder="1" applyAlignment="1">
      <alignment vertical="center"/>
    </xf>
    <xf numFmtId="0" fontId="26" fillId="8" borderId="0" xfId="13" applyFill="1" applyAlignment="1">
      <alignment horizontal="right" vertical="center"/>
    </xf>
    <xf numFmtId="0" fontId="21" fillId="8" borderId="0" xfId="7" applyFill="1" applyAlignment="1">
      <alignment vertical="center"/>
    </xf>
    <xf numFmtId="0" fontId="24" fillId="8" borderId="0" xfId="13" applyFont="1" applyFill="1" applyAlignment="1">
      <alignment vertical="center"/>
    </xf>
    <xf numFmtId="0" fontId="24" fillId="9" borderId="28" xfId="13" applyFont="1" applyFill="1" applyBorder="1" applyAlignment="1">
      <alignment horizontal="center" vertical="center" wrapText="1"/>
    </xf>
    <xf numFmtId="0" fontId="24" fillId="9" borderId="36" xfId="13" applyFont="1" applyFill="1" applyBorder="1" applyAlignment="1">
      <alignment horizontal="center" vertical="center"/>
    </xf>
    <xf numFmtId="0" fontId="24" fillId="9" borderId="33" xfId="13" applyFont="1" applyFill="1" applyBorder="1" applyAlignment="1">
      <alignment horizontal="left" vertical="center" wrapText="1"/>
    </xf>
    <xf numFmtId="0" fontId="24" fillId="9" borderId="33" xfId="13" applyFont="1" applyFill="1" applyBorder="1" applyAlignment="1">
      <alignment horizontal="left" vertical="center"/>
    </xf>
    <xf numFmtId="0" fontId="24" fillId="9" borderId="36" xfId="13" applyFont="1" applyFill="1" applyBorder="1" applyAlignment="1">
      <alignment horizontal="left" vertical="center"/>
    </xf>
    <xf numFmtId="0" fontId="26" fillId="0" borderId="0" xfId="3" applyFont="1"/>
    <xf numFmtId="0" fontId="26" fillId="8" borderId="0" xfId="15" applyFont="1" applyFill="1"/>
    <xf numFmtId="0" fontId="26" fillId="8" borderId="0" xfId="17" applyFont="1" applyFill="1" applyBorder="1"/>
    <xf numFmtId="4" fontId="24" fillId="9" borderId="30" xfId="13" applyNumberFormat="1" applyFont="1" applyFill="1" applyBorder="1" applyAlignment="1">
      <alignment vertical="center"/>
    </xf>
    <xf numFmtId="9" fontId="7" fillId="0" borderId="0" xfId="1" applyFont="1" applyAlignment="1"/>
    <xf numFmtId="0" fontId="24" fillId="9" borderId="28" xfId="13" applyFont="1" applyFill="1" applyBorder="1" applyAlignment="1">
      <alignment horizontal="center" vertical="center"/>
    </xf>
    <xf numFmtId="0" fontId="24" fillId="9" borderId="27" xfId="13" applyFont="1" applyFill="1" applyBorder="1" applyAlignment="1">
      <alignment horizontal="center" vertical="center"/>
    </xf>
    <xf numFmtId="0" fontId="24" fillId="14" borderId="35" xfId="13" applyFont="1" applyFill="1" applyBorder="1" applyAlignment="1">
      <alignment horizontal="center" vertical="center"/>
    </xf>
    <xf numFmtId="0" fontId="24" fillId="9" borderId="38" xfId="9" applyNumberFormat="1" applyFill="1" applyBorder="1">
      <alignment horizontal="left" vertical="center"/>
    </xf>
    <xf numFmtId="0" fontId="24" fillId="9" borderId="30" xfId="9" applyNumberFormat="1" applyFill="1" applyBorder="1">
      <alignment horizontal="left" vertical="center"/>
    </xf>
    <xf numFmtId="0" fontId="24" fillId="9" borderId="33" xfId="9" applyNumberFormat="1" applyFill="1" applyBorder="1" applyAlignment="1">
      <alignment horizontal="left" vertical="center" indent="1"/>
    </xf>
    <xf numFmtId="0" fontId="24" fillId="9" borderId="38" xfId="9" applyNumberFormat="1" applyFill="1" applyBorder="1" applyAlignment="1">
      <alignment horizontal="left" vertical="center" indent="1"/>
    </xf>
    <xf numFmtId="0" fontId="24" fillId="9" borderId="33" xfId="9" applyNumberFormat="1" applyFill="1" applyBorder="1">
      <alignment horizontal="left" vertical="center"/>
    </xf>
    <xf numFmtId="0" fontId="24" fillId="14" borderId="33" xfId="9" applyFill="1" applyBorder="1">
      <alignment horizontal="left" vertical="center"/>
    </xf>
    <xf numFmtId="0" fontId="24" fillId="9" borderId="33" xfId="10" applyFont="1" applyFill="1" applyBorder="1">
      <alignment horizontal="left" vertical="center" indent="2"/>
    </xf>
    <xf numFmtId="0" fontId="24" fillId="9" borderId="33" xfId="9" applyFill="1" applyBorder="1" applyProtection="1">
      <alignment horizontal="left" vertical="center"/>
    </xf>
    <xf numFmtId="0" fontId="24" fillId="9" borderId="33" xfId="9" applyFill="1" applyBorder="1" applyAlignment="1" applyProtection="1">
      <alignment horizontal="left" vertical="center" wrapText="1"/>
    </xf>
    <xf numFmtId="0" fontId="24" fillId="9" borderId="34" xfId="9" applyFill="1" applyBorder="1" applyProtection="1">
      <alignment horizontal="left" vertical="center"/>
    </xf>
    <xf numFmtId="0" fontId="24" fillId="9" borderId="37"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11" fontId="0" fillId="0" borderId="26" xfId="0" applyNumberFormat="1" applyBorder="1" applyAlignment="1">
      <alignment wrapText="1"/>
    </xf>
    <xf numFmtId="0" fontId="7" fillId="0" borderId="0" xfId="0" applyFont="1" applyAlignment="1">
      <alignment horizontal="left"/>
    </xf>
    <xf numFmtId="0" fontId="6" fillId="0" borderId="0" xfId="0" applyFont="1" applyAlignment="1">
      <alignment horizontal="left"/>
    </xf>
    <xf numFmtId="0" fontId="7" fillId="0" borderId="0" xfId="1" applyNumberFormat="1" applyFont="1" applyFill="1" applyBorder="1" applyAlignment="1"/>
    <xf numFmtId="0" fontId="26" fillId="15" borderId="33" xfId="13" applyFill="1" applyBorder="1" applyAlignment="1">
      <alignment horizontal="right" vertical="center"/>
    </xf>
    <xf numFmtId="0" fontId="26" fillId="9" borderId="33" xfId="10" applyFont="1" applyFill="1" applyBorder="1">
      <alignment horizontal="left" vertical="center" indent="2"/>
    </xf>
    <xf numFmtId="0" fontId="7" fillId="0" borderId="0" xfId="1" applyNumberFormat="1" applyFont="1" applyAlignment="1"/>
    <xf numFmtId="0" fontId="0" fillId="91" borderId="0" xfId="0" applyFill="1"/>
    <xf numFmtId="0" fontId="0" fillId="92" borderId="0" xfId="0" applyFill="1"/>
    <xf numFmtId="0" fontId="0" fillId="93" borderId="0" xfId="0" applyFill="1"/>
    <xf numFmtId="0" fontId="12" fillId="94" borderId="0" xfId="0" applyFont="1" applyFill="1" applyAlignment="1">
      <alignment wrapText="1"/>
    </xf>
    <xf numFmtId="0" fontId="112" fillId="94" borderId="0" xfId="0" applyFont="1" applyFill="1" applyAlignment="1">
      <alignment wrapText="1"/>
    </xf>
    <xf numFmtId="0" fontId="112" fillId="94" borderId="0" xfId="0" applyFont="1" applyFill="1"/>
    <xf numFmtId="49" fontId="112" fillId="94" borderId="0" xfId="0" applyNumberFormat="1" applyFont="1" applyFill="1" applyAlignment="1">
      <alignment wrapText="1"/>
    </xf>
    <xf numFmtId="49" fontId="0" fillId="0" borderId="0" xfId="0" applyNumberFormat="1"/>
    <xf numFmtId="0" fontId="5" fillId="95" borderId="0" xfId="0" applyFont="1" applyFill="1"/>
    <xf numFmtId="0" fontId="0" fillId="96" borderId="0" xfId="0" applyFill="1"/>
    <xf numFmtId="0" fontId="0" fillId="97" borderId="0" xfId="0" applyFill="1"/>
    <xf numFmtId="0" fontId="12" fillId="2" borderId="0" xfId="0" applyFont="1" applyFill="1" applyAlignment="1">
      <alignment horizontal="left"/>
    </xf>
    <xf numFmtId="0" fontId="12" fillId="2" borderId="0" xfId="0" applyFont="1" applyFill="1" applyAlignment="1">
      <alignment horizontal="right"/>
    </xf>
    <xf numFmtId="49" fontId="6" fillId="0" borderId="0" xfId="1" applyNumberFormat="1" applyFont="1" applyFill="1" applyBorder="1" applyAlignment="1"/>
    <xf numFmtId="9" fontId="6" fillId="0" borderId="0" xfId="1" applyFont="1" applyAlignment="1"/>
    <xf numFmtId="9" fontId="6" fillId="0" borderId="0" xfId="1" applyFont="1" applyFill="1" applyBorder="1" applyAlignment="1"/>
    <xf numFmtId="49" fontId="6" fillId="0" borderId="46" xfId="1" applyNumberFormat="1" applyFont="1" applyFill="1" applyBorder="1" applyAlignment="1"/>
    <xf numFmtId="9" fontId="0" fillId="0" borderId="0" xfId="1" applyFont="1" applyFill="1" applyBorder="1" applyAlignment="1"/>
    <xf numFmtId="1" fontId="6" fillId="0" borderId="0" xfId="1" applyNumberFormat="1" applyFont="1" applyFill="1" applyBorder="1" applyAlignment="1"/>
    <xf numFmtId="9" fontId="7" fillId="0" borderId="0" xfId="1" applyFont="1" applyFill="1" applyBorder="1" applyAlignment="1"/>
    <xf numFmtId="1" fontId="7" fillId="0" borderId="0" xfId="1" applyNumberFormat="1" applyFont="1" applyAlignment="1"/>
    <xf numFmtId="0" fontId="0" fillId="98" borderId="0" xfId="0" applyFill="1"/>
    <xf numFmtId="0" fontId="0" fillId="99" borderId="0" xfId="0" applyFill="1"/>
    <xf numFmtId="0" fontId="0" fillId="100" borderId="0" xfId="0" applyFill="1"/>
    <xf numFmtId="0" fontId="0" fillId="101" borderId="0" xfId="0" applyFill="1"/>
    <xf numFmtId="0" fontId="0" fillId="102" borderId="0" xfId="3477" applyNumberFormat="1" applyFont="1" applyFill="1" applyAlignment="1"/>
    <xf numFmtId="0" fontId="115" fillId="102" borderId="0" xfId="3477" applyNumberFormat="1" applyFont="1" applyFill="1" applyAlignment="1"/>
    <xf numFmtId="0" fontId="117" fillId="0" borderId="0" xfId="0" applyFont="1" applyAlignment="1">
      <alignment wrapText="1"/>
    </xf>
    <xf numFmtId="0" fontId="117" fillId="0" borderId="0" xfId="0" applyFont="1"/>
    <xf numFmtId="41" fontId="6" fillId="102" borderId="0" xfId="3477" applyFont="1" applyFill="1" applyBorder="1" applyAlignment="1"/>
    <xf numFmtId="0" fontId="6" fillId="102" borderId="0" xfId="3477" applyNumberFormat="1" applyFont="1" applyFill="1" applyAlignment="1"/>
    <xf numFmtId="2" fontId="24" fillId="10" borderId="96" xfId="0" applyNumberFormat="1" applyFont="1" applyFill="1" applyBorder="1" applyAlignment="1">
      <alignment horizontal="right"/>
    </xf>
    <xf numFmtId="0" fontId="24" fillId="9" borderId="96" xfId="9" applyNumberFormat="1" applyFill="1" applyBorder="1" applyAlignment="1">
      <alignment horizontal="left" vertical="center" indent="1"/>
    </xf>
    <xf numFmtId="0" fontId="24" fillId="9" borderId="96" xfId="10" applyNumberFormat="1" applyFont="1" applyFill="1" applyBorder="1">
      <alignment horizontal="left" vertical="center" indent="2"/>
    </xf>
    <xf numFmtId="2" fontId="24" fillId="11" borderId="96" xfId="0" applyNumberFormat="1" applyFont="1" applyFill="1" applyBorder="1" applyAlignment="1">
      <alignment horizontal="right"/>
    </xf>
    <xf numFmtId="0" fontId="24" fillId="9" borderId="96" xfId="10" applyNumberFormat="1" applyFont="1" applyFill="1" applyBorder="1" applyAlignment="1">
      <alignment horizontal="left" vertical="top" wrapText="1" indent="2"/>
    </xf>
    <xf numFmtId="0" fontId="24" fillId="9" borderId="96" xfId="9" applyNumberFormat="1" applyFill="1" applyBorder="1">
      <alignment horizontal="left" vertical="center"/>
    </xf>
    <xf numFmtId="2" fontId="24" fillId="12" borderId="96" xfId="0" applyNumberFormat="1" applyFont="1" applyFill="1" applyBorder="1" applyAlignment="1">
      <alignment horizontal="right"/>
    </xf>
    <xf numFmtId="0" fontId="24" fillId="9" borderId="96" xfId="11" applyNumberFormat="1" applyFont="1" applyFill="1" applyBorder="1" applyAlignment="1">
      <alignment horizontal="left" vertical="center" indent="2"/>
    </xf>
    <xf numFmtId="0" fontId="24" fillId="9" borderId="96" xfId="12" applyFont="1" applyBorder="1" applyAlignment="1">
      <alignment horizontal="left" vertical="center" indent="1"/>
    </xf>
    <xf numFmtId="0" fontId="24" fillId="9" borderId="96" xfId="12" applyFont="1" applyBorder="1" applyAlignment="1">
      <alignment horizontal="left" vertical="center" indent="2"/>
    </xf>
    <xf numFmtId="0" fontId="24" fillId="14" borderId="96" xfId="13" applyFont="1" applyFill="1" applyBorder="1" applyAlignment="1">
      <alignment vertical="center"/>
    </xf>
    <xf numFmtId="2" fontId="26" fillId="7" borderId="96" xfId="0" applyNumberFormat="1" applyFont="1" applyFill="1" applyBorder="1" applyAlignment="1">
      <alignment horizontal="right"/>
    </xf>
    <xf numFmtId="2" fontId="26" fillId="12" borderId="96" xfId="0" applyNumberFormat="1" applyFont="1" applyFill="1" applyBorder="1" applyAlignment="1">
      <alignment horizontal="right"/>
    </xf>
    <xf numFmtId="0" fontId="24" fillId="14" borderId="96" xfId="11" applyFont="1" applyFill="1" applyBorder="1">
      <alignment horizontal="left" vertical="center" indent="5"/>
    </xf>
    <xf numFmtId="0" fontId="24" fillId="7" borderId="96" xfId="0" applyFont="1" applyFill="1" applyBorder="1" applyAlignment="1">
      <alignment horizontal="left" indent="4"/>
    </xf>
    <xf numFmtId="0" fontId="24" fillId="7" borderId="96" xfId="0" applyFont="1" applyFill="1" applyBorder="1" applyAlignment="1">
      <alignment horizontal="left" indent="6"/>
    </xf>
    <xf numFmtId="2" fontId="26" fillId="11" borderId="96" xfId="0" applyNumberFormat="1" applyFont="1" applyFill="1" applyBorder="1" applyAlignment="1">
      <alignment horizontal="right"/>
    </xf>
    <xf numFmtId="0" fontId="24" fillId="14" borderId="96" xfId="11" applyFont="1" applyFill="1" applyBorder="1" applyAlignment="1">
      <alignment horizontal="left" vertical="center" indent="2"/>
    </xf>
    <xf numFmtId="0" fontId="30" fillId="14" borderId="96" xfId="9" applyFont="1" applyFill="1" applyBorder="1">
      <alignment horizontal="left" vertical="center"/>
    </xf>
    <xf numFmtId="0" fontId="30" fillId="14" borderId="96" xfId="11" applyFont="1" applyFill="1" applyBorder="1">
      <alignment horizontal="left" vertical="center" indent="5"/>
    </xf>
    <xf numFmtId="0" fontId="30" fillId="14" borderId="96" xfId="13" applyFont="1" applyFill="1" applyBorder="1" applyAlignment="1">
      <alignment horizontal="left" vertical="center" indent="2"/>
    </xf>
    <xf numFmtId="0" fontId="30" fillId="14" borderId="96" xfId="13" applyFont="1" applyFill="1" applyBorder="1" applyAlignment="1">
      <alignment horizontal="left" vertical="center" indent="5"/>
    </xf>
    <xf numFmtId="0" fontId="24" fillId="7" borderId="96" xfId="0" applyFont="1" applyFill="1" applyBorder="1" applyAlignment="1">
      <alignment horizontal="left" indent="8"/>
    </xf>
    <xf numFmtId="0" fontId="24" fillId="14" borderId="96" xfId="9" applyFill="1" applyBorder="1">
      <alignment horizontal="left" vertical="center"/>
    </xf>
    <xf numFmtId="0" fontId="24" fillId="14" borderId="96" xfId="13" applyFont="1" applyFill="1" applyBorder="1" applyAlignment="1">
      <alignment horizontal="left" vertical="center" indent="1"/>
    </xf>
    <xf numFmtId="0" fontId="24" fillId="14" borderId="96" xfId="11" applyFont="1" applyFill="1" applyBorder="1" applyAlignment="1">
      <alignment horizontal="left" vertical="center" indent="1"/>
    </xf>
    <xf numFmtId="0" fontId="24" fillId="14" borderId="96" xfId="13" applyFont="1" applyFill="1" applyBorder="1" applyAlignment="1">
      <alignment horizontal="left" vertical="center" indent="2"/>
    </xf>
    <xf numFmtId="0" fontId="24" fillId="14" borderId="96" xfId="13" applyFont="1" applyFill="1" applyBorder="1" applyAlignment="1">
      <alignment horizontal="left" vertical="center"/>
    </xf>
    <xf numFmtId="4" fontId="24" fillId="9" borderId="96" xfId="14" applyNumberFormat="1" applyFont="1" applyFill="1" applyBorder="1" applyAlignment="1">
      <alignment horizontal="center" vertical="center"/>
    </xf>
    <xf numFmtId="0" fontId="24" fillId="9" borderId="96" xfId="13" quotePrefix="1" applyFont="1" applyFill="1" applyBorder="1" applyAlignment="1">
      <alignment horizontal="center" vertical="center"/>
    </xf>
    <xf numFmtId="2" fontId="26" fillId="10" borderId="96" xfId="0" applyNumberFormat="1" applyFont="1" applyFill="1" applyBorder="1" applyAlignment="1">
      <alignment horizontal="right"/>
    </xf>
    <xf numFmtId="0" fontId="24" fillId="9" borderId="96" xfId="13" applyFont="1" applyFill="1" applyBorder="1" applyAlignment="1">
      <alignment vertical="center"/>
    </xf>
    <xf numFmtId="0" fontId="24" fillId="9" borderId="96" xfId="10" applyFont="1" applyFill="1" applyBorder="1">
      <alignment horizontal="left" vertical="center" indent="2"/>
    </xf>
    <xf numFmtId="0" fontId="24" fillId="9" borderId="96" xfId="10" applyFont="1" applyFill="1" applyBorder="1" applyAlignment="1">
      <alignment horizontal="left" vertical="center"/>
    </xf>
    <xf numFmtId="0" fontId="24" fillId="9" borderId="96" xfId="9" applyFill="1" applyBorder="1" applyProtection="1">
      <alignment horizontal="left" vertical="center"/>
    </xf>
    <xf numFmtId="0" fontId="24" fillId="9" borderId="96" xfId="13" applyFont="1" applyFill="1" applyBorder="1" applyAlignment="1">
      <alignment horizontal="center" vertical="center" textRotation="90"/>
    </xf>
    <xf numFmtId="0" fontId="24" fillId="9" borderId="96" xfId="13" quotePrefix="1" applyFont="1" applyFill="1" applyBorder="1" applyAlignment="1">
      <alignment horizontal="center" vertical="center" textRotation="90"/>
    </xf>
    <xf numFmtId="4" fontId="24" fillId="9" borderId="96" xfId="14" applyNumberFormat="1" applyFont="1" applyFill="1" applyBorder="1" applyAlignment="1">
      <alignment horizontal="center" vertical="center" textRotation="90"/>
    </xf>
    <xf numFmtId="0" fontId="26" fillId="9" borderId="96" xfId="10" applyFont="1" applyFill="1" applyBorder="1" applyAlignment="1">
      <alignment horizontal="left" vertical="center"/>
    </xf>
    <xf numFmtId="0" fontId="26" fillId="9" borderId="96" xfId="11" applyFont="1" applyFill="1" applyBorder="1" applyAlignment="1">
      <alignment horizontal="left" vertical="center"/>
    </xf>
    <xf numFmtId="0" fontId="24" fillId="9" borderId="96" xfId="13" applyFont="1" applyFill="1" applyBorder="1" applyAlignment="1">
      <alignment horizontal="left" vertical="center" wrapText="1"/>
    </xf>
    <xf numFmtId="0" fontId="26" fillId="10" borderId="96" xfId="0" applyFont="1" applyFill="1" applyBorder="1" applyAlignment="1">
      <alignment horizontal="left" indent="2"/>
    </xf>
    <xf numFmtId="0" fontId="26" fillId="9" borderId="96" xfId="13" applyFill="1" applyBorder="1" applyAlignment="1">
      <alignment horizontal="left" vertical="center" wrapText="1"/>
    </xf>
    <xf numFmtId="0" fontId="26" fillId="9" borderId="96" xfId="13" applyFill="1" applyBorder="1" applyAlignment="1">
      <alignment vertical="center" wrapText="1"/>
    </xf>
    <xf numFmtId="0" fontId="26" fillId="9" borderId="96" xfId="9" applyFont="1" applyFill="1" applyBorder="1" applyProtection="1">
      <alignment horizontal="left" vertical="center"/>
    </xf>
    <xf numFmtId="0" fontId="26" fillId="9" borderId="96" xfId="9" applyFont="1" applyFill="1" applyBorder="1" applyAlignment="1" applyProtection="1">
      <alignment horizontal="left" vertical="center" wrapText="1"/>
    </xf>
    <xf numFmtId="0" fontId="26" fillId="9" borderId="96" xfId="13" applyFill="1" applyBorder="1" applyAlignment="1">
      <alignment vertical="center"/>
    </xf>
    <xf numFmtId="0" fontId="24" fillId="9" borderId="96" xfId="13" applyFont="1" applyFill="1" applyBorder="1" applyAlignment="1">
      <alignment horizontal="center" vertical="center"/>
    </xf>
    <xf numFmtId="0" fontId="26" fillId="9" borderId="96" xfId="10" applyFont="1" applyFill="1" applyBorder="1">
      <alignment horizontal="left" vertical="center" indent="2"/>
    </xf>
    <xf numFmtId="0" fontId="31" fillId="9" borderId="96" xfId="10" applyFont="1" applyFill="1" applyBorder="1" applyAlignment="1">
      <alignment horizontal="left" vertical="center" indent="4"/>
    </xf>
    <xf numFmtId="0" fontId="26" fillId="9" borderId="96" xfId="11" applyFont="1" applyFill="1" applyBorder="1">
      <alignment horizontal="left" vertical="center" indent="5"/>
    </xf>
    <xf numFmtId="0" fontId="26" fillId="10" borderId="96" xfId="0" applyFont="1" applyFill="1" applyBorder="1" applyAlignment="1">
      <alignment horizontal="left" indent="8"/>
    </xf>
    <xf numFmtId="0" fontId="26" fillId="10" borderId="96" xfId="0" applyFont="1" applyFill="1" applyBorder="1" applyAlignment="1">
      <alignment horizontal="left" indent="4"/>
    </xf>
    <xf numFmtId="0" fontId="26" fillId="9" borderId="96" xfId="10" applyFont="1" applyFill="1" applyBorder="1" applyAlignment="1">
      <alignment horizontal="left" vertical="center" indent="4"/>
    </xf>
    <xf numFmtId="0" fontId="26" fillId="10" borderId="96" xfId="0" applyFont="1" applyFill="1" applyBorder="1" applyAlignment="1">
      <alignment horizontal="left" indent="6"/>
    </xf>
    <xf numFmtId="2" fontId="24" fillId="9" borderId="96" xfId="13" applyNumberFormat="1" applyFont="1" applyFill="1" applyBorder="1" applyAlignment="1">
      <alignment horizontal="left" vertical="center"/>
    </xf>
    <xf numFmtId="0" fontId="26" fillId="9" borderId="96" xfId="15" applyFont="1" applyFill="1" applyBorder="1" applyAlignment="1">
      <alignment horizontal="left" vertical="top" wrapText="1"/>
    </xf>
    <xf numFmtId="0" fontId="24" fillId="9" borderId="96" xfId="15" applyFont="1" applyFill="1" applyBorder="1" applyAlignment="1">
      <alignment horizontal="left" vertical="top" wrapText="1"/>
    </xf>
    <xf numFmtId="0" fontId="24" fillId="9" borderId="96" xfId="16" applyFont="1" applyBorder="1" applyAlignment="1">
      <alignment horizontal="left" vertical="center"/>
    </xf>
    <xf numFmtId="4" fontId="24" fillId="9" borderId="96" xfId="13" quotePrefix="1" applyNumberFormat="1" applyFont="1" applyFill="1" applyBorder="1" applyAlignment="1">
      <alignment horizontal="center" vertical="center"/>
    </xf>
    <xf numFmtId="4" fontId="24" fillId="9" borderId="96" xfId="13" applyNumberFormat="1" applyFont="1" applyFill="1" applyBorder="1" applyAlignment="1">
      <alignment horizontal="center" vertical="center"/>
    </xf>
    <xf numFmtId="4" fontId="24" fillId="9" borderId="96" xfId="13" applyNumberFormat="1" applyFont="1" applyFill="1" applyBorder="1" applyAlignment="1">
      <alignment vertical="center"/>
    </xf>
    <xf numFmtId="0" fontId="26" fillId="9" borderId="96" xfId="10" applyFont="1" applyFill="1" applyBorder="1" applyAlignment="1">
      <alignment horizontal="left" vertical="center" wrapText="1"/>
    </xf>
    <xf numFmtId="4" fontId="26" fillId="9" borderId="96" xfId="13" applyNumberFormat="1" applyFill="1" applyBorder="1" applyAlignment="1">
      <alignment horizontal="left" vertical="center"/>
    </xf>
    <xf numFmtId="4" fontId="26" fillId="9" borderId="96" xfId="13" applyNumberFormat="1" applyFill="1" applyBorder="1" applyAlignment="1">
      <alignment horizontal="left" vertical="center" wrapText="1"/>
    </xf>
    <xf numFmtId="0" fontId="12" fillId="2" borderId="0" xfId="0" applyFont="1" applyFill="1"/>
    <xf numFmtId="0" fontId="12" fillId="3" borderId="46" xfId="0" applyFont="1" applyFill="1" applyBorder="1"/>
    <xf numFmtId="0" fontId="12" fillId="3" borderId="0" xfId="0" applyFont="1" applyFill="1"/>
    <xf numFmtId="0" fontId="6" fillId="0" borderId="0" xfId="0" applyFont="1"/>
    <xf numFmtId="9" fontId="6" fillId="0" borderId="0" xfId="0" applyNumberFormat="1" applyFont="1"/>
    <xf numFmtId="0" fontId="0" fillId="0" borderId="46" xfId="0" applyBorder="1"/>
    <xf numFmtId="49" fontId="6" fillId="0" borderId="0" xfId="0" applyNumberFormat="1" applyFont="1"/>
    <xf numFmtId="49" fontId="0" fillId="0" borderId="46" xfId="0" applyNumberFormat="1" applyBorder="1"/>
    <xf numFmtId="49" fontId="6" fillId="0" borderId="46" xfId="0" applyNumberFormat="1" applyFont="1" applyBorder="1"/>
    <xf numFmtId="49" fontId="10" fillId="0" borderId="46" xfId="0" applyNumberFormat="1" applyFont="1" applyBorder="1"/>
    <xf numFmtId="165" fontId="0" fillId="0" borderId="0" xfId="0" applyNumberFormat="1"/>
    <xf numFmtId="49" fontId="7" fillId="0" borderId="0" xfId="0" applyNumberFormat="1" applyFont="1"/>
    <xf numFmtId="0" fontId="7" fillId="0" borderId="0" xfId="0" applyFont="1"/>
    <xf numFmtId="0" fontId="2" fillId="0" borderId="46" xfId="0" applyFont="1" applyBorder="1"/>
    <xf numFmtId="3" fontId="6" fillId="102" borderId="0" xfId="3477" applyNumberFormat="1" applyFont="1" applyFill="1" applyBorder="1" applyAlignment="1"/>
    <xf numFmtId="3" fontId="0" fillId="102" borderId="0" xfId="3477" applyNumberFormat="1" applyFont="1" applyFill="1" applyAlignment="1"/>
    <xf numFmtId="3" fontId="115" fillId="102" borderId="0" xfId="3477" applyNumberFormat="1" applyFont="1" applyFill="1" applyAlignment="1"/>
    <xf numFmtId="3" fontId="6" fillId="102" borderId="0" xfId="3477" applyNumberFormat="1" applyFont="1" applyFill="1" applyAlignment="1"/>
    <xf numFmtId="0" fontId="12" fillId="45" borderId="0" xfId="0" applyFont="1" applyFill="1"/>
    <xf numFmtId="0" fontId="12" fillId="45" borderId="48" xfId="0" applyFont="1" applyFill="1" applyBorder="1"/>
    <xf numFmtId="0" fontId="12" fillId="44" borderId="0" xfId="0" applyFont="1" applyFill="1"/>
    <xf numFmtId="0" fontId="12" fillId="44" borderId="0" xfId="0" applyFont="1" applyFill="1" applyAlignment="1">
      <alignment horizontal="left"/>
    </xf>
    <xf numFmtId="0" fontId="12" fillId="44" borderId="48" xfId="0" applyFont="1" applyFill="1" applyBorder="1"/>
    <xf numFmtId="0" fontId="12" fillId="45" borderId="47" xfId="0" applyFont="1" applyFill="1" applyBorder="1" applyAlignment="1">
      <alignment horizontal="left"/>
    </xf>
    <xf numFmtId="0" fontId="7" fillId="0" borderId="48" xfId="0" applyFont="1" applyBorder="1"/>
    <xf numFmtId="49" fontId="0" fillId="0" borderId="48" xfId="0" applyNumberFormat="1" applyBorder="1"/>
    <xf numFmtId="0" fontId="7" fillId="0" borderId="47" xfId="0" applyFont="1" applyBorder="1"/>
    <xf numFmtId="49" fontId="6" fillId="0" borderId="48" xfId="0" applyNumberFormat="1" applyFont="1" applyBorder="1"/>
    <xf numFmtId="9" fontId="7" fillId="0" borderId="0" xfId="0" applyNumberFormat="1" applyFont="1"/>
    <xf numFmtId="0" fontId="7" fillId="103" borderId="0" xfId="0" applyFont="1" applyFill="1"/>
    <xf numFmtId="0" fontId="7" fillId="103" borderId="48" xfId="0" applyFont="1" applyFill="1" applyBorder="1"/>
    <xf numFmtId="49" fontId="6" fillId="103" borderId="0" xfId="0" applyNumberFormat="1" applyFont="1" applyFill="1"/>
    <xf numFmtId="0" fontId="0" fillId="103" borderId="0" xfId="0" applyFill="1"/>
    <xf numFmtId="49" fontId="0" fillId="103" borderId="0" xfId="0" applyNumberFormat="1" applyFill="1"/>
    <xf numFmtId="0" fontId="0" fillId="103" borderId="0" xfId="0" applyFill="1" applyAlignment="1">
      <alignment horizontal="left"/>
    </xf>
    <xf numFmtId="0" fontId="6" fillId="103" borderId="0" xfId="0" applyFont="1" applyFill="1" applyAlignment="1">
      <alignment horizontal="left"/>
    </xf>
    <xf numFmtId="0" fontId="0" fillId="0" borderId="48" xfId="0" applyBorder="1"/>
    <xf numFmtId="0" fontId="0" fillId="0" borderId="47" xfId="0" applyBorder="1" applyAlignment="1">
      <alignment horizontal="left"/>
    </xf>
    <xf numFmtId="0" fontId="118" fillId="104" borderId="48" xfId="0" applyFont="1" applyFill="1" applyBorder="1" applyAlignment="1">
      <alignment wrapText="1"/>
    </xf>
    <xf numFmtId="0" fontId="10" fillId="0" borderId="0" xfId="0" applyFont="1"/>
    <xf numFmtId="0" fontId="0" fillId="0" borderId="48" xfId="0" applyBorder="1" applyAlignment="1">
      <alignment wrapText="1"/>
    </xf>
    <xf numFmtId="0" fontId="24" fillId="9" borderId="97" xfId="9" applyNumberFormat="1" applyFill="1" applyBorder="1" applyAlignment="1">
      <alignment horizontal="left" vertical="center" indent="1"/>
    </xf>
    <xf numFmtId="0" fontId="24" fillId="14" borderId="99" xfId="13" applyFont="1" applyFill="1" applyBorder="1" applyAlignment="1">
      <alignment horizontal="center" vertical="center"/>
    </xf>
    <xf numFmtId="0" fontId="24" fillId="14" borderId="98" xfId="11" applyFont="1" applyFill="1" applyBorder="1">
      <alignment horizontal="left" vertical="center" indent="5"/>
    </xf>
    <xf numFmtId="0" fontId="24" fillId="14" borderId="98" xfId="11" applyFont="1" applyFill="1" applyBorder="1" applyAlignment="1">
      <alignment horizontal="left" vertical="center" indent="2"/>
    </xf>
    <xf numFmtId="0" fontId="24" fillId="14" borderId="98" xfId="13" applyFont="1" applyFill="1" applyBorder="1" applyAlignment="1">
      <alignment horizontal="left" vertical="center" indent="2"/>
    </xf>
    <xf numFmtId="0" fontId="30" fillId="14" borderId="98" xfId="11" applyFont="1" applyFill="1" applyBorder="1" applyAlignment="1">
      <alignment horizontal="left" vertical="center" indent="2"/>
    </xf>
    <xf numFmtId="0" fontId="24" fillId="9" borderId="97" xfId="13" applyFont="1" applyFill="1" applyBorder="1" applyAlignment="1">
      <alignment horizontal="left" vertical="center"/>
    </xf>
    <xf numFmtId="0" fontId="24" fillId="9" borderId="100" xfId="13" quotePrefix="1" applyFont="1" applyFill="1" applyBorder="1" applyAlignment="1">
      <alignment horizontal="center" vertical="center"/>
    </xf>
    <xf numFmtId="0" fontId="24" fillId="9" borderId="98" xfId="13" quotePrefix="1" applyFont="1" applyFill="1" applyBorder="1" applyAlignment="1">
      <alignment horizontal="center" vertical="center"/>
    </xf>
    <xf numFmtId="0" fontId="24" fillId="9" borderId="98" xfId="13" applyFont="1" applyFill="1" applyBorder="1" applyAlignment="1">
      <alignment horizontal="center" vertical="center"/>
    </xf>
    <xf numFmtId="0" fontId="24" fillId="9" borderId="98" xfId="13" applyFont="1" applyFill="1" applyBorder="1" applyAlignment="1">
      <alignment horizontal="center" vertical="center" wrapText="1"/>
    </xf>
    <xf numFmtId="0" fontId="24" fillId="9" borderId="97" xfId="10" applyFont="1" applyFill="1" applyBorder="1">
      <alignment horizontal="left" vertical="center" indent="2"/>
    </xf>
    <xf numFmtId="0" fontId="24" fillId="9" borderId="97" xfId="10" applyFont="1" applyFill="1" applyBorder="1" applyAlignment="1">
      <alignment horizontal="left" vertical="center" wrapText="1" indent="2"/>
    </xf>
    <xf numFmtId="0" fontId="24" fillId="9" borderId="97" xfId="10" applyFont="1" applyFill="1" applyBorder="1" applyAlignment="1">
      <alignment horizontal="left" vertical="center"/>
    </xf>
    <xf numFmtId="0" fontId="24" fillId="9" borderId="99" xfId="13" applyFont="1" applyFill="1" applyBorder="1" applyAlignment="1">
      <alignment horizontal="center" vertical="center" textRotation="90"/>
    </xf>
    <xf numFmtId="0" fontId="24" fillId="9" borderId="98" xfId="13" applyFont="1" applyFill="1" applyBorder="1" applyAlignment="1">
      <alignment horizontal="center" vertical="center" textRotation="90"/>
    </xf>
    <xf numFmtId="0" fontId="24" fillId="9" borderId="98" xfId="13" applyFont="1" applyFill="1" applyBorder="1" applyAlignment="1">
      <alignment horizontal="center" vertical="center" textRotation="90" wrapText="1"/>
    </xf>
    <xf numFmtId="0" fontId="24" fillId="9" borderId="98" xfId="13" quotePrefix="1" applyFont="1" applyFill="1" applyBorder="1" applyAlignment="1">
      <alignment horizontal="center" vertical="center" textRotation="90"/>
    </xf>
    <xf numFmtId="0" fontId="26" fillId="9" borderId="97" xfId="10" applyFont="1" applyFill="1" applyBorder="1" applyAlignment="1">
      <alignment horizontal="left" vertical="center"/>
    </xf>
    <xf numFmtId="0" fontId="24" fillId="9" borderId="97" xfId="9" applyFill="1" applyBorder="1" applyProtection="1">
      <alignment horizontal="left" vertical="center"/>
    </xf>
    <xf numFmtId="0" fontId="24" fillId="9" borderId="99" xfId="9" applyFill="1" applyBorder="1" applyAlignment="1" applyProtection="1">
      <alignment horizontal="center" vertical="center"/>
    </xf>
    <xf numFmtId="0" fontId="24" fillId="9" borderId="99" xfId="15" applyFont="1" applyFill="1" applyBorder="1" applyAlignment="1">
      <alignment horizontal="center" vertical="center" wrapText="1"/>
    </xf>
    <xf numFmtId="0" fontId="26" fillId="9" borderId="97" xfId="15" applyFont="1" applyFill="1" applyBorder="1" applyAlignment="1">
      <alignment horizontal="left" vertical="top" wrapText="1"/>
    </xf>
    <xf numFmtId="4" fontId="24" fillId="9" borderId="99" xfId="13" quotePrefix="1" applyNumberFormat="1" applyFont="1" applyFill="1" applyBorder="1" applyAlignment="1">
      <alignment horizontal="center" vertical="center"/>
    </xf>
    <xf numFmtId="4" fontId="24" fillId="9" borderId="98" xfId="13" applyNumberFormat="1" applyFont="1" applyFill="1" applyBorder="1" applyAlignment="1">
      <alignment horizontal="center" vertical="center"/>
    </xf>
    <xf numFmtId="0" fontId="24" fillId="9" borderId="96" xfId="9" applyNumberFormat="1" applyFill="1" applyBorder="1" applyAlignment="1">
      <alignment horizontal="center" vertical="center"/>
    </xf>
    <xf numFmtId="0" fontId="116" fillId="105" borderId="0" xfId="0" applyFont="1" applyFill="1"/>
    <xf numFmtId="0" fontId="0" fillId="106" borderId="0" xfId="0" applyFill="1"/>
    <xf numFmtId="0" fontId="120" fillId="106" borderId="0" xfId="3478" applyFill="1"/>
    <xf numFmtId="9" fontId="6" fillId="0" borderId="0" xfId="1" applyFont="1"/>
    <xf numFmtId="0" fontId="0" fillId="0" borderId="0" xfId="1" applyNumberFormat="1" applyFont="1" applyFill="1" applyBorder="1" applyAlignment="1"/>
    <xf numFmtId="49" fontId="61" fillId="0" borderId="0" xfId="0" applyNumberFormat="1" applyFont="1"/>
    <xf numFmtId="0" fontId="61" fillId="106" borderId="0" xfId="0" applyFont="1" applyFill="1"/>
    <xf numFmtId="0" fontId="5" fillId="20" borderId="0" xfId="0" applyFont="1" applyFill="1" applyAlignment="1">
      <alignment horizontal="center"/>
    </xf>
    <xf numFmtId="0" fontId="21" fillId="8" borderId="0" xfId="7" applyFill="1" applyAlignment="1">
      <alignment horizontal="left"/>
    </xf>
    <xf numFmtId="0" fontId="24" fillId="9" borderId="97" xfId="9" applyNumberFormat="1" applyFill="1" applyBorder="1" applyAlignment="1">
      <alignment horizontal="left" vertical="top"/>
    </xf>
    <xf numFmtId="0" fontId="24" fillId="9" borderId="34" xfId="9" applyNumberFormat="1" applyFill="1" applyBorder="1" applyAlignment="1">
      <alignment horizontal="left" vertical="top"/>
    </xf>
    <xf numFmtId="0" fontId="24" fillId="9" borderId="27" xfId="9" applyNumberFormat="1" applyFill="1" applyBorder="1" applyAlignment="1">
      <alignment horizontal="center" vertical="center"/>
    </xf>
    <xf numFmtId="0" fontId="24" fillId="9" borderId="28" xfId="9" applyNumberFormat="1" applyFill="1" applyBorder="1" applyAlignment="1">
      <alignment horizontal="center" vertical="center"/>
    </xf>
    <xf numFmtId="0" fontId="24" fillId="9" borderId="35" xfId="9" applyNumberFormat="1" applyFill="1" applyBorder="1" applyAlignment="1">
      <alignment horizontal="center" vertical="center"/>
    </xf>
    <xf numFmtId="0" fontId="21" fillId="8" borderId="23" xfId="7" applyFill="1" applyBorder="1" applyAlignment="1">
      <alignment horizontal="left"/>
    </xf>
    <xf numFmtId="0" fontId="21" fillId="8" borderId="24" xfId="7" applyFill="1" applyBorder="1" applyAlignment="1">
      <alignment horizontal="left"/>
    </xf>
    <xf numFmtId="0" fontId="24" fillId="14" borderId="97" xfId="13" applyFont="1" applyFill="1" applyBorder="1" applyAlignment="1">
      <alignment horizontal="left" vertical="top"/>
    </xf>
    <xf numFmtId="0" fontId="24" fillId="14" borderId="30" xfId="13" applyFont="1" applyFill="1" applyBorder="1" applyAlignment="1">
      <alignment horizontal="left" vertical="top"/>
    </xf>
    <xf numFmtId="0" fontId="24" fillId="14" borderId="34" xfId="13" applyFont="1" applyFill="1" applyBorder="1" applyAlignment="1">
      <alignment horizontal="left" vertical="top"/>
    </xf>
    <xf numFmtId="0" fontId="24" fillId="14" borderId="98" xfId="13" applyFont="1" applyFill="1" applyBorder="1" applyAlignment="1">
      <alignment horizontal="center" vertical="center"/>
    </xf>
    <xf numFmtId="0" fontId="24" fillId="8" borderId="99" xfId="3" applyFont="1" applyFill="1" applyBorder="1" applyAlignment="1">
      <alignment horizontal="center" vertical="center"/>
    </xf>
    <xf numFmtId="0" fontId="24" fillId="14" borderId="100" xfId="13" applyFont="1" applyFill="1" applyBorder="1" applyAlignment="1">
      <alignment horizontal="center" vertical="center"/>
    </xf>
    <xf numFmtId="0" fontId="24" fillId="14" borderId="99" xfId="13" applyFont="1" applyFill="1" applyBorder="1" applyAlignment="1">
      <alignment horizontal="center" vertical="center"/>
    </xf>
    <xf numFmtId="0" fontId="24" fillId="8" borderId="100" xfId="3" applyFont="1" applyFill="1" applyBorder="1" applyAlignment="1">
      <alignment horizontal="center" vertical="center"/>
    </xf>
    <xf numFmtId="0" fontId="24" fillId="14" borderId="101" xfId="13" applyFont="1" applyFill="1" applyBorder="1" applyAlignment="1">
      <alignment horizontal="center" vertical="center"/>
    </xf>
    <xf numFmtId="0" fontId="24" fillId="14" borderId="102" xfId="13" applyFont="1" applyFill="1" applyBorder="1" applyAlignment="1">
      <alignment horizontal="center" vertical="center"/>
    </xf>
    <xf numFmtId="0" fontId="24" fillId="14" borderId="31" xfId="13" applyFont="1" applyFill="1" applyBorder="1" applyAlignment="1">
      <alignment horizontal="center" vertical="center"/>
    </xf>
    <xf numFmtId="0" fontId="24" fillId="14" borderId="32" xfId="13" applyFont="1" applyFill="1" applyBorder="1" applyAlignment="1">
      <alignment horizontal="center" vertical="center"/>
    </xf>
    <xf numFmtId="0" fontId="24" fillId="14" borderId="97" xfId="13" applyFont="1" applyFill="1" applyBorder="1" applyAlignment="1">
      <alignment horizontal="center" vertical="center"/>
    </xf>
    <xf numFmtId="0" fontId="24" fillId="14" borderId="33" xfId="13" applyFont="1" applyFill="1" applyBorder="1" applyAlignment="1">
      <alignment horizontal="center" vertical="center"/>
    </xf>
    <xf numFmtId="0" fontId="24" fillId="8" borderId="33" xfId="3" applyFont="1" applyFill="1" applyBorder="1" applyAlignment="1">
      <alignment horizontal="center" vertical="center"/>
    </xf>
    <xf numFmtId="0" fontId="24" fillId="9" borderId="28" xfId="13" applyFont="1" applyFill="1" applyBorder="1" applyAlignment="1">
      <alignment horizontal="center" vertical="center"/>
    </xf>
    <xf numFmtId="0" fontId="24" fillId="9" borderId="35" xfId="13" applyFont="1" applyFill="1" applyBorder="1" applyAlignment="1">
      <alignment horizontal="center" vertical="center"/>
    </xf>
    <xf numFmtId="0" fontId="24" fillId="9" borderId="27" xfId="13" applyFont="1" applyFill="1" applyBorder="1" applyAlignment="1">
      <alignment horizontal="center" vertical="center"/>
    </xf>
    <xf numFmtId="0" fontId="24" fillId="8" borderId="28" xfId="3" applyFont="1" applyFill="1" applyBorder="1" applyAlignment="1">
      <alignment horizontal="center" vertical="center"/>
    </xf>
    <xf numFmtId="0" fontId="24" fillId="8" borderId="35" xfId="3" applyFont="1" applyFill="1" applyBorder="1" applyAlignment="1">
      <alignment horizontal="center" vertical="center"/>
    </xf>
    <xf numFmtId="0" fontId="24" fillId="14" borderId="27" xfId="13" applyFont="1" applyFill="1" applyBorder="1" applyAlignment="1">
      <alignment horizontal="center" vertical="center"/>
    </xf>
    <xf numFmtId="0" fontId="24" fillId="14" borderId="35" xfId="13" applyFont="1" applyFill="1" applyBorder="1" applyAlignment="1">
      <alignment horizontal="center" vertical="center"/>
    </xf>
    <xf numFmtId="0" fontId="21" fillId="17" borderId="0" xfId="7" applyFill="1" applyAlignment="1">
      <alignment horizontal="left" vertical="center"/>
    </xf>
    <xf numFmtId="0" fontId="24" fillId="9" borderId="27" xfId="13" applyFont="1" applyFill="1" applyBorder="1" applyAlignment="1">
      <alignment horizontal="center" vertical="center" wrapText="1"/>
    </xf>
    <xf numFmtId="0" fontId="24" fillId="9" borderId="35" xfId="13" applyFont="1" applyFill="1" applyBorder="1" applyAlignment="1">
      <alignment horizontal="center" vertical="center" wrapText="1"/>
    </xf>
    <xf numFmtId="0" fontId="24" fillId="8" borderId="28" xfId="3" applyFont="1" applyFill="1" applyBorder="1" applyAlignment="1">
      <alignment horizontal="center" vertical="center" wrapText="1"/>
    </xf>
    <xf numFmtId="0" fontId="24" fillId="8" borderId="35" xfId="3" applyFont="1" applyFill="1" applyBorder="1" applyAlignment="1">
      <alignment horizontal="center" vertical="center" wrapText="1"/>
    </xf>
    <xf numFmtId="4" fontId="24" fillId="9" borderId="97" xfId="13" applyNumberFormat="1" applyFont="1" applyFill="1" applyBorder="1" applyAlignment="1">
      <alignment horizontal="left" vertical="center" wrapText="1"/>
    </xf>
    <xf numFmtId="4" fontId="24" fillId="9" borderId="34" xfId="13" applyNumberFormat="1" applyFont="1" applyFill="1" applyBorder="1" applyAlignment="1">
      <alignment horizontal="left" vertical="center" wrapText="1"/>
    </xf>
    <xf numFmtId="4" fontId="24" fillId="9" borderId="27" xfId="13" applyNumberFormat="1" applyFont="1" applyFill="1" applyBorder="1" applyAlignment="1">
      <alignment horizontal="center" vertical="center"/>
    </xf>
    <xf numFmtId="4" fontId="24" fillId="9" borderId="28" xfId="13" applyNumberFormat="1" applyFont="1" applyFill="1" applyBorder="1" applyAlignment="1">
      <alignment horizontal="center" vertical="center"/>
    </xf>
    <xf numFmtId="4" fontId="24" fillId="9" borderId="35" xfId="13" applyNumberFormat="1" applyFont="1" applyFill="1" applyBorder="1" applyAlignment="1">
      <alignment horizontal="center" vertical="center"/>
    </xf>
    <xf numFmtId="0" fontId="24" fillId="9" borderId="97" xfId="15" applyFont="1" applyFill="1" applyBorder="1" applyAlignment="1">
      <alignment horizontal="left" vertical="center" wrapText="1"/>
    </xf>
    <xf numFmtId="0" fontId="24" fillId="9" borderId="34" xfId="15" applyFont="1" applyFill="1" applyBorder="1" applyAlignment="1">
      <alignment horizontal="left" vertical="center" wrapText="1"/>
    </xf>
    <xf numFmtId="0" fontId="24" fillId="9" borderId="27" xfId="15" applyFont="1" applyFill="1" applyBorder="1" applyAlignment="1">
      <alignment horizontal="center" vertical="top" wrapText="1"/>
    </xf>
    <xf numFmtId="0" fontId="24" fillId="9" borderId="28" xfId="15" applyFont="1" applyFill="1" applyBorder="1" applyAlignment="1">
      <alignment horizontal="center" vertical="top" wrapText="1"/>
    </xf>
    <xf numFmtId="0" fontId="24" fillId="9" borderId="35" xfId="15" applyFont="1" applyFill="1" applyBorder="1" applyAlignment="1">
      <alignment horizontal="center" vertical="top" wrapText="1"/>
    </xf>
    <xf numFmtId="0" fontId="24" fillId="9" borderId="97" xfId="13" applyFont="1" applyFill="1" applyBorder="1" applyAlignment="1">
      <alignment horizontal="left" vertical="center" wrapText="1"/>
    </xf>
    <xf numFmtId="0" fontId="24" fillId="9" borderId="34" xfId="13" applyFont="1" applyFill="1" applyBorder="1" applyAlignment="1">
      <alignment horizontal="left" vertical="center" wrapText="1"/>
    </xf>
    <xf numFmtId="0" fontId="21" fillId="8" borderId="0" xfId="7" applyFill="1" applyAlignment="1">
      <alignment horizontal="left" vertical="center"/>
    </xf>
    <xf numFmtId="0" fontId="5" fillId="4" borderId="0" xfId="0" applyFont="1" applyFill="1" applyAlignment="1">
      <alignment horizontal="left"/>
    </xf>
    <xf numFmtId="0" fontId="0" fillId="5" borderId="0" xfId="0" applyFill="1" applyAlignment="1">
      <alignment horizontal="left"/>
    </xf>
    <xf numFmtId="0" fontId="5" fillId="39" borderId="0" xfId="0" applyFont="1" applyFill="1" applyAlignment="1">
      <alignment horizontal="center"/>
    </xf>
    <xf numFmtId="0" fontId="16" fillId="6" borderId="5" xfId="0" applyFont="1" applyFill="1" applyBorder="1" applyAlignment="1">
      <alignment horizontal="left" wrapText="1"/>
    </xf>
    <xf numFmtId="0" fontId="16" fillId="6" borderId="6" xfId="0" applyFont="1" applyFill="1" applyBorder="1" applyAlignment="1">
      <alignment horizontal="left" wrapText="1"/>
    </xf>
    <xf numFmtId="0" fontId="16" fillId="6" borderId="7" xfId="0" applyFont="1" applyFill="1" applyBorder="1" applyAlignment="1">
      <alignment horizontal="left" wrapText="1"/>
    </xf>
    <xf numFmtId="0" fontId="6" fillId="0" borderId="26" xfId="0" applyFont="1" applyBorder="1"/>
    <xf numFmtId="0" fontId="0" fillId="0" borderId="26" xfId="0" applyBorder="1" applyAlignment="1">
      <alignment horizontal="left"/>
    </xf>
    <xf numFmtId="0" fontId="0" fillId="0" borderId="26" xfId="0" applyBorder="1"/>
    <xf numFmtId="0" fontId="6" fillId="0" borderId="26" xfId="0" quotePrefix="1" applyFont="1" applyBorder="1"/>
    <xf numFmtId="0" fontId="113" fillId="0" borderId="0" xfId="0" applyFont="1"/>
    <xf numFmtId="0" fontId="111" fillId="0" borderId="0" xfId="0" applyFont="1"/>
    <xf numFmtId="0" fontId="111" fillId="0" borderId="26" xfId="0" applyFont="1" applyBorder="1"/>
    <xf numFmtId="0" fontId="1" fillId="0" borderId="0" xfId="0" applyFont="1"/>
    <xf numFmtId="0" fontId="1" fillId="0" borderId="0" xfId="0" applyFont="1" applyAlignment="1">
      <alignment horizontal="left"/>
    </xf>
    <xf numFmtId="0" fontId="0" fillId="107" borderId="0" xfId="0" applyFill="1"/>
    <xf numFmtId="0" fontId="0" fillId="108" borderId="0" xfId="0" applyFill="1"/>
  </cellXfs>
  <cellStyles count="3480">
    <cellStyle name="???????????" xfId="60" xr:uid="{49C760BE-7782-40F6-8507-E2E49C551364}"/>
    <cellStyle name="20 % - Akzent1" xfId="2531" hidden="1" xr:uid="{F5A58B6C-EEBE-48B7-B17D-97EF888B3994}"/>
    <cellStyle name="20 % - Akzent1" xfId="81" hidden="1" xr:uid="{11444B53-39AC-4CCF-A066-DDEF15E5EAD8}"/>
    <cellStyle name="20 % - Akzent1" xfId="2650" hidden="1" xr:uid="{C2C3AA9E-D2F2-4C56-B0AD-D29EA38DB2F1}"/>
    <cellStyle name="20 % - Akzent1" xfId="1081" hidden="1" xr:uid="{C6CEFE6F-94A6-4BB3-B581-793DB0017C31}"/>
    <cellStyle name="20 % - Akzent1" xfId="1161" hidden="1" xr:uid="{D1244C3A-2F7F-4A46-A142-E3220D70613E}"/>
    <cellStyle name="20 % - Akzent1" xfId="1057" hidden="1" xr:uid="{5E2970C4-8226-457A-A801-A81307EABD5F}"/>
    <cellStyle name="20 % - Akzent1" xfId="1875" hidden="1" xr:uid="{95AF5E3C-FA51-4889-A64E-4AF378AEE09D}"/>
    <cellStyle name="20 % - Akzent1" xfId="1013" hidden="1" xr:uid="{9E800C82-94E4-424A-B02B-E06F58AFD190}"/>
    <cellStyle name="20 % - Akzent1" xfId="2335" hidden="1" xr:uid="{CECA514A-932E-4474-9664-0DBFC2EE1CA1}"/>
    <cellStyle name="20 % - Akzent1" xfId="2621" hidden="1" xr:uid="{B2E5EEE7-2FE7-4993-AFFB-C30614FD6DDB}"/>
    <cellStyle name="20 % - Akzent1" xfId="1050" hidden="1" xr:uid="{DD6D1A01-1ED6-4036-895F-D7CFD8755997}"/>
    <cellStyle name="20 % - Akzent1" xfId="952" hidden="1" xr:uid="{1085FA45-A575-4A73-A717-FBA3B0990C1A}"/>
    <cellStyle name="20 % - Akzent1" xfId="2585" hidden="1" xr:uid="{90953DD1-7477-401F-8842-EC01D6848972}"/>
    <cellStyle name="20 % - Akzent1" xfId="2628" hidden="1" xr:uid="{63126893-4355-4846-B10F-2698D7626BBF}"/>
    <cellStyle name="20 % - Akzent1" xfId="3420" hidden="1" xr:uid="{D7128D0D-EBBD-4879-8D6D-59CD763F911D}"/>
    <cellStyle name="20 % - Akzent1" xfId="2730" hidden="1" xr:uid="{8B0A10AF-40DC-4D99-943C-76C5D06A5601}"/>
    <cellStyle name="20 % - Akzent1 2" xfId="409" xr:uid="{084AB3BE-D282-4CBA-9A1C-652FE3D50F03}"/>
    <cellStyle name="20 % - Akzent1 3" xfId="278" xr:uid="{23A3721B-C552-4683-92C7-15074AFDD868}"/>
    <cellStyle name="20 % - Akzent2" xfId="3265" hidden="1" xr:uid="{848600CB-A882-46DD-8DCA-555E26BD4A98}"/>
    <cellStyle name="20 % - Akzent2" xfId="2703" hidden="1" xr:uid="{7145B5FD-AE8C-4CF3-B728-0811EE2DED74}"/>
    <cellStyle name="20 % - Akzent2" xfId="1753" hidden="1" xr:uid="{935A1782-4FE8-4D7A-94E4-94B6A98068AE}"/>
    <cellStyle name="20 % - Akzent2" xfId="1121" hidden="1" xr:uid="{016CFFF2-1122-4F64-BA24-D2B986E283E5}"/>
    <cellStyle name="20 % - Akzent2" xfId="1727" hidden="1" xr:uid="{3C8B01D5-5F8B-4EB1-8BAC-FA76DF3B2A63}"/>
    <cellStyle name="20 % - Akzent2" xfId="1134" hidden="1" xr:uid="{ED1892C3-8000-4722-BDFF-8F59237C951A}"/>
    <cellStyle name="20 % - Akzent2" xfId="955" hidden="1" xr:uid="{95050CCF-6BBD-4208-A48A-4070C8276B7C}"/>
    <cellStyle name="20 % - Akzent2" xfId="85" hidden="1" xr:uid="{D2046FB2-E15A-43E9-A7A6-015F00CC635B}"/>
    <cellStyle name="20 % - Akzent2" xfId="77" hidden="1" xr:uid="{1D986A91-9AF1-4437-8B67-2B92B60932A0}"/>
    <cellStyle name="20 % - Akzent2" xfId="3311" hidden="1" xr:uid="{024B574F-B158-40A9-87C7-AA1710EE09AE}"/>
    <cellStyle name="20 % - Akzent2" xfId="2534" hidden="1" xr:uid="{448D7BC3-9991-48AB-A400-C246FF901B60}"/>
    <cellStyle name="20 % - Akzent2" xfId="2331" hidden="1" xr:uid="{22F03FC2-A5A3-453A-B569-B3ACCDC42A87}"/>
    <cellStyle name="20 % - Akzent2" xfId="3287" hidden="1" xr:uid="{8BAB5E89-279D-486A-9E51-2B6E375513D0}"/>
    <cellStyle name="20 % - Akzent2" xfId="2690" hidden="1" xr:uid="{29F96817-B122-4339-8C35-B52A531CC2BB}"/>
    <cellStyle name="20 % - Akzent2" xfId="2338" hidden="1" xr:uid="{E24D80C2-2878-4DA3-9CA5-E35CEA75F4D7}"/>
    <cellStyle name="20 % - Akzent2" xfId="1704" hidden="1" xr:uid="{D05C7318-B4DC-42CE-A058-89723B3541CF}"/>
    <cellStyle name="20 % - Akzent2 2" xfId="410" xr:uid="{9BD6AC3E-CC93-4044-883D-C4D0A22DEEAE}"/>
    <cellStyle name="20 % - Akzent2 3" xfId="279" xr:uid="{41716028-959E-458E-BB96-E5D276FF39BE}"/>
    <cellStyle name="20 % - Akzent3" xfId="1858" hidden="1" xr:uid="{A2CFECBF-7087-4762-88D0-9B2856B40E76}"/>
    <cellStyle name="20 % - Akzent3" xfId="958" hidden="1" xr:uid="{0EECB6BB-4973-4BA1-9B92-C2AA3BFDC83D}"/>
    <cellStyle name="20 % - Akzent3" xfId="1679" hidden="1" xr:uid="{90D86D2F-6ECA-4499-A35D-EC20D4BCBB17}"/>
    <cellStyle name="20 % - Akzent3" xfId="1453" hidden="1" xr:uid="{52522972-2E3B-462E-A5EE-D066F323A796}"/>
    <cellStyle name="20 % - Akzent3" xfId="2342" hidden="1" xr:uid="{BE882E5C-0D83-4BFF-8546-4ED002201E5C}"/>
    <cellStyle name="20 % - Akzent3" xfId="2725" hidden="1" xr:uid="{12F28C6F-9D21-4C2A-AF01-F5A7BF196FC3}"/>
    <cellStyle name="20 % - Akzent3" xfId="2537" hidden="1" xr:uid="{ADCC143B-0A6A-4386-8EE4-35766AF89830}"/>
    <cellStyle name="20 % - Akzent3" xfId="3242" hidden="1" xr:uid="{749E36E2-BED4-4C80-9705-45DD6AC1E8B5}"/>
    <cellStyle name="20 % - Akzent3" xfId="1156" hidden="1" xr:uid="{BD18AD06-BD4A-4222-B817-7516D295E184}"/>
    <cellStyle name="20 % - Akzent3" xfId="89" hidden="1" xr:uid="{55C434CC-37CB-453E-96DB-69399AF265CA}"/>
    <cellStyle name="20 % - Akzent3" xfId="3461" hidden="1" xr:uid="{5DF121DA-617D-483D-89F5-7602925107F8}"/>
    <cellStyle name="20 % - Akzent3" xfId="3404" hidden="1" xr:uid="{F5E9259B-B1A5-4E8D-98D1-2229EF4F736F}"/>
    <cellStyle name="20 % - Akzent3" xfId="1251" hidden="1" xr:uid="{5171EB0D-33B4-4BC3-99BE-E48972D1FB53}"/>
    <cellStyle name="20 % - Akzent3" xfId="2290" hidden="1" xr:uid="{E612A483-8EC5-409F-B0F0-B7D763F3955C}"/>
    <cellStyle name="20 % - Akzent3" xfId="3018" hidden="1" xr:uid="{B4163F9F-6707-4BAF-89C2-32C36AB63AEC}"/>
    <cellStyle name="20 % - Akzent3" xfId="2817" hidden="1" xr:uid="{59D41D1E-88B0-47C8-9532-DF1815E20EFF}"/>
    <cellStyle name="20 % - Akzent3 2" xfId="411" xr:uid="{A5D1B957-48CE-4BF6-900F-276916FF1831}"/>
    <cellStyle name="20 % - Akzent3 3" xfId="280" xr:uid="{F697F6E5-2063-486A-A93E-D24C1365B07D}"/>
    <cellStyle name="20 % - Akzent4" xfId="2298" hidden="1" xr:uid="{F9D2BA47-19C5-40CA-8096-B142681AA92D}"/>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93" hidden="1" xr:uid="{F5EE05B6-3CFD-4237-98AE-2F160DA22F21}"/>
    <cellStyle name="20 % - Akzent4" xfId="3469" hidden="1" xr:uid="{1B10AF7C-5E47-40C0-BF8E-695E8E1D7E62}"/>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2346" hidden="1" xr:uid="{1E465358-CBC1-46F7-8098-FF37DD6141AA}"/>
    <cellStyle name="20 % - Akzent4 2" xfId="412" xr:uid="{06E05104-D9D4-4E9C-9915-80498FFED625}"/>
    <cellStyle name="20 % - Akzent4 3" xfId="281" xr:uid="{DA80064A-5FD5-4745-9A01-F41E9A6480FF}"/>
    <cellStyle name="20 % - Akzent5" xfId="2545" hidden="1" xr:uid="{F7D5C104-B9DE-4F7D-BF98-CE22E86B29DE}"/>
    <cellStyle name="20 % - Akzent5" xfId="966" hidden="1" xr:uid="{392891C2-A93C-4B27-A425-D0540D8153A8}"/>
    <cellStyle name="20 % - Akzent5" xfId="1259" hidden="1" xr:uid="{6AB0F5C9-3CA5-49E7-B859-351ACCDDE444}"/>
    <cellStyle name="20 % - Akzent5" xfId="1146" hidden="1" xr:uid="{EBFB2AA2-F12E-40E1-8414-B8D64E465786}"/>
    <cellStyle name="20 % - Akzent5" xfId="97" hidden="1" xr:uid="{07CC7510-4A4B-44FC-8EE4-F67E4C10C2E4}"/>
    <cellStyle name="20 % - Akzent5" xfId="1752" hidden="1" xr:uid="{589751EA-9B3C-461F-BF96-5436C3859AB6}"/>
    <cellStyle name="20 % - Akzent5" xfId="2775" hidden="1" xr:uid="{B4BD3F5B-A71E-4C45-BC44-389DCF973A0E}"/>
    <cellStyle name="20 % - Akzent5" xfId="1671" hidden="1" xr:uid="{578B080F-547E-4FBA-ACCB-ED6046209C5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824" hidden="1" xr:uid="{39D71F4E-9207-4BB2-B9D5-8A89313AD645}"/>
    <cellStyle name="20 % - Akzent5 2" xfId="413" xr:uid="{4C695907-88D1-4DC0-9B1C-6B69443B8464}"/>
    <cellStyle name="20 % - Akzent5 3" xfId="282" xr:uid="{E3C4F8DA-D8AB-4701-A2AD-4A690AABFD1E}"/>
    <cellStyle name="20 % - Akzent6" xfId="2548" hidden="1" xr:uid="{48B09CBC-C724-48CA-B080-E01B4D5378E5}"/>
    <cellStyle name="20 % - Akzent6" xfId="969" hidden="1" xr:uid="{2E5E2979-1B88-44E8-A3F0-522D45A80B94}"/>
    <cellStyle name="20 % - Akzent6" xfId="1841" hidden="1" xr:uid="{58A886A4-A538-4BA5-9D0A-9C6F2CC3A1D2}"/>
    <cellStyle name="20 % - Akzent6" xfId="1829" hidden="1" xr:uid="{BE44EF47-E745-4210-91FB-BD42160CA72B}"/>
    <cellStyle name="20 % - Akzent6" xfId="3472" hidden="1" xr:uid="{9F0D5C5D-A65A-4776-BC21-E1A9EED4DBB0}"/>
    <cellStyle name="20 % - Akzent6" xfId="2301" hidden="1" xr:uid="{9BC4006E-7444-4951-A7FC-540C13A6E681}"/>
    <cellStyle name="20 % - Akzent6" xfId="2354" hidden="1" xr:uid="{F4AA5ED9-D77A-46E5-AF7F-D5844DEBD9A4}"/>
    <cellStyle name="20 % - Akzent6" xfId="101" hidden="1" xr:uid="{2FB27F06-4D8A-4E41-8FA2-FDA54F5F3657}"/>
    <cellStyle name="20 % - Akzent6" xfId="2697" hidden="1" xr:uid="{A1DB0A78-8A37-4DE6-9CAB-727F9C172883}"/>
    <cellStyle name="20 % - Akzent6" xfId="3390" hidden="1" xr:uid="{AE508293-1A88-47E2-BDEA-C1F57EACC642}"/>
    <cellStyle name="20 % - Akzent6" xfId="3379" hidden="1" xr:uid="{CBE6FF10-3B7E-41AD-9EAF-39B50301E986}"/>
    <cellStyle name="20 % - Akzent6" xfId="1128" hidden="1" xr:uid="{4E685A6F-6CD6-40C8-A04B-129F5B2147C5}"/>
    <cellStyle name="20 % - Akzent6" xfId="1249" hidden="1" xr:uid="{2DE4434A-D183-46AA-97DF-C7B02C48CAC8}"/>
    <cellStyle name="20 % - Akzent6" xfId="2815" hidden="1" xr:uid="{A697935C-D507-4DF1-AACF-781E2952D950}"/>
    <cellStyle name="20 % - Akzent6" xfId="2691" hidden="1" xr:uid="{C31894BD-4CAF-45E7-BE48-3143094202D2}"/>
    <cellStyle name="20 % - Akzent6" xfId="1122" hidden="1" xr:uid="{6145A02F-3F3A-4890-B40B-B084E90669F6}"/>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2532" hidden="1" xr:uid="{AF344BEC-3F5C-4CCA-81F8-7330861E907E}"/>
    <cellStyle name="40 % - Akzent1" xfId="953" hidden="1" xr:uid="{39D5D24A-4500-438C-803A-BCF79B286C02}"/>
    <cellStyle name="40 % - Akzent1" xfId="1869" hidden="1" xr:uid="{0220B088-994A-4AC6-9B22-1565AD9E3BA4}"/>
    <cellStyle name="40 % - Akzent1" xfId="82" hidden="1" xr:uid="{38503667-8FF3-4D60-9218-C3E85C270BF2}"/>
    <cellStyle name="40 % - Akzent1" xfId="1129" hidden="1" xr:uid="{FC76EC51-62F6-4ADB-835E-44EFF69A25C8}"/>
    <cellStyle name="40 % - Akzent1" xfId="22" hidden="1" xr:uid="{91875C2C-0011-4619-A6C9-F266002867FF}"/>
    <cellStyle name="40 % - Akzent1" xfId="3460" hidden="1" xr:uid="{251305CE-BAB6-48C6-984B-74B000F01D9A}"/>
    <cellStyle name="40 % - Akzent1" xfId="1918" hidden="1" xr:uid="{05EBCBA8-DD49-46C1-9B65-79CDBCABE292}"/>
    <cellStyle name="40 % - Akzent1" xfId="1219" hidden="1" xr:uid="{4D0E95D9-C2C7-4BE8-BBD1-28BF63BF0E63}"/>
    <cellStyle name="40 % - Akzent1" xfId="2336" hidden="1" xr:uid="{4009774F-2C05-47D9-9EC0-383E2F3631F8}"/>
    <cellStyle name="40 % - Akzent1" xfId="3322" hidden="1" xr:uid="{705BC3E4-E97E-43E7-9F12-A03A598EEA07}"/>
    <cellStyle name="40 % - Akzent1" xfId="2787" hidden="1" xr:uid="{693842AF-FFFC-42E7-BDAD-7A01D12EBBD6}"/>
    <cellStyle name="40 % - Akzent1" xfId="2698" hidden="1" xr:uid="{65A63435-57E0-4F4E-8D55-F25DD582EBA4}"/>
    <cellStyle name="40 % - Akzent1" xfId="3414" hidden="1" xr:uid="{E65F7DCE-E338-4438-A5EC-AA2719A1DBBB}"/>
    <cellStyle name="40 % - Akzent1" xfId="2310" hidden="1" xr:uid="{6E3B0E3A-4A56-404A-9971-70CDD87D001B}"/>
    <cellStyle name="40 % - Akzent1" xfId="1764" hidden="1" xr:uid="{E4AA89B6-0D72-4DE6-A8D1-0A1324594A28}"/>
    <cellStyle name="40 % - Akzent1 2" xfId="415" xr:uid="{E95433A2-D8F5-4FE9-B0F0-4009D382BB70}"/>
    <cellStyle name="40 % - Akzent1 3" xfId="284" xr:uid="{052B8E94-818D-48B6-B45B-E4DAE741D003}"/>
    <cellStyle name="40 % - Akzent2" xfId="1860" hidden="1" xr:uid="{4D8C5362-5C86-46C9-A48C-6F548226ABE3}"/>
    <cellStyle name="40 % - Akzent2" xfId="1159" hidden="1" xr:uid="{89C7F926-8CFE-453B-83C0-F67C4D287EF8}"/>
    <cellStyle name="40 % - Akzent2" xfId="3406" hidden="1" xr:uid="{0E701895-6242-4EB2-ABF8-CB5CB7891A34}"/>
    <cellStyle name="40 % - Akzent2" xfId="3306" hidden="1" xr:uid="{8F5A96AA-03AC-4A84-B86A-E6E5A92350A0}"/>
    <cellStyle name="40 % - Akzent2" xfId="86" hidden="1" xr:uid="{53CFFBF0-FB54-4C6C-8B42-B1C85BFE7A5C}"/>
    <cellStyle name="40 % - Akzent2" xfId="1747" hidden="1" xr:uid="{F4107C9A-906C-48D4-AFD8-9B1F54D3EA68}"/>
    <cellStyle name="40 % - Akzent2" xfId="1131" hidden="1" xr:uid="{351F23D5-E730-4FA1-BB58-954771F5FFEB}"/>
    <cellStyle name="40 % - Akzent2" xfId="956" hidden="1" xr:uid="{E6158682-5755-43B6-9F9F-C1A5340E7424}"/>
    <cellStyle name="40 % - Akzent2" xfId="2728" hidden="1" xr:uid="{6A2BCA60-3146-45AD-BA74-487877CF3B69}"/>
    <cellStyle name="40 % - Akzent2" xfId="2535" hidden="1" xr:uid="{539B80CA-5E78-4D84-AE3A-F6B8286737AC}"/>
    <cellStyle name="40 % - Akzent2" xfId="2339" hidden="1" xr:uid="{EEA613AF-24F7-4966-A71C-5D456BD3F0C8}"/>
    <cellStyle name="40 % - Akzent2" xfId="3475" hidden="1" xr:uid="{405AFFA3-1BE9-42C0-9E68-F9DEAB4FCD08}"/>
    <cellStyle name="40 % - Akzent2" xfId="2700" hidden="1" xr:uid="{7215B800-42F9-4DAC-9A84-698774CE012D}"/>
    <cellStyle name="40 % - Akzent2" xfId="1252" hidden="1" xr:uid="{26E4DF64-3DED-4D10-8949-114A945360D7}"/>
    <cellStyle name="40 % - Akzent2" xfId="2304" hidden="1" xr:uid="{590FE62F-3DC3-47FD-A684-BD0B0C6F6B27}"/>
    <cellStyle name="40 % - Akzent2" xfId="2818" hidden="1" xr:uid="{6997B89F-11FC-417B-BD33-9A9A7F476450}"/>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2" xfId="418" xr:uid="{11292B87-E189-43FE-9363-B773AD511ABB}"/>
    <cellStyle name="40 % - Akzent4 3" xfId="287" xr:uid="{8DD8EB26-54AD-4178-8D99-992ED6307376}"/>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1260" hidden="1" xr:uid="{95984BEE-0655-4DA6-BFFF-EA42B4C1753E}"/>
    <cellStyle name="40 % - Akzent5" xfId="1777" hidden="1" xr:uid="{4999A878-E3EA-4F64-BD61-2C1F28A848C0}"/>
    <cellStyle name="40 % - Akzent5" xfId="967" hidden="1" xr:uid="{DA1A705C-E876-4CD4-99E8-7E8903559F4E}"/>
    <cellStyle name="40 % - Akzent5" xfId="98" hidden="1" xr:uid="{54FBFEBB-0E49-47F9-BB4B-5F52ED6D8CB2}"/>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2825" hidden="1" xr:uid="{DC2B97CF-DAA1-4E61-80B3-EB59736196A3}"/>
    <cellStyle name="40 % - Akzent5" xfId="3333" hidden="1" xr:uid="{C5760EC7-F947-46AC-8766-8B48380F2D31}"/>
    <cellStyle name="40 % - Akzent5" xfId="2546" hidden="1" xr:uid="{01F78116-5EAC-49CB-B429-093450C74670}"/>
    <cellStyle name="40 % - Akzent5" xfId="2351" hidden="1" xr:uid="{C59EAA9B-1381-4563-B2CD-8583BC61402D}"/>
    <cellStyle name="40 % - Akzent5 2" xfId="419" xr:uid="{C2303C07-8BC8-49EE-98E3-B48C68298352}"/>
    <cellStyle name="40 % - Akzent5 3" xfId="288" xr:uid="{346AE853-51EE-4702-A2DF-BED3775E5180}"/>
    <cellStyle name="40 % - Akzent6" xfId="1837" hidden="1" xr:uid="{73F2D407-0254-495E-B132-55A664112A62}"/>
    <cellStyle name="40 % - Akzent6" xfId="3268" hidden="1" xr:uid="{0CF0ADA8-79A6-47C4-B9B0-0C4B55CE8B9D}"/>
    <cellStyle name="40 % - Akzent6" xfId="2819" hidden="1" xr:uid="{70345D12-315D-45A7-A08E-B50FC2D72BE4}"/>
    <cellStyle name="40 % - Akzent6" xfId="3387" hidden="1" xr:uid="{FD9FD822-7344-458D-826B-8E7F953E0822}"/>
    <cellStyle name="40 % - Akzent6" xfId="2355" hidden="1" xr:uid="{7B325102-FBF5-401E-A2FB-F9F9A83C9390}"/>
    <cellStyle name="40 % - Akzent6" xfId="3372" hidden="1" xr:uid="{CE69E3B0-A5F7-4171-AB33-FCEA8DADF668}"/>
    <cellStyle name="40 % - Akzent6" xfId="102" hidden="1" xr:uid="{D09A391F-5083-4A9F-83C6-41DBBFFB0D65}"/>
    <cellStyle name="40 % - Akzent6" xfId="3281" hidden="1" xr:uid="{E50F92E9-6189-401C-AEA0-C39C23E713A0}"/>
    <cellStyle name="40 % - Akzent6" xfId="1707" hidden="1" xr:uid="{0886A633-BFE0-4079-9F5A-75BCA0F21CD4}"/>
    <cellStyle name="40 % - Akzent6" xfId="3464" hidden="1" xr:uid="{1425F4DA-42DC-449B-8366-6087460E2D43}"/>
    <cellStyle name="40 % - Akzent6" xfId="1253" hidden="1" xr:uid="{E28575F9-96FE-486E-85E8-8B94C162BD46}"/>
    <cellStyle name="40 % - Akzent6" xfId="2293" hidden="1" xr:uid="{2C3F66FF-666D-400E-80B8-44FB8B96F9EF}"/>
    <cellStyle name="40 % - Akzent6" xfId="970" hidden="1" xr:uid="{19A02FFF-38CA-4A6E-983A-7808C9954DC3}"/>
    <cellStyle name="40 % - Akzent6" xfId="1822" hidden="1" xr:uid="{55BCE064-5763-40C4-9060-77E18E5A8EA3}"/>
    <cellStyle name="40 % - Akzent6" xfId="1721" hidden="1" xr:uid="{F35CF87F-8521-4E64-B061-39A063CBD8AD}"/>
    <cellStyle name="40 % - Akzent6" xfId="2549" hidden="1" xr:uid="{6DF62FFB-B96F-4092-BDB4-69D55087E17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1255" hidden="1" xr:uid="{CC11B3AB-D2BA-46D0-BA6B-5E48312DE8D8}"/>
    <cellStyle name="60 % - Akzent1" xfId="1220" hidden="1" xr:uid="{9AE3818F-BB5D-467C-8872-AC1F450E5132}"/>
    <cellStyle name="60 % - Akzent1" xfId="954" hidden="1" xr:uid="{A19F86BB-97CF-4777-BAE0-84BE8FADDB8A}"/>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245" hidden="1" xr:uid="{56AE28A5-980B-4FB9-BD98-E42A146427A3}"/>
    <cellStyle name="60 % - Akzent1" xfId="3339" hidden="1" xr:uid="{8036BD06-1C83-4A23-A56C-B151DB24B156}"/>
    <cellStyle name="60 % - Akzent1" xfId="3301" hidden="1" xr:uid="{56497A59-0D28-481E-A227-43622E30714F}"/>
    <cellStyle name="60 % - Akzent1" xfId="3455" hidden="1" xr:uid="{9F17F66B-6550-4947-9058-3737621AA6F6}"/>
    <cellStyle name="60 % - Akzent1 2" xfId="421" xr:uid="{B1E2BB89-9E77-4C5F-B685-1FEB766A0B1C}"/>
    <cellStyle name="60 % - Akzent1 3" xfId="290" xr:uid="{E0191329-CC10-412A-8D8B-C3FAC1D86D5C}"/>
    <cellStyle name="60 % - Akzent2" xfId="1726" hidden="1" xr:uid="{B533942E-3D34-469D-83DE-79558684CE53}"/>
    <cellStyle name="60 % - Akzent2" xfId="957" hidden="1" xr:uid="{322A93B3-E264-4369-A755-20B5F4C5649A}"/>
    <cellStyle name="60 % - Akzent2" xfId="1164" hidden="1" xr:uid="{3BA3AA2E-9C5C-4418-8E80-3728DCE771C4}"/>
    <cellStyle name="60 % - Akzent2" xfId="2536" hidden="1" xr:uid="{F25DF12F-B08E-413D-85FD-FE58B108D2F4}"/>
    <cellStyle name="60 % - Akzent2" xfId="87" hidden="1" xr:uid="{65260D81-764B-452A-8F14-44C6F0CDED50}"/>
    <cellStyle name="60 % - Akzent2" xfId="2340" hidden="1" xr:uid="{ED9E6D1A-6DB8-4B8B-8EFC-D5934356F919}"/>
    <cellStyle name="60 % - Akzent2" xfId="3286" hidden="1" xr:uid="{58E0BEE3-4BF2-4445-B7B1-79BE1136E203}"/>
    <cellStyle name="60 % - Akzent2" xfId="2733" hidden="1" xr:uid="{18062363-2480-431A-8B9E-6415160E2CB8}"/>
    <cellStyle name="60 % - Akzent2" xfId="1236" hidden="1" xr:uid="{BE9F44D2-4D53-497D-B929-7BDC2337CBC6}"/>
    <cellStyle name="60 % - Akzent2" xfId="1750" hidden="1" xr:uid="{8765AA77-92F1-4989-906C-FDFF83F536C8}"/>
    <cellStyle name="60 % - Akzent2" xfId="2295" hidden="1" xr:uid="{D797C3CA-9591-4A61-A1EE-DA06B0489917}"/>
    <cellStyle name="60 % - Akzent2" xfId="3466" hidden="1" xr:uid="{2919B2B0-31B1-45A5-96C6-5B1E4B511DE7}"/>
    <cellStyle name="60 % - Akzent2" xfId="1082" hidden="1" xr:uid="{4D271AE7-0FF9-436A-84FD-DFCC9A289D2F}"/>
    <cellStyle name="60 % - Akzent2" xfId="2803" hidden="1" xr:uid="{17A0A9C6-BFC2-4775-9AF9-BBBD09C0EFFB}"/>
    <cellStyle name="60 % - Akzent2" xfId="2651" hidden="1" xr:uid="{49666EB4-B4E2-46E4-A9D2-96EBF9A1C192}"/>
    <cellStyle name="60 % - Akzent2" xfId="3309" hidden="1" xr:uid="{EB10DE67-AFF3-4C72-9664-D3B55763FD45}"/>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751" hidden="1" xr:uid="{BA426010-63F0-4BBE-A3E5-816F7F742870}"/>
    <cellStyle name="60 % - Akzent3" xfId="3331" hidden="1" xr:uid="{81B6AE27-CC03-432B-8133-A1568F71DCA7}"/>
    <cellStyle name="60 % - Akzent3" xfId="3465" hidden="1" xr:uid="{991B3A80-B380-4861-8B00-032FA5D7E0B6}"/>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3313" hidden="1" xr:uid="{82AB2307-8721-4B6A-97B4-232ABE8E34B0}"/>
    <cellStyle name="60 % - Akzent4" xfId="2569" hidden="1" xr:uid="{BD78310E-FFAC-43D5-A57B-845383AD6BD2}"/>
    <cellStyle name="60 % - Akzent4" xfId="3463" hidden="1" xr:uid="{A02E4586-0765-40CE-8FD7-8001D3C3D33A}"/>
    <cellStyle name="60 % - Akzent4 2" xfId="424" xr:uid="{2CBCC192-F1D2-4C99-BDA8-F616AC353EB6}"/>
    <cellStyle name="60 % - Akzent4 3" xfId="293" xr:uid="{0DEB1AC7-6D9F-4DC2-9E97-C7964A076BE9}"/>
    <cellStyle name="60 % - Akzent5" xfId="1160" hidden="1" xr:uid="{4CE4014A-3422-45B5-96D1-7762DF181F48}"/>
    <cellStyle name="60 % - Akzent5" xfId="99" hidden="1" xr:uid="{CE71D868-305C-4760-B9CB-D4D991499646}"/>
    <cellStyle name="60 % - Akzent5" xfId="3408" hidden="1" xr:uid="{28664C8A-A84E-4714-9B0D-84DEFEE380E5}"/>
    <cellStyle name="60 % - Akzent5" xfId="2773" hidden="1" xr:uid="{5E618E6E-64E2-47F3-A4E3-4EAC8336DC9F}"/>
    <cellStyle name="60 % - Akzent5" xfId="2305" hidden="1" xr:uid="{2E76A418-50D0-40B2-8267-A14F92E69F70}"/>
    <cellStyle name="60 % - Akzent5" xfId="1863" hidden="1" xr:uid="{20F4AF6C-F8F4-4350-8A85-FB3241FD2080}"/>
    <cellStyle name="60 % - Akzent5" xfId="1092" hidden="1" xr:uid="{3467E650-3058-48FC-B4BE-2911B52ECC96}"/>
    <cellStyle name="60 % - Akzent5" xfId="1204" hidden="1" xr:uid="{9500CBBD-B89D-4627-AC32-E3E12D41E34C}"/>
    <cellStyle name="60 % - Akzent5" xfId="968" hidden="1" xr:uid="{EAF03389-6FD0-489C-9947-D64535B1D248}"/>
    <cellStyle name="60 % - Akzent5" xfId="2661" hidden="1" xr:uid="{BE2ADB2E-6588-4E8C-95EE-F6EE567F3A2D}"/>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76" hidden="1" xr:uid="{F439D760-47EB-417A-84B9-269664899CB7}"/>
    <cellStyle name="60 % - Akzent5" xfId="1914" hidden="1" xr:uid="{693D5969-BF9C-4066-9CCC-BB2BF76BFB61}"/>
    <cellStyle name="60 % - Akzent5" xfId="3456" hidden="1" xr:uid="{ABFB7A41-77E3-4F1D-8634-3337652EC18D}"/>
    <cellStyle name="60 % - Akzent5 2" xfId="425" xr:uid="{7A4401A4-6210-42BC-AAAB-9198B25A8F54}"/>
    <cellStyle name="60 % - Akzent5 3" xfId="294" xr:uid="{AB8DF395-FF98-4718-9DE7-2F6F40BABC8B}"/>
    <cellStyle name="60 % - Akzent6" xfId="1257" hidden="1" xr:uid="{B303F274-5D66-4874-9577-4D3BB5CDB48F}"/>
    <cellStyle name="60 % - Akzent6" xfId="103" hidden="1" xr:uid="{4A04A296-916C-4A0D-A68A-8E0CB3B2F675}"/>
    <cellStyle name="60 % - Akzent6" xfId="2573" hidden="1" xr:uid="{4CD13813-386D-4ED2-AC7C-F1DC3029CA87}"/>
    <cellStyle name="60 % - Akzent6" xfId="3236" hidden="1" xr:uid="{2EA5469D-D8F0-4BE8-B98E-93E91047ED04}"/>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971" hidden="1" xr:uid="{9853C5AD-73D3-48E2-A2C3-23D8D306B7CA}"/>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3378" hidden="1" xr:uid="{7728D381-C552-4AB8-A6CA-4B0FD75C688A}"/>
    <cellStyle name="60 % - Akzent6" xfId="1828" hidden="1" xr:uid="{C051DD53-7AB0-443C-A1F8-D1F6ED917B51}"/>
    <cellStyle name="60 % - Akzent6" xfId="2658" hidden="1" xr:uid="{B2AA31F4-DC2B-4B80-B3FD-4250BEAC24DA}"/>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976" hidden="1" xr:uid="{1C778A0C-36DF-4D18-BA98-3C1FF712BE7F}"/>
    <cellStyle name="Ausgabe" xfId="2766" hidden="1" xr:uid="{A9DDECCF-F12E-430B-8FCF-91F34BC67A90}"/>
    <cellStyle name="Ausgabe" xfId="2603" hidden="1" xr:uid="{BAD9BA55-05F5-48C5-91B9-C60A46712BC9}"/>
    <cellStyle name="Ausgabe" xfId="2554" hidden="1" xr:uid="{F57E73E3-14BE-4E1A-8B29-51919F345EA7}"/>
    <cellStyle name="Ausgabe" xfId="2326" hidden="1" xr:uid="{96713A01-60B6-47A5-A963-052B1B3649FC}"/>
    <cellStyle name="Ausgabe" xfId="2557" hidden="1" xr:uid="{4C67B46C-E663-4C82-BC20-A9663F072805}"/>
    <cellStyle name="Ausgabe" xfId="72" hidden="1" xr:uid="{FD0CE4B1-4F25-4FC2-9039-77C4EF5B8542}"/>
    <cellStyle name="Ausgabe" xfId="3319" hidden="1" xr:uid="{9DE79199-898B-41A0-AE35-0A8BE233DE65}"/>
    <cellStyle name="Ausgabe" xfId="1197" hidden="1" xr:uid="{1CEF1466-E766-49CE-AA97-92E08346BB17}"/>
    <cellStyle name="Ausgabe" xfId="3467" hidden="1" xr:uid="{74E0BA41-3A97-4F25-B1C5-70A502F5F85C}"/>
    <cellStyle name="Ausgabe" xfId="1031" hidden="1" xr:uid="{C10C5EA9-9D24-44F2-8133-FC3F2378B5C0}"/>
    <cellStyle name="Ausgabe" xfId="2296" hidden="1" xr:uid="{8941D815-6BA3-4F24-84D6-9836C7FC2A70}"/>
    <cellStyle name="Ausgabe" xfId="945" hidden="1" xr:uid="{C428F05D-C29A-4976-B2ED-25CC7DE27D50}"/>
    <cellStyle name="Ausgabe" xfId="979" hidden="1" xr:uid="{606112EE-F7CF-4E82-8A35-2D2923DE32AA}"/>
    <cellStyle name="Ausgabe" xfId="1761" hidden="1" xr:uid="{0658D417-A912-4A2E-924C-66C5198589FB}"/>
    <cellStyle name="Ausgabe" xfId="2524" hidden="1" xr:uid="{CD14616D-ED1A-4C5A-BF82-A38DD0BB27A6}"/>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2525" hidden="1" xr:uid="{B5F35448-FA47-4AB9-912F-4E9EA975D56D}"/>
    <cellStyle name="Berechnung" xfId="1030" hidden="1" xr:uid="{F3A04E6F-FB9A-48B6-ADF6-6B773DF2919A}"/>
    <cellStyle name="Berechnung" xfId="1853" hidden="1" xr:uid="{891883A0-670E-4824-82CB-7E0B347770F0}"/>
    <cellStyle name="Berechnung" xfId="1685" hidden="1" xr:uid="{3F0D1D91-0DEF-4799-BDED-CBA26C46ACC7}"/>
    <cellStyle name="Berechnung" xfId="946" hidden="1" xr:uid="{D9D46B9D-BCFC-4ED4-AD3E-8CA788D5B50C}"/>
    <cellStyle name="Berechnung" xfId="73" hidden="1" xr:uid="{B5FDA23B-A1B5-42A4-9385-68FC0D80A331}"/>
    <cellStyle name="Berechnung" xfId="3474" hidden="1" xr:uid="{34F25D91-1BDD-4DD7-882B-9D40330D6DF6}"/>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3247" hidden="1" xr:uid="{5A5592C7-4BAD-4F5D-A04D-73384AD97EAE}"/>
    <cellStyle name="Berechnung" xfId="3248" hidden="1" xr:uid="{4C72249C-B59C-4FC6-AAEE-69F4AB3A832C}"/>
    <cellStyle name="Berechnung" xfId="2694" hidden="1" xr:uid="{46F35091-485C-425E-B5DD-9565443E2DA4}"/>
    <cellStyle name="Berechnung" xfId="3399" hidden="1" xr:uid="{EBB55469-F8C7-4DFF-BCD4-3A5F74553BE3}"/>
    <cellStyle name="Berechnung" xfId="2602" hidden="1" xr:uid="{9AE05D8E-FE1F-44AE-885A-CFB1CBB14543}"/>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0]" xfId="3477" builtinId="6"/>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3" xfId="168" xr:uid="{5B29C205-315B-4438-A315-86F28C34CC2B}"/>
    <cellStyle name="Comma 6" xfId="6" xr:uid="{00000000-0005-0000-0000-000005000000}"/>
    <cellStyle name="Comma 6 2" xfId="2308" xr:uid="{861DC68A-F726-44A4-BF2F-E7819E28C23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1029" hidden="1" xr:uid="{38B61009-6F68-459F-99DC-0D24B425C18B}"/>
    <cellStyle name="Erklärender Text" xfId="1681" hidden="1" xr:uid="{731D7E77-B492-4542-BCE5-7F727DA75DAC}"/>
    <cellStyle name="Erklärender Text" xfId="950" hidden="1" xr:uid="{12185E70-BEE5-46F8-9706-CD9D0051D035}"/>
    <cellStyle name="Erklärender Text" xfId="78" hidden="1" xr:uid="{D06A121A-F757-498C-8ABF-E786DA6084E1}"/>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2601" hidden="1" xr:uid="{40764FB9-369F-4FDC-9BB8-3A6074F153F0}"/>
    <cellStyle name="Erklärender Text" xfId="3244" hidden="1" xr:uid="{09A32E68-6C1F-4989-8724-5F70C325DEFD}"/>
    <cellStyle name="Erklärender Text" xfId="2529" hidden="1" xr:uid="{696D81CA-A254-4590-9614-5B81150A1C55}"/>
    <cellStyle name="Erklärender Text" xfId="2332" hidden="1" xr:uid="{B6579214-7D3C-44EE-B98A-370EFA861BFE}"/>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3" xfId="2427" xr:uid="{4608EB34-9627-4746-9AE9-022D31FB38C9}"/>
    <cellStyle name="Normal 11" xfId="435" xr:uid="{D7C271AC-4A59-4EAD-BC3A-F11096BF3FFC}"/>
    <cellStyle name="Normal 11 2" xfId="477" xr:uid="{F67423BA-D407-4AD6-9ED7-EFFB65B0008A}"/>
    <cellStyle name="Normal 11 2 2" xfId="2441" xr:uid="{E56905D5-F78C-47EA-9509-2E12C842ABB6}"/>
    <cellStyle name="Normal 11 3" xfId="2431" xr:uid="{9EF69086-3A5F-4E63-B962-019D70ED50C1}"/>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3" xfId="2400" xr:uid="{84D78183-73D3-4A2D-BF61-744DB361EFFF}"/>
    <cellStyle name="Normal 5 2 2 2 3" xfId="481" xr:uid="{F60BBD0E-FC44-4AE5-B62E-8CF366991BEB}"/>
    <cellStyle name="Normal 5 2 2 2 3 2" xfId="2445" xr:uid="{F719D281-CBC2-456A-A112-C2E0DE3957AA}"/>
    <cellStyle name="Normal 5 2 2 2 4" xfId="2385" xr:uid="{3A4DFC19-68B2-403C-B2AF-896289B8D1CE}"/>
    <cellStyle name="Normal 5 2 2 3" xfId="352" xr:uid="{7C9D0870-E1BF-4F34-B358-B84ED09C91DF}"/>
    <cellStyle name="Normal 5 2 2 3 2" xfId="483" xr:uid="{EA2AA38A-A866-48CA-93DF-2FF413F73F21}"/>
    <cellStyle name="Normal 5 2 2 3 2 2" xfId="2447" xr:uid="{A1D4B44A-DC8D-4E1C-8FE0-710908442BF6}"/>
    <cellStyle name="Normal 5 2 2 3 3" xfId="2399" xr:uid="{94927453-8AB7-49A9-B25E-C8180EED5F46}"/>
    <cellStyle name="Normal 5 2 2 4" xfId="480" xr:uid="{40D64E32-C1BF-4DC3-BA18-00703C8ACA04}"/>
    <cellStyle name="Normal 5 2 2 4 2" xfId="2444" xr:uid="{7212917B-3A23-41FB-91AA-30D2B79AB281}"/>
    <cellStyle name="Normal 5 2 2 5" xfId="2379" xr:uid="{903515F6-FC75-406E-8EB2-E85F6EA49CCE}"/>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3" xfId="2401" xr:uid="{520DEB59-1B99-4D72-9979-042647DDC9CF}"/>
    <cellStyle name="Normal 5 2 3 3" xfId="484" xr:uid="{75E3E50D-5A2D-47D1-B31C-80321CB04FBD}"/>
    <cellStyle name="Normal 5 2 3 3 2" xfId="2448" xr:uid="{B4A8AE68-1D8B-4E11-9A76-CFA9FB856650}"/>
    <cellStyle name="Normal 5 2 3 4" xfId="2384" xr:uid="{DD430F3D-3508-458C-B880-E20EE533FF46}"/>
    <cellStyle name="Normal 5 2 4" xfId="351" xr:uid="{5F4656E9-B24F-412A-8AB0-D1CC15773ECE}"/>
    <cellStyle name="Normal 5 2 4 2" xfId="486" xr:uid="{10AAC166-00B4-4545-BC6D-DB00EDBEB6C2}"/>
    <cellStyle name="Normal 5 2 4 2 2" xfId="2450" xr:uid="{425C4FEC-2F99-4C02-88FC-D82DCDD42312}"/>
    <cellStyle name="Normal 5 2 4 3" xfId="2398" xr:uid="{DC6766F8-CE12-4B11-9E2F-113CB4679EAE}"/>
    <cellStyle name="Normal 5 2 5" xfId="460" xr:uid="{E0A21CA1-1C2A-4CE0-A7B7-D1C1D2CAFFD0}"/>
    <cellStyle name="Normal 5 2 5 2" xfId="487" xr:uid="{7F171D51-F4D7-42B8-947A-A93DE856A2F2}"/>
    <cellStyle name="Normal 5 2 5 2 2" xfId="2451" xr:uid="{6AB6CB10-C901-4B22-980C-ECDB36EF5D7F}"/>
    <cellStyle name="Normal 5 2 5 3" xfId="2434" xr:uid="{FD419D85-0F24-41C3-810E-9B5C96F7859F}"/>
    <cellStyle name="Normal 5 2 6" xfId="479" xr:uid="{C5871523-3334-4E82-B6A5-CF76A022823B}"/>
    <cellStyle name="Normal 5 2 6 2" xfId="2443" xr:uid="{B6B4554E-FFC7-4272-9D0F-83031303D466}"/>
    <cellStyle name="Normal 5 2 7" xfId="2372" xr:uid="{B21AAE13-A9FC-4807-8B03-5E970E80325A}"/>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3" xfId="2403" xr:uid="{11F6381F-F0A3-40B3-8D0C-EE7D1575BD27}"/>
    <cellStyle name="Normal 5 3 2 3" xfId="489" xr:uid="{510BD2F5-1A3C-4FE9-B46F-0A29288C9F24}"/>
    <cellStyle name="Normal 5 3 2 3 2" xfId="2453" xr:uid="{8D5B6F15-A4FA-4D50-8090-75F13E5D3C3A}"/>
    <cellStyle name="Normal 5 3 2 4" xfId="2386" xr:uid="{6B34FBAF-FE47-4916-9946-4216F0ADBC53}"/>
    <cellStyle name="Normal 5 3 3" xfId="355" xr:uid="{24272E6D-E500-479D-A797-4819DB6D4974}"/>
    <cellStyle name="Normal 5 3 3 2" xfId="491" xr:uid="{0C9043B6-0F53-443C-9543-F8202412EF8C}"/>
    <cellStyle name="Normal 5 3 3 2 2" xfId="2455" xr:uid="{A839F011-8155-4610-B944-88FC89A052CB}"/>
    <cellStyle name="Normal 5 3 3 3" xfId="2402" xr:uid="{0006C7A7-1F23-4A7E-B08D-EF9D74135478}"/>
    <cellStyle name="Normal 5 3 4" xfId="488" xr:uid="{BB6714A8-AD0C-4569-AAC6-3CCAC473E418}"/>
    <cellStyle name="Normal 5 3 4 2" xfId="2452" xr:uid="{14FA4D80-BBCB-490F-A69F-CBFEA24E0F6A}"/>
    <cellStyle name="Normal 5 3 5" xfId="2376" xr:uid="{9600F424-C7D2-448E-B443-7F436AD9666F}"/>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3" xfId="2404" xr:uid="{A5782E46-95CE-4DD0-A4DB-E79600F80B79}"/>
    <cellStyle name="Normal 5 4 3" xfId="492" xr:uid="{4F11EE93-4C8C-4722-8035-4AA391D8BCD5}"/>
    <cellStyle name="Normal 5 4 3 2" xfId="2456" xr:uid="{22B46F69-B45C-4514-A79A-ED096E69BEF8}"/>
    <cellStyle name="Normal 5 4 4" xfId="2383" xr:uid="{DABDFEEE-78BC-46CD-864A-22E6FFD2B914}"/>
    <cellStyle name="Normal 5 5" xfId="350" xr:uid="{6786BC1E-1455-40A5-97D0-3F54E6BA537D}"/>
    <cellStyle name="Normal 5 5 2" xfId="494" xr:uid="{8525BBB9-A6CA-45BB-A7F6-037F1A75AB04}"/>
    <cellStyle name="Normal 5 5 2 2" xfId="2458" xr:uid="{A81FD36E-A34D-4E54-AB9E-486B84AA294C}"/>
    <cellStyle name="Normal 5 5 3" xfId="2397" xr:uid="{B6D7FEEC-5122-4C2A-81D6-D39E970F83D8}"/>
    <cellStyle name="Normal 5 6" xfId="394" xr:uid="{B590EA6B-DD12-45C5-B516-81E383565FBB}"/>
    <cellStyle name="Normal 5 7" xfId="478" xr:uid="{475C9D31-9E94-4DD8-81FD-CC89BFEAFFF6}"/>
    <cellStyle name="Normal 5 7 2" xfId="2442" xr:uid="{F7222854-BDF0-43DF-B447-F1A8DDD0585A}"/>
    <cellStyle name="Normal 5 8" xfId="316" xr:uid="{01432787-077E-493D-BA97-A69E1BBB1CC9}"/>
    <cellStyle name="Normal 5 8 2" xfId="2370" xr:uid="{3FD3EF8A-6D81-49F0-A3B2-E1DC60683CB9}"/>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3" xfId="2435" xr:uid="{E7FD141C-73A0-4966-9082-2CA281E63130}"/>
    <cellStyle name="Normal 6 11" xfId="495" xr:uid="{3A2A6A38-1AA3-48E5-ACF0-CF0AD363C96F}"/>
    <cellStyle name="Normal 6 11 2" xfId="2459" xr:uid="{0764EF6D-635A-46EF-8E98-2ED4D4A33BCD}"/>
    <cellStyle name="Normal 6 12" xfId="2366" xr:uid="{EBEFF05F-094F-4AC0-B26C-6232D9D2FAC1}"/>
    <cellStyle name="Normal 6 2" xfId="326" xr:uid="{291B51E6-BA2A-42E7-A45F-939EAD3B1EC9}"/>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3" xfId="2408" xr:uid="{74BD9786-392E-4444-BFCE-34A9E3DFD8CF}"/>
    <cellStyle name="Normal 6 2 2 2 3" xfId="499" xr:uid="{40C8B826-AC28-4D97-AB30-609250CFAB62}"/>
    <cellStyle name="Normal 6 2 2 2 3 2" xfId="2463" xr:uid="{0F6DFA82-1BAB-4FA1-83FB-9CF7191ACD01}"/>
    <cellStyle name="Normal 6 2 2 2 4" xfId="2389" xr:uid="{89D67BC5-BEA9-475D-90BC-8AA6010D4AD5}"/>
    <cellStyle name="Normal 6 2 2 3" xfId="360" xr:uid="{A06C7EB0-F4FB-4C68-B782-0F983503FAA0}"/>
    <cellStyle name="Normal 6 2 2 3 2" xfId="501" xr:uid="{96CF31BA-9C02-4CCD-9952-D06EB8422824}"/>
    <cellStyle name="Normal 6 2 2 3 2 2" xfId="2465" xr:uid="{745A67B5-1D5B-4C93-8C8F-C49C6A34FB2B}"/>
    <cellStyle name="Normal 6 2 2 3 3" xfId="2407" xr:uid="{F97C380C-3BA5-4B6B-B600-32E4B00D2B83}"/>
    <cellStyle name="Normal 6 2 2 4" xfId="498" xr:uid="{96503A98-FA06-4309-87FF-1CCC8ABB5B89}"/>
    <cellStyle name="Normal 6 2 2 4 2" xfId="2462" xr:uid="{D88B7032-65A4-4A5E-AF87-12687CBAA14F}"/>
    <cellStyle name="Normal 6 2 2 5" xfId="2380" xr:uid="{CEB843AA-33DE-4BDA-9831-8EA84E9A4122}"/>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3" xfId="2409" xr:uid="{193D404D-5FE2-4DBF-8E4E-6E79F0AC516F}"/>
    <cellStyle name="Normal 6 2 3 3" xfId="502" xr:uid="{18DED862-82D7-4107-A927-3AA28763B665}"/>
    <cellStyle name="Normal 6 2 3 3 2" xfId="2466" xr:uid="{32213AAB-8835-4536-B20E-36EE33CA9F0B}"/>
    <cellStyle name="Normal 6 2 3 4" xfId="2388" xr:uid="{1F625991-51B3-4DD9-B00D-57526DB3FD7B}"/>
    <cellStyle name="Normal 6 2 4" xfId="359" xr:uid="{B12A5A68-4547-4DE8-BC23-2C9B8588B93E}"/>
    <cellStyle name="Normal 6 2 4 2" xfId="504" xr:uid="{9DE5B1A4-F004-431C-9E48-BB76AB2A7780}"/>
    <cellStyle name="Normal 6 2 4 2 2" xfId="2468" xr:uid="{20D2A1B0-87C4-44E4-B67A-86F7FBD6F3AF}"/>
    <cellStyle name="Normal 6 2 4 3" xfId="2406" xr:uid="{FBDC6F04-8149-4A8C-B152-55E3BCB0D915}"/>
    <cellStyle name="Normal 6 2 5" xfId="462" xr:uid="{832E20EF-75D1-4E76-AE9A-8C5615B00C8C}"/>
    <cellStyle name="Normal 6 2 5 2" xfId="505" xr:uid="{2578C940-9BBF-4070-AB23-EC0E9D597F56}"/>
    <cellStyle name="Normal 6 2 5 2 2" xfId="2469" xr:uid="{47B2D855-ACF3-4EA3-AB33-4716D37B5188}"/>
    <cellStyle name="Normal 6 2 5 3" xfId="2436" xr:uid="{0122676D-F525-46F6-9F44-6A6CF7D0E0F8}"/>
    <cellStyle name="Normal 6 2 6" xfId="497" xr:uid="{07CB5249-6332-4965-98A7-F50F15256EE3}"/>
    <cellStyle name="Normal 6 2 6 2" xfId="2461" xr:uid="{4CC7D52B-EA33-43ED-8545-E51F1940C147}"/>
    <cellStyle name="Normal 6 2 7" xfId="2373" xr:uid="{6E0F78EE-D0CD-431A-96E0-2929ADBAF8B2}"/>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3" xfId="2412" xr:uid="{94183E26-5AC9-4FB7-9E2C-6D0618E5988D}"/>
    <cellStyle name="Normal 6 3 2 2 3" xfId="508" xr:uid="{8A823C7D-7991-4ECD-9D0A-C95B331DF16C}"/>
    <cellStyle name="Normal 6 3 2 2 3 2" xfId="2472" xr:uid="{DFCAD376-28A2-411B-9975-09F4A4E95AB2}"/>
    <cellStyle name="Normal 6 3 2 2 4" xfId="2391" xr:uid="{1E9F228C-870D-45D1-95DC-CC7E3796AEA0}"/>
    <cellStyle name="Normal 6 3 2 3" xfId="364" xr:uid="{3C3350DF-CFEB-43B3-B2BE-92D38DFB8A8C}"/>
    <cellStyle name="Normal 6 3 2 3 2" xfId="510" xr:uid="{420A7F7E-505B-4AA7-924A-328CA7D78224}"/>
    <cellStyle name="Normal 6 3 2 3 2 2" xfId="2474" xr:uid="{85F8432D-C622-438D-B3D5-A9D1727AB8B0}"/>
    <cellStyle name="Normal 6 3 2 3 3" xfId="2411" xr:uid="{EC0BEE4E-B579-475B-BF4D-16979388E765}"/>
    <cellStyle name="Normal 6 3 2 4" xfId="507" xr:uid="{84446E88-1427-4D8E-A75F-7834A03FCCF2}"/>
    <cellStyle name="Normal 6 3 2 4 2" xfId="2471" xr:uid="{65ACB2C5-C577-4480-A4A2-585269914BD9}"/>
    <cellStyle name="Normal 6 3 2 5" xfId="2382" xr:uid="{EB414B00-103C-42BC-B36A-1A8CBFB0AFF1}"/>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3" xfId="2413" xr:uid="{1FCD6D12-2B6F-4137-AF2F-29BEC1252D06}"/>
    <cellStyle name="Normal 6 3 3 3" xfId="511" xr:uid="{EA019976-4D61-4887-BD4C-AE32961B1BD9}"/>
    <cellStyle name="Normal 6 3 3 3 2" xfId="2475" xr:uid="{893441EB-22FC-4BEC-A0E2-456E45BDEA4F}"/>
    <cellStyle name="Normal 6 3 3 4" xfId="2390" xr:uid="{114C17B1-4C4E-4EB2-BB8C-BC13415F7434}"/>
    <cellStyle name="Normal 6 3 4" xfId="363" xr:uid="{462DC147-F652-4769-AB6D-6317046FF139}"/>
    <cellStyle name="Normal 6 3 4 2" xfId="513" xr:uid="{2FE0EEE6-A4A3-4483-BD07-DF19DD09F1EA}"/>
    <cellStyle name="Normal 6 3 4 2 2" xfId="2477" xr:uid="{679398A9-B6C8-4C3E-B839-5A62927BB31B}"/>
    <cellStyle name="Normal 6 3 4 3" xfId="2410" xr:uid="{53BDAFF7-35C6-4B02-9FE2-E6C7FB89B966}"/>
    <cellStyle name="Normal 6 3 5" xfId="506" xr:uid="{AA3C4D4C-E5C6-4D80-A25E-FC112FF274F0}"/>
    <cellStyle name="Normal 6 3 5 2" xfId="2470" xr:uid="{49729B85-FAFC-4467-90FF-EABD1538EB01}"/>
    <cellStyle name="Normal 6 3 6" xfId="2375" xr:uid="{A7294F53-EA7B-44E7-A974-2C1F1EDBBEAC}"/>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3" xfId="2415" xr:uid="{EFE7F354-E635-4A82-89F6-52DDC092FAF7}"/>
    <cellStyle name="Normal 6 4 2 3" xfId="515" xr:uid="{0A0EB32C-9796-4F37-A16A-37FC5144D4AB}"/>
    <cellStyle name="Normal 6 4 2 3 2" xfId="2479" xr:uid="{DFA1A477-02FE-4B37-A437-4CCF58EFDB7D}"/>
    <cellStyle name="Normal 6 4 2 4" xfId="2392" xr:uid="{BBFB6231-E2EE-46F2-9BCB-A1EE639F7CE5}"/>
    <cellStyle name="Normal 6 4 3" xfId="367" xr:uid="{9C02624F-CE3F-4F38-A35D-033FB56C4037}"/>
    <cellStyle name="Normal 6 4 3 2" xfId="517" xr:uid="{0E38B21D-6DF5-4338-B06D-5655A497F7E6}"/>
    <cellStyle name="Normal 6 4 3 2 2" xfId="2481" xr:uid="{254086A7-12C5-45BD-B537-6FBEB41C16B0}"/>
    <cellStyle name="Normal 6 4 3 3" xfId="2414" xr:uid="{66E627F4-69FF-45FA-9210-AE1A3406D65B}"/>
    <cellStyle name="Normal 6 4 4" xfId="514" xr:uid="{9BF7FFF0-3EB4-4091-9E00-CA9FA1E549FB}"/>
    <cellStyle name="Normal 6 4 4 2" xfId="2478" xr:uid="{389581C7-B203-4F11-8F97-733B5136E8AB}"/>
    <cellStyle name="Normal 6 4 5" xfId="2377" xr:uid="{5D3C9594-F600-401A-A009-AB874F29DC6F}"/>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3" xfId="2416" xr:uid="{325D3F3C-8C58-4545-A9A2-93F5AC956EC3}"/>
    <cellStyle name="Normal 6 5 3" xfId="518" xr:uid="{E83F8610-E98C-438E-94F1-268563430D1C}"/>
    <cellStyle name="Normal 6 5 3 2" xfId="2482" xr:uid="{119A8D2C-6811-414C-A4FC-B8FFB23DCCAD}"/>
    <cellStyle name="Normal 6 5 4" xfId="2387" xr:uid="{66AF7868-7E86-49C7-BBF5-02979697E47B}"/>
    <cellStyle name="Normal 6 6" xfId="358" xr:uid="{F47BB582-81A8-41F2-85E0-644AF670AC7E}"/>
    <cellStyle name="Normal 6 6 2" xfId="520" xr:uid="{AAE49162-A0EB-4613-82A5-80E2E7244EF6}"/>
    <cellStyle name="Normal 6 6 2 2" xfId="2484" xr:uid="{ADF02DCC-D493-4648-AC17-8052CF77E14B}"/>
    <cellStyle name="Normal 6 6 3" xfId="2405" xr:uid="{838D3ACF-1315-4E94-9B4E-4B25BB91EF1A}"/>
    <cellStyle name="Normal 6 7" xfId="395" xr:uid="{9FF7AF40-6BC8-4651-98F8-A13E09D789E4}"/>
    <cellStyle name="Normal 6 7 2" xfId="521" xr:uid="{077E1489-F306-40F6-B566-E6A4900335E8}"/>
    <cellStyle name="Normal 6 7 2 2" xfId="2485" xr:uid="{3BEBCE5B-4320-407F-8715-C891D0D50F9B}"/>
    <cellStyle name="Normal 6 7 3" xfId="2426" xr:uid="{2FF97F68-EA56-49DB-BC04-731E942DA78E}"/>
    <cellStyle name="Normal 6 8" xfId="431" xr:uid="{5DB46C59-3781-4539-AA80-7789BC7A722D}"/>
    <cellStyle name="Normal 6 8 2" xfId="522" xr:uid="{1FC88BCE-ACA6-461E-B9A4-593226CDEAB1}"/>
    <cellStyle name="Normal 6 8 2 2" xfId="2486" xr:uid="{E2CFD0EE-044C-43F6-80C0-C89EE575019B}"/>
    <cellStyle name="Normal 6 8 3" xfId="2428" xr:uid="{29D2EC6D-8697-4715-94C5-158299B74633}"/>
    <cellStyle name="Normal 6 9" xfId="434" xr:uid="{F173A7BC-B3B4-4993-83C3-574E15738251}"/>
    <cellStyle name="Normal 6 9 2" xfId="523" xr:uid="{75A2EE0A-9BEB-465C-894B-EFB32F5EA7F6}"/>
    <cellStyle name="Normal 6 9 2 2" xfId="2487" xr:uid="{F0E40BCD-FE3F-4746-A7AB-87AEF1E95D77}"/>
    <cellStyle name="Normal 6 9 3" xfId="2430" xr:uid="{AF074510-D5C2-4BDA-9540-08950987FE30}"/>
    <cellStyle name="Normal 7" xfId="56" xr:uid="{C70DF671-5550-469A-900F-EC2AC48CC131}"/>
    <cellStyle name="Normal 7 2" xfId="327" xr:uid="{67CC3256-6704-4262-8111-AD942BB34D8D}"/>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3" xfId="2420" xr:uid="{DD435E68-9FFD-4722-AEE2-C9D689A7DFEE}"/>
    <cellStyle name="Normal 7 2 2 2 3" xfId="527" xr:uid="{F53862C9-F708-41F3-80F4-FFF155AD6DC8}"/>
    <cellStyle name="Normal 7 2 2 2 3 2" xfId="2491" xr:uid="{31280036-3AC0-49CE-9BD7-9B22818AB31E}"/>
    <cellStyle name="Normal 7 2 2 2 4" xfId="2395" xr:uid="{CD68B079-3F18-4FBB-A80C-6998ED1F6370}"/>
    <cellStyle name="Normal 7 2 2 3" xfId="372" xr:uid="{0461ED90-3354-479B-A36E-A470E342BC2C}"/>
    <cellStyle name="Normal 7 2 2 3 2" xfId="529" xr:uid="{14A5EA1C-D735-453D-9005-B412177A00FE}"/>
    <cellStyle name="Normal 7 2 2 3 2 2" xfId="2493" xr:uid="{8867F61C-4694-486A-A125-1285125A7C17}"/>
    <cellStyle name="Normal 7 2 2 3 3" xfId="2419" xr:uid="{C3198BF0-E4F8-47B4-83D4-82844779B4F4}"/>
    <cellStyle name="Normal 7 2 2 4" xfId="526" xr:uid="{F66FFCAF-5FFC-43CD-9D87-573FEB256CAA}"/>
    <cellStyle name="Normal 7 2 2 4 2" xfId="2490" xr:uid="{03917D2B-1E2F-4580-977F-53C0C4C0FD62}"/>
    <cellStyle name="Normal 7 2 2 5" xfId="2381" xr:uid="{5206D179-D686-4F9A-88A2-0C7F58D4145E}"/>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3" xfId="2421" xr:uid="{C9911013-1BC5-45FF-8933-B89E03BC6552}"/>
    <cellStyle name="Normal 7 2 3 3" xfId="530" xr:uid="{509AE553-6997-4E31-B6D6-629027FD8511}"/>
    <cellStyle name="Normal 7 2 3 3 2" xfId="2494" xr:uid="{29392F8E-0445-4234-9DF9-FCC49BC92DC3}"/>
    <cellStyle name="Normal 7 2 3 4" xfId="2394" xr:uid="{008A3609-FB0A-4690-96C4-9010807A00D0}"/>
    <cellStyle name="Normal 7 2 4" xfId="371" xr:uid="{E27B4B98-324F-4EC7-AAF6-2F08F660E2C0}"/>
    <cellStyle name="Normal 7 2 4 2" xfId="532" xr:uid="{6AAF3D36-16EE-439B-AEC0-F7373DCB8521}"/>
    <cellStyle name="Normal 7 2 4 2 2" xfId="2496" xr:uid="{D8CFFE08-115E-434E-9EB3-A6433FE073E9}"/>
    <cellStyle name="Normal 7 2 4 3" xfId="2418" xr:uid="{45D62785-57C6-4D1C-B36C-13486E6AD0E5}"/>
    <cellStyle name="Normal 7 2 5" xfId="463" xr:uid="{C0E9D699-8198-4B53-86E0-DB91E03F11E4}"/>
    <cellStyle name="Normal 7 2 5 2" xfId="533" xr:uid="{3B9A6999-F68A-4D2B-AB62-F1C1F17994FC}"/>
    <cellStyle name="Normal 7 2 5 2 2" xfId="2497" xr:uid="{96B1E244-46A9-40F9-AA84-0744AFF25C4A}"/>
    <cellStyle name="Normal 7 2 5 3" xfId="2437" xr:uid="{BBDEF25E-9B97-4E19-9632-FFD2754AF2A4}"/>
    <cellStyle name="Normal 7 2 6" xfId="525" xr:uid="{72BF2DA2-35A8-4A3D-A40C-F2997DCEC459}"/>
    <cellStyle name="Normal 7 2 6 2" xfId="2489" xr:uid="{C3889AF3-182C-4A9E-803B-55AE308E1919}"/>
    <cellStyle name="Normal 7 2 7" xfId="2374" xr:uid="{AEA17F1E-D5A7-4F1F-B03C-5F1B27ABD195}"/>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3" xfId="2423" xr:uid="{74B30BC8-A101-4F21-84B2-572B91D82F8C}"/>
    <cellStyle name="Normal 7 3 2 3" xfId="535" xr:uid="{3925FBA5-C494-48A2-B2B7-D3E5385D79CB}"/>
    <cellStyle name="Normal 7 3 2 3 2" xfId="2499" xr:uid="{32E4D47A-F934-4F46-B5E3-705B6FFC5FF8}"/>
    <cellStyle name="Normal 7 3 2 4" xfId="2396" xr:uid="{118176EF-B76B-41EB-AA94-EB7F91764DFE}"/>
    <cellStyle name="Normal 7 3 3" xfId="375" xr:uid="{B020E678-952B-4AF3-A5E4-5AA5B673BD3E}"/>
    <cellStyle name="Normal 7 3 3 2" xfId="537" xr:uid="{3F60A299-B6B7-4147-BBA7-1E2BB68BE33F}"/>
    <cellStyle name="Normal 7 3 3 2 2" xfId="2501" xr:uid="{A644B20E-9461-4767-8B84-6FE230B3EF4A}"/>
    <cellStyle name="Normal 7 3 3 3" xfId="2422" xr:uid="{A93575A5-170E-439A-A19F-1032550F8134}"/>
    <cellStyle name="Normal 7 3 4" xfId="534" xr:uid="{3F4526F5-9CFA-459D-B311-2FD1BC2F0A02}"/>
    <cellStyle name="Normal 7 3 4 2" xfId="2498" xr:uid="{A09CD918-F090-4E76-8C0C-55EDF7454D2E}"/>
    <cellStyle name="Normal 7 3 5" xfId="2378" xr:uid="{CDA63664-C1A2-41FA-8370-B1A71887B3E2}"/>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3" xfId="2424" xr:uid="{A3F42226-53AD-491D-9E1D-D240BFDC4B9A}"/>
    <cellStyle name="Normal 7 4 3" xfId="538" xr:uid="{53C0982A-C032-4E82-BCE6-C7FF30BF6428}"/>
    <cellStyle name="Normal 7 4 3 2" xfId="2502" xr:uid="{A8CC0F73-E5EE-4CD4-B901-64A1AF4D511D}"/>
    <cellStyle name="Normal 7 4 4" xfId="2393" xr:uid="{9C4383BD-EFC2-4ABC-93AD-D1DCCEFAF47B}"/>
    <cellStyle name="Normal 7 5" xfId="370" xr:uid="{E534B099-97A2-459F-AC3B-685E662C32A9}"/>
    <cellStyle name="Normal 7 5 2" xfId="540" xr:uid="{35D029D9-9EF6-4D15-A33B-676D6FF7A1A1}"/>
    <cellStyle name="Normal 7 5 2 2" xfId="2504" xr:uid="{707EFC6E-B1A4-4CC8-8563-22EF863C3F8E}"/>
    <cellStyle name="Normal 7 5 3" xfId="2417" xr:uid="{FFE4F75C-18BC-4F07-B3B5-AB254FBBE55B}"/>
    <cellStyle name="Normal 7 6" xfId="383" xr:uid="{7FC79651-053F-4277-8FB4-F773C2CBFFD1}"/>
    <cellStyle name="Normal 7 7" xfId="524" xr:uid="{0CE32725-2553-4924-8A10-11C6AFC6DD4D}"/>
    <cellStyle name="Normal 7 7 2" xfId="2488" xr:uid="{18C66469-FBEC-4C71-A624-81E92C76A196}"/>
    <cellStyle name="Normal 7 8" xfId="324" xr:uid="{E6684B8E-BDA5-404F-BE20-6F5372A7294E}"/>
    <cellStyle name="Normal 7 8 2" xfId="2371" xr:uid="{8E9FBF7A-1F20-4F13-99E1-35DC9632C1E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3" xfId="2425" xr:uid="{06CE6654-9F98-4787-85F1-579D955D08A8}"/>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3" xfId="2307" xr:uid="{4BF45A01-2733-48DB-9EEA-948C2FCF9403}"/>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3" xfId="2429" xr:uid="{6682F30B-FE0C-4267-81E1-E4B4B4FAE8A7}"/>
    <cellStyle name="Standard 2 3" xfId="542" xr:uid="{23A56273-A6D6-46FE-8D9E-6491C81E4714}"/>
    <cellStyle name="Standard 2 3 2" xfId="2506" xr:uid="{A5DAAF7F-A527-4161-9E33-8CF800926E49}"/>
    <cellStyle name="Standard 2 4" xfId="2320" xr:uid="{CCC5253D-EDBF-42D8-A8B2-8D94F736F982}"/>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 name="표준 2" xfId="3478" xr:uid="{BFEA9F91-4B6F-4CA1-B50B-26F0D0F39930}"/>
    <cellStyle name="표준 3" xfId="3479" xr:uid="{8199A752-02DF-486A-8E26-BD7032D19AF4}"/>
  </cellStyles>
  <dxfs count="2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FF99"/>
      <color rgb="FF808080"/>
      <color rgb="FF006699"/>
      <color rgb="FF0099CC"/>
      <color rgb="FFE5FFCC"/>
      <color rgb="FFB49F00"/>
      <color rgb="FFB49600"/>
      <color rgb="FFC0A900"/>
      <color rgb="FF336699"/>
      <color rgb="FF33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E18" dT="2020-08-19T00:06:43.00" personId="{811026A2-74EF-4287-974D-D90683F22217}" id="{29AB7576-817E-4274-9A6E-B9C3EE25E04B}">
    <text>Leave this cell blank.</text>
  </threadedComment>
  <threadedComment ref="D33" dT="2020-08-19T00:06:43.00" personId="{811026A2-74EF-4287-974D-D90683F22217}" id="{C628B71D-C3A5-4BD2-8BA3-F913D91394D4}">
    <text>Leave this cell blank.</text>
  </threadedComment>
  <threadedComment ref="E33" dT="2020-08-19T00:06:43.00" personId="{811026A2-74EF-4287-974D-D90683F22217}" id="{D0801E46-9E1F-4D2B-A06C-3AD5C5DDEBCA}">
    <text>Leave this cell blank.</text>
  </threadedComment>
  <threadedComment ref="E41" dT="2020-08-19T00:06:43.00" personId="{811026A2-74EF-4287-974D-D90683F22217}" id="{19777683-0E7F-4DAF-955F-A7EBAC7AAEEA}">
    <text>Leave this cell blank.</text>
  </threadedComment>
  <threadedComment ref="E42" dT="2020-08-19T00:06:43.00" personId="{811026A2-74EF-4287-974D-D90683F22217}" id="{A2328F4B-C3F9-4761-BF76-1D4F4D6A14B6}">
    <text>Leave this cell blank.</text>
  </threadedComment>
  <threadedComment ref="I49" dT="2021-05-24T22:03:23.71" personId="{811026A2-74EF-4287-974D-D90683F22217}" id="{E2106FC3-386C-4714-B306-9BA0FD425274}">
    <text>Unit varies based on currency in this EPS region</text>
  </threadedComment>
  <threadedComment ref="I50" dT="2021-05-24T22:03:23.71" personId="{811026A2-74EF-4287-974D-D90683F22217}" id="{6BF04B71-E1A0-4BD0-8F08-150C5169E512}">
    <text>Unit varies based on currency in this EPS region</text>
  </threadedComment>
  <threadedComment ref="I52" dT="2021-05-24T22:03:23.71" personId="{811026A2-74EF-4287-974D-D90683F22217}" id="{0B117930-C77B-4E11-ABE7-9F4C668A6592}">
    <text>Unit varies based on currency in this EPS region</text>
  </threadedComment>
  <threadedComment ref="I93" dT="2021-05-24T22:03:35.61" personId="{811026A2-74EF-4287-974D-D90683F22217}" id="{E8911680-E731-4D67-9690-17976D3FED66}">
    <text>Unit varies based on currency in this EPS region</text>
  </threadedComment>
  <threadedComment ref="D95" dT="2020-08-19T00:06:43.00" personId="{811026A2-74EF-4287-974D-D90683F22217}" id="{5B177B48-17FC-4889-93EE-8CEBBC9D67A1}">
    <text>Leave this cell blank.</text>
  </threadedComment>
  <threadedComment ref="D96" dT="2020-08-19T00:06:43.00" personId="{811026A2-74EF-4287-974D-D90683F22217}" id="{FC0E8780-2055-48EE-B42B-F31936B1D4FF}">
    <text>Leave this cell blank.</text>
  </threadedComment>
  <threadedComment ref="D97" dT="2020-08-19T00:06:43.00" personId="{811026A2-74EF-4287-974D-D90683F22217}" id="{9E6238C4-2B41-4F84-9F69-94DEF5E3EB8C}">
    <text>Leave this cell blank.</text>
  </threadedComment>
  <threadedComment ref="E97" dT="2020-08-19T00:06:43.00" personId="{811026A2-74EF-4287-974D-D90683F22217}" id="{6E9F8D40-752E-4116-9D9F-F74F76285640}">
    <text>Leave this cell blank.</text>
  </threadedComment>
  <threadedComment ref="D101" dT="2020-08-19T00:06:43.00" personId="{811026A2-74EF-4287-974D-D90683F22217}" id="{F601AB12-684E-4E95-8C1E-B144486F847D}">
    <text>Leave this cell blank.</text>
  </threadedComment>
  <threadedComment ref="E101" dT="2020-08-19T00:06:43.00" personId="{811026A2-74EF-4287-974D-D90683F22217}" id="{A645F5AA-7A90-4A35-968A-CE10D0FAB4B0}">
    <text>Leave this cell blank.</text>
  </threadedComment>
  <threadedComment ref="D102" dT="2020-08-19T00:06:43.00" personId="{811026A2-74EF-4287-974D-D90683F22217}" id="{746FF03D-5804-4E4E-B458-37BB59B9E142}">
    <text>Leave this cell blank.</text>
  </threadedComment>
  <threadedComment ref="E102" dT="2020-08-19T00:06:43.00" personId="{811026A2-74EF-4287-974D-D90683F22217}" id="{9EC6115E-EDF0-4A53-BA39-6E38927B0C70}">
    <text>Leave this cell blank.</text>
  </threadedComment>
  <threadedComment ref="D103" dT="2020-08-19T00:06:43.00" personId="{811026A2-74EF-4287-974D-D90683F22217}" id="{AB2AEDA0-791A-4901-BF44-CCC69230B04C}">
    <text>Leave this cell blank.</text>
  </threadedComment>
  <threadedComment ref="E103" dT="2020-08-19T00:06:43.00" personId="{811026A2-74EF-4287-974D-D90683F22217}" id="{C2983161-1E33-4DB9-8522-CBCD17E9BF44}">
    <text>Leave this cell blank.</text>
  </threadedComment>
  <threadedComment ref="B105" dT="2021-05-24T22:05:02.77" personId="{811026A2-74EF-4287-974D-D90683F22217}" id="{C12E46EA-3F96-434D-AD07-C9DAE30A70F4}">
    <text>Several Vensim variables are grouped under the same policy lever in the web app for this policy.</text>
  </threadedComment>
  <threadedComment ref="B110" dT="2021-05-24T22:19:40.61" personId="{811026A2-74EF-4287-974D-D90683F22217}" id="{A29A373E-8B2B-4B45-BF1E-AC6A2B5F3C17}">
    <text>Several Vensim variables are grouped under the same policy lever in the web app for this policy.</text>
  </threadedComment>
  <threadedComment ref="D115" dT="2020-08-19T00:06:43.00" personId="{811026A2-74EF-4287-974D-D90683F22217}" id="{4879F214-E99D-4D42-8C39-70789BBBC99D}">
    <text>Leave this cell blank.</text>
  </threadedComment>
  <threadedComment ref="D116" dT="2020-08-19T00:06:43.00" personId="{811026A2-74EF-4287-974D-D90683F22217}" id="{29C92E86-4989-4367-A9C0-46D156A7CEBB}">
    <text>Leave this cell blank.</text>
  </threadedComment>
  <threadedComment ref="D117" dT="2020-08-19T00:06:43.00" personId="{811026A2-74EF-4287-974D-D90683F22217}" id="{8C94AB36-0C9D-4D5F-A64A-5E1836200BD4}">
    <text>Leave this cell blank.</text>
  </threadedComment>
  <threadedComment ref="D119" dT="2020-08-19T00:06:43.00" personId="{811026A2-74EF-4287-974D-D90683F22217}" id="{0785BC27-69F5-4B43-8886-6AB6B3A1C38C}">
    <text>Leave this cell blank.</text>
  </threadedComment>
  <threadedComment ref="D120" dT="2020-08-19T00:06:43.00" personId="{811026A2-74EF-4287-974D-D90683F22217}" id="{4E6A3C34-D015-4798-8B15-C2C63B01F6C3}">
    <text>Leave this cell blank.</text>
  </threadedComment>
  <threadedComment ref="D121" dT="2020-08-19T00:06:43.00" personId="{811026A2-74EF-4287-974D-D90683F22217}" id="{7355F6F6-D3AD-4011-944E-FCE1A44D743D}">
    <text>Leave this cell blank.</text>
  </threadedComment>
  <threadedComment ref="D122" dT="2020-08-19T00:06:43.00" personId="{811026A2-74EF-4287-974D-D90683F22217}" id="{52DDC055-DFE6-4C4D-97FC-B38B71C63DF3}">
    <text>Leave this cell blank.</text>
  </threadedComment>
  <threadedComment ref="D124" dT="2020-08-19T00:06:43.00" personId="{811026A2-74EF-4287-974D-D90683F22217}" id="{0EFD8687-3DDE-4CBD-AEA3-EE622A1F5ED4}">
    <text>Leave this cell blank.</text>
  </threadedComment>
  <threadedComment ref="D125" dT="2020-08-19T00:06:43.00" personId="{811026A2-74EF-4287-974D-D90683F22217}" id="{4F677542-9574-41F5-9B11-3E8FA1978897}">
    <text>Leave this cell blank.</text>
  </threadedComment>
  <threadedComment ref="D126" dT="2020-08-19T00:06:43.00" personId="{811026A2-74EF-4287-974D-D90683F22217}" id="{C6EC601F-FF77-423D-9BE3-C8F28EB3F9D6}">
    <text>Leave this cell blank.</text>
  </threadedComment>
  <threadedComment ref="D127" dT="2020-08-19T00:06:43.00" personId="{811026A2-74EF-4287-974D-D90683F22217}" id="{A5E5F926-8C26-4331-A7DC-EFA14653951A}">
    <text>Leave this cell blank.</text>
  </threadedComment>
  <threadedComment ref="E127" dT="2020-08-19T00:06:43.00" personId="{811026A2-74EF-4287-974D-D90683F22217}" id="{FBB6CCFB-0F4E-489C-9FA4-2FCAFFEE5EFA}">
    <text>Leave this cell blank.</text>
  </threadedComment>
  <threadedComment ref="D128" dT="2020-08-19T00:06:43.00" personId="{811026A2-74EF-4287-974D-D90683F22217}" id="{7F54AD39-CF17-4E33-B16F-820D9B9E119E}">
    <text>Leave this cell blank.</text>
  </threadedComment>
  <threadedComment ref="E128" dT="2020-08-19T00:06:43.00" personId="{811026A2-74EF-4287-974D-D90683F22217}" id="{BCC1F100-3A94-4285-9203-F853C8D249E7}">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9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opLeftCell="A13" workbookViewId="0">
      <selection activeCell="B20" sqref="B20"/>
    </sheetView>
  </sheetViews>
  <sheetFormatPr defaultColWidth="8.81640625" defaultRowHeight="14.5"/>
  <cols>
    <col min="1" max="1" width="28.453125" customWidth="1"/>
    <col min="2" max="2" width="24.453125" customWidth="1"/>
  </cols>
  <sheetData>
    <row r="1" spans="1:2">
      <c r="A1" s="7" t="s">
        <v>0</v>
      </c>
    </row>
    <row r="3" spans="1:2">
      <c r="A3" t="s">
        <v>1</v>
      </c>
    </row>
    <row r="4" spans="1:2">
      <c r="A4" t="s">
        <v>2</v>
      </c>
    </row>
    <row r="5" spans="1:2">
      <c r="A5" t="s">
        <v>3</v>
      </c>
    </row>
    <row r="6" spans="1:2">
      <c r="A6" t="s">
        <v>4</v>
      </c>
    </row>
    <row r="8" spans="1:2">
      <c r="A8" t="s">
        <v>5</v>
      </c>
    </row>
    <row r="9" spans="1:2">
      <c r="A9" t="s">
        <v>6</v>
      </c>
    </row>
    <row r="10" spans="1:2">
      <c r="A10" s="39" t="s">
        <v>7</v>
      </c>
    </row>
    <row r="11" spans="1:2">
      <c r="A11" s="39"/>
    </row>
    <row r="12" spans="1:2">
      <c r="A12" t="s">
        <v>8</v>
      </c>
    </row>
    <row r="13" spans="1:2">
      <c r="A13" t="s">
        <v>9</v>
      </c>
    </row>
    <row r="14" spans="1:2">
      <c r="A14" t="s">
        <v>10</v>
      </c>
    </row>
    <row r="16" spans="1:2">
      <c r="A16" s="40" t="s">
        <v>11</v>
      </c>
      <c r="B16" s="147"/>
    </row>
    <row r="17" spans="1:3">
      <c r="A17" t="s">
        <v>12</v>
      </c>
      <c r="B17" s="18">
        <f>MAX(PolicyLevers!H:H)</f>
        <v>2798</v>
      </c>
    </row>
    <row r="18" spans="1:3">
      <c r="A18" t="s">
        <v>13</v>
      </c>
      <c r="B18" s="18" t="str" cm="1">
        <f t="array" ref="B18">IF(MIN(IF(COUNTIF(PolicyLevers!$H$2:$H$2053,PolicyLevers!$H$2:$H$2053)&gt;1,PolicyLevers!$H$2:$H$2053, ""))=0,"No duplicate ID numbers",MIN(IF(COUNTIF(PolicyLevers!$H$2:$H$2053,PolicyLevers!$H$2:$H$2053)&gt;1,PolicyLevers!$H$2:$H$2053, "")))</f>
        <v>No duplicate ID numbers</v>
      </c>
    </row>
    <row r="19" spans="1:3" ht="29">
      <c r="A19" s="1" t="s">
        <v>14</v>
      </c>
      <c r="B19" s="18" t="str" cm="1">
        <f t="array" ref="B19">IF(MIN(IF((NOT(ISNUMBER(PolicyLevers!$H$2:$H$2053)))*(ISTEXT(PolicyLevers!$I$2:$I$2053)),ROW(PolicyLevers!$H$2:$H$2053)))=0,"No missing ID numbers",MIN(IF((NOT(ISNUMBER(PolicyLevers!$H$2:$H$2053)))*(ISTEXT(PolicyLevers!$I$2:$I$2053)),ROW(PolicyLevers!$H$2:$H$2053))))</f>
        <v>No missing ID numbers</v>
      </c>
    </row>
    <row r="21" spans="1:3">
      <c r="A21" s="40" t="s">
        <v>15</v>
      </c>
      <c r="B21" s="147"/>
    </row>
    <row r="22" spans="1:3">
      <c r="A22" t="s">
        <v>16</v>
      </c>
    </row>
    <row r="23" spans="1:3">
      <c r="A23" t="s">
        <v>17</v>
      </c>
    </row>
    <row r="24" spans="1:3">
      <c r="A24" t="s">
        <v>18</v>
      </c>
    </row>
    <row r="25" spans="1:3">
      <c r="A25" t="s">
        <v>19</v>
      </c>
    </row>
    <row r="27" spans="1:3">
      <c r="A27" s="40" t="s">
        <v>20</v>
      </c>
      <c r="B27" s="147"/>
      <c r="C27" s="147"/>
    </row>
    <row r="28" spans="1:3">
      <c r="A28" t="s">
        <v>21</v>
      </c>
    </row>
    <row r="29" spans="1:3">
      <c r="A29" t="s">
        <v>22</v>
      </c>
    </row>
    <row r="30" spans="1:3">
      <c r="A30" t="s">
        <v>23</v>
      </c>
    </row>
    <row r="31" spans="1:3">
      <c r="A31" t="s">
        <v>24</v>
      </c>
    </row>
    <row r="32" spans="1:3">
      <c r="A32" t="s">
        <v>25</v>
      </c>
    </row>
    <row r="34" spans="1:2">
      <c r="A34" t="s">
        <v>26</v>
      </c>
    </row>
    <row r="35" spans="1:2">
      <c r="A35" t="s">
        <v>27</v>
      </c>
    </row>
    <row r="36" spans="1:2">
      <c r="A36" t="s">
        <v>28</v>
      </c>
    </row>
    <row r="38" spans="1:2">
      <c r="A38" t="s">
        <v>29</v>
      </c>
    </row>
    <row r="39" spans="1:2">
      <c r="A39" t="s">
        <v>30</v>
      </c>
    </row>
    <row r="40" spans="1:2">
      <c r="A40" t="s">
        <v>31</v>
      </c>
    </row>
    <row r="42" spans="1:2">
      <c r="A42" t="s">
        <v>32</v>
      </c>
    </row>
    <row r="43" spans="1:2">
      <c r="A43" t="s">
        <v>33</v>
      </c>
    </row>
    <row r="44" spans="1:2">
      <c r="A44" t="s">
        <v>34</v>
      </c>
    </row>
    <row r="46" spans="1:2">
      <c r="A46" s="40" t="s">
        <v>35</v>
      </c>
      <c r="B46" s="147"/>
    </row>
    <row r="47" spans="1:2">
      <c r="A47" t="s">
        <v>36</v>
      </c>
    </row>
    <row r="48" spans="1:2">
      <c r="A48" t="s">
        <v>37</v>
      </c>
    </row>
    <row r="50" spans="1:1">
      <c r="A50" t="s">
        <v>38</v>
      </c>
    </row>
    <row r="51" spans="1:1">
      <c r="A51" t="s">
        <v>39</v>
      </c>
    </row>
    <row r="52" spans="1:1">
      <c r="A52" t="s">
        <v>40</v>
      </c>
    </row>
    <row r="53" spans="1:1">
      <c r="A53" t="s">
        <v>41</v>
      </c>
    </row>
    <row r="55" spans="1:1">
      <c r="A55" t="s">
        <v>3905</v>
      </c>
    </row>
    <row r="56" spans="1:1">
      <c r="A56" t="s">
        <v>3906</v>
      </c>
    </row>
    <row r="57" spans="1:1">
      <c r="A57" t="s">
        <v>3907</v>
      </c>
    </row>
    <row r="58" spans="1:1">
      <c r="A58" t="s">
        <v>3908</v>
      </c>
    </row>
    <row r="59" spans="1:1">
      <c r="A59" t="s">
        <v>3909</v>
      </c>
    </row>
  </sheetData>
  <phoneticPr fontId="119" type="noConversion"/>
  <conditionalFormatting sqref="B18">
    <cfRule type="containsText" dxfId="21" priority="3" stopIfTrue="1" operator="containsText" text="No duplicate ID numbers">
      <formula>NOT(ISERROR(SEARCH("No duplicate ID numbers",B18)))</formula>
    </cfRule>
    <cfRule type="cellIs" dxfId="20" priority="4" operator="greaterThan">
      <formula>0</formula>
    </cfRule>
  </conditionalFormatting>
  <conditionalFormatting sqref="B19">
    <cfRule type="containsText" dxfId="19" priority="1" stopIfTrue="1" operator="containsText" text="No missing ID numbers">
      <formula>NOT(ISERROR(SEARCH("No missing ID numbers",B19)))</formula>
    </cfRule>
    <cfRule type="cellIs" dxfId="1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O129"/>
  <sheetViews>
    <sheetView topLeftCell="K32" zoomScale="90" zoomScaleNormal="90" workbookViewId="0">
      <selection activeCell="M45" sqref="M45"/>
    </sheetView>
  </sheetViews>
  <sheetFormatPr defaultColWidth="15.26953125" defaultRowHeight="14.5"/>
  <cols>
    <col min="2" max="2" width="31.81640625" customWidth="1"/>
    <col min="3" max="3" width="23.7265625" customWidth="1"/>
    <col min="4" max="4" width="22.81640625" customWidth="1"/>
    <col min="5" max="5" width="30.453125" customWidth="1"/>
    <col min="6" max="9" width="15.26953125" customWidth="1"/>
    <col min="11" max="12" width="15.26953125" customWidth="1"/>
    <col min="13" max="13" width="15.26953125" style="347" customWidth="1"/>
    <col min="14" max="14" width="15.26953125" customWidth="1"/>
  </cols>
  <sheetData>
    <row r="1" spans="1:14">
      <c r="A1" s="7" t="s">
        <v>42</v>
      </c>
      <c r="M1"/>
    </row>
    <row r="2" spans="1:14">
      <c r="A2" s="14" t="s">
        <v>43</v>
      </c>
      <c r="M2"/>
    </row>
    <row r="3" spans="1:14">
      <c r="A3" s="342" t="s">
        <v>44</v>
      </c>
      <c r="B3" s="342" t="s">
        <v>45</v>
      </c>
      <c r="C3" s="342" t="s">
        <v>46</v>
      </c>
      <c r="D3" s="257" t="s">
        <v>47</v>
      </c>
      <c r="E3" s="342" t="s">
        <v>48</v>
      </c>
      <c r="F3" s="258" t="s">
        <v>49</v>
      </c>
      <c r="G3" s="258" t="s">
        <v>50</v>
      </c>
      <c r="H3" s="258" t="s">
        <v>51</v>
      </c>
      <c r="I3" s="342" t="s">
        <v>52</v>
      </c>
      <c r="J3" s="342" t="s">
        <v>3841</v>
      </c>
      <c r="K3" s="342" t="s">
        <v>54</v>
      </c>
      <c r="L3" s="342" t="s">
        <v>55</v>
      </c>
      <c r="M3" s="343" t="s">
        <v>56</v>
      </c>
      <c r="N3" s="344" t="s">
        <v>57</v>
      </c>
    </row>
    <row r="4" spans="1:14">
      <c r="A4" s="345" t="s">
        <v>58</v>
      </c>
      <c r="B4" s="345" t="s">
        <v>59</v>
      </c>
      <c r="C4" t="s">
        <v>60</v>
      </c>
      <c r="D4" s="345" t="s">
        <v>61</v>
      </c>
      <c r="E4" s="345" t="s">
        <v>62</v>
      </c>
      <c r="F4" s="346">
        <v>0</v>
      </c>
      <c r="G4" s="346">
        <v>1</v>
      </c>
      <c r="H4" s="346">
        <v>0.02</v>
      </c>
      <c r="I4" s="345" t="s">
        <v>63</v>
      </c>
      <c r="J4" s="410" t="s">
        <v>3808</v>
      </c>
      <c r="K4" s="259" t="s">
        <v>64</v>
      </c>
      <c r="L4" s="345" t="s">
        <v>65</v>
      </c>
    </row>
    <row r="5" spans="1:14">
      <c r="A5" s="345" t="s">
        <v>58</v>
      </c>
      <c r="B5" s="345" t="s">
        <v>66</v>
      </c>
      <c r="C5" t="s">
        <v>67</v>
      </c>
      <c r="D5" s="345" t="s">
        <v>68</v>
      </c>
      <c r="E5" s="345" t="s">
        <v>69</v>
      </c>
      <c r="F5" s="260">
        <v>-1</v>
      </c>
      <c r="G5" s="260">
        <v>3</v>
      </c>
      <c r="H5" s="260">
        <v>0.1</v>
      </c>
      <c r="I5" s="345" t="s">
        <v>70</v>
      </c>
      <c r="J5" s="415" t="s">
        <v>3894</v>
      </c>
      <c r="K5" s="345"/>
      <c r="L5" s="345" t="s">
        <v>71</v>
      </c>
      <c r="M5" s="347" t="s">
        <v>72</v>
      </c>
    </row>
    <row r="6" spans="1:14">
      <c r="A6" s="345" t="s">
        <v>58</v>
      </c>
      <c r="B6" s="345" t="s">
        <v>73</v>
      </c>
      <c r="C6" t="s">
        <v>74</v>
      </c>
      <c r="D6" s="345" t="s">
        <v>75</v>
      </c>
      <c r="E6" t="s">
        <v>76</v>
      </c>
      <c r="F6" s="261">
        <v>0</v>
      </c>
      <c r="G6" s="261">
        <v>1</v>
      </c>
      <c r="H6" s="261">
        <v>0.02</v>
      </c>
      <c r="I6" s="253" t="s">
        <v>77</v>
      </c>
      <c r="J6" s="253" t="s">
        <v>78</v>
      </c>
      <c r="K6" s="259"/>
      <c r="L6" s="259" t="s">
        <v>79</v>
      </c>
      <c r="M6" s="262" t="s">
        <v>80</v>
      </c>
    </row>
    <row r="7" spans="1:14">
      <c r="A7" s="345" t="s">
        <v>58</v>
      </c>
      <c r="B7" s="345" t="s">
        <v>81</v>
      </c>
      <c r="C7" t="s">
        <v>82</v>
      </c>
      <c r="D7" s="345" t="s">
        <v>83</v>
      </c>
      <c r="E7" t="s">
        <v>84</v>
      </c>
      <c r="F7" s="356">
        <f>-60000000/1000</f>
        <v>-60000</v>
      </c>
      <c r="G7" s="356">
        <f>60000000/1000</f>
        <v>60000</v>
      </c>
      <c r="H7" s="275">
        <v>1000</v>
      </c>
      <c r="I7" s="275" t="s">
        <v>85</v>
      </c>
      <c r="J7" s="410" t="s">
        <v>3825</v>
      </c>
      <c r="K7" s="259" t="s">
        <v>86</v>
      </c>
      <c r="L7" s="259" t="s">
        <v>87</v>
      </c>
      <c r="M7" s="262" t="s">
        <v>88</v>
      </c>
    </row>
    <row r="8" spans="1:14">
      <c r="A8" s="345" t="s">
        <v>58</v>
      </c>
      <c r="B8" s="345" t="s">
        <v>89</v>
      </c>
      <c r="C8" t="s">
        <v>90</v>
      </c>
      <c r="D8" s="345" t="s">
        <v>83</v>
      </c>
      <c r="E8" t="s">
        <v>91</v>
      </c>
      <c r="F8" s="356">
        <f>-60000000/1000</f>
        <v>-60000</v>
      </c>
      <c r="G8" s="356">
        <f>60000000/1000</f>
        <v>60000</v>
      </c>
      <c r="H8" s="275">
        <v>1000</v>
      </c>
      <c r="I8" s="275" t="s">
        <v>85</v>
      </c>
      <c r="J8" s="410" t="s">
        <v>3826</v>
      </c>
      <c r="K8" s="259" t="s">
        <v>86</v>
      </c>
      <c r="L8" s="259" t="s">
        <v>87</v>
      </c>
      <c r="M8" s="262"/>
    </row>
    <row r="9" spans="1:14">
      <c r="A9" t="s">
        <v>58</v>
      </c>
      <c r="B9" t="s">
        <v>92</v>
      </c>
      <c r="C9" t="s">
        <v>93</v>
      </c>
      <c r="D9" s="18" t="s">
        <v>92</v>
      </c>
      <c r="E9" t="s">
        <v>94</v>
      </c>
      <c r="F9" s="263">
        <v>0</v>
      </c>
      <c r="G9" s="263">
        <v>1</v>
      </c>
      <c r="H9" s="11">
        <v>0.02</v>
      </c>
      <c r="I9" s="253" t="s">
        <v>95</v>
      </c>
      <c r="J9" s="414" t="s">
        <v>3901</v>
      </c>
      <c r="K9" s="253" t="s">
        <v>96</v>
      </c>
      <c r="L9" s="348" t="s">
        <v>97</v>
      </c>
      <c r="M9" s="349" t="s">
        <v>98</v>
      </c>
      <c r="N9" s="253" t="s">
        <v>99</v>
      </c>
    </row>
    <row r="10" spans="1:14">
      <c r="A10" t="s">
        <v>58</v>
      </c>
      <c r="B10" t="s">
        <v>100</v>
      </c>
      <c r="C10" t="s">
        <v>101</v>
      </c>
      <c r="D10" s="18" t="s">
        <v>102</v>
      </c>
      <c r="E10" t="s">
        <v>103</v>
      </c>
      <c r="F10" s="263">
        <v>-0.25</v>
      </c>
      <c r="G10" s="263">
        <f>ROUND(MaxBoundCalculations!B88,1)</f>
        <v>1</v>
      </c>
      <c r="H10" s="263">
        <v>0.01</v>
      </c>
      <c r="I10" s="253" t="s">
        <v>104</v>
      </c>
      <c r="J10" s="410" t="s">
        <v>3827</v>
      </c>
      <c r="K10" s="253" t="s">
        <v>105</v>
      </c>
      <c r="L10" s="348" t="s">
        <v>106</v>
      </c>
      <c r="M10" s="349" t="s">
        <v>107</v>
      </c>
      <c r="N10" s="253" t="s">
        <v>108</v>
      </c>
    </row>
    <row r="11" spans="1:14">
      <c r="A11" s="345" t="s">
        <v>58</v>
      </c>
      <c r="B11" s="345" t="s">
        <v>109</v>
      </c>
      <c r="C11" t="s">
        <v>110</v>
      </c>
      <c r="D11" s="345" t="s">
        <v>109</v>
      </c>
      <c r="E11" t="s">
        <v>111</v>
      </c>
      <c r="F11" s="346">
        <v>0</v>
      </c>
      <c r="G11" s="346">
        <v>1</v>
      </c>
      <c r="H11" s="346">
        <v>0.01</v>
      </c>
      <c r="I11" s="348" t="s">
        <v>112</v>
      </c>
      <c r="J11" s="410" t="s">
        <v>3804</v>
      </c>
      <c r="K11" s="253" t="s">
        <v>113</v>
      </c>
      <c r="L11" s="348" t="s">
        <v>114</v>
      </c>
      <c r="M11" s="350" t="s">
        <v>115</v>
      </c>
    </row>
    <row r="12" spans="1:14">
      <c r="A12" s="345" t="s">
        <v>58</v>
      </c>
      <c r="B12" s="345" t="s">
        <v>116</v>
      </c>
      <c r="C12" t="s">
        <v>117</v>
      </c>
      <c r="D12" s="345" t="s">
        <v>109</v>
      </c>
      <c r="E12" t="s">
        <v>118</v>
      </c>
      <c r="F12" s="264">
        <v>0</v>
      </c>
      <c r="G12" s="264">
        <v>1</v>
      </c>
      <c r="H12" s="264">
        <v>1</v>
      </c>
      <c r="I12" s="253" t="s">
        <v>119</v>
      </c>
      <c r="J12" s="410" t="s">
        <v>120</v>
      </c>
      <c r="K12" s="253" t="s">
        <v>113</v>
      </c>
      <c r="L12" s="348" t="s">
        <v>114</v>
      </c>
      <c r="M12" s="350" t="s">
        <v>115</v>
      </c>
    </row>
    <row r="13" spans="1:14">
      <c r="A13" t="s">
        <v>58</v>
      </c>
      <c r="B13" t="s">
        <v>121</v>
      </c>
      <c r="C13" t="s">
        <v>122</v>
      </c>
      <c r="D13" t="s">
        <v>121</v>
      </c>
      <c r="E13" t="s">
        <v>123</v>
      </c>
      <c r="F13" s="11">
        <v>0</v>
      </c>
      <c r="G13" s="11">
        <v>0.5</v>
      </c>
      <c r="H13" s="11">
        <v>0.01</v>
      </c>
      <c r="I13" s="253" t="s">
        <v>124</v>
      </c>
      <c r="J13" s="410" t="s">
        <v>3805</v>
      </c>
      <c r="K13" s="253" t="s">
        <v>125</v>
      </c>
      <c r="L13" s="348" t="s">
        <v>126</v>
      </c>
      <c r="M13" s="351" t="s">
        <v>127</v>
      </c>
    </row>
    <row r="14" spans="1:14">
      <c r="A14" s="345" t="s">
        <v>58</v>
      </c>
      <c r="B14" s="345" t="s">
        <v>128</v>
      </c>
      <c r="C14" t="s">
        <v>129</v>
      </c>
      <c r="D14" s="345" t="s">
        <v>130</v>
      </c>
      <c r="E14" t="s">
        <v>131</v>
      </c>
      <c r="F14" s="263">
        <v>-1</v>
      </c>
      <c r="G14" s="263">
        <v>1</v>
      </c>
      <c r="H14" s="263">
        <v>0.01</v>
      </c>
      <c r="I14" s="253" t="s">
        <v>132</v>
      </c>
      <c r="J14" s="410" t="s">
        <v>3807</v>
      </c>
      <c r="K14" s="259" t="s">
        <v>133</v>
      </c>
      <c r="L14" s="259" t="s">
        <v>134</v>
      </c>
      <c r="M14" s="347" t="s">
        <v>135</v>
      </c>
    </row>
    <row r="15" spans="1:14">
      <c r="A15" s="345" t="s">
        <v>58</v>
      </c>
      <c r="B15" s="345" t="s">
        <v>136</v>
      </c>
      <c r="C15" t="s">
        <v>137</v>
      </c>
      <c r="D15" s="345" t="s">
        <v>130</v>
      </c>
      <c r="E15" t="s">
        <v>138</v>
      </c>
      <c r="F15" s="264">
        <v>0</v>
      </c>
      <c r="G15" s="264">
        <v>1</v>
      </c>
      <c r="H15" s="264">
        <v>1</v>
      </c>
      <c r="I15" s="253" t="s">
        <v>119</v>
      </c>
      <c r="J15" s="410" t="s">
        <v>139</v>
      </c>
      <c r="K15" s="259"/>
      <c r="L15" s="259"/>
    </row>
    <row r="16" spans="1:14" ht="17">
      <c r="A16" s="345" t="s">
        <v>58</v>
      </c>
      <c r="B16" s="345" t="s">
        <v>140</v>
      </c>
      <c r="C16" t="s">
        <v>141</v>
      </c>
      <c r="D16" s="345" t="s">
        <v>142</v>
      </c>
      <c r="E16" t="s">
        <v>143</v>
      </c>
      <c r="F16" s="357">
        <f>-100000/1000</f>
        <v>-100</v>
      </c>
      <c r="G16" s="357">
        <f>100000/1000</f>
        <v>100</v>
      </c>
      <c r="H16" s="271">
        <f>G16/100</f>
        <v>1</v>
      </c>
      <c r="I16" s="272" t="s">
        <v>144</v>
      </c>
      <c r="J16" s="410" t="s">
        <v>3828</v>
      </c>
      <c r="K16" s="259"/>
      <c r="L16" s="259"/>
    </row>
    <row r="17" spans="1:14">
      <c r="A17" t="s">
        <v>58</v>
      </c>
      <c r="B17" t="s">
        <v>145</v>
      </c>
      <c r="C17" t="s">
        <v>146</v>
      </c>
      <c r="D17" s="345" t="s">
        <v>130</v>
      </c>
      <c r="E17" t="s">
        <v>147</v>
      </c>
      <c r="F17" s="264">
        <v>0</v>
      </c>
      <c r="G17" s="264">
        <v>1</v>
      </c>
      <c r="H17" s="264">
        <v>1</v>
      </c>
      <c r="I17" s="253" t="s">
        <v>119</v>
      </c>
      <c r="J17" s="253" t="s">
        <v>148</v>
      </c>
      <c r="K17" s="259"/>
      <c r="L17" s="259"/>
    </row>
    <row r="18" spans="1:14">
      <c r="A18" t="s">
        <v>58</v>
      </c>
      <c r="B18" t="s">
        <v>3860</v>
      </c>
      <c r="C18" t="s">
        <v>3861</v>
      </c>
      <c r="D18" t="s">
        <v>109</v>
      </c>
      <c r="E18" s="172"/>
      <c r="F18" s="264">
        <v>0</v>
      </c>
      <c r="G18" s="264">
        <v>1</v>
      </c>
      <c r="H18" s="264">
        <v>1</v>
      </c>
      <c r="I18" s="253" t="s">
        <v>119</v>
      </c>
      <c r="J18" s="253" t="s">
        <v>3862</v>
      </c>
      <c r="K18" s="259"/>
      <c r="L18" s="259"/>
    </row>
    <row r="19" spans="1:14">
      <c r="A19" t="s">
        <v>149</v>
      </c>
      <c r="B19" t="s">
        <v>150</v>
      </c>
      <c r="C19" t="s">
        <v>151</v>
      </c>
      <c r="D19" t="s">
        <v>150</v>
      </c>
      <c r="E19" t="s">
        <v>152</v>
      </c>
      <c r="F19" s="263">
        <v>0</v>
      </c>
      <c r="G19" s="263">
        <v>1</v>
      </c>
      <c r="H19" s="263">
        <v>0.01</v>
      </c>
      <c r="I19" s="253" t="s">
        <v>153</v>
      </c>
      <c r="J19" s="410" t="s">
        <v>154</v>
      </c>
      <c r="K19" s="253" t="s">
        <v>155</v>
      </c>
      <c r="L19" s="348" t="s">
        <v>156</v>
      </c>
      <c r="M19" s="349" t="s">
        <v>157</v>
      </c>
    </row>
    <row r="20" spans="1:14">
      <c r="A20" t="s">
        <v>149</v>
      </c>
      <c r="B20" t="s">
        <v>158</v>
      </c>
      <c r="C20" t="s">
        <v>159</v>
      </c>
      <c r="D20" t="s">
        <v>158</v>
      </c>
      <c r="E20" t="s">
        <v>160</v>
      </c>
      <c r="F20" s="263">
        <v>0</v>
      </c>
      <c r="G20" s="263">
        <v>0.75</v>
      </c>
      <c r="H20" s="263">
        <v>0.01</v>
      </c>
      <c r="I20" s="253" t="s">
        <v>161</v>
      </c>
      <c r="J20" s="410" t="s">
        <v>3829</v>
      </c>
      <c r="K20" s="253" t="s">
        <v>162</v>
      </c>
      <c r="L20" s="348" t="s">
        <v>163</v>
      </c>
      <c r="M20" s="349" t="s">
        <v>164</v>
      </c>
      <c r="N20" s="253" t="s">
        <v>165</v>
      </c>
    </row>
    <row r="21" spans="1:14">
      <c r="A21" t="s">
        <v>149</v>
      </c>
      <c r="B21" t="s">
        <v>166</v>
      </c>
      <c r="C21" t="s">
        <v>167</v>
      </c>
      <c r="D21" t="s">
        <v>166</v>
      </c>
      <c r="E21" t="s">
        <v>168</v>
      </c>
      <c r="F21">
        <v>0</v>
      </c>
      <c r="G21">
        <v>1</v>
      </c>
      <c r="H21">
        <v>1</v>
      </c>
      <c r="I21" s="253" t="s">
        <v>119</v>
      </c>
      <c r="J21" s="410" t="s">
        <v>169</v>
      </c>
      <c r="K21" s="253" t="s">
        <v>170</v>
      </c>
      <c r="L21" s="348" t="s">
        <v>171</v>
      </c>
    </row>
    <row r="22" spans="1:14">
      <c r="A22" t="s">
        <v>149</v>
      </c>
      <c r="B22" t="s">
        <v>172</v>
      </c>
      <c r="C22" t="s">
        <v>173</v>
      </c>
      <c r="D22" s="18" t="s">
        <v>174</v>
      </c>
      <c r="E22" t="s">
        <v>175</v>
      </c>
      <c r="F22">
        <v>0</v>
      </c>
      <c r="G22" s="11">
        <v>0.5</v>
      </c>
      <c r="H22" s="352">
        <v>5.0000000000000001E-3</v>
      </c>
      <c r="I22" s="253" t="s">
        <v>176</v>
      </c>
      <c r="J22" s="410" t="s">
        <v>3810</v>
      </c>
      <c r="K22" s="253" t="s">
        <v>177</v>
      </c>
      <c r="L22" s="348" t="s">
        <v>178</v>
      </c>
      <c r="M22" s="350" t="s">
        <v>179</v>
      </c>
      <c r="N22" s="348" t="s">
        <v>180</v>
      </c>
    </row>
    <row r="23" spans="1:14">
      <c r="A23" t="s">
        <v>149</v>
      </c>
      <c r="B23" t="s">
        <v>181</v>
      </c>
      <c r="C23" t="s">
        <v>182</v>
      </c>
      <c r="D23" s="18" t="s">
        <v>174</v>
      </c>
      <c r="E23" t="s">
        <v>183</v>
      </c>
      <c r="F23">
        <v>0</v>
      </c>
      <c r="G23" s="263">
        <v>0.5</v>
      </c>
      <c r="H23" s="11">
        <v>0.01</v>
      </c>
      <c r="I23" s="253" t="s">
        <v>184</v>
      </c>
      <c r="J23" s="410" t="s">
        <v>3809</v>
      </c>
      <c r="K23" s="253" t="s">
        <v>185</v>
      </c>
      <c r="L23" s="348" t="s">
        <v>186</v>
      </c>
      <c r="M23" s="350" t="s">
        <v>187</v>
      </c>
      <c r="N23" s="353"/>
    </row>
    <row r="24" spans="1:14">
      <c r="A24" t="s">
        <v>149</v>
      </c>
      <c r="B24" t="s">
        <v>188</v>
      </c>
      <c r="C24" t="s">
        <v>189</v>
      </c>
      <c r="D24" s="18" t="s">
        <v>174</v>
      </c>
      <c r="E24" t="s">
        <v>190</v>
      </c>
      <c r="F24">
        <v>0</v>
      </c>
      <c r="G24" s="37">
        <v>100000</v>
      </c>
      <c r="H24" s="37">
        <v>200</v>
      </c>
      <c r="I24" s="253" t="s">
        <v>191</v>
      </c>
      <c r="J24" s="410" t="s">
        <v>3811</v>
      </c>
      <c r="K24" s="253"/>
      <c r="L24" s="348"/>
    </row>
    <row r="25" spans="1:14">
      <c r="A25" t="s">
        <v>149</v>
      </c>
      <c r="B25" t="s">
        <v>192</v>
      </c>
      <c r="C25" t="s">
        <v>193</v>
      </c>
      <c r="D25" s="18" t="s">
        <v>174</v>
      </c>
      <c r="E25" t="s">
        <v>194</v>
      </c>
      <c r="F25">
        <v>0</v>
      </c>
      <c r="G25">
        <v>1</v>
      </c>
      <c r="H25">
        <v>1</v>
      </c>
      <c r="I25" s="253" t="s">
        <v>119</v>
      </c>
      <c r="J25" s="410" t="s">
        <v>3830</v>
      </c>
      <c r="K25" s="253"/>
      <c r="L25" s="348"/>
    </row>
    <row r="26" spans="1:14">
      <c r="A26" t="s">
        <v>149</v>
      </c>
      <c r="B26" t="s">
        <v>195</v>
      </c>
      <c r="C26" t="s">
        <v>196</v>
      </c>
      <c r="D26" t="s">
        <v>195</v>
      </c>
      <c r="E26" t="s">
        <v>197</v>
      </c>
      <c r="F26">
        <v>0</v>
      </c>
      <c r="G26">
        <v>1</v>
      </c>
      <c r="H26">
        <v>1</v>
      </c>
      <c r="I26" s="253" t="s">
        <v>119</v>
      </c>
      <c r="J26" s="410" t="s">
        <v>198</v>
      </c>
      <c r="K26" s="253" t="s">
        <v>199</v>
      </c>
      <c r="L26" s="348" t="s">
        <v>200</v>
      </c>
      <c r="M26" s="350" t="s">
        <v>201</v>
      </c>
      <c r="N26" s="353"/>
    </row>
    <row r="27" spans="1:14">
      <c r="A27" t="s">
        <v>149</v>
      </c>
      <c r="B27" t="s">
        <v>202</v>
      </c>
      <c r="C27" t="s">
        <v>203</v>
      </c>
      <c r="D27" t="s">
        <v>204</v>
      </c>
      <c r="E27" t="s">
        <v>205</v>
      </c>
      <c r="F27" s="263">
        <v>0</v>
      </c>
      <c r="G27" s="263">
        <v>0.5</v>
      </c>
      <c r="H27" s="263">
        <v>0.01</v>
      </c>
      <c r="I27" s="253" t="s">
        <v>206</v>
      </c>
      <c r="J27" s="410" t="s">
        <v>3831</v>
      </c>
      <c r="K27" s="253" t="s">
        <v>207</v>
      </c>
      <c r="L27" s="348" t="s">
        <v>208</v>
      </c>
      <c r="M27" s="349" t="s">
        <v>209</v>
      </c>
    </row>
    <row r="28" spans="1:14">
      <c r="A28" t="s">
        <v>149</v>
      </c>
      <c r="B28" t="s">
        <v>210</v>
      </c>
      <c r="C28" t="s">
        <v>211</v>
      </c>
      <c r="D28" t="s">
        <v>210</v>
      </c>
      <c r="E28" t="s">
        <v>212</v>
      </c>
      <c r="F28">
        <v>0</v>
      </c>
      <c r="G28">
        <v>1</v>
      </c>
      <c r="H28">
        <v>1</v>
      </c>
      <c r="I28" s="253" t="s">
        <v>119</v>
      </c>
      <c r="J28" s="410" t="s">
        <v>3796</v>
      </c>
      <c r="K28" s="253" t="s">
        <v>213</v>
      </c>
      <c r="L28" s="348" t="s">
        <v>214</v>
      </c>
    </row>
    <row r="29" spans="1:14">
      <c r="A29" s="345" t="s">
        <v>215</v>
      </c>
      <c r="B29" s="345" t="s">
        <v>3914</v>
      </c>
      <c r="C29" t="s">
        <v>216</v>
      </c>
      <c r="D29" s="345" t="s">
        <v>3914</v>
      </c>
      <c r="E29" t="s">
        <v>217</v>
      </c>
      <c r="F29" s="345">
        <v>0</v>
      </c>
      <c r="G29" s="345">
        <v>1</v>
      </c>
      <c r="H29" s="345">
        <v>1</v>
      </c>
      <c r="I29" s="348" t="s">
        <v>119</v>
      </c>
      <c r="J29" s="253" t="s">
        <v>218</v>
      </c>
      <c r="K29" s="253" t="s">
        <v>219</v>
      </c>
      <c r="L29" s="348" t="s">
        <v>220</v>
      </c>
    </row>
    <row r="30" spans="1:14">
      <c r="A30" s="345" t="s">
        <v>215</v>
      </c>
      <c r="B30" s="345" t="s">
        <v>3915</v>
      </c>
      <c r="C30" t="s">
        <v>221</v>
      </c>
      <c r="D30" s="345" t="s">
        <v>3915</v>
      </c>
      <c r="E30" t="s">
        <v>222</v>
      </c>
      <c r="F30" s="345">
        <v>0</v>
      </c>
      <c r="G30" s="345">
        <v>1</v>
      </c>
      <c r="H30" s="345">
        <v>1</v>
      </c>
      <c r="I30" s="348" t="s">
        <v>119</v>
      </c>
      <c r="J30" s="253" t="s">
        <v>223</v>
      </c>
      <c r="K30" s="253"/>
      <c r="L30" s="348"/>
    </row>
    <row r="31" spans="1:14">
      <c r="A31" t="s">
        <v>215</v>
      </c>
      <c r="B31" s="253" t="s">
        <v>224</v>
      </c>
      <c r="C31" t="s">
        <v>3869</v>
      </c>
      <c r="D31" s="253" t="s">
        <v>224</v>
      </c>
      <c r="E31" t="s">
        <v>3870</v>
      </c>
      <c r="F31" s="263">
        <v>0</v>
      </c>
      <c r="G31" s="11">
        <v>1</v>
      </c>
      <c r="H31" s="11">
        <v>0.01</v>
      </c>
      <c r="I31" s="253" t="s">
        <v>227</v>
      </c>
      <c r="J31" s="415" t="s">
        <v>3891</v>
      </c>
      <c r="K31" s="253" t="s">
        <v>228</v>
      </c>
      <c r="L31" s="348" t="s">
        <v>229</v>
      </c>
      <c r="M31" s="350" t="s">
        <v>230</v>
      </c>
    </row>
    <row r="32" spans="1:14">
      <c r="A32" t="s">
        <v>215</v>
      </c>
      <c r="B32" s="253" t="s">
        <v>3868</v>
      </c>
      <c r="C32" t="s">
        <v>225</v>
      </c>
      <c r="D32" s="253" t="s">
        <v>3868</v>
      </c>
      <c r="E32" t="s">
        <v>226</v>
      </c>
      <c r="F32" s="263">
        <v>0</v>
      </c>
      <c r="G32" s="11">
        <v>1</v>
      </c>
      <c r="H32" s="11">
        <v>0.01</v>
      </c>
      <c r="I32" s="253" t="s">
        <v>227</v>
      </c>
      <c r="J32" s="414" t="s">
        <v>3892</v>
      </c>
      <c r="K32" s="253"/>
      <c r="L32" s="348"/>
      <c r="M32" s="350"/>
    </row>
    <row r="33" spans="1:14">
      <c r="A33" t="s">
        <v>215</v>
      </c>
      <c r="B33" s="253" t="s">
        <v>231</v>
      </c>
      <c r="C33" t="s">
        <v>232</v>
      </c>
      <c r="D33" s="172"/>
      <c r="E33" s="172"/>
      <c r="F33" s="345">
        <v>0</v>
      </c>
      <c r="G33" s="345">
        <v>1</v>
      </c>
      <c r="H33" s="345">
        <v>1</v>
      </c>
      <c r="I33" s="348" t="s">
        <v>119</v>
      </c>
      <c r="J33" s="253" t="s">
        <v>233</v>
      </c>
      <c r="K33" s="253"/>
      <c r="L33" s="348"/>
      <c r="M33" s="350"/>
    </row>
    <row r="34" spans="1:14">
      <c r="A34" t="s">
        <v>215</v>
      </c>
      <c r="B34" s="253" t="s">
        <v>234</v>
      </c>
      <c r="C34" t="s">
        <v>235</v>
      </c>
      <c r="D34" s="253" t="s">
        <v>224</v>
      </c>
      <c r="E34" t="s">
        <v>236</v>
      </c>
      <c r="F34" s="345">
        <v>0</v>
      </c>
      <c r="G34" s="345">
        <v>1</v>
      </c>
      <c r="H34" s="345">
        <v>1</v>
      </c>
      <c r="I34" s="345" t="s">
        <v>119</v>
      </c>
      <c r="J34" s="253" t="s">
        <v>237</v>
      </c>
      <c r="K34" s="253"/>
      <c r="L34" s="348"/>
      <c r="M34" s="350"/>
    </row>
    <row r="35" spans="1:14">
      <c r="A35" s="345" t="s">
        <v>215</v>
      </c>
      <c r="B35" s="345" t="s">
        <v>238</v>
      </c>
      <c r="C35" t="s">
        <v>239</v>
      </c>
      <c r="D35" s="345" t="s">
        <v>240</v>
      </c>
      <c r="E35" t="s">
        <v>241</v>
      </c>
      <c r="F35" s="346">
        <v>-0.5</v>
      </c>
      <c r="G35" s="346">
        <v>1</v>
      </c>
      <c r="H35" s="346">
        <v>0.02</v>
      </c>
      <c r="I35" s="348" t="s">
        <v>242</v>
      </c>
      <c r="J35" s="410" t="s">
        <v>3832</v>
      </c>
      <c r="K35" s="253" t="s">
        <v>243</v>
      </c>
      <c r="L35" s="348" t="s">
        <v>244</v>
      </c>
      <c r="M35" s="350" t="s">
        <v>245</v>
      </c>
    </row>
    <row r="36" spans="1:14">
      <c r="A36" s="345" t="s">
        <v>215</v>
      </c>
      <c r="B36" s="345" t="s">
        <v>246</v>
      </c>
      <c r="C36" t="s">
        <v>247</v>
      </c>
      <c r="D36" s="345" t="s">
        <v>240</v>
      </c>
      <c r="E36" t="s">
        <v>248</v>
      </c>
      <c r="F36" s="346">
        <v>-0.5</v>
      </c>
      <c r="G36" s="346">
        <v>1</v>
      </c>
      <c r="H36" s="346">
        <v>0.02</v>
      </c>
      <c r="I36" s="348" t="s">
        <v>249</v>
      </c>
      <c r="J36" s="410" t="s">
        <v>3833</v>
      </c>
      <c r="K36" s="253" t="s">
        <v>250</v>
      </c>
      <c r="L36" s="348" t="s">
        <v>244</v>
      </c>
      <c r="M36" s="350" t="s">
        <v>245</v>
      </c>
    </row>
    <row r="37" spans="1:14">
      <c r="A37" t="s">
        <v>215</v>
      </c>
      <c r="B37" t="s">
        <v>251</v>
      </c>
      <c r="C37" t="s">
        <v>252</v>
      </c>
      <c r="D37" t="s">
        <v>251</v>
      </c>
      <c r="E37" t="s">
        <v>253</v>
      </c>
      <c r="F37">
        <v>0</v>
      </c>
      <c r="G37">
        <v>1</v>
      </c>
      <c r="H37">
        <v>1</v>
      </c>
      <c r="I37" s="253" t="s">
        <v>119</v>
      </c>
    </row>
    <row r="38" spans="1:14">
      <c r="A38" t="s">
        <v>215</v>
      </c>
      <c r="B38" t="s">
        <v>254</v>
      </c>
      <c r="C38" t="s">
        <v>255</v>
      </c>
      <c r="D38" t="s">
        <v>256</v>
      </c>
      <c r="E38" t="s">
        <v>257</v>
      </c>
      <c r="F38" s="412">
        <v>0</v>
      </c>
      <c r="G38" s="260">
        <v>1</v>
      </c>
      <c r="H38" s="412">
        <v>0.01</v>
      </c>
      <c r="I38" s="345" t="s">
        <v>258</v>
      </c>
      <c r="J38" s="253" t="s">
        <v>259</v>
      </c>
      <c r="K38" s="253"/>
      <c r="L38" s="348"/>
      <c r="M38" s="39" t="s">
        <v>260</v>
      </c>
    </row>
    <row r="39" spans="1:14">
      <c r="A39" t="s">
        <v>215</v>
      </c>
      <c r="B39" t="s">
        <v>261</v>
      </c>
      <c r="C39" t="s">
        <v>262</v>
      </c>
      <c r="D39" t="s">
        <v>261</v>
      </c>
      <c r="E39" t="s">
        <v>263</v>
      </c>
      <c r="F39" s="263">
        <v>0</v>
      </c>
      <c r="G39" s="11">
        <v>1</v>
      </c>
      <c r="H39" s="11">
        <v>0.01</v>
      </c>
      <c r="I39" s="253" t="s">
        <v>264</v>
      </c>
      <c r="J39" s="415" t="s">
        <v>3893</v>
      </c>
      <c r="K39" s="253" t="s">
        <v>265</v>
      </c>
      <c r="L39" s="348" t="s">
        <v>266</v>
      </c>
      <c r="M39" s="349" t="s">
        <v>209</v>
      </c>
    </row>
    <row r="40" spans="1:14">
      <c r="A40" t="s">
        <v>215</v>
      </c>
      <c r="B40" t="s">
        <v>267</v>
      </c>
      <c r="C40" t="s">
        <v>268</v>
      </c>
      <c r="D40" t="s">
        <v>267</v>
      </c>
      <c r="E40" t="s">
        <v>269</v>
      </c>
      <c r="F40" s="37">
        <v>0</v>
      </c>
      <c r="G40" s="37">
        <v>25000</v>
      </c>
      <c r="H40" s="37">
        <v>500</v>
      </c>
      <c r="I40" s="253" t="s">
        <v>270</v>
      </c>
      <c r="J40" s="253" t="s">
        <v>3897</v>
      </c>
      <c r="K40" s="253" t="s">
        <v>271</v>
      </c>
      <c r="L40" s="348" t="s">
        <v>272</v>
      </c>
      <c r="M40" s="349" t="s">
        <v>273</v>
      </c>
      <c r="N40" s="253" t="s">
        <v>274</v>
      </c>
    </row>
    <row r="41" spans="1:14">
      <c r="A41" t="s">
        <v>215</v>
      </c>
      <c r="B41" t="s">
        <v>275</v>
      </c>
      <c r="C41" t="s">
        <v>276</v>
      </c>
      <c r="D41" t="s">
        <v>275</v>
      </c>
      <c r="E41" s="172"/>
      <c r="F41">
        <v>0</v>
      </c>
      <c r="G41">
        <v>1</v>
      </c>
      <c r="H41">
        <v>1</v>
      </c>
      <c r="I41" s="253" t="s">
        <v>119</v>
      </c>
      <c r="J41" s="414" t="s">
        <v>3895</v>
      </c>
    </row>
    <row r="42" spans="1:14">
      <c r="A42" t="s">
        <v>215</v>
      </c>
      <c r="B42" t="s">
        <v>277</v>
      </c>
      <c r="C42" t="s">
        <v>278</v>
      </c>
      <c r="D42" t="s">
        <v>277</v>
      </c>
      <c r="E42" s="172"/>
      <c r="F42">
        <v>0</v>
      </c>
      <c r="G42">
        <v>1</v>
      </c>
      <c r="H42">
        <v>1</v>
      </c>
      <c r="I42" s="253" t="s">
        <v>119</v>
      </c>
      <c r="J42" s="415" t="s">
        <v>3896</v>
      </c>
    </row>
    <row r="43" spans="1:14">
      <c r="A43" t="s">
        <v>215</v>
      </c>
      <c r="B43" t="s">
        <v>279</v>
      </c>
      <c r="C43" t="s">
        <v>280</v>
      </c>
      <c r="D43" t="s">
        <v>279</v>
      </c>
      <c r="E43" s="172"/>
      <c r="F43">
        <v>0</v>
      </c>
      <c r="G43">
        <v>1</v>
      </c>
      <c r="H43">
        <v>1</v>
      </c>
      <c r="I43" s="253" t="s">
        <v>119</v>
      </c>
      <c r="J43" s="253" t="s">
        <v>281</v>
      </c>
    </row>
    <row r="44" spans="1:14">
      <c r="A44" t="s">
        <v>215</v>
      </c>
      <c r="B44" t="s">
        <v>282</v>
      </c>
      <c r="C44" t="s">
        <v>283</v>
      </c>
      <c r="D44" t="s">
        <v>282</v>
      </c>
      <c r="E44" t="s">
        <v>284</v>
      </c>
      <c r="F44">
        <v>0</v>
      </c>
      <c r="G44">
        <v>1</v>
      </c>
      <c r="H44">
        <v>1</v>
      </c>
      <c r="I44" s="253" t="s">
        <v>119</v>
      </c>
      <c r="J44" s="253"/>
    </row>
    <row r="45" spans="1:14">
      <c r="A45" s="345" t="s">
        <v>215</v>
      </c>
      <c r="B45" s="345" t="s">
        <v>285</v>
      </c>
      <c r="C45" t="s">
        <v>286</v>
      </c>
      <c r="D45" s="345" t="s">
        <v>287</v>
      </c>
      <c r="E45" t="s">
        <v>288</v>
      </c>
      <c r="F45" s="346">
        <v>-0.3</v>
      </c>
      <c r="G45" s="346">
        <v>0.6</v>
      </c>
      <c r="H45" s="346">
        <v>0.01</v>
      </c>
      <c r="I45" s="348" t="s">
        <v>289</v>
      </c>
      <c r="J45" s="410" t="s">
        <v>3801</v>
      </c>
      <c r="K45" s="348" t="s">
        <v>290</v>
      </c>
      <c r="L45" s="348" t="s">
        <v>291</v>
      </c>
      <c r="M45" s="349" t="s">
        <v>292</v>
      </c>
    </row>
    <row r="46" spans="1:14">
      <c r="A46" s="345" t="s">
        <v>215</v>
      </c>
      <c r="B46" s="241" t="s">
        <v>293</v>
      </c>
      <c r="C46" t="s">
        <v>294</v>
      </c>
      <c r="D46" s="241" t="s">
        <v>293</v>
      </c>
      <c r="E46" s="345" t="s">
        <v>295</v>
      </c>
      <c r="F46" s="346">
        <v>0</v>
      </c>
      <c r="G46" s="346">
        <v>0.9</v>
      </c>
      <c r="H46" s="346">
        <v>0.01</v>
      </c>
      <c r="I46" s="348" t="s">
        <v>296</v>
      </c>
      <c r="J46" s="253" t="s">
        <v>297</v>
      </c>
      <c r="K46" s="348" t="s">
        <v>298</v>
      </c>
      <c r="L46" s="348" t="s">
        <v>299</v>
      </c>
    </row>
    <row r="47" spans="1:14">
      <c r="A47" s="345" t="s">
        <v>215</v>
      </c>
      <c r="B47" s="345" t="s">
        <v>300</v>
      </c>
      <c r="C47" t="s">
        <v>301</v>
      </c>
      <c r="D47" s="345" t="s">
        <v>302</v>
      </c>
      <c r="E47" t="s">
        <v>303</v>
      </c>
      <c r="F47" s="346">
        <v>0</v>
      </c>
      <c r="G47" s="346">
        <v>0.4</v>
      </c>
      <c r="H47" s="346">
        <v>0.01</v>
      </c>
      <c r="I47" s="348" t="s">
        <v>304</v>
      </c>
      <c r="J47" s="253" t="s">
        <v>305</v>
      </c>
      <c r="K47" s="348" t="s">
        <v>306</v>
      </c>
      <c r="L47" s="348" t="s">
        <v>307</v>
      </c>
      <c r="M47" s="350" t="s">
        <v>308</v>
      </c>
    </row>
    <row r="48" spans="1:14">
      <c r="A48" s="345" t="s">
        <v>215</v>
      </c>
      <c r="B48" t="s">
        <v>309</v>
      </c>
      <c r="C48" t="s">
        <v>310</v>
      </c>
      <c r="D48" t="s">
        <v>309</v>
      </c>
      <c r="E48" t="s">
        <v>311</v>
      </c>
      <c r="F48" s="346">
        <v>0</v>
      </c>
      <c r="G48" s="346">
        <v>0.95</v>
      </c>
      <c r="H48" s="346">
        <v>0.01</v>
      </c>
      <c r="I48" s="348" t="s">
        <v>312</v>
      </c>
      <c r="J48" s="253" t="s">
        <v>313</v>
      </c>
      <c r="K48" s="253" t="s">
        <v>314</v>
      </c>
      <c r="L48" s="348"/>
      <c r="M48" s="349" t="s">
        <v>315</v>
      </c>
    </row>
    <row r="49" spans="1:14" ht="17">
      <c r="A49" t="s">
        <v>215</v>
      </c>
      <c r="B49" t="s">
        <v>316</v>
      </c>
      <c r="C49" t="s">
        <v>317</v>
      </c>
      <c r="D49" t="s">
        <v>316</v>
      </c>
      <c r="E49" t="s">
        <v>318</v>
      </c>
      <c r="F49" s="358">
        <v>0</v>
      </c>
      <c r="G49" s="359">
        <f>100000/1000</f>
        <v>100</v>
      </c>
      <c r="H49" s="276">
        <f>G49/100</f>
        <v>1</v>
      </c>
      <c r="I49" s="272" t="s">
        <v>144</v>
      </c>
      <c r="J49" s="253" t="s">
        <v>319</v>
      </c>
      <c r="K49" s="253" t="s">
        <v>314</v>
      </c>
      <c r="L49" s="348" t="s">
        <v>320</v>
      </c>
      <c r="M49" s="349" t="s">
        <v>321</v>
      </c>
    </row>
    <row r="50" spans="1:14" ht="17">
      <c r="A50" t="s">
        <v>215</v>
      </c>
      <c r="B50" t="s">
        <v>3863</v>
      </c>
      <c r="C50" t="s">
        <v>3864</v>
      </c>
      <c r="D50" t="s">
        <v>3863</v>
      </c>
      <c r="E50" t="s">
        <v>3865</v>
      </c>
      <c r="F50" s="345">
        <v>0</v>
      </c>
      <c r="G50" s="345">
        <v>60</v>
      </c>
      <c r="H50" s="345">
        <v>1</v>
      </c>
      <c r="I50" s="272" t="s">
        <v>3867</v>
      </c>
      <c r="J50" s="253" t="s">
        <v>3866</v>
      </c>
      <c r="K50" s="253"/>
      <c r="L50" s="348"/>
      <c r="M50" s="349"/>
    </row>
    <row r="51" spans="1:14">
      <c r="A51" t="s">
        <v>215</v>
      </c>
      <c r="B51" t="s">
        <v>322</v>
      </c>
      <c r="C51" t="s">
        <v>323</v>
      </c>
      <c r="D51" t="s">
        <v>324</v>
      </c>
      <c r="E51" t="s">
        <v>325</v>
      </c>
      <c r="F51" s="263">
        <v>0</v>
      </c>
      <c r="G51" s="11">
        <v>1</v>
      </c>
      <c r="H51" s="11">
        <v>0.01</v>
      </c>
      <c r="I51" s="345" t="s">
        <v>326</v>
      </c>
      <c r="J51" s="253" t="s">
        <v>327</v>
      </c>
      <c r="K51" s="253"/>
      <c r="L51" s="348"/>
      <c r="M51" s="349"/>
    </row>
    <row r="52" spans="1:14" ht="17">
      <c r="A52" t="s">
        <v>215</v>
      </c>
      <c r="B52" t="s">
        <v>328</v>
      </c>
      <c r="C52" t="s">
        <v>329</v>
      </c>
      <c r="D52" t="s">
        <v>330</v>
      </c>
      <c r="E52" t="s">
        <v>331</v>
      </c>
      <c r="F52" s="358">
        <f>-150000/1000</f>
        <v>-150</v>
      </c>
      <c r="G52" s="358">
        <f>150000/1000</f>
        <v>150</v>
      </c>
      <c r="H52" s="272">
        <v>1</v>
      </c>
      <c r="I52" s="272" t="s">
        <v>144</v>
      </c>
      <c r="J52" s="414" t="s">
        <v>3899</v>
      </c>
      <c r="K52" s="253"/>
      <c r="L52" s="348"/>
      <c r="M52" s="349"/>
    </row>
    <row r="53" spans="1:14">
      <c r="A53" t="s">
        <v>215</v>
      </c>
      <c r="B53" t="s">
        <v>3916</v>
      </c>
      <c r="C53" t="s">
        <v>3917</v>
      </c>
      <c r="D53" t="s">
        <v>330</v>
      </c>
      <c r="E53" t="s">
        <v>3918</v>
      </c>
      <c r="F53" s="413">
        <v>-100</v>
      </c>
      <c r="G53">
        <v>100</v>
      </c>
      <c r="H53">
        <v>1</v>
      </c>
      <c r="I53" s="253" t="s">
        <v>3919</v>
      </c>
      <c r="J53" s="253" t="s">
        <v>3920</v>
      </c>
      <c r="K53" s="253"/>
      <c r="L53" s="348"/>
      <c r="M53" s="349"/>
    </row>
    <row r="54" spans="1:14">
      <c r="A54" t="s">
        <v>215</v>
      </c>
      <c r="B54" t="s">
        <v>332</v>
      </c>
      <c r="C54" t="s">
        <v>333</v>
      </c>
      <c r="D54" t="s">
        <v>330</v>
      </c>
      <c r="E54" t="s">
        <v>334</v>
      </c>
      <c r="F54" s="263">
        <v>-1</v>
      </c>
      <c r="G54" s="11">
        <v>1</v>
      </c>
      <c r="H54" s="11">
        <v>0.01</v>
      </c>
      <c r="I54" s="345" t="s">
        <v>335</v>
      </c>
      <c r="J54" s="253" t="s">
        <v>336</v>
      </c>
      <c r="K54" s="253"/>
      <c r="L54" s="348"/>
      <c r="M54" s="349"/>
    </row>
    <row r="55" spans="1:14" ht="17">
      <c r="A55" t="s">
        <v>215</v>
      </c>
      <c r="B55" t="s">
        <v>337</v>
      </c>
      <c r="C55" t="s">
        <v>338</v>
      </c>
      <c r="D55" t="s">
        <v>337</v>
      </c>
      <c r="E55" t="s">
        <v>339</v>
      </c>
      <c r="F55" s="358">
        <f>-150000/1000</f>
        <v>-150</v>
      </c>
      <c r="G55" s="358">
        <f>150000/1000</f>
        <v>150</v>
      </c>
      <c r="H55" s="272">
        <v>1</v>
      </c>
      <c r="I55" s="272" t="s">
        <v>340</v>
      </c>
      <c r="J55" s="414" t="s">
        <v>3900</v>
      </c>
      <c r="K55" s="253"/>
      <c r="L55" s="348"/>
      <c r="M55" s="349"/>
    </row>
    <row r="56" spans="1:14">
      <c r="A56" t="s">
        <v>341</v>
      </c>
      <c r="B56" t="s">
        <v>342</v>
      </c>
      <c r="C56" t="s">
        <v>343</v>
      </c>
      <c r="D56" t="s">
        <v>342</v>
      </c>
      <c r="E56" t="s">
        <v>344</v>
      </c>
      <c r="F56" s="346">
        <v>0</v>
      </c>
      <c r="G56" s="346">
        <v>0.5</v>
      </c>
      <c r="H56" s="346">
        <v>0.01</v>
      </c>
      <c r="I56" s="348" t="s">
        <v>345</v>
      </c>
      <c r="J56" s="410" t="s">
        <v>346</v>
      </c>
    </row>
    <row r="57" spans="1:14">
      <c r="A57" t="s">
        <v>341</v>
      </c>
      <c r="B57" t="s">
        <v>347</v>
      </c>
      <c r="C57" t="s">
        <v>348</v>
      </c>
      <c r="D57" t="s">
        <v>349</v>
      </c>
      <c r="E57" t="s">
        <v>350</v>
      </c>
      <c r="F57" s="263">
        <v>0</v>
      </c>
      <c r="G57" s="11">
        <v>1</v>
      </c>
      <c r="H57" s="11">
        <v>0.01</v>
      </c>
      <c r="I57" s="253" t="s">
        <v>351</v>
      </c>
      <c r="J57" s="410" t="s">
        <v>3834</v>
      </c>
      <c r="K57" s="253" t="s">
        <v>352</v>
      </c>
      <c r="L57" s="348" t="s">
        <v>353</v>
      </c>
    </row>
    <row r="58" spans="1:14">
      <c r="A58" t="s">
        <v>341</v>
      </c>
      <c r="B58" t="s">
        <v>354</v>
      </c>
      <c r="C58" t="s">
        <v>355</v>
      </c>
      <c r="D58" t="s">
        <v>349</v>
      </c>
      <c r="E58" t="s">
        <v>356</v>
      </c>
      <c r="F58">
        <v>0</v>
      </c>
      <c r="G58">
        <v>1</v>
      </c>
      <c r="H58">
        <v>1</v>
      </c>
      <c r="I58" s="253" t="s">
        <v>119</v>
      </c>
      <c r="J58" s="410" t="s">
        <v>3835</v>
      </c>
      <c r="K58" s="253" t="s">
        <v>352</v>
      </c>
      <c r="L58" s="348" t="s">
        <v>353</v>
      </c>
    </row>
    <row r="59" spans="1:14">
      <c r="A59" t="s">
        <v>341</v>
      </c>
      <c r="B59" t="s">
        <v>357</v>
      </c>
      <c r="C59" t="s">
        <v>358</v>
      </c>
      <c r="D59" t="s">
        <v>357</v>
      </c>
      <c r="E59" t="s">
        <v>359</v>
      </c>
      <c r="F59" s="263">
        <v>0</v>
      </c>
      <c r="G59" s="11">
        <v>1</v>
      </c>
      <c r="H59" s="11">
        <v>0.01</v>
      </c>
      <c r="I59" s="253" t="s">
        <v>264</v>
      </c>
      <c r="J59" s="410" t="s">
        <v>3806</v>
      </c>
      <c r="K59" s="253" t="s">
        <v>360</v>
      </c>
      <c r="L59" s="348" t="s">
        <v>361</v>
      </c>
      <c r="M59" s="349" t="s">
        <v>362</v>
      </c>
    </row>
    <row r="60" spans="1:14">
      <c r="A60" t="s">
        <v>341</v>
      </c>
      <c r="B60" t="s">
        <v>363</v>
      </c>
      <c r="C60" t="s">
        <v>364</v>
      </c>
      <c r="D60" t="s">
        <v>363</v>
      </c>
      <c r="E60" t="s">
        <v>365</v>
      </c>
      <c r="F60" s="263">
        <v>0</v>
      </c>
      <c r="G60" s="11">
        <v>1</v>
      </c>
      <c r="H60" s="11">
        <v>0.01</v>
      </c>
      <c r="I60" s="253" t="s">
        <v>264</v>
      </c>
      <c r="J60" s="410" t="s">
        <v>3836</v>
      </c>
      <c r="K60" s="253" t="s">
        <v>366</v>
      </c>
      <c r="L60" s="348" t="s">
        <v>367</v>
      </c>
      <c r="M60" s="349" t="s">
        <v>209</v>
      </c>
    </row>
    <row r="61" spans="1:14">
      <c r="A61" t="s">
        <v>341</v>
      </c>
      <c r="B61" t="s">
        <v>368</v>
      </c>
      <c r="C61" t="s">
        <v>369</v>
      </c>
      <c r="D61" t="s">
        <v>368</v>
      </c>
      <c r="E61" t="s">
        <v>370</v>
      </c>
      <c r="F61" s="263">
        <v>0</v>
      </c>
      <c r="G61" s="11">
        <v>1</v>
      </c>
      <c r="H61" s="11">
        <v>0.01</v>
      </c>
      <c r="I61" s="253" t="s">
        <v>264</v>
      </c>
      <c r="J61" s="410" t="s">
        <v>371</v>
      </c>
      <c r="K61" s="253" t="s">
        <v>372</v>
      </c>
      <c r="L61" s="348" t="s">
        <v>373</v>
      </c>
      <c r="M61" s="349" t="s">
        <v>209</v>
      </c>
    </row>
    <row r="62" spans="1:14">
      <c r="A62" t="s">
        <v>341</v>
      </c>
      <c r="B62" t="s">
        <v>374</v>
      </c>
      <c r="C62" t="s">
        <v>375</v>
      </c>
      <c r="D62" t="s">
        <v>374</v>
      </c>
      <c r="E62" t="s">
        <v>376</v>
      </c>
      <c r="F62" s="11">
        <v>0</v>
      </c>
      <c r="G62" s="11">
        <v>0.25</v>
      </c>
      <c r="H62" s="11">
        <v>0.01</v>
      </c>
      <c r="I62" s="253" t="s">
        <v>161</v>
      </c>
      <c r="J62" s="410" t="s">
        <v>3837</v>
      </c>
      <c r="K62" s="253" t="s">
        <v>377</v>
      </c>
      <c r="L62" s="348" t="s">
        <v>378</v>
      </c>
      <c r="M62" s="350" t="s">
        <v>379</v>
      </c>
      <c r="N62" s="348" t="s">
        <v>379</v>
      </c>
    </row>
    <row r="63" spans="1:14">
      <c r="A63" t="s">
        <v>341</v>
      </c>
      <c r="B63" t="s">
        <v>380</v>
      </c>
      <c r="C63" t="s">
        <v>381</v>
      </c>
      <c r="D63" t="s">
        <v>380</v>
      </c>
      <c r="E63" t="s">
        <v>382</v>
      </c>
      <c r="F63" s="263">
        <v>0</v>
      </c>
      <c r="G63" s="11">
        <v>1</v>
      </c>
      <c r="H63" s="11">
        <v>0.01</v>
      </c>
      <c r="I63" s="253" t="s">
        <v>264</v>
      </c>
      <c r="J63" s="410" t="s">
        <v>383</v>
      </c>
      <c r="K63" s="253" t="s">
        <v>384</v>
      </c>
      <c r="L63" s="348" t="s">
        <v>385</v>
      </c>
      <c r="M63" s="349" t="s">
        <v>209</v>
      </c>
    </row>
    <row r="64" spans="1:14">
      <c r="A64" t="s">
        <v>341</v>
      </c>
      <c r="B64" t="s">
        <v>386</v>
      </c>
      <c r="C64" t="s">
        <v>387</v>
      </c>
      <c r="D64" t="s">
        <v>386</v>
      </c>
      <c r="E64" t="s">
        <v>388</v>
      </c>
      <c r="F64" s="263">
        <v>0</v>
      </c>
      <c r="G64" s="263">
        <v>1</v>
      </c>
      <c r="H64" s="11">
        <v>0.01</v>
      </c>
      <c r="I64" s="253" t="s">
        <v>389</v>
      </c>
      <c r="J64" s="410" t="s">
        <v>3813</v>
      </c>
      <c r="K64" s="253" t="s">
        <v>390</v>
      </c>
      <c r="L64" s="348" t="s">
        <v>391</v>
      </c>
      <c r="M64" s="349"/>
    </row>
    <row r="65" spans="1:14">
      <c r="A65" s="345" t="s">
        <v>341</v>
      </c>
      <c r="B65" s="345" t="s">
        <v>392</v>
      </c>
      <c r="C65" t="s">
        <v>393</v>
      </c>
      <c r="D65" s="345" t="s">
        <v>394</v>
      </c>
      <c r="E65" s="345" t="s">
        <v>395</v>
      </c>
      <c r="F65" s="261">
        <v>0</v>
      </c>
      <c r="G65" s="346">
        <v>1</v>
      </c>
      <c r="H65" s="346">
        <v>0.01</v>
      </c>
      <c r="I65" s="348" t="s">
        <v>264</v>
      </c>
      <c r="J65" s="410" t="s">
        <v>3838</v>
      </c>
      <c r="K65" s="348" t="s">
        <v>396</v>
      </c>
      <c r="L65" s="348" t="s">
        <v>397</v>
      </c>
      <c r="M65" s="350" t="s">
        <v>209</v>
      </c>
    </row>
    <row r="66" spans="1:14">
      <c r="A66" s="345" t="s">
        <v>341</v>
      </c>
      <c r="B66" s="345" t="s">
        <v>398</v>
      </c>
      <c r="C66" t="s">
        <v>399</v>
      </c>
      <c r="D66" s="345" t="s">
        <v>394</v>
      </c>
      <c r="E66" s="345" t="s">
        <v>400</v>
      </c>
      <c r="F66" s="261">
        <v>0</v>
      </c>
      <c r="G66" s="346">
        <v>1</v>
      </c>
      <c r="H66" s="346">
        <v>0.01</v>
      </c>
      <c r="I66" s="348" t="s">
        <v>264</v>
      </c>
      <c r="J66" s="410" t="s">
        <v>3799</v>
      </c>
      <c r="K66" s="348" t="s">
        <v>396</v>
      </c>
      <c r="L66" s="348" t="s">
        <v>397</v>
      </c>
      <c r="M66" s="350"/>
    </row>
    <row r="67" spans="1:14">
      <c r="A67" s="345" t="s">
        <v>341</v>
      </c>
      <c r="B67" s="345" t="s">
        <v>401</v>
      </c>
      <c r="C67" t="s">
        <v>402</v>
      </c>
      <c r="D67" s="345" t="s">
        <v>394</v>
      </c>
      <c r="E67" s="345" t="s">
        <v>403</v>
      </c>
      <c r="F67" s="261">
        <v>0</v>
      </c>
      <c r="G67" s="346">
        <v>1</v>
      </c>
      <c r="H67" s="346">
        <v>0.01</v>
      </c>
      <c r="I67" s="348" t="s">
        <v>264</v>
      </c>
      <c r="J67" s="410" t="s">
        <v>3812</v>
      </c>
      <c r="K67" s="348" t="s">
        <v>396</v>
      </c>
      <c r="L67" s="348" t="s">
        <v>397</v>
      </c>
      <c r="M67" s="350"/>
    </row>
    <row r="68" spans="1:14">
      <c r="A68" s="345" t="s">
        <v>341</v>
      </c>
      <c r="B68" s="345" t="s">
        <v>404</v>
      </c>
      <c r="C68" t="s">
        <v>405</v>
      </c>
      <c r="D68" s="345" t="s">
        <v>394</v>
      </c>
      <c r="E68" s="345" t="s">
        <v>406</v>
      </c>
      <c r="F68" s="261">
        <v>0</v>
      </c>
      <c r="G68" s="346">
        <v>1</v>
      </c>
      <c r="H68" s="346">
        <v>0.01</v>
      </c>
      <c r="I68" s="348" t="s">
        <v>264</v>
      </c>
      <c r="J68" s="410" t="s">
        <v>3803</v>
      </c>
      <c r="K68" s="348" t="s">
        <v>396</v>
      </c>
      <c r="L68" s="348" t="s">
        <v>397</v>
      </c>
      <c r="M68" s="350"/>
    </row>
    <row r="69" spans="1:14">
      <c r="A69" t="s">
        <v>341</v>
      </c>
      <c r="B69" t="s">
        <v>407</v>
      </c>
      <c r="C69" t="s">
        <v>408</v>
      </c>
      <c r="D69" t="s">
        <v>407</v>
      </c>
      <c r="E69" s="345" t="s">
        <v>409</v>
      </c>
      <c r="F69" s="261">
        <v>0</v>
      </c>
      <c r="G69" s="346">
        <v>1</v>
      </c>
      <c r="H69" s="346">
        <v>0.01</v>
      </c>
      <c r="I69" s="348" t="s">
        <v>264</v>
      </c>
      <c r="J69" s="410" t="s">
        <v>3839</v>
      </c>
      <c r="K69" s="348"/>
      <c r="L69" s="348"/>
      <c r="M69" s="350"/>
    </row>
    <row r="70" spans="1:14">
      <c r="A70" t="s">
        <v>341</v>
      </c>
      <c r="B70" t="s">
        <v>410</v>
      </c>
      <c r="C70" t="s">
        <v>411</v>
      </c>
      <c r="D70" t="s">
        <v>410</v>
      </c>
      <c r="E70" t="s">
        <v>412</v>
      </c>
      <c r="F70" s="263">
        <v>0</v>
      </c>
      <c r="G70" s="263">
        <v>1</v>
      </c>
      <c r="H70" s="11">
        <v>0.01</v>
      </c>
      <c r="I70" s="253" t="s">
        <v>389</v>
      </c>
      <c r="J70" s="410" t="s">
        <v>3798</v>
      </c>
      <c r="K70" s="253" t="s">
        <v>390</v>
      </c>
      <c r="L70" s="348" t="s">
        <v>391</v>
      </c>
      <c r="M70" s="349"/>
    </row>
    <row r="71" spans="1:14">
      <c r="A71" t="s">
        <v>341</v>
      </c>
      <c r="B71" t="s">
        <v>413</v>
      </c>
      <c r="C71" t="s">
        <v>414</v>
      </c>
      <c r="D71" t="s">
        <v>413</v>
      </c>
      <c r="E71" t="s">
        <v>415</v>
      </c>
      <c r="F71" s="263">
        <v>0</v>
      </c>
      <c r="G71" s="11">
        <v>1</v>
      </c>
      <c r="H71" s="11">
        <v>0.01</v>
      </c>
      <c r="I71" s="253" t="s">
        <v>416</v>
      </c>
      <c r="J71" s="410" t="s">
        <v>3840</v>
      </c>
      <c r="K71" s="253"/>
      <c r="L71" s="348" t="s">
        <v>417</v>
      </c>
      <c r="M71" s="349" t="s">
        <v>418</v>
      </c>
    </row>
    <row r="72" spans="1:14">
      <c r="A72" t="s">
        <v>341</v>
      </c>
      <c r="B72" t="s">
        <v>419</v>
      </c>
      <c r="C72" t="s">
        <v>420</v>
      </c>
      <c r="D72" s="18" t="s">
        <v>421</v>
      </c>
      <c r="E72" t="s">
        <v>422</v>
      </c>
      <c r="F72" s="263">
        <v>0</v>
      </c>
      <c r="G72" s="11">
        <v>1</v>
      </c>
      <c r="H72" s="11">
        <v>0.01</v>
      </c>
      <c r="I72" s="253" t="s">
        <v>264</v>
      </c>
      <c r="J72" s="410" t="s">
        <v>3797</v>
      </c>
      <c r="K72" s="253" t="s">
        <v>423</v>
      </c>
      <c r="L72" s="348" t="s">
        <v>424</v>
      </c>
      <c r="M72" s="349"/>
    </row>
    <row r="73" spans="1:14">
      <c r="A73" t="s">
        <v>341</v>
      </c>
      <c r="B73" t="s">
        <v>425</v>
      </c>
      <c r="C73" t="s">
        <v>426</v>
      </c>
      <c r="D73" s="18" t="s">
        <v>421</v>
      </c>
      <c r="E73" t="s">
        <v>427</v>
      </c>
      <c r="F73" s="263">
        <v>0</v>
      </c>
      <c r="G73" s="11">
        <v>1</v>
      </c>
      <c r="H73" s="11">
        <v>0.01</v>
      </c>
      <c r="I73" s="253" t="s">
        <v>264</v>
      </c>
      <c r="J73" s="410" t="s">
        <v>3802</v>
      </c>
      <c r="K73" s="253" t="s">
        <v>428</v>
      </c>
      <c r="L73" s="348" t="s">
        <v>429</v>
      </c>
      <c r="M73" s="349"/>
    </row>
    <row r="74" spans="1:14">
      <c r="A74" t="s">
        <v>341</v>
      </c>
      <c r="B74" t="s">
        <v>430</v>
      </c>
      <c r="C74" t="s">
        <v>431</v>
      </c>
      <c r="D74" t="s">
        <v>430</v>
      </c>
      <c r="E74" t="s">
        <v>432</v>
      </c>
      <c r="F74" s="263">
        <v>0</v>
      </c>
      <c r="G74" s="11">
        <v>1</v>
      </c>
      <c r="H74" s="11">
        <v>0.01</v>
      </c>
      <c r="I74" s="253" t="s">
        <v>264</v>
      </c>
      <c r="J74" s="410" t="s">
        <v>433</v>
      </c>
      <c r="K74" s="253"/>
      <c r="L74" s="348"/>
      <c r="M74" s="349"/>
    </row>
    <row r="75" spans="1:14">
      <c r="A75" t="s">
        <v>341</v>
      </c>
      <c r="B75" t="s">
        <v>434</v>
      </c>
      <c r="C75" t="s">
        <v>435</v>
      </c>
      <c r="D75" t="s">
        <v>436</v>
      </c>
      <c r="E75" t="s">
        <v>437</v>
      </c>
      <c r="F75">
        <v>0</v>
      </c>
      <c r="G75">
        <v>1</v>
      </c>
      <c r="H75">
        <v>1</v>
      </c>
      <c r="I75" s="253" t="s">
        <v>119</v>
      </c>
      <c r="J75" s="410" t="s">
        <v>3800</v>
      </c>
      <c r="K75" s="253"/>
      <c r="L75" s="348"/>
      <c r="M75" s="349"/>
    </row>
    <row r="76" spans="1:14">
      <c r="A76" t="s">
        <v>341</v>
      </c>
      <c r="B76" t="s">
        <v>438</v>
      </c>
      <c r="C76" t="s">
        <v>439</v>
      </c>
      <c r="D76" t="s">
        <v>439</v>
      </c>
      <c r="E76" t="s">
        <v>440</v>
      </c>
      <c r="F76" s="263">
        <v>0</v>
      </c>
      <c r="G76" s="11">
        <v>1</v>
      </c>
      <c r="H76" s="11">
        <v>0.01</v>
      </c>
      <c r="I76" s="253" t="s">
        <v>441</v>
      </c>
      <c r="J76" s="410" t="s">
        <v>3814</v>
      </c>
      <c r="K76" s="253"/>
      <c r="L76" s="348" t="s">
        <v>442</v>
      </c>
      <c r="M76" s="349" t="s">
        <v>209</v>
      </c>
    </row>
    <row r="77" spans="1:14">
      <c r="A77" t="s">
        <v>443</v>
      </c>
      <c r="B77" t="s">
        <v>444</v>
      </c>
      <c r="C77" t="s">
        <v>445</v>
      </c>
      <c r="D77" t="s">
        <v>444</v>
      </c>
      <c r="E77" t="s">
        <v>446</v>
      </c>
      <c r="F77" s="263">
        <v>-3</v>
      </c>
      <c r="G77" s="11">
        <v>1</v>
      </c>
      <c r="H77" s="11">
        <v>0.01</v>
      </c>
      <c r="I77" s="253" t="s">
        <v>264</v>
      </c>
      <c r="J77" s="410" t="s">
        <v>3820</v>
      </c>
      <c r="K77" s="253" t="s">
        <v>447</v>
      </c>
      <c r="L77" s="348" t="s">
        <v>448</v>
      </c>
      <c r="M77" s="349" t="s">
        <v>209</v>
      </c>
      <c r="N77" s="253" t="s">
        <v>449</v>
      </c>
    </row>
    <row r="78" spans="1:14">
      <c r="A78" t="s">
        <v>443</v>
      </c>
      <c r="B78" t="s">
        <v>450</v>
      </c>
      <c r="C78" t="s">
        <v>451</v>
      </c>
      <c r="D78" t="s">
        <v>450</v>
      </c>
      <c r="E78" t="s">
        <v>452</v>
      </c>
      <c r="F78" s="263">
        <v>0</v>
      </c>
      <c r="G78" s="11">
        <v>1</v>
      </c>
      <c r="H78" s="11">
        <v>0.01</v>
      </c>
      <c r="I78" s="253" t="s">
        <v>264</v>
      </c>
      <c r="J78" s="253" t="s">
        <v>453</v>
      </c>
      <c r="K78" s="253" t="s">
        <v>454</v>
      </c>
      <c r="L78" s="348" t="s">
        <v>455</v>
      </c>
      <c r="M78" s="349"/>
      <c r="N78" s="253"/>
    </row>
    <row r="79" spans="1:14">
      <c r="A79" t="s">
        <v>443</v>
      </c>
      <c r="B79" t="s">
        <v>456</v>
      </c>
      <c r="C79" t="s">
        <v>457</v>
      </c>
      <c r="D79" t="s">
        <v>456</v>
      </c>
      <c r="E79" t="s">
        <v>458</v>
      </c>
      <c r="F79" s="263">
        <v>0</v>
      </c>
      <c r="G79" s="11">
        <v>1</v>
      </c>
      <c r="H79" s="11">
        <v>0.01</v>
      </c>
      <c r="I79" s="253" t="s">
        <v>264</v>
      </c>
      <c r="J79" s="410" t="s">
        <v>3821</v>
      </c>
      <c r="K79" s="253"/>
      <c r="L79" s="348" t="s">
        <v>459</v>
      </c>
      <c r="M79" s="349" t="s">
        <v>460</v>
      </c>
      <c r="N79" s="253"/>
    </row>
    <row r="80" spans="1:14">
      <c r="A80" t="s">
        <v>443</v>
      </c>
      <c r="B80" t="s">
        <v>461</v>
      </c>
      <c r="C80" t="s">
        <v>462</v>
      </c>
      <c r="D80" t="s">
        <v>461</v>
      </c>
      <c r="E80" t="s">
        <v>463</v>
      </c>
      <c r="F80" s="263">
        <v>0</v>
      </c>
      <c r="G80" s="11">
        <v>1</v>
      </c>
      <c r="H80" s="11">
        <v>0.01</v>
      </c>
      <c r="I80" s="253" t="s">
        <v>264</v>
      </c>
      <c r="J80" s="253" t="s">
        <v>464</v>
      </c>
      <c r="K80" s="253" t="s">
        <v>465</v>
      </c>
      <c r="L80" s="348" t="s">
        <v>466</v>
      </c>
      <c r="M80" s="349" t="s">
        <v>209</v>
      </c>
      <c r="N80" s="253"/>
    </row>
    <row r="81" spans="1:14">
      <c r="A81" t="s">
        <v>443</v>
      </c>
      <c r="B81" t="s">
        <v>467</v>
      </c>
      <c r="C81" t="s">
        <v>468</v>
      </c>
      <c r="D81" t="s">
        <v>467</v>
      </c>
      <c r="E81" t="s">
        <v>469</v>
      </c>
      <c r="F81" s="263">
        <v>0</v>
      </c>
      <c r="G81" s="11">
        <v>1</v>
      </c>
      <c r="H81" s="11">
        <v>0.01</v>
      </c>
      <c r="I81" s="253" t="s">
        <v>264</v>
      </c>
      <c r="J81" s="410" t="s">
        <v>3817</v>
      </c>
      <c r="K81" s="253" t="s">
        <v>470</v>
      </c>
      <c r="L81" s="348" t="s">
        <v>471</v>
      </c>
      <c r="M81" s="349" t="s">
        <v>209</v>
      </c>
      <c r="N81" s="253"/>
    </row>
    <row r="82" spans="1:14">
      <c r="A82" t="s">
        <v>443</v>
      </c>
      <c r="B82" t="s">
        <v>472</v>
      </c>
      <c r="C82" t="s">
        <v>473</v>
      </c>
      <c r="D82" t="s">
        <v>472</v>
      </c>
      <c r="E82" t="s">
        <v>474</v>
      </c>
      <c r="F82" s="263">
        <v>0</v>
      </c>
      <c r="G82" s="11">
        <v>1</v>
      </c>
      <c r="H82" s="11">
        <v>0.01</v>
      </c>
      <c r="I82" s="253" t="s">
        <v>264</v>
      </c>
      <c r="J82" s="253" t="s">
        <v>475</v>
      </c>
      <c r="K82" s="253"/>
      <c r="L82" s="348"/>
      <c r="M82" s="349"/>
      <c r="N82" s="253"/>
    </row>
    <row r="83" spans="1:14">
      <c r="A83" t="s">
        <v>443</v>
      </c>
      <c r="B83" t="s">
        <v>476</v>
      </c>
      <c r="C83" t="s">
        <v>477</v>
      </c>
      <c r="D83" t="s">
        <v>476</v>
      </c>
      <c r="E83" t="s">
        <v>478</v>
      </c>
      <c r="F83" s="263">
        <v>-1.5</v>
      </c>
      <c r="G83" s="11">
        <v>1</v>
      </c>
      <c r="H83" s="11">
        <v>0.01</v>
      </c>
      <c r="I83" s="253" t="s">
        <v>264</v>
      </c>
      <c r="J83" s="410" t="s">
        <v>3822</v>
      </c>
      <c r="K83" s="253" t="s">
        <v>479</v>
      </c>
      <c r="L83" s="348" t="s">
        <v>480</v>
      </c>
      <c r="M83" s="349" t="s">
        <v>209</v>
      </c>
      <c r="N83" s="253"/>
    </row>
    <row r="84" spans="1:14">
      <c r="A84" t="s">
        <v>443</v>
      </c>
      <c r="B84" t="s">
        <v>481</v>
      </c>
      <c r="C84" t="s">
        <v>482</v>
      </c>
      <c r="D84" t="s">
        <v>481</v>
      </c>
      <c r="E84" t="s">
        <v>483</v>
      </c>
      <c r="F84" s="263">
        <v>0</v>
      </c>
      <c r="G84" s="11">
        <v>1</v>
      </c>
      <c r="H84" s="11">
        <v>0.01</v>
      </c>
      <c r="I84" s="253" t="s">
        <v>264</v>
      </c>
      <c r="J84" s="410" t="s">
        <v>3823</v>
      </c>
      <c r="K84" s="253" t="s">
        <v>484</v>
      </c>
      <c r="L84" s="348" t="s">
        <v>485</v>
      </c>
      <c r="M84" s="349" t="s">
        <v>209</v>
      </c>
      <c r="N84" s="253"/>
    </row>
    <row r="85" spans="1:14">
      <c r="A85" t="s">
        <v>443</v>
      </c>
      <c r="B85" t="s">
        <v>486</v>
      </c>
      <c r="C85" t="s">
        <v>487</v>
      </c>
      <c r="D85" t="s">
        <v>486</v>
      </c>
      <c r="E85" t="s">
        <v>488</v>
      </c>
      <c r="F85" s="263">
        <v>0</v>
      </c>
      <c r="G85" s="11">
        <v>1</v>
      </c>
      <c r="H85" s="11">
        <v>0.01</v>
      </c>
      <c r="I85" s="253" t="s">
        <v>264</v>
      </c>
      <c r="J85" s="410" t="s">
        <v>3824</v>
      </c>
      <c r="K85" s="253"/>
      <c r="L85" s="348" t="s">
        <v>489</v>
      </c>
      <c r="M85" s="349" t="s">
        <v>490</v>
      </c>
      <c r="N85" s="253"/>
    </row>
    <row r="86" spans="1:14">
      <c r="A86" t="s">
        <v>443</v>
      </c>
      <c r="B86" t="s">
        <v>491</v>
      </c>
      <c r="C86" t="s">
        <v>492</v>
      </c>
      <c r="D86" t="s">
        <v>491</v>
      </c>
      <c r="E86" t="s">
        <v>493</v>
      </c>
      <c r="F86" s="263">
        <v>0</v>
      </c>
      <c r="G86" s="11">
        <v>1</v>
      </c>
      <c r="H86" s="11">
        <v>0.01</v>
      </c>
      <c r="I86" s="253" t="s">
        <v>494</v>
      </c>
      <c r="J86" s="253" t="s">
        <v>495</v>
      </c>
      <c r="K86" s="253"/>
      <c r="L86" s="348" t="s">
        <v>496</v>
      </c>
      <c r="M86" s="347" t="s">
        <v>497</v>
      </c>
      <c r="N86" s="253"/>
    </row>
    <row r="87" spans="1:14">
      <c r="A87" s="345" t="s">
        <v>498</v>
      </c>
      <c r="B87" s="345" t="s">
        <v>499</v>
      </c>
      <c r="C87" t="s">
        <v>500</v>
      </c>
      <c r="D87" s="345" t="s">
        <v>501</v>
      </c>
      <c r="E87" t="s">
        <v>502</v>
      </c>
      <c r="F87" s="346">
        <v>0</v>
      </c>
      <c r="G87" s="346">
        <v>1</v>
      </c>
      <c r="H87" s="346">
        <v>0.01</v>
      </c>
      <c r="I87" s="348" t="s">
        <v>503</v>
      </c>
      <c r="J87" s="348" t="s">
        <v>504</v>
      </c>
      <c r="K87" s="348" t="s">
        <v>505</v>
      </c>
      <c r="L87" s="348" t="s">
        <v>506</v>
      </c>
      <c r="M87" s="349" t="s">
        <v>209</v>
      </c>
      <c r="N87" s="348"/>
    </row>
    <row r="88" spans="1:14">
      <c r="A88" s="345" t="s">
        <v>498</v>
      </c>
      <c r="B88" s="345" t="s">
        <v>507</v>
      </c>
      <c r="C88" t="s">
        <v>508</v>
      </c>
      <c r="D88" s="345" t="s">
        <v>509</v>
      </c>
      <c r="E88" t="s">
        <v>510</v>
      </c>
      <c r="F88" s="346">
        <v>0</v>
      </c>
      <c r="G88" s="346">
        <v>1</v>
      </c>
      <c r="H88" s="346">
        <v>0.01</v>
      </c>
      <c r="I88" s="253" t="s">
        <v>511</v>
      </c>
      <c r="J88" s="410" t="s">
        <v>3816</v>
      </c>
      <c r="K88" s="348" t="s">
        <v>512</v>
      </c>
      <c r="L88" s="348" t="s">
        <v>513</v>
      </c>
      <c r="M88" s="349" t="s">
        <v>209</v>
      </c>
      <c r="N88" s="348"/>
    </row>
    <row r="89" spans="1:14">
      <c r="A89" s="345" t="s">
        <v>498</v>
      </c>
      <c r="B89" s="345" t="s">
        <v>514</v>
      </c>
      <c r="C89" t="s">
        <v>515</v>
      </c>
      <c r="D89" s="345" t="s">
        <v>514</v>
      </c>
      <c r="E89" t="s">
        <v>516</v>
      </c>
      <c r="F89" s="346">
        <v>0</v>
      </c>
      <c r="G89" s="346">
        <v>1</v>
      </c>
      <c r="H89" s="346">
        <v>0.01</v>
      </c>
      <c r="I89" s="253" t="s">
        <v>517</v>
      </c>
      <c r="J89" s="253" t="s">
        <v>518</v>
      </c>
      <c r="K89" s="348"/>
      <c r="L89" s="348" t="s">
        <v>519</v>
      </c>
      <c r="M89" s="349"/>
      <c r="N89" s="348"/>
    </row>
    <row r="90" spans="1:14">
      <c r="A90" s="345" t="s">
        <v>498</v>
      </c>
      <c r="B90" t="s">
        <v>520</v>
      </c>
      <c r="C90" t="s">
        <v>521</v>
      </c>
      <c r="D90" t="s">
        <v>522</v>
      </c>
      <c r="E90" t="s">
        <v>523</v>
      </c>
      <c r="F90">
        <v>0</v>
      </c>
      <c r="G90">
        <v>1</v>
      </c>
      <c r="H90">
        <v>1</v>
      </c>
      <c r="I90" s="253" t="s">
        <v>119</v>
      </c>
      <c r="J90" s="253" t="s">
        <v>524</v>
      </c>
      <c r="K90" s="348"/>
      <c r="L90" s="348" t="s">
        <v>519</v>
      </c>
      <c r="M90" s="349"/>
      <c r="N90" s="348"/>
    </row>
    <row r="91" spans="1:14">
      <c r="A91" s="345" t="s">
        <v>3921</v>
      </c>
      <c r="B91" s="345" t="s">
        <v>591</v>
      </c>
      <c r="C91" t="s">
        <v>592</v>
      </c>
      <c r="D91" s="345" t="s">
        <v>593</v>
      </c>
      <c r="E91" s="261" t="s">
        <v>594</v>
      </c>
      <c r="F91" s="11">
        <v>0</v>
      </c>
      <c r="G91" s="11">
        <v>1</v>
      </c>
      <c r="H91" s="263">
        <v>0.01</v>
      </c>
      <c r="I91" s="253" t="s">
        <v>264</v>
      </c>
      <c r="J91" s="410" t="s">
        <v>3815</v>
      </c>
      <c r="K91" s="348" t="s">
        <v>595</v>
      </c>
      <c r="L91" s="348" t="s">
        <v>596</v>
      </c>
      <c r="M91" s="350" t="s">
        <v>597</v>
      </c>
    </row>
    <row r="92" spans="1:14">
      <c r="A92" s="345" t="s">
        <v>3921</v>
      </c>
      <c r="B92" s="345" t="s">
        <v>598</v>
      </c>
      <c r="C92" t="s">
        <v>599</v>
      </c>
      <c r="D92" s="345" t="s">
        <v>593</v>
      </c>
      <c r="E92" s="261" t="s">
        <v>600</v>
      </c>
      <c r="F92" s="11">
        <v>0</v>
      </c>
      <c r="G92" s="11">
        <v>1</v>
      </c>
      <c r="H92" s="263">
        <v>0.01</v>
      </c>
      <c r="I92" s="253" t="s">
        <v>264</v>
      </c>
      <c r="J92" s="410" t="s">
        <v>601</v>
      </c>
      <c r="K92" s="348"/>
      <c r="L92" s="348"/>
      <c r="M92" s="350" t="s">
        <v>602</v>
      </c>
    </row>
    <row r="93" spans="1:14" ht="17">
      <c r="A93" t="s">
        <v>525</v>
      </c>
      <c r="B93" t="s">
        <v>526</v>
      </c>
      <c r="C93" t="s">
        <v>527</v>
      </c>
      <c r="D93" t="s">
        <v>526</v>
      </c>
      <c r="E93" t="s">
        <v>528</v>
      </c>
      <c r="F93" s="358">
        <v>0</v>
      </c>
      <c r="G93" s="358">
        <f>500000/1000</f>
        <v>500</v>
      </c>
      <c r="H93" s="272">
        <v>10</v>
      </c>
      <c r="I93" s="272" t="s">
        <v>340</v>
      </c>
      <c r="J93" s="415" t="s">
        <v>3898</v>
      </c>
      <c r="K93" s="253" t="s">
        <v>529</v>
      </c>
      <c r="L93" s="348" t="s">
        <v>530</v>
      </c>
      <c r="M93" s="350" t="s">
        <v>531</v>
      </c>
      <c r="N93" s="348" t="s">
        <v>532</v>
      </c>
    </row>
    <row r="94" spans="1:14">
      <c r="A94" t="s">
        <v>525</v>
      </c>
      <c r="B94" t="s">
        <v>533</v>
      </c>
      <c r="C94" t="s">
        <v>534</v>
      </c>
      <c r="D94" t="s">
        <v>533</v>
      </c>
      <c r="E94" t="s">
        <v>535</v>
      </c>
      <c r="F94" s="346">
        <v>0</v>
      </c>
      <c r="G94" s="346">
        <v>1</v>
      </c>
      <c r="H94" s="346">
        <v>0.01</v>
      </c>
      <c r="I94" s="253" t="s">
        <v>536</v>
      </c>
      <c r="J94" s="410" t="s">
        <v>3818</v>
      </c>
      <c r="K94" s="348" t="s">
        <v>537</v>
      </c>
      <c r="L94" s="348" t="s">
        <v>538</v>
      </c>
      <c r="M94" s="349" t="s">
        <v>209</v>
      </c>
    </row>
    <row r="95" spans="1:14">
      <c r="A95" s="345" t="s">
        <v>525</v>
      </c>
      <c r="B95" s="345" t="s">
        <v>539</v>
      </c>
      <c r="C95" t="s">
        <v>540</v>
      </c>
      <c r="D95" s="172"/>
      <c r="E95" s="345" t="s">
        <v>541</v>
      </c>
      <c r="F95">
        <v>0</v>
      </c>
      <c r="G95">
        <v>1</v>
      </c>
      <c r="H95">
        <v>1</v>
      </c>
      <c r="I95" s="253" t="s">
        <v>119</v>
      </c>
      <c r="J95" s="253" t="s">
        <v>542</v>
      </c>
      <c r="K95" s="253" t="s">
        <v>529</v>
      </c>
      <c r="L95" s="348" t="s">
        <v>530</v>
      </c>
    </row>
    <row r="96" spans="1:14">
      <c r="A96" s="345" t="s">
        <v>525</v>
      </c>
      <c r="B96" s="345" t="s">
        <v>543</v>
      </c>
      <c r="C96" t="s">
        <v>544</v>
      </c>
      <c r="D96" s="172"/>
      <c r="E96" s="345" t="s">
        <v>545</v>
      </c>
      <c r="F96">
        <v>0</v>
      </c>
      <c r="G96">
        <v>1</v>
      </c>
      <c r="H96">
        <v>1</v>
      </c>
      <c r="I96" s="253" t="s">
        <v>119</v>
      </c>
      <c r="J96" s="410" t="s">
        <v>546</v>
      </c>
      <c r="K96" s="253" t="s">
        <v>529</v>
      </c>
      <c r="L96" s="348" t="s">
        <v>530</v>
      </c>
    </row>
    <row r="97" spans="1:13">
      <c r="A97" s="345" t="s">
        <v>525</v>
      </c>
      <c r="B97" t="s">
        <v>547</v>
      </c>
      <c r="C97" t="s">
        <v>548</v>
      </c>
      <c r="D97" s="172"/>
      <c r="E97" s="172"/>
      <c r="F97">
        <v>0</v>
      </c>
      <c r="G97">
        <v>1</v>
      </c>
      <c r="H97">
        <v>1</v>
      </c>
      <c r="I97" s="253" t="s">
        <v>119</v>
      </c>
      <c r="J97" s="410" t="s">
        <v>549</v>
      </c>
      <c r="K97" s="253" t="s">
        <v>529</v>
      </c>
      <c r="L97" s="348" t="s">
        <v>530</v>
      </c>
    </row>
    <row r="98" spans="1:13">
      <c r="A98" s="345" t="s">
        <v>525</v>
      </c>
      <c r="B98" s="345" t="s">
        <v>550</v>
      </c>
      <c r="C98" t="s">
        <v>551</v>
      </c>
      <c r="D98" s="345" t="s">
        <v>550</v>
      </c>
      <c r="E98" t="s">
        <v>552</v>
      </c>
      <c r="F98">
        <v>0</v>
      </c>
      <c r="G98">
        <v>1</v>
      </c>
      <c r="H98">
        <v>1</v>
      </c>
      <c r="I98" s="253" t="s">
        <v>119</v>
      </c>
      <c r="J98" s="348"/>
    </row>
    <row r="99" spans="1:13">
      <c r="A99" s="345" t="s">
        <v>525</v>
      </c>
      <c r="B99" s="345" t="s">
        <v>553</v>
      </c>
      <c r="C99" t="s">
        <v>553</v>
      </c>
      <c r="D99" s="345" t="s">
        <v>553</v>
      </c>
      <c r="E99" s="345" t="s">
        <v>554</v>
      </c>
      <c r="F99" s="346">
        <v>0</v>
      </c>
      <c r="G99" s="346">
        <v>1</v>
      </c>
      <c r="H99" s="346">
        <v>0.01</v>
      </c>
      <c r="I99" s="253" t="s">
        <v>555</v>
      </c>
      <c r="J99" s="253" t="s">
        <v>556</v>
      </c>
      <c r="K99" s="348" t="s">
        <v>557</v>
      </c>
    </row>
    <row r="100" spans="1:13">
      <c r="A100" t="s">
        <v>525</v>
      </c>
      <c r="B100" t="s">
        <v>558</v>
      </c>
      <c r="C100" t="s">
        <v>559</v>
      </c>
      <c r="D100" t="s">
        <v>558</v>
      </c>
      <c r="E100" t="s">
        <v>560</v>
      </c>
      <c r="F100" s="263">
        <v>-0.9</v>
      </c>
      <c r="G100" s="263">
        <v>0.9</v>
      </c>
      <c r="H100" s="346">
        <v>0.01</v>
      </c>
      <c r="I100" s="253" t="s">
        <v>561</v>
      </c>
      <c r="J100" s="410" t="s">
        <v>3819</v>
      </c>
      <c r="K100" s="348" t="s">
        <v>562</v>
      </c>
      <c r="L100" s="348" t="s">
        <v>563</v>
      </c>
      <c r="M100" s="350" t="s">
        <v>564</v>
      </c>
    </row>
    <row r="101" spans="1:13">
      <c r="A101" t="s">
        <v>525</v>
      </c>
      <c r="B101" t="s">
        <v>565</v>
      </c>
      <c r="C101" t="s">
        <v>566</v>
      </c>
      <c r="D101" s="172"/>
      <c r="E101" s="172"/>
      <c r="F101">
        <v>0</v>
      </c>
      <c r="G101">
        <v>1</v>
      </c>
      <c r="H101">
        <v>1</v>
      </c>
      <c r="I101" s="253" t="s">
        <v>119</v>
      </c>
      <c r="J101" s="410" t="s">
        <v>567</v>
      </c>
    </row>
    <row r="102" spans="1:13">
      <c r="A102" t="s">
        <v>525</v>
      </c>
      <c r="B102" t="s">
        <v>568</v>
      </c>
      <c r="C102" t="s">
        <v>569</v>
      </c>
      <c r="D102" s="172"/>
      <c r="E102" s="172"/>
      <c r="F102">
        <v>0</v>
      </c>
      <c r="G102">
        <v>1</v>
      </c>
      <c r="H102">
        <v>1</v>
      </c>
      <c r="I102" s="253" t="s">
        <v>119</v>
      </c>
      <c r="J102" s="410" t="s">
        <v>570</v>
      </c>
    </row>
    <row r="103" spans="1:13">
      <c r="A103" t="s">
        <v>525</v>
      </c>
      <c r="B103" t="s">
        <v>571</v>
      </c>
      <c r="C103" t="s">
        <v>572</v>
      </c>
      <c r="D103" s="172"/>
      <c r="E103" s="172"/>
      <c r="F103">
        <v>0</v>
      </c>
      <c r="G103">
        <v>1</v>
      </c>
      <c r="H103">
        <v>1</v>
      </c>
      <c r="I103" s="253" t="s">
        <v>119</v>
      </c>
      <c r="J103" s="410" t="s">
        <v>573</v>
      </c>
    </row>
    <row r="104" spans="1:13">
      <c r="A104" t="s">
        <v>525</v>
      </c>
      <c r="B104" t="s">
        <v>3872</v>
      </c>
      <c r="C104" t="s">
        <v>3873</v>
      </c>
      <c r="D104" t="s">
        <v>3872</v>
      </c>
      <c r="E104" s="172" t="s">
        <v>3874</v>
      </c>
      <c r="F104" s="346">
        <v>-0.5</v>
      </c>
      <c r="G104" s="346">
        <v>0.5</v>
      </c>
      <c r="H104" s="346">
        <v>0.01</v>
      </c>
      <c r="I104" s="253" t="s">
        <v>3875</v>
      </c>
      <c r="J104" t="s">
        <v>3876</v>
      </c>
    </row>
    <row r="105" spans="1:13">
      <c r="A105" t="s">
        <v>574</v>
      </c>
      <c r="B105" s="172" t="s">
        <v>575</v>
      </c>
      <c r="C105" t="s">
        <v>576</v>
      </c>
      <c r="D105" t="s">
        <v>577</v>
      </c>
      <c r="E105" t="s">
        <v>578</v>
      </c>
      <c r="F105" s="11">
        <v>0</v>
      </c>
      <c r="G105" s="11">
        <v>0.4</v>
      </c>
      <c r="H105" s="263">
        <v>0.01</v>
      </c>
      <c r="I105" s="253" t="s">
        <v>579</v>
      </c>
      <c r="J105" s="253" t="s">
        <v>580</v>
      </c>
      <c r="K105" s="253" t="s">
        <v>581</v>
      </c>
      <c r="L105" s="348" t="s">
        <v>582</v>
      </c>
      <c r="M105" s="349"/>
    </row>
    <row r="106" spans="1:13">
      <c r="A106" s="354" t="str">
        <f>A$105</f>
        <v>Research and Development</v>
      </c>
      <c r="B106" s="354" t="str">
        <f t="shared" ref="B106:B109" si="0">B$105</f>
        <v>Capital Cost Reduction</v>
      </c>
      <c r="C106" t="s">
        <v>583</v>
      </c>
      <c r="D106" s="354" t="str">
        <f t="shared" ref="D106:L109" si="1">D$105</f>
        <v>R&amp;D Capital Cost Reductions</v>
      </c>
      <c r="E106" t="s">
        <v>584</v>
      </c>
      <c r="F106" s="265">
        <f t="shared" ref="F106:I109" si="2">F$105</f>
        <v>0</v>
      </c>
      <c r="G106" s="265">
        <f t="shared" si="2"/>
        <v>0.4</v>
      </c>
      <c r="H106" s="265">
        <f t="shared" si="2"/>
        <v>0.01</v>
      </c>
      <c r="I106" s="354" t="str">
        <f t="shared" si="2"/>
        <v>% reduction in cost</v>
      </c>
      <c r="J106" s="354" t="str">
        <f>J$105</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6" s="354" t="str">
        <f t="shared" si="1"/>
        <v>architectural-design.html#rnd</v>
      </c>
      <c r="L106" s="354" t="str">
        <f t="shared" si="1"/>
        <v>research-and-development.html</v>
      </c>
      <c r="M106" s="349"/>
    </row>
    <row r="107" spans="1:13">
      <c r="A107" s="354" t="str">
        <f t="shared" ref="A107:A109" si="3">A$105</f>
        <v>Research and Development</v>
      </c>
      <c r="B107" s="354" t="str">
        <f t="shared" si="0"/>
        <v>Capital Cost Reduction</v>
      </c>
      <c r="C107" t="s">
        <v>585</v>
      </c>
      <c r="D107" s="354" t="str">
        <f t="shared" si="1"/>
        <v>R&amp;D Capital Cost Reductions</v>
      </c>
      <c r="E107" t="s">
        <v>586</v>
      </c>
      <c r="F107" s="265">
        <f t="shared" si="2"/>
        <v>0</v>
      </c>
      <c r="G107" s="265">
        <f t="shared" si="2"/>
        <v>0.4</v>
      </c>
      <c r="H107" s="265">
        <f t="shared" si="2"/>
        <v>0.01</v>
      </c>
      <c r="I107" s="354" t="str">
        <f t="shared" si="2"/>
        <v>% reduction in cost</v>
      </c>
      <c r="J107" s="354" t="str">
        <f>J$105</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7" s="354" t="str">
        <f t="shared" si="1"/>
        <v>architectural-design.html#rnd</v>
      </c>
      <c r="L107" s="354" t="str">
        <f t="shared" si="1"/>
        <v>research-and-development.html</v>
      </c>
      <c r="M107" s="349"/>
    </row>
    <row r="108" spans="1:13">
      <c r="A108" s="354" t="str">
        <f t="shared" si="3"/>
        <v>Research and Development</v>
      </c>
      <c r="B108" s="354" t="str">
        <f t="shared" si="0"/>
        <v>Capital Cost Reduction</v>
      </c>
      <c r="C108" t="s">
        <v>587</v>
      </c>
      <c r="D108" s="354" t="str">
        <f t="shared" si="1"/>
        <v>R&amp;D Capital Cost Reductions</v>
      </c>
      <c r="E108" t="s">
        <v>588</v>
      </c>
      <c r="F108" s="265">
        <f t="shared" si="2"/>
        <v>0</v>
      </c>
      <c r="G108" s="265">
        <f t="shared" si="2"/>
        <v>0.4</v>
      </c>
      <c r="H108" s="265">
        <f t="shared" si="2"/>
        <v>0.01</v>
      </c>
      <c r="I108" s="354" t="str">
        <f t="shared" si="2"/>
        <v>% reduction in cost</v>
      </c>
      <c r="J108" s="354" t="str">
        <f>J$105</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8" s="354" t="str">
        <f t="shared" si="1"/>
        <v>architectural-design.html#rnd</v>
      </c>
      <c r="L108" s="354" t="str">
        <f t="shared" si="1"/>
        <v>research-and-development.html</v>
      </c>
      <c r="M108" s="349"/>
    </row>
    <row r="109" spans="1:13">
      <c r="A109" s="354" t="str">
        <f t="shared" si="3"/>
        <v>Research and Development</v>
      </c>
      <c r="B109" s="354" t="str">
        <f t="shared" si="0"/>
        <v>Capital Cost Reduction</v>
      </c>
      <c r="C109" s="345" t="s">
        <v>589</v>
      </c>
      <c r="D109" s="354" t="str">
        <f t="shared" si="1"/>
        <v>R&amp;D Capital Cost Reductions</v>
      </c>
      <c r="E109" t="s">
        <v>590</v>
      </c>
      <c r="F109" s="265">
        <f t="shared" si="2"/>
        <v>0</v>
      </c>
      <c r="G109" s="265">
        <f t="shared" si="2"/>
        <v>0.4</v>
      </c>
      <c r="H109" s="265">
        <f t="shared" si="2"/>
        <v>0.01</v>
      </c>
      <c r="I109" s="354" t="str">
        <f t="shared" si="2"/>
        <v>% reduction in cost</v>
      </c>
      <c r="J109" s="354" t="str">
        <f>J$105</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9" s="354" t="str">
        <f t="shared" si="1"/>
        <v>architectural-design.html#rnd</v>
      </c>
      <c r="L109" s="354" t="str">
        <f t="shared" si="1"/>
        <v>research-and-development.html</v>
      </c>
      <c r="M109" s="349"/>
    </row>
    <row r="110" spans="1:13">
      <c r="A110" t="s">
        <v>574</v>
      </c>
      <c r="B110" s="172" t="s">
        <v>603</v>
      </c>
      <c r="C110" t="s">
        <v>604</v>
      </c>
      <c r="D110" t="s">
        <v>605</v>
      </c>
      <c r="E110" t="s">
        <v>606</v>
      </c>
      <c r="F110" s="11">
        <v>0</v>
      </c>
      <c r="G110" s="11">
        <v>0.4</v>
      </c>
      <c r="H110" s="263">
        <v>0.01</v>
      </c>
      <c r="I110" s="253" t="s">
        <v>607</v>
      </c>
      <c r="J110" s="253" t="s">
        <v>608</v>
      </c>
      <c r="K110" s="253" t="s">
        <v>581</v>
      </c>
      <c r="L110" s="348" t="s">
        <v>582</v>
      </c>
    </row>
    <row r="111" spans="1:13">
      <c r="A111" s="354" t="str">
        <f>A$110</f>
        <v>Research and Development</v>
      </c>
      <c r="B111" s="354" t="str">
        <f>B$110</f>
        <v>Fuel Use Reduction</v>
      </c>
      <c r="C111" t="s">
        <v>609</v>
      </c>
      <c r="D111" s="354" t="str">
        <f t="shared" ref="D111:L114" si="4">D$110</f>
        <v>R&amp;D Fuel Use Reductions</v>
      </c>
      <c r="E111" t="s">
        <v>610</v>
      </c>
      <c r="F111" s="222">
        <f t="shared" ref="F111:I114" si="5">F$110</f>
        <v>0</v>
      </c>
      <c r="G111" s="222">
        <f t="shared" si="5"/>
        <v>0.4</v>
      </c>
      <c r="H111" s="222">
        <f t="shared" si="5"/>
        <v>0.01</v>
      </c>
      <c r="I111" s="354" t="str">
        <f t="shared" si="5"/>
        <v>% reduction in fuel use</v>
      </c>
      <c r="J111" s="354" t="str">
        <f>J$110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1" s="354" t="str">
        <f t="shared" si="4"/>
        <v>architectural-design.html#rnd</v>
      </c>
      <c r="L111" s="354" t="str">
        <f t="shared" si="4"/>
        <v>research-and-development.html</v>
      </c>
    </row>
    <row r="112" spans="1:13">
      <c r="A112" s="354" t="str">
        <f t="shared" ref="A112:B114" si="6">A$110</f>
        <v>Research and Development</v>
      </c>
      <c r="B112" s="354" t="str">
        <f t="shared" si="6"/>
        <v>Fuel Use Reduction</v>
      </c>
      <c r="C112" t="s">
        <v>611</v>
      </c>
      <c r="D112" s="354" t="str">
        <f t="shared" si="4"/>
        <v>R&amp;D Fuel Use Reductions</v>
      </c>
      <c r="E112" t="s">
        <v>612</v>
      </c>
      <c r="F112" s="222">
        <f t="shared" si="5"/>
        <v>0</v>
      </c>
      <c r="G112" s="222">
        <f t="shared" si="5"/>
        <v>0.4</v>
      </c>
      <c r="H112" s="222">
        <f t="shared" si="5"/>
        <v>0.01</v>
      </c>
      <c r="I112" s="354" t="str">
        <f t="shared" si="5"/>
        <v>% reduction in fuel use</v>
      </c>
      <c r="J112" s="354" t="str">
        <f>J$110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2" s="354" t="str">
        <f t="shared" si="4"/>
        <v>architectural-design.html#rnd</v>
      </c>
      <c r="L112" s="354" t="str">
        <f t="shared" si="4"/>
        <v>research-and-development.html</v>
      </c>
    </row>
    <row r="113" spans="1:15">
      <c r="A113" s="354" t="str">
        <f t="shared" si="6"/>
        <v>Research and Development</v>
      </c>
      <c r="B113" s="354" t="str">
        <f t="shared" si="6"/>
        <v>Fuel Use Reduction</v>
      </c>
      <c r="C113" t="s">
        <v>613</v>
      </c>
      <c r="D113" s="354" t="str">
        <f t="shared" si="4"/>
        <v>R&amp;D Fuel Use Reductions</v>
      </c>
      <c r="E113" t="s">
        <v>614</v>
      </c>
      <c r="F113" s="222">
        <f t="shared" si="5"/>
        <v>0</v>
      </c>
      <c r="G113" s="222">
        <f t="shared" si="5"/>
        <v>0.4</v>
      </c>
      <c r="H113" s="222">
        <f t="shared" si="5"/>
        <v>0.01</v>
      </c>
      <c r="I113" s="354" t="str">
        <f t="shared" si="5"/>
        <v>% reduction in fuel use</v>
      </c>
      <c r="J113" s="354" t="str">
        <f>J$110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3" s="354" t="str">
        <f t="shared" si="4"/>
        <v>architectural-design.html#rnd</v>
      </c>
      <c r="L113" s="354" t="str">
        <f t="shared" si="4"/>
        <v>research-and-development.html</v>
      </c>
    </row>
    <row r="114" spans="1:15">
      <c r="A114" s="354" t="str">
        <f t="shared" si="6"/>
        <v>Research and Development</v>
      </c>
      <c r="B114" s="354" t="str">
        <f t="shared" si="6"/>
        <v>Fuel Use Reduction</v>
      </c>
      <c r="C114" t="s">
        <v>615</v>
      </c>
      <c r="D114" s="354" t="str">
        <f t="shared" si="4"/>
        <v>R&amp;D Fuel Use Reductions</v>
      </c>
      <c r="E114" t="s">
        <v>616</v>
      </c>
      <c r="F114" s="222">
        <f t="shared" si="5"/>
        <v>0</v>
      </c>
      <c r="G114" s="222">
        <f t="shared" si="5"/>
        <v>0.4</v>
      </c>
      <c r="H114" s="222">
        <f t="shared" si="5"/>
        <v>0.01</v>
      </c>
      <c r="I114" s="354" t="str">
        <f t="shared" si="5"/>
        <v>% reduction in fuel use</v>
      </c>
      <c r="J114" s="354" t="str">
        <f>J$110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4" s="354" t="str">
        <f t="shared" si="4"/>
        <v>architectural-design.html#rnd</v>
      </c>
      <c r="L114" s="354" t="str">
        <f t="shared" si="4"/>
        <v>research-and-development.html</v>
      </c>
    </row>
    <row r="115" spans="1:15" ht="15.5">
      <c r="A115" t="s">
        <v>617</v>
      </c>
      <c r="B115" t="s">
        <v>618</v>
      </c>
      <c r="C115" t="s">
        <v>619</v>
      </c>
      <c r="D115" s="172"/>
      <c r="E115" t="s">
        <v>620</v>
      </c>
      <c r="F115">
        <v>0</v>
      </c>
      <c r="G115">
        <v>10</v>
      </c>
      <c r="H115">
        <v>1</v>
      </c>
      <c r="I115" t="s">
        <v>621</v>
      </c>
      <c r="J115" s="410" t="s">
        <v>622</v>
      </c>
      <c r="K115" t="s">
        <v>623</v>
      </c>
      <c r="O115" s="411"/>
    </row>
    <row r="116" spans="1:15">
      <c r="A116" t="s">
        <v>617</v>
      </c>
      <c r="B116" t="s">
        <v>624</v>
      </c>
      <c r="C116" t="s">
        <v>625</v>
      </c>
      <c r="D116" s="172"/>
      <c r="E116" t="s">
        <v>626</v>
      </c>
      <c r="F116">
        <v>0</v>
      </c>
      <c r="G116">
        <v>10</v>
      </c>
      <c r="H116">
        <v>1</v>
      </c>
      <c r="I116" t="s">
        <v>621</v>
      </c>
      <c r="J116" s="354" t="str">
        <f t="shared" ref="J116:J125" si="7">J$115</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6" s="354" t="str">
        <f t="shared" ref="K116:K125" si="8">K$115</f>
        <v>io-model.html</v>
      </c>
    </row>
    <row r="117" spans="1:15">
      <c r="A117" t="s">
        <v>617</v>
      </c>
      <c r="B117" t="s">
        <v>83</v>
      </c>
      <c r="C117" t="s">
        <v>627</v>
      </c>
      <c r="D117" s="172"/>
      <c r="E117" t="s">
        <v>628</v>
      </c>
      <c r="F117">
        <v>0</v>
      </c>
      <c r="G117">
        <v>10</v>
      </c>
      <c r="H117">
        <v>1</v>
      </c>
      <c r="I117" t="s">
        <v>621</v>
      </c>
      <c r="J117" s="354" t="str">
        <f t="shared" si="7"/>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7" s="354" t="str">
        <f t="shared" si="8"/>
        <v>io-model.html</v>
      </c>
    </row>
    <row r="118" spans="1:15">
      <c r="A118" t="s">
        <v>617</v>
      </c>
      <c r="B118" t="s">
        <v>629</v>
      </c>
      <c r="C118" t="s">
        <v>630</v>
      </c>
      <c r="D118" s="172"/>
      <c r="E118" t="s">
        <v>631</v>
      </c>
      <c r="F118">
        <v>0</v>
      </c>
      <c r="G118">
        <v>10</v>
      </c>
      <c r="H118">
        <v>1</v>
      </c>
      <c r="I118" t="s">
        <v>621</v>
      </c>
      <c r="J118" s="354" t="str">
        <f t="shared" si="7"/>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8" s="354" t="str">
        <f t="shared" si="8"/>
        <v>io-model.html</v>
      </c>
    </row>
    <row r="119" spans="1:15">
      <c r="A119" t="s">
        <v>617</v>
      </c>
      <c r="B119" t="s">
        <v>632</v>
      </c>
      <c r="C119" t="s">
        <v>633</v>
      </c>
      <c r="D119" s="172"/>
      <c r="E119" t="s">
        <v>634</v>
      </c>
      <c r="F119">
        <v>0</v>
      </c>
      <c r="G119">
        <v>10</v>
      </c>
      <c r="H119">
        <v>1</v>
      </c>
      <c r="I119" t="s">
        <v>621</v>
      </c>
      <c r="J119" s="354" t="str">
        <f t="shared" si="7"/>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9" s="354" t="str">
        <f t="shared" si="8"/>
        <v>io-model.html</v>
      </c>
    </row>
    <row r="120" spans="1:15">
      <c r="A120" t="s">
        <v>617</v>
      </c>
      <c r="B120" t="s">
        <v>635</v>
      </c>
      <c r="C120" t="s">
        <v>636</v>
      </c>
      <c r="D120" s="172"/>
      <c r="E120" t="s">
        <v>637</v>
      </c>
      <c r="F120">
        <v>0</v>
      </c>
      <c r="G120">
        <v>10</v>
      </c>
      <c r="H120">
        <v>1</v>
      </c>
      <c r="I120" t="s">
        <v>621</v>
      </c>
      <c r="J120" s="354" t="str">
        <f t="shared" si="7"/>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20" s="354" t="str">
        <f t="shared" si="8"/>
        <v>io-model.html</v>
      </c>
    </row>
    <row r="121" spans="1:15">
      <c r="A121" t="s">
        <v>617</v>
      </c>
      <c r="B121" t="s">
        <v>181</v>
      </c>
      <c r="C121" t="s">
        <v>638</v>
      </c>
      <c r="D121" s="172"/>
      <c r="E121" t="s">
        <v>639</v>
      </c>
      <c r="F121">
        <v>0</v>
      </c>
      <c r="G121">
        <v>10</v>
      </c>
      <c r="H121">
        <v>1</v>
      </c>
      <c r="I121" t="s">
        <v>621</v>
      </c>
      <c r="J121" s="354" t="str">
        <f t="shared" si="7"/>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21" s="354" t="str">
        <f t="shared" si="8"/>
        <v>io-model.html</v>
      </c>
      <c r="O121" s="410"/>
    </row>
    <row r="122" spans="1:15">
      <c r="A122" t="s">
        <v>617</v>
      </c>
      <c r="B122" t="s">
        <v>640</v>
      </c>
      <c r="C122" t="s">
        <v>641</v>
      </c>
      <c r="D122" s="172"/>
      <c r="E122" t="s">
        <v>642</v>
      </c>
      <c r="F122">
        <v>0</v>
      </c>
      <c r="G122">
        <v>10</v>
      </c>
      <c r="H122">
        <v>1</v>
      </c>
      <c r="I122" t="s">
        <v>621</v>
      </c>
      <c r="J122" s="354" t="str">
        <f t="shared" si="7"/>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22" s="354" t="str">
        <f t="shared" si="8"/>
        <v>io-model.html</v>
      </c>
    </row>
    <row r="123" spans="1:15">
      <c r="A123" t="s">
        <v>617</v>
      </c>
      <c r="B123" t="s">
        <v>643</v>
      </c>
      <c r="C123" t="s">
        <v>644</v>
      </c>
      <c r="D123" s="172"/>
      <c r="E123" t="s">
        <v>645</v>
      </c>
      <c r="F123">
        <v>0</v>
      </c>
      <c r="G123">
        <v>10</v>
      </c>
      <c r="H123">
        <v>1</v>
      </c>
      <c r="I123" t="s">
        <v>621</v>
      </c>
      <c r="J123" s="354" t="str">
        <f t="shared" si="7"/>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23" s="354" t="str">
        <f t="shared" si="8"/>
        <v>io-model.html</v>
      </c>
    </row>
    <row r="124" spans="1:15">
      <c r="A124" t="s">
        <v>617</v>
      </c>
      <c r="B124" t="s">
        <v>646</v>
      </c>
      <c r="C124" t="s">
        <v>647</v>
      </c>
      <c r="D124" s="172"/>
      <c r="E124" t="s">
        <v>648</v>
      </c>
      <c r="F124">
        <v>0</v>
      </c>
      <c r="G124">
        <v>10</v>
      </c>
      <c r="H124">
        <v>1</v>
      </c>
      <c r="I124" t="s">
        <v>621</v>
      </c>
      <c r="J124" s="354" t="str">
        <f t="shared" si="7"/>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24" s="354" t="str">
        <f t="shared" si="8"/>
        <v>io-model.html</v>
      </c>
    </row>
    <row r="125" spans="1:15">
      <c r="A125" t="s">
        <v>617</v>
      </c>
      <c r="B125" t="s">
        <v>649</v>
      </c>
      <c r="C125" t="s">
        <v>650</v>
      </c>
      <c r="D125" s="172"/>
      <c r="E125" t="s">
        <v>651</v>
      </c>
      <c r="F125">
        <v>0</v>
      </c>
      <c r="G125">
        <v>10</v>
      </c>
      <c r="H125">
        <v>1</v>
      </c>
      <c r="I125" t="s">
        <v>621</v>
      </c>
      <c r="J125" s="354" t="str">
        <f t="shared" si="7"/>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25" s="354" t="str">
        <f t="shared" si="8"/>
        <v>io-model.html</v>
      </c>
    </row>
    <row r="126" spans="1:15">
      <c r="A126" t="s">
        <v>652</v>
      </c>
      <c r="B126" t="s">
        <v>653</v>
      </c>
      <c r="C126" t="s">
        <v>654</v>
      </c>
      <c r="D126" s="172"/>
      <c r="E126" t="s">
        <v>655</v>
      </c>
      <c r="F126">
        <v>0</v>
      </c>
      <c r="G126">
        <v>1</v>
      </c>
      <c r="H126">
        <v>1</v>
      </c>
      <c r="I126" s="253" t="s">
        <v>119</v>
      </c>
      <c r="J126" t="s">
        <v>656</v>
      </c>
      <c r="M126" s="355"/>
    </row>
    <row r="127" spans="1:15">
      <c r="A127" t="s">
        <v>652</v>
      </c>
      <c r="B127" t="s">
        <v>657</v>
      </c>
      <c r="C127" t="s">
        <v>658</v>
      </c>
      <c r="D127" s="172"/>
      <c r="E127" s="172"/>
      <c r="F127">
        <v>0</v>
      </c>
      <c r="G127">
        <v>1</v>
      </c>
      <c r="H127">
        <v>1</v>
      </c>
      <c r="I127" s="253" t="s">
        <v>119</v>
      </c>
      <c r="J127" t="s">
        <v>659</v>
      </c>
    </row>
    <row r="128" spans="1:15">
      <c r="A128" t="s">
        <v>652</v>
      </c>
      <c r="B128" t="s">
        <v>3877</v>
      </c>
      <c r="C128" t="s">
        <v>3878</v>
      </c>
      <c r="D128" s="172"/>
      <c r="E128" s="172"/>
      <c r="F128">
        <v>0</v>
      </c>
      <c r="G128">
        <v>1</v>
      </c>
      <c r="H128">
        <v>1</v>
      </c>
      <c r="I128" s="253" t="s">
        <v>119</v>
      </c>
      <c r="J128" t="s">
        <v>3879</v>
      </c>
    </row>
    <row r="129" spans="1:10">
      <c r="A129" t="s">
        <v>652</v>
      </c>
      <c r="B129" t="s">
        <v>3911</v>
      </c>
      <c r="C129" t="s">
        <v>3910</v>
      </c>
      <c r="F129">
        <v>0</v>
      </c>
      <c r="G129">
        <v>1</v>
      </c>
      <c r="H129">
        <v>1</v>
      </c>
      <c r="I129" t="s">
        <v>3912</v>
      </c>
      <c r="J129" t="s">
        <v>3913</v>
      </c>
    </row>
  </sheetData>
  <phoneticPr fontId="107" type="noConversion"/>
  <hyperlinks>
    <hyperlink ref="N77" r:id="rId1" display="https://www.fas.org/sgp/crs/misc/R40562.pdf, p.3, paragraph 1" xr:uid="{7CF34F3F-CA8F-4028-84E1-41FC3F30186E}"/>
    <hyperlink ref="M38"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055"/>
  <sheetViews>
    <sheetView topLeftCell="A2037" zoomScale="85" zoomScaleNormal="85" workbookViewId="0">
      <selection activeCell="J2055" sqref="J2055"/>
    </sheetView>
  </sheetViews>
  <sheetFormatPr defaultColWidth="9.1796875" defaultRowHeight="19.899999999999999" customHeight="1"/>
  <cols>
    <col min="1" max="1" width="30" customWidth="1"/>
    <col min="2" max="2" width="31.1796875" style="378" customWidth="1"/>
    <col min="3" max="3" width="77.1796875" customWidth="1"/>
    <col min="4" max="4" width="45.453125" customWidth="1"/>
    <col min="5" max="5" width="38.453125" customWidth="1"/>
    <col min="6" max="6" width="47.453125" customWidth="1"/>
    <col min="7" max="7" width="46" customWidth="1"/>
    <col min="8" max="8" width="19.453125" style="18" customWidth="1"/>
    <col min="9" max="9" width="21.453125" style="378" customWidth="1"/>
    <col min="10" max="10" width="42.1796875" style="379" bestFit="1" customWidth="1"/>
    <col min="11" max="11" width="29.1796875" customWidth="1"/>
    <col min="12" max="12" width="19" customWidth="1"/>
    <col min="13" max="14" width="19.1796875" customWidth="1"/>
    <col min="15" max="15" width="28.453125" customWidth="1"/>
    <col min="16" max="16" width="113.453125" customWidth="1"/>
    <col min="17" max="17" width="53.453125" customWidth="1"/>
    <col min="18" max="18" width="45.453125" style="345" customWidth="1"/>
  </cols>
  <sheetData>
    <row r="1" spans="1:18" ht="19.899999999999999" customHeight="1">
      <c r="A1" s="360" t="s">
        <v>44</v>
      </c>
      <c r="B1" s="361" t="s">
        <v>45</v>
      </c>
      <c r="C1" s="362" t="s">
        <v>46</v>
      </c>
      <c r="D1" s="362" t="s">
        <v>660</v>
      </c>
      <c r="E1" s="362" t="s">
        <v>661</v>
      </c>
      <c r="F1" s="362" t="s">
        <v>662</v>
      </c>
      <c r="G1" s="362" t="s">
        <v>663</v>
      </c>
      <c r="H1" s="363" t="s">
        <v>664</v>
      </c>
      <c r="I1" s="364" t="s">
        <v>665</v>
      </c>
      <c r="J1" s="365" t="s">
        <v>47</v>
      </c>
      <c r="K1" s="360" t="s">
        <v>48</v>
      </c>
      <c r="L1" s="360" t="s">
        <v>49</v>
      </c>
      <c r="M1" s="360" t="s">
        <v>50</v>
      </c>
      <c r="N1" s="360" t="s">
        <v>51</v>
      </c>
      <c r="O1" s="360" t="s">
        <v>52</v>
      </c>
      <c r="P1" s="360" t="s">
        <v>53</v>
      </c>
      <c r="Q1" s="360" t="s">
        <v>54</v>
      </c>
      <c r="R1" s="360" t="s">
        <v>55</v>
      </c>
    </row>
    <row r="2" spans="1:18" s="345" customFormat="1" ht="19.899999999999999" customHeight="1">
      <c r="A2" s="354" t="str">
        <f>IF(ISBLANK(INDEX('Policy Characteristics'!A:A,MATCH($C2,'Policy Characteristics'!$C:$C,0))),"",INDEX('Policy Characteristics'!A:A,MATCH($C2,'Policy Characteristics'!$C:$C,0)))</f>
        <v>Transportation</v>
      </c>
      <c r="B2" s="366" t="str">
        <f>IF(ISBLANK(INDEX('Policy Characteristics'!B:B,MATCH($C2,'Policy Characteristics'!$C:$C,0))),"",INDEX('Policy Characteristics'!B:B,MATCH($C2,'Policy Characteristics'!$C:$C,0)))</f>
        <v>Conventional Pollutant Standards</v>
      </c>
      <c r="C2" s="345" t="s">
        <v>60</v>
      </c>
      <c r="D2" s="345" t="s">
        <v>666</v>
      </c>
      <c r="E2" s="345" t="s">
        <v>667</v>
      </c>
      <c r="F2" s="345" t="s">
        <v>668</v>
      </c>
      <c r="G2" s="345" t="s">
        <v>669</v>
      </c>
      <c r="H2" s="241">
        <v>300</v>
      </c>
      <c r="I2" s="367" t="s">
        <v>670</v>
      </c>
      <c r="J2" s="368" t="str">
        <f>IF(ISBLANK(INDEX('Policy Characteristics'!D:D,MATCH($C2,'Policy Characteristics'!$C:$C,0))),"",INDEX('Policy Characteristics'!D:D,MATCH($C2,'Policy Characteristics'!$C:$C,0)))</f>
        <v>Conventional Pollutant Standard</v>
      </c>
      <c r="K2" s="354" t="str">
        <f>IF(ISBLANK(INDEX('Policy Characteristics'!E:E,MATCH($C2,'Policy Characteristics'!$C:$C,0))),"",INDEX('Policy Characteristics'!E:E,MATCH($C2,'Policy Characteristics'!$C:$C,0)))</f>
        <v>trans reduce regulated pollutants</v>
      </c>
      <c r="L2" s="222">
        <f>IF(ISBLANK(INDEX('Policy Characteristics'!F:F,MATCH($C2,'Policy Characteristics'!$C:$C,0))),"",INDEX('Policy Characteristics'!F:F,MATCH($C2,'Policy Characteristics'!$C:$C,0)))</f>
        <v>0</v>
      </c>
      <c r="M2" s="222">
        <f>IF(ISBLANK(INDEX('Policy Characteristics'!G:G,MATCH($C2,'Policy Characteristics'!$C:$C,0))),"",INDEX('Policy Characteristics'!G:G,MATCH($C2,'Policy Characteristics'!$C:$C,0)))</f>
        <v>1</v>
      </c>
      <c r="N2" s="222">
        <f>IF(ISBLANK(INDEX('Policy Characteristics'!H:H,MATCH($C2,'Policy Characteristics'!$C:$C,0))),"",INDEX('Policy Characteristics'!H:H,MATCH($C2,'Policy Characteristics'!$C:$C,0)))</f>
        <v>0.02</v>
      </c>
      <c r="O2" s="354" t="str">
        <f>IF(ISBLANK(INDEX('Policy Characteristics'!I:I,MATCH($C2,'Policy Characteristics'!$C:$C,0))),"",INDEX('Policy Characteristics'!I:I,MATCH($C2,'Policy Characteristics'!$C:$C,0)))</f>
        <v>% reduction in emissions</v>
      </c>
      <c r="P2" s="354" t="str">
        <f>IF(ISBLANK(INDEX('Policy Characteristics'!J:J,MATCH($C2,'Policy Characteristics'!$C:$C,0))),"",INDEX('Policy Characteristics'!J:J,MATCH($C2,'Policy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2" s="354" t="str">
        <f>IF(ISBLANK(INDEX('Policy Characteristics'!K:K,MATCH($C2,'Policy Characteristics'!$C:$C,0))),"",INDEX('Policy Characteristics'!K:K,MATCH($C2,'Policy Characteristics'!$C:$C,0)))</f>
        <v>transportation-sector-main.html#conv-pol-stds</v>
      </c>
      <c r="R2" s="354" t="str">
        <f>IF(ISBLANK(INDEX('Policy Characteristics'!L:L,MATCH($C2,'Policy Characteristics'!$C:$C,0))),"",INDEX('Policy Characteristics'!L:L,MATCH($C2,'Policy Characteristics'!$C:$C,0)))</f>
        <v>conventional-pollutant-standards.html</v>
      </c>
    </row>
    <row r="3" spans="1:18" s="345" customFormat="1" ht="19.899999999999999" customHeight="1">
      <c r="A3" s="354" t="str">
        <f>IF(ISBLANK(INDEX('Policy Characteristics'!A:A,MATCH($C3,'Policy Characteristics'!$C:$C,0))),"",INDEX('Policy Characteristics'!A:A,MATCH($C3,'Policy Characteristics'!$C:$C,0)))</f>
        <v>Transportation</v>
      </c>
      <c r="B3" s="366" t="str">
        <f>IF(ISBLANK(INDEX('Policy Characteristics'!B:B,MATCH($C3,'Policy Characteristics'!$C:$C,0))),"",INDEX('Policy Characteristics'!B:B,MATCH($C3,'Policy Characteristics'!$C:$C,0)))</f>
        <v>Conventional Pollutant Standards</v>
      </c>
      <c r="C3" s="354" t="str">
        <f t="shared" ref="C3:C22" si="0">C$2</f>
        <v>Percentage Reduction of Separately Regulated Pollutants</v>
      </c>
      <c r="D3" s="345" t="s">
        <v>666</v>
      </c>
      <c r="E3" s="345" t="s">
        <v>671</v>
      </c>
      <c r="F3" s="345" t="s">
        <v>668</v>
      </c>
      <c r="G3" s="345" t="s">
        <v>671</v>
      </c>
      <c r="H3" s="241">
        <v>301</v>
      </c>
      <c r="I3" s="367" t="s">
        <v>670</v>
      </c>
      <c r="J3" s="368" t="str">
        <f>IF(ISBLANK(INDEX('Policy Characteristics'!D:D,MATCH($C3,'Policy Characteristics'!$C:$C,0))),"",INDEX('Policy Characteristics'!D:D,MATCH($C3,'Policy Characteristics'!$C:$C,0)))</f>
        <v>Conventional Pollutant Standard</v>
      </c>
      <c r="K3" s="354" t="str">
        <f>IF(ISBLANK(INDEX('Policy Characteristics'!E:E,MATCH($C3,'Policy Characteristics'!$C:$C,0))),"",INDEX('Policy Characteristics'!E:E,MATCH($C3,'Policy Characteristics'!$C:$C,0)))</f>
        <v>trans reduce regulated pollutants</v>
      </c>
      <c r="L3" s="222">
        <f>IF(ISBLANK(INDEX('Policy Characteristics'!F:F,MATCH($C3,'Policy Characteristics'!$C:$C,0))),"",INDEX('Policy Characteristics'!F:F,MATCH($C3,'Policy Characteristics'!$C:$C,0)))</f>
        <v>0</v>
      </c>
      <c r="M3" s="222">
        <f>IF(ISBLANK(INDEX('Policy Characteristics'!G:G,MATCH($C3,'Policy Characteristics'!$C:$C,0))),"",INDEX('Policy Characteristics'!G:G,MATCH($C3,'Policy Characteristics'!$C:$C,0)))</f>
        <v>1</v>
      </c>
      <c r="N3" s="222">
        <f>IF(ISBLANK(INDEX('Policy Characteristics'!H:H,MATCH($C3,'Policy Characteristics'!$C:$C,0))),"",INDEX('Policy Characteristics'!H:H,MATCH($C3,'Policy Characteristics'!$C:$C,0)))</f>
        <v>0.02</v>
      </c>
      <c r="O3" s="354" t="str">
        <f>IF(ISBLANK(INDEX('Policy Characteristics'!I:I,MATCH($C3,'Policy Characteristics'!$C:$C,0))),"",INDEX('Policy Characteristics'!I:I,MATCH($C3,'Policy Characteristics'!$C:$C,0)))</f>
        <v>% reduction in emissions</v>
      </c>
      <c r="P3" s="354" t="str">
        <f>IF(ISBLANK(INDEX('Policy Characteristics'!J:J,MATCH($C3,'Policy Characteristics'!$C:$C,0))),"",INDEX('Policy Characteristics'!J:J,MATCH($C3,'Policy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3" s="354" t="str">
        <f>IF(ISBLANK(INDEX('Policy Characteristics'!K:K,MATCH($C3,'Policy Characteristics'!$C:$C,0))),"",INDEX('Policy Characteristics'!K:K,MATCH($C3,'Policy Characteristics'!$C:$C,0)))</f>
        <v>transportation-sector-main.html#conv-pol-stds</v>
      </c>
      <c r="R3" s="354" t="str">
        <f>IF(ISBLANK(INDEX('Policy Characteristics'!L:L,MATCH($C3,'Policy Characteristics'!$C:$C,0))),"",INDEX('Policy Characteristics'!L:L,MATCH($C3,'Policy Characteristics'!$C:$C,0)))</f>
        <v>conventional-pollutant-standards.html</v>
      </c>
    </row>
    <row r="4" spans="1:18" s="345" customFormat="1" ht="19.899999999999999" customHeight="1">
      <c r="A4" s="354" t="str">
        <f>IF(ISBLANK(INDEX('Policy Characteristics'!A:A,MATCH($C4,'Policy Characteristics'!$C:$C,0))),"",INDEX('Policy Characteristics'!A:A,MATCH($C4,'Policy Characteristics'!$C:$C,0)))</f>
        <v>Transportation</v>
      </c>
      <c r="B4" s="366" t="str">
        <f>IF(ISBLANK(INDEX('Policy Characteristics'!B:B,MATCH($C4,'Policy Characteristics'!$C:$C,0))),"",INDEX('Policy Characteristics'!B:B,MATCH($C4,'Policy Characteristics'!$C:$C,0)))</f>
        <v>Conventional Pollutant Standards</v>
      </c>
      <c r="C4" s="354" t="str">
        <f t="shared" si="0"/>
        <v>Percentage Reduction of Separately Regulated Pollutants</v>
      </c>
      <c r="D4" s="345" t="s">
        <v>666</v>
      </c>
      <c r="E4" s="345" t="s">
        <v>672</v>
      </c>
      <c r="F4" s="345" t="s">
        <v>668</v>
      </c>
      <c r="G4" s="345" t="s">
        <v>672</v>
      </c>
      <c r="H4" s="241">
        <v>302</v>
      </c>
      <c r="I4" s="367" t="s">
        <v>670</v>
      </c>
      <c r="J4" s="368" t="str">
        <f>IF(ISBLANK(INDEX('Policy Characteristics'!D:D,MATCH($C4,'Policy Characteristics'!$C:$C,0))),"",INDEX('Policy Characteristics'!D:D,MATCH($C4,'Policy Characteristics'!$C:$C,0)))</f>
        <v>Conventional Pollutant Standard</v>
      </c>
      <c r="K4" s="354" t="str">
        <f>IF(ISBLANK(INDEX('Policy Characteristics'!E:E,MATCH($C4,'Policy Characteristics'!$C:$C,0))),"",INDEX('Policy Characteristics'!E:E,MATCH($C4,'Policy Characteristics'!$C:$C,0)))</f>
        <v>trans reduce regulated pollutants</v>
      </c>
      <c r="L4" s="222">
        <f>IF(ISBLANK(INDEX('Policy Characteristics'!F:F,MATCH($C4,'Policy Characteristics'!$C:$C,0))),"",INDEX('Policy Characteristics'!F:F,MATCH($C4,'Policy Characteristics'!$C:$C,0)))</f>
        <v>0</v>
      </c>
      <c r="M4" s="222">
        <f>IF(ISBLANK(INDEX('Policy Characteristics'!G:G,MATCH($C4,'Policy Characteristics'!$C:$C,0))),"",INDEX('Policy Characteristics'!G:G,MATCH($C4,'Policy Characteristics'!$C:$C,0)))</f>
        <v>1</v>
      </c>
      <c r="N4" s="222">
        <f>IF(ISBLANK(INDEX('Policy Characteristics'!H:H,MATCH($C4,'Policy Characteristics'!$C:$C,0))),"",INDEX('Policy Characteristics'!H:H,MATCH($C4,'Policy Characteristics'!$C:$C,0)))</f>
        <v>0.02</v>
      </c>
      <c r="O4" s="354" t="str">
        <f>IF(ISBLANK(INDEX('Policy Characteristics'!I:I,MATCH($C4,'Policy Characteristics'!$C:$C,0))),"",INDEX('Policy Characteristics'!I:I,MATCH($C4,'Policy Characteristics'!$C:$C,0)))</f>
        <v>% reduction in emissions</v>
      </c>
      <c r="P4" s="354" t="str">
        <f>IF(ISBLANK(INDEX('Policy Characteristics'!J:J,MATCH($C4,'Policy Characteristics'!$C:$C,0))),"",INDEX('Policy Characteristics'!J:J,MATCH($C4,'Policy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4" s="354" t="str">
        <f>IF(ISBLANK(INDEX('Policy Characteristics'!K:K,MATCH($C4,'Policy Characteristics'!$C:$C,0))),"",INDEX('Policy Characteristics'!K:K,MATCH($C4,'Policy Characteristics'!$C:$C,0)))</f>
        <v>transportation-sector-main.html#conv-pol-stds</v>
      </c>
      <c r="R4" s="354" t="str">
        <f>IF(ISBLANK(INDEX('Policy Characteristics'!L:L,MATCH($C4,'Policy Characteristics'!$C:$C,0))),"",INDEX('Policy Characteristics'!L:L,MATCH($C4,'Policy Characteristics'!$C:$C,0)))</f>
        <v>conventional-pollutant-standards.html</v>
      </c>
    </row>
    <row r="5" spans="1:18" s="345" customFormat="1" ht="19.899999999999999" customHeight="1">
      <c r="A5" s="354" t="str">
        <f>IF(ISBLANK(INDEX('Policy Characteristics'!A:A,MATCH($C5,'Policy Characteristics'!$C:$C,0))),"",INDEX('Policy Characteristics'!A:A,MATCH($C5,'Policy Characteristics'!$C:$C,0)))</f>
        <v>Transportation</v>
      </c>
      <c r="B5" s="366" t="str">
        <f>IF(ISBLANK(INDEX('Policy Characteristics'!B:B,MATCH($C5,'Policy Characteristics'!$C:$C,0))),"",INDEX('Policy Characteristics'!B:B,MATCH($C5,'Policy Characteristics'!$C:$C,0)))</f>
        <v>Conventional Pollutant Standards</v>
      </c>
      <c r="C5" s="354" t="str">
        <f t="shared" si="0"/>
        <v>Percentage Reduction of Separately Regulated Pollutants</v>
      </c>
      <c r="D5" s="345" t="s">
        <v>666</v>
      </c>
      <c r="E5" s="345" t="s">
        <v>673</v>
      </c>
      <c r="F5" s="345" t="s">
        <v>668</v>
      </c>
      <c r="G5" s="345" t="s">
        <v>673</v>
      </c>
      <c r="H5" s="241">
        <v>303</v>
      </c>
      <c r="I5" s="367" t="s">
        <v>670</v>
      </c>
      <c r="J5" s="368" t="str">
        <f>IF(ISBLANK(INDEX('Policy Characteristics'!D:D,MATCH($C5,'Policy Characteristics'!$C:$C,0))),"",INDEX('Policy Characteristics'!D:D,MATCH($C5,'Policy Characteristics'!$C:$C,0)))</f>
        <v>Conventional Pollutant Standard</v>
      </c>
      <c r="K5" s="354" t="str">
        <f>IF(ISBLANK(INDEX('Policy Characteristics'!E:E,MATCH($C5,'Policy Characteristics'!$C:$C,0))),"",INDEX('Policy Characteristics'!E:E,MATCH($C5,'Policy Characteristics'!$C:$C,0)))</f>
        <v>trans reduce regulated pollutants</v>
      </c>
      <c r="L5" s="222">
        <f>IF(ISBLANK(INDEX('Policy Characteristics'!F:F,MATCH($C5,'Policy Characteristics'!$C:$C,0))),"",INDEX('Policy Characteristics'!F:F,MATCH($C5,'Policy Characteristics'!$C:$C,0)))</f>
        <v>0</v>
      </c>
      <c r="M5" s="222">
        <f>IF(ISBLANK(INDEX('Policy Characteristics'!G:G,MATCH($C5,'Policy Characteristics'!$C:$C,0))),"",INDEX('Policy Characteristics'!G:G,MATCH($C5,'Policy Characteristics'!$C:$C,0)))</f>
        <v>1</v>
      </c>
      <c r="N5" s="222">
        <f>IF(ISBLANK(INDEX('Policy Characteristics'!H:H,MATCH($C5,'Policy Characteristics'!$C:$C,0))),"",INDEX('Policy Characteristics'!H:H,MATCH($C5,'Policy Characteristics'!$C:$C,0)))</f>
        <v>0.02</v>
      </c>
      <c r="O5" s="354" t="str">
        <f>IF(ISBLANK(INDEX('Policy Characteristics'!I:I,MATCH($C5,'Policy Characteristics'!$C:$C,0))),"",INDEX('Policy Characteristics'!I:I,MATCH($C5,'Policy Characteristics'!$C:$C,0)))</f>
        <v>% reduction in emissions</v>
      </c>
      <c r="P5" s="354" t="str">
        <f>IF(ISBLANK(INDEX('Policy Characteristics'!J:J,MATCH($C5,'Policy Characteristics'!$C:$C,0))),"",INDEX('Policy Characteristics'!J:J,MATCH($C5,'Policy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5" s="354" t="str">
        <f>IF(ISBLANK(INDEX('Policy Characteristics'!K:K,MATCH($C5,'Policy Characteristics'!$C:$C,0))),"",INDEX('Policy Characteristics'!K:K,MATCH($C5,'Policy Characteristics'!$C:$C,0)))</f>
        <v>transportation-sector-main.html#conv-pol-stds</v>
      </c>
      <c r="R5" s="354" t="str">
        <f>IF(ISBLANK(INDEX('Policy Characteristics'!L:L,MATCH($C5,'Policy Characteristics'!$C:$C,0))),"",INDEX('Policy Characteristics'!L:L,MATCH($C5,'Policy Characteristics'!$C:$C,0)))</f>
        <v>conventional-pollutant-standards.html</v>
      </c>
    </row>
    <row r="6" spans="1:18" s="345" customFormat="1" ht="19.899999999999999" customHeight="1">
      <c r="A6" s="354" t="str">
        <f>IF(ISBLANK(INDEX('Policy Characteristics'!A:A,MATCH($C6,'Policy Characteristics'!$C:$C,0))),"",INDEX('Policy Characteristics'!A:A,MATCH($C6,'Policy Characteristics'!$C:$C,0)))</f>
        <v>Transportation</v>
      </c>
      <c r="B6" s="366" t="str">
        <f>IF(ISBLANK(INDEX('Policy Characteristics'!B:B,MATCH($C6,'Policy Characteristics'!$C:$C,0))),"",INDEX('Policy Characteristics'!B:B,MATCH($C6,'Policy Characteristics'!$C:$C,0)))</f>
        <v>Conventional Pollutant Standards</v>
      </c>
      <c r="C6" s="354" t="str">
        <f t="shared" si="0"/>
        <v>Percentage Reduction of Separately Regulated Pollutants</v>
      </c>
      <c r="D6" s="345" t="s">
        <v>666</v>
      </c>
      <c r="E6" s="345" t="s">
        <v>674</v>
      </c>
      <c r="F6" s="345" t="s">
        <v>668</v>
      </c>
      <c r="G6" s="345" t="s">
        <v>675</v>
      </c>
      <c r="H6" s="241">
        <v>304</v>
      </c>
      <c r="I6" s="367" t="s">
        <v>670</v>
      </c>
      <c r="J6" s="368" t="str">
        <f>IF(ISBLANK(INDEX('Policy Characteristics'!D:D,MATCH($C6,'Policy Characteristics'!$C:$C,0))),"",INDEX('Policy Characteristics'!D:D,MATCH($C6,'Policy Characteristics'!$C:$C,0)))</f>
        <v>Conventional Pollutant Standard</v>
      </c>
      <c r="K6" s="354" t="str">
        <f>IF(ISBLANK(INDEX('Policy Characteristics'!E:E,MATCH($C6,'Policy Characteristics'!$C:$C,0))),"",INDEX('Policy Characteristics'!E:E,MATCH($C6,'Policy Characteristics'!$C:$C,0)))</f>
        <v>trans reduce regulated pollutants</v>
      </c>
      <c r="L6" s="222">
        <f>IF(ISBLANK(INDEX('Policy Characteristics'!F:F,MATCH($C6,'Policy Characteristics'!$C:$C,0))),"",INDEX('Policy Characteristics'!F:F,MATCH($C6,'Policy Characteristics'!$C:$C,0)))</f>
        <v>0</v>
      </c>
      <c r="M6" s="222">
        <f>IF(ISBLANK(INDEX('Policy Characteristics'!G:G,MATCH($C6,'Policy Characteristics'!$C:$C,0))),"",INDEX('Policy Characteristics'!G:G,MATCH($C6,'Policy Characteristics'!$C:$C,0)))</f>
        <v>1</v>
      </c>
      <c r="N6" s="222">
        <f>IF(ISBLANK(INDEX('Policy Characteristics'!H:H,MATCH($C6,'Policy Characteristics'!$C:$C,0))),"",INDEX('Policy Characteristics'!H:H,MATCH($C6,'Policy Characteristics'!$C:$C,0)))</f>
        <v>0.02</v>
      </c>
      <c r="O6" s="354" t="str">
        <f>IF(ISBLANK(INDEX('Policy Characteristics'!I:I,MATCH($C6,'Policy Characteristics'!$C:$C,0))),"",INDEX('Policy Characteristics'!I:I,MATCH($C6,'Policy Characteristics'!$C:$C,0)))</f>
        <v>% reduction in emissions</v>
      </c>
      <c r="P6" s="354" t="str">
        <f>IF(ISBLANK(INDEX('Policy Characteristics'!J:J,MATCH($C6,'Policy Characteristics'!$C:$C,0))),"",INDEX('Policy Characteristics'!J:J,MATCH($C6,'Policy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6" s="354" t="str">
        <f>IF(ISBLANK(INDEX('Policy Characteristics'!K:K,MATCH($C6,'Policy Characteristics'!$C:$C,0))),"",INDEX('Policy Characteristics'!K:K,MATCH($C6,'Policy Characteristics'!$C:$C,0)))</f>
        <v>transportation-sector-main.html#conv-pol-stds</v>
      </c>
      <c r="R6" s="354" t="str">
        <f>IF(ISBLANK(INDEX('Policy Characteristics'!L:L,MATCH($C6,'Policy Characteristics'!$C:$C,0))),"",INDEX('Policy Characteristics'!L:L,MATCH($C6,'Policy Characteristics'!$C:$C,0)))</f>
        <v>conventional-pollutant-standards.html</v>
      </c>
    </row>
    <row r="7" spans="1:18" s="345" customFormat="1" ht="19.899999999999999" customHeight="1">
      <c r="A7" s="354" t="str">
        <f>IF(ISBLANK(INDEX('Policy Characteristics'!A:A,MATCH($C7,'Policy Characteristics'!$C:$C,0))),"",INDEX('Policy Characteristics'!A:A,MATCH($C7,'Policy Characteristics'!$C:$C,0)))</f>
        <v>Transportation</v>
      </c>
      <c r="B7" s="366" t="str">
        <f>IF(ISBLANK(INDEX('Policy Characteristics'!B:B,MATCH($C7,'Policy Characteristics'!$C:$C,0))),"",INDEX('Policy Characteristics'!B:B,MATCH($C7,'Policy Characteristics'!$C:$C,0)))</f>
        <v>Conventional Pollutant Standards</v>
      </c>
      <c r="C7" s="354" t="str">
        <f t="shared" si="0"/>
        <v>Percentage Reduction of Separately Regulated Pollutants</v>
      </c>
      <c r="D7" s="345" t="s">
        <v>666</v>
      </c>
      <c r="E7" s="345" t="s">
        <v>676</v>
      </c>
      <c r="F7" s="345" t="s">
        <v>668</v>
      </c>
      <c r="G7" s="345" t="s">
        <v>676</v>
      </c>
      <c r="H7" s="241">
        <v>305</v>
      </c>
      <c r="I7" s="367" t="s">
        <v>670</v>
      </c>
      <c r="J7" s="368" t="str">
        <f>IF(ISBLANK(INDEX('Policy Characteristics'!D:D,MATCH($C7,'Policy Characteristics'!$C:$C,0))),"",INDEX('Policy Characteristics'!D:D,MATCH($C7,'Policy Characteristics'!$C:$C,0)))</f>
        <v>Conventional Pollutant Standard</v>
      </c>
      <c r="K7" s="354" t="str">
        <f>IF(ISBLANK(INDEX('Policy Characteristics'!E:E,MATCH($C7,'Policy Characteristics'!$C:$C,0))),"",INDEX('Policy Characteristics'!E:E,MATCH($C7,'Policy Characteristics'!$C:$C,0)))</f>
        <v>trans reduce regulated pollutants</v>
      </c>
      <c r="L7" s="222">
        <f>IF(ISBLANK(INDEX('Policy Characteristics'!F:F,MATCH($C7,'Policy Characteristics'!$C:$C,0))),"",INDEX('Policy Characteristics'!F:F,MATCH($C7,'Policy Characteristics'!$C:$C,0)))</f>
        <v>0</v>
      </c>
      <c r="M7" s="222">
        <f>IF(ISBLANK(INDEX('Policy Characteristics'!G:G,MATCH($C7,'Policy Characteristics'!$C:$C,0))),"",INDEX('Policy Characteristics'!G:G,MATCH($C7,'Policy Characteristics'!$C:$C,0)))</f>
        <v>1</v>
      </c>
      <c r="N7" s="222">
        <f>IF(ISBLANK(INDEX('Policy Characteristics'!H:H,MATCH($C7,'Policy Characteristics'!$C:$C,0))),"",INDEX('Policy Characteristics'!H:H,MATCH($C7,'Policy Characteristics'!$C:$C,0)))</f>
        <v>0.02</v>
      </c>
      <c r="O7" s="354" t="str">
        <f>IF(ISBLANK(INDEX('Policy Characteristics'!I:I,MATCH($C7,'Policy Characteristics'!$C:$C,0))),"",INDEX('Policy Characteristics'!I:I,MATCH($C7,'Policy Characteristics'!$C:$C,0)))</f>
        <v>% reduction in emissions</v>
      </c>
      <c r="P7" s="354" t="str">
        <f>IF(ISBLANK(INDEX('Policy Characteristics'!J:J,MATCH($C7,'Policy Characteristics'!$C:$C,0))),"",INDEX('Policy Characteristics'!J:J,MATCH($C7,'Policy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7" s="354" t="str">
        <f>IF(ISBLANK(INDEX('Policy Characteristics'!K:K,MATCH($C7,'Policy Characteristics'!$C:$C,0))),"",INDEX('Policy Characteristics'!K:K,MATCH($C7,'Policy Characteristics'!$C:$C,0)))</f>
        <v>transportation-sector-main.html#conv-pol-stds</v>
      </c>
      <c r="R7" s="354" t="str">
        <f>IF(ISBLANK(INDEX('Policy Characteristics'!L:L,MATCH($C7,'Policy Characteristics'!$C:$C,0))),"",INDEX('Policy Characteristics'!L:L,MATCH($C7,'Policy Characteristics'!$C:$C,0)))</f>
        <v>conventional-pollutant-standards.html</v>
      </c>
    </row>
    <row r="8" spans="1:18" s="345" customFormat="1" ht="19.899999999999999" customHeight="1">
      <c r="A8" s="354" t="str">
        <f>IF(ISBLANK(INDEX('Policy Characteristics'!A:A,MATCH($C8,'Policy Characteristics'!$C:$C,0))),"",INDEX('Policy Characteristics'!A:A,MATCH($C8,'Policy Characteristics'!$C:$C,0)))</f>
        <v>Transportation</v>
      </c>
      <c r="B8" s="366" t="str">
        <f>IF(ISBLANK(INDEX('Policy Characteristics'!B:B,MATCH($C8,'Policy Characteristics'!$C:$C,0))),"",INDEX('Policy Characteristics'!B:B,MATCH($C8,'Policy Characteristics'!$C:$C,0)))</f>
        <v>Conventional Pollutant Standards</v>
      </c>
      <c r="C8" s="354" t="str">
        <f t="shared" si="0"/>
        <v>Percentage Reduction of Separately Regulated Pollutants</v>
      </c>
      <c r="D8" s="345" t="s">
        <v>666</v>
      </c>
      <c r="E8" s="345" t="s">
        <v>677</v>
      </c>
      <c r="F8" s="345" t="s">
        <v>668</v>
      </c>
      <c r="G8" s="345" t="s">
        <v>677</v>
      </c>
      <c r="H8" s="241">
        <v>306</v>
      </c>
      <c r="I8" s="367" t="s">
        <v>670</v>
      </c>
      <c r="J8" s="368" t="str">
        <f>IF(ISBLANK(INDEX('Policy Characteristics'!D:D,MATCH($C8,'Policy Characteristics'!$C:$C,0))),"",INDEX('Policy Characteristics'!D:D,MATCH($C8,'Policy Characteristics'!$C:$C,0)))</f>
        <v>Conventional Pollutant Standard</v>
      </c>
      <c r="K8" s="354" t="str">
        <f>IF(ISBLANK(INDEX('Policy Characteristics'!E:E,MATCH($C8,'Policy Characteristics'!$C:$C,0))),"",INDEX('Policy Characteristics'!E:E,MATCH($C8,'Policy Characteristics'!$C:$C,0)))</f>
        <v>trans reduce regulated pollutants</v>
      </c>
      <c r="L8" s="222">
        <f>IF(ISBLANK(INDEX('Policy Characteristics'!F:F,MATCH($C8,'Policy Characteristics'!$C:$C,0))),"",INDEX('Policy Characteristics'!F:F,MATCH($C8,'Policy Characteristics'!$C:$C,0)))</f>
        <v>0</v>
      </c>
      <c r="M8" s="222">
        <f>IF(ISBLANK(INDEX('Policy Characteristics'!G:G,MATCH($C8,'Policy Characteristics'!$C:$C,0))),"",INDEX('Policy Characteristics'!G:G,MATCH($C8,'Policy Characteristics'!$C:$C,0)))</f>
        <v>1</v>
      </c>
      <c r="N8" s="222">
        <f>IF(ISBLANK(INDEX('Policy Characteristics'!H:H,MATCH($C8,'Policy Characteristics'!$C:$C,0))),"",INDEX('Policy Characteristics'!H:H,MATCH($C8,'Policy Characteristics'!$C:$C,0)))</f>
        <v>0.02</v>
      </c>
      <c r="O8" s="354" t="str">
        <f>IF(ISBLANK(INDEX('Policy Characteristics'!I:I,MATCH($C8,'Policy Characteristics'!$C:$C,0))),"",INDEX('Policy Characteristics'!I:I,MATCH($C8,'Policy Characteristics'!$C:$C,0)))</f>
        <v>% reduction in emissions</v>
      </c>
      <c r="P8" s="354" t="str">
        <f>IF(ISBLANK(INDEX('Policy Characteristics'!J:J,MATCH($C8,'Policy Characteristics'!$C:$C,0))),"",INDEX('Policy Characteristics'!J:J,MATCH($C8,'Policy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8" s="354" t="str">
        <f>IF(ISBLANK(INDEX('Policy Characteristics'!K:K,MATCH($C8,'Policy Characteristics'!$C:$C,0))),"",INDEX('Policy Characteristics'!K:K,MATCH($C8,'Policy Characteristics'!$C:$C,0)))</f>
        <v>transportation-sector-main.html#conv-pol-stds</v>
      </c>
      <c r="R8" s="354" t="str">
        <f>IF(ISBLANK(INDEX('Policy Characteristics'!L:L,MATCH($C8,'Policy Characteristics'!$C:$C,0))),"",INDEX('Policy Characteristics'!L:L,MATCH($C8,'Policy Characteristics'!$C:$C,0)))</f>
        <v>conventional-pollutant-standards.html</v>
      </c>
    </row>
    <row r="9" spans="1:18" s="345" customFormat="1" ht="19.899999999999999" customHeight="1">
      <c r="A9" s="354" t="str">
        <f>IF(ISBLANK(INDEX('Policy Characteristics'!A:A,MATCH($C9,'Policy Characteristics'!$C:$C,0))),"",INDEX('Policy Characteristics'!A:A,MATCH($C9,'Policy Characteristics'!$C:$C,0)))</f>
        <v>Transportation</v>
      </c>
      <c r="B9" s="366" t="str">
        <f>IF(ISBLANK(INDEX('Policy Characteristics'!B:B,MATCH($C9,'Policy Characteristics'!$C:$C,0))),"",INDEX('Policy Characteristics'!B:B,MATCH($C9,'Policy Characteristics'!$C:$C,0)))</f>
        <v>Conventional Pollutant Standards</v>
      </c>
      <c r="C9" s="354" t="str">
        <f t="shared" si="0"/>
        <v>Percentage Reduction of Separately Regulated Pollutants</v>
      </c>
      <c r="D9" s="345" t="s">
        <v>666</v>
      </c>
      <c r="E9" s="345" t="s">
        <v>678</v>
      </c>
      <c r="F9" s="345" t="s">
        <v>668</v>
      </c>
      <c r="G9" s="345" t="s">
        <v>678</v>
      </c>
      <c r="H9" s="241">
        <v>307</v>
      </c>
      <c r="I9" s="367" t="s">
        <v>670</v>
      </c>
      <c r="J9" s="368" t="str">
        <f>IF(ISBLANK(INDEX('Policy Characteristics'!D:D,MATCH($C9,'Policy Characteristics'!$C:$C,0))),"",INDEX('Policy Characteristics'!D:D,MATCH($C9,'Policy Characteristics'!$C:$C,0)))</f>
        <v>Conventional Pollutant Standard</v>
      </c>
      <c r="K9" s="354" t="str">
        <f>IF(ISBLANK(INDEX('Policy Characteristics'!E:E,MATCH($C9,'Policy Characteristics'!$C:$C,0))),"",INDEX('Policy Characteristics'!E:E,MATCH($C9,'Policy Characteristics'!$C:$C,0)))</f>
        <v>trans reduce regulated pollutants</v>
      </c>
      <c r="L9" s="222">
        <f>IF(ISBLANK(INDEX('Policy Characteristics'!F:F,MATCH($C9,'Policy Characteristics'!$C:$C,0))),"",INDEX('Policy Characteristics'!F:F,MATCH($C9,'Policy Characteristics'!$C:$C,0)))</f>
        <v>0</v>
      </c>
      <c r="M9" s="222">
        <f>IF(ISBLANK(INDEX('Policy Characteristics'!G:G,MATCH($C9,'Policy Characteristics'!$C:$C,0))),"",INDEX('Policy Characteristics'!G:G,MATCH($C9,'Policy Characteristics'!$C:$C,0)))</f>
        <v>1</v>
      </c>
      <c r="N9" s="222">
        <f>IF(ISBLANK(INDEX('Policy Characteristics'!H:H,MATCH($C9,'Policy Characteristics'!$C:$C,0))),"",INDEX('Policy Characteristics'!H:H,MATCH($C9,'Policy Characteristics'!$C:$C,0)))</f>
        <v>0.02</v>
      </c>
      <c r="O9" s="354" t="str">
        <f>IF(ISBLANK(INDEX('Policy Characteristics'!I:I,MATCH($C9,'Policy Characteristics'!$C:$C,0))),"",INDEX('Policy Characteristics'!I:I,MATCH($C9,'Policy Characteristics'!$C:$C,0)))</f>
        <v>% reduction in emissions</v>
      </c>
      <c r="P9" s="354" t="str">
        <f>IF(ISBLANK(INDEX('Policy Characteristics'!J:J,MATCH($C9,'Policy Characteristics'!$C:$C,0))),"",INDEX('Policy Characteristics'!J:J,MATCH($C9,'Policy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9" s="354" t="str">
        <f>IF(ISBLANK(INDEX('Policy Characteristics'!K:K,MATCH($C9,'Policy Characteristics'!$C:$C,0))),"",INDEX('Policy Characteristics'!K:K,MATCH($C9,'Policy Characteristics'!$C:$C,0)))</f>
        <v>transportation-sector-main.html#conv-pol-stds</v>
      </c>
      <c r="R9" s="354" t="str">
        <f>IF(ISBLANK(INDEX('Policy Characteristics'!L:L,MATCH($C9,'Policy Characteristics'!$C:$C,0))),"",INDEX('Policy Characteristics'!L:L,MATCH($C9,'Policy Characteristics'!$C:$C,0)))</f>
        <v>conventional-pollutant-standards.html</v>
      </c>
    </row>
    <row r="10" spans="1:18" s="345" customFormat="1" ht="19.899999999999999" customHeight="1">
      <c r="A10" s="354" t="str">
        <f>IF(ISBLANK(INDEX('Policy Characteristics'!A:A,MATCH($C10,'Policy Characteristics'!$C:$C,0))),"",INDEX('Policy Characteristics'!A:A,MATCH($C10,'Policy Characteristics'!$C:$C,0)))</f>
        <v>Transportation</v>
      </c>
      <c r="B10" s="366" t="str">
        <f>IF(ISBLANK(INDEX('Policy Characteristics'!B:B,MATCH($C10,'Policy Characteristics'!$C:$C,0))),"",INDEX('Policy Characteristics'!B:B,MATCH($C10,'Policy Characteristics'!$C:$C,0)))</f>
        <v>Conventional Pollutant Standards</v>
      </c>
      <c r="C10" s="354" t="str">
        <f t="shared" si="0"/>
        <v>Percentage Reduction of Separately Regulated Pollutants</v>
      </c>
      <c r="D10" s="345" t="s">
        <v>666</v>
      </c>
      <c r="E10" s="345" t="s">
        <v>679</v>
      </c>
      <c r="F10" s="345" t="s">
        <v>668</v>
      </c>
      <c r="G10" s="345" t="s">
        <v>679</v>
      </c>
      <c r="H10" s="241">
        <v>308</v>
      </c>
      <c r="I10" s="369" t="s">
        <v>680</v>
      </c>
      <c r="J10" s="368" t="str">
        <f>IF(ISBLANK(INDEX('Policy Characteristics'!D:D,MATCH($C10,'Policy Characteristics'!$C:$C,0))),"",INDEX('Policy Characteristics'!D:D,MATCH($C10,'Policy Characteristics'!$C:$C,0)))</f>
        <v>Conventional Pollutant Standard</v>
      </c>
      <c r="K10" s="354" t="str">
        <f>IF(ISBLANK(INDEX('Policy Characteristics'!E:E,MATCH($C10,'Policy Characteristics'!$C:$C,0))),"",INDEX('Policy Characteristics'!E:E,MATCH($C10,'Policy Characteristics'!$C:$C,0)))</f>
        <v>trans reduce regulated pollutants</v>
      </c>
      <c r="L10" s="222">
        <f>IF(ISBLANK(INDEX('Policy Characteristics'!F:F,MATCH($C10,'Policy Characteristics'!$C:$C,0))),"",INDEX('Policy Characteristics'!F:F,MATCH($C10,'Policy Characteristics'!$C:$C,0)))</f>
        <v>0</v>
      </c>
      <c r="M10" s="222">
        <f>IF(ISBLANK(INDEX('Policy Characteristics'!G:G,MATCH($C10,'Policy Characteristics'!$C:$C,0))),"",INDEX('Policy Characteristics'!G:G,MATCH($C10,'Policy Characteristics'!$C:$C,0)))</f>
        <v>1</v>
      </c>
      <c r="N10" s="222">
        <f>IF(ISBLANK(INDEX('Policy Characteristics'!H:H,MATCH($C10,'Policy Characteristics'!$C:$C,0))),"",INDEX('Policy Characteristics'!H:H,MATCH($C10,'Policy Characteristics'!$C:$C,0)))</f>
        <v>0.02</v>
      </c>
      <c r="O10" s="354" t="str">
        <f>IF(ISBLANK(INDEX('Policy Characteristics'!I:I,MATCH($C10,'Policy Characteristics'!$C:$C,0))),"",INDEX('Policy Characteristics'!I:I,MATCH($C10,'Policy Characteristics'!$C:$C,0)))</f>
        <v>% reduction in emissions</v>
      </c>
      <c r="P10" s="354" t="str">
        <f>IF(ISBLANK(INDEX('Policy Characteristics'!J:J,MATCH($C10,'Policy Characteristics'!$C:$C,0))),"",INDEX('Policy Characteristics'!J:J,MATCH($C10,'Policy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10" s="354" t="str">
        <f>IF(ISBLANK(INDEX('Policy Characteristics'!K:K,MATCH($C10,'Policy Characteristics'!$C:$C,0))),"",INDEX('Policy Characteristics'!K:K,MATCH($C10,'Policy Characteristics'!$C:$C,0)))</f>
        <v>transportation-sector-main.html#conv-pol-stds</v>
      </c>
      <c r="R10" s="354" t="str">
        <f>IF(ISBLANK(INDEX('Policy Characteristics'!L:L,MATCH($C10,'Policy Characteristics'!$C:$C,0))),"",INDEX('Policy Characteristics'!L:L,MATCH($C10,'Policy Characteristics'!$C:$C,0)))</f>
        <v>conventional-pollutant-standards.html</v>
      </c>
    </row>
    <row r="11" spans="1:18" s="345" customFormat="1" ht="19.899999999999999" customHeight="1">
      <c r="A11" s="354" t="str">
        <f>IF(ISBLANK(INDEX('Policy Characteristics'!A:A,MATCH($C11,'Policy Characteristics'!$C:$C,0))),"",INDEX('Policy Characteristics'!A:A,MATCH($C11,'Policy Characteristics'!$C:$C,0)))</f>
        <v>Transportation</v>
      </c>
      <c r="B11" s="366" t="str">
        <f>IF(ISBLANK(INDEX('Policy Characteristics'!B:B,MATCH($C11,'Policy Characteristics'!$C:$C,0))),"",INDEX('Policy Characteristics'!B:B,MATCH($C11,'Policy Characteristics'!$C:$C,0)))</f>
        <v>Conventional Pollutant Standards</v>
      </c>
      <c r="C11" s="354" t="str">
        <f t="shared" si="0"/>
        <v>Percentage Reduction of Separately Regulated Pollutants</v>
      </c>
      <c r="D11" s="345" t="s">
        <v>666</v>
      </c>
      <c r="E11" s="345" t="s">
        <v>681</v>
      </c>
      <c r="F11" s="345" t="s">
        <v>668</v>
      </c>
      <c r="G11" s="345" t="s">
        <v>681</v>
      </c>
      <c r="H11" s="241">
        <v>309</v>
      </c>
      <c r="I11" s="369" t="s">
        <v>680</v>
      </c>
      <c r="J11" s="368" t="str">
        <f>IF(ISBLANK(INDEX('Policy Characteristics'!D:D,MATCH($C11,'Policy Characteristics'!$C:$C,0))),"",INDEX('Policy Characteristics'!D:D,MATCH($C11,'Policy Characteristics'!$C:$C,0)))</f>
        <v>Conventional Pollutant Standard</v>
      </c>
      <c r="K11" s="354" t="str">
        <f>IF(ISBLANK(INDEX('Policy Characteristics'!E:E,MATCH($C11,'Policy Characteristics'!$C:$C,0))),"",INDEX('Policy Characteristics'!E:E,MATCH($C11,'Policy Characteristics'!$C:$C,0)))</f>
        <v>trans reduce regulated pollutants</v>
      </c>
      <c r="L11" s="222">
        <f>IF(ISBLANK(INDEX('Policy Characteristics'!F:F,MATCH($C11,'Policy Characteristics'!$C:$C,0))),"",INDEX('Policy Characteristics'!F:F,MATCH($C11,'Policy Characteristics'!$C:$C,0)))</f>
        <v>0</v>
      </c>
      <c r="M11" s="222">
        <f>IF(ISBLANK(INDEX('Policy Characteristics'!G:G,MATCH($C11,'Policy Characteristics'!$C:$C,0))),"",INDEX('Policy Characteristics'!G:G,MATCH($C11,'Policy Characteristics'!$C:$C,0)))</f>
        <v>1</v>
      </c>
      <c r="N11" s="222">
        <f>IF(ISBLANK(INDEX('Policy Characteristics'!H:H,MATCH($C11,'Policy Characteristics'!$C:$C,0))),"",INDEX('Policy Characteristics'!H:H,MATCH($C11,'Policy Characteristics'!$C:$C,0)))</f>
        <v>0.02</v>
      </c>
      <c r="O11" s="354" t="str">
        <f>IF(ISBLANK(INDEX('Policy Characteristics'!I:I,MATCH($C11,'Policy Characteristics'!$C:$C,0))),"",INDEX('Policy Characteristics'!I:I,MATCH($C11,'Policy Characteristics'!$C:$C,0)))</f>
        <v>% reduction in emissions</v>
      </c>
      <c r="P11" s="354" t="str">
        <f>IF(ISBLANK(INDEX('Policy Characteristics'!J:J,MATCH($C11,'Policy Characteristics'!$C:$C,0))),"",INDEX('Policy Characteristics'!J:J,MATCH($C11,'Policy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11" s="354" t="str">
        <f>IF(ISBLANK(INDEX('Policy Characteristics'!K:K,MATCH($C11,'Policy Characteristics'!$C:$C,0))),"",INDEX('Policy Characteristics'!K:K,MATCH($C11,'Policy Characteristics'!$C:$C,0)))</f>
        <v>transportation-sector-main.html#conv-pol-stds</v>
      </c>
      <c r="R11" s="354" t="str">
        <f>IF(ISBLANK(INDEX('Policy Characteristics'!L:L,MATCH($C11,'Policy Characteristics'!$C:$C,0))),"",INDEX('Policy Characteristics'!L:L,MATCH($C11,'Policy Characteristics'!$C:$C,0)))</f>
        <v>conventional-pollutant-standards.html</v>
      </c>
    </row>
    <row r="12" spans="1:18" s="345" customFormat="1" ht="19.899999999999999" customHeight="1">
      <c r="A12" s="354" t="str">
        <f>IF(ISBLANK(INDEX('Policy Characteristics'!A:A,MATCH($C12,'Policy Characteristics'!$C:$C,0))),"",INDEX('Policy Characteristics'!A:A,MATCH($C12,'Policy Characteristics'!$C:$C,0)))</f>
        <v>Transportation</v>
      </c>
      <c r="B12" s="366" t="str">
        <f>IF(ISBLANK(INDEX('Policy Characteristics'!B:B,MATCH($C12,'Policy Characteristics'!$C:$C,0))),"",INDEX('Policy Characteristics'!B:B,MATCH($C12,'Policy Characteristics'!$C:$C,0)))</f>
        <v>Conventional Pollutant Standards</v>
      </c>
      <c r="C12" s="354" t="str">
        <f t="shared" si="0"/>
        <v>Percentage Reduction of Separately Regulated Pollutants</v>
      </c>
      <c r="D12" s="345" t="s">
        <v>682</v>
      </c>
      <c r="E12" s="345" t="s">
        <v>667</v>
      </c>
      <c r="F12" s="345" t="s">
        <v>683</v>
      </c>
      <c r="G12" s="345" t="s">
        <v>669</v>
      </c>
      <c r="H12" s="241">
        <v>310</v>
      </c>
      <c r="I12" s="367" t="s">
        <v>670</v>
      </c>
      <c r="J12" s="368" t="str">
        <f>IF(ISBLANK(INDEX('Policy Characteristics'!D:D,MATCH($C12,'Policy Characteristics'!$C:$C,0))),"",INDEX('Policy Characteristics'!D:D,MATCH($C12,'Policy Characteristics'!$C:$C,0)))</f>
        <v>Conventional Pollutant Standard</v>
      </c>
      <c r="K12" s="354" t="str">
        <f>IF(ISBLANK(INDEX('Policy Characteristics'!E:E,MATCH($C12,'Policy Characteristics'!$C:$C,0))),"",INDEX('Policy Characteristics'!E:E,MATCH($C12,'Policy Characteristics'!$C:$C,0)))</f>
        <v>trans reduce regulated pollutants</v>
      </c>
      <c r="L12" s="222">
        <f>IF(ISBLANK(INDEX('Policy Characteristics'!F:F,MATCH($C12,'Policy Characteristics'!$C:$C,0))),"",INDEX('Policy Characteristics'!F:F,MATCH($C12,'Policy Characteristics'!$C:$C,0)))</f>
        <v>0</v>
      </c>
      <c r="M12" s="222">
        <f>IF(ISBLANK(INDEX('Policy Characteristics'!G:G,MATCH($C12,'Policy Characteristics'!$C:$C,0))),"",INDEX('Policy Characteristics'!G:G,MATCH($C12,'Policy Characteristics'!$C:$C,0)))</f>
        <v>1</v>
      </c>
      <c r="N12" s="222">
        <f>IF(ISBLANK(INDEX('Policy Characteristics'!H:H,MATCH($C12,'Policy Characteristics'!$C:$C,0))),"",INDEX('Policy Characteristics'!H:H,MATCH($C12,'Policy Characteristics'!$C:$C,0)))</f>
        <v>0.02</v>
      </c>
      <c r="O12" s="354" t="str">
        <f>IF(ISBLANK(INDEX('Policy Characteristics'!I:I,MATCH($C12,'Policy Characteristics'!$C:$C,0))),"",INDEX('Policy Characteristics'!I:I,MATCH($C12,'Policy Characteristics'!$C:$C,0)))</f>
        <v>% reduction in emissions</v>
      </c>
      <c r="P12" s="354" t="str">
        <f>IF(ISBLANK(INDEX('Policy Characteristics'!J:J,MATCH($C12,'Policy Characteristics'!$C:$C,0))),"",INDEX('Policy Characteristics'!J:J,MATCH($C12,'Policy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12" s="354" t="str">
        <f>IF(ISBLANK(INDEX('Policy Characteristics'!K:K,MATCH($C12,'Policy Characteristics'!$C:$C,0))),"",INDEX('Policy Characteristics'!K:K,MATCH($C12,'Policy Characteristics'!$C:$C,0)))</f>
        <v>transportation-sector-main.html#conv-pol-stds</v>
      </c>
      <c r="R12" s="354" t="str">
        <f>IF(ISBLANK(INDEX('Policy Characteristics'!L:L,MATCH($C12,'Policy Characteristics'!$C:$C,0))),"",INDEX('Policy Characteristics'!L:L,MATCH($C12,'Policy Characteristics'!$C:$C,0)))</f>
        <v>conventional-pollutant-standards.html</v>
      </c>
    </row>
    <row r="13" spans="1:18" s="345" customFormat="1" ht="19.899999999999999" customHeight="1">
      <c r="A13" s="354" t="str">
        <f>IF(ISBLANK(INDEX('Policy Characteristics'!A:A,MATCH($C13,'Policy Characteristics'!$C:$C,0))),"",INDEX('Policy Characteristics'!A:A,MATCH($C13,'Policy Characteristics'!$C:$C,0)))</f>
        <v>Transportation</v>
      </c>
      <c r="B13" s="366" t="str">
        <f>IF(ISBLANK(INDEX('Policy Characteristics'!B:B,MATCH($C13,'Policy Characteristics'!$C:$C,0))),"",INDEX('Policy Characteristics'!B:B,MATCH($C13,'Policy Characteristics'!$C:$C,0)))</f>
        <v>Conventional Pollutant Standards</v>
      </c>
      <c r="C13" s="354" t="str">
        <f t="shared" si="0"/>
        <v>Percentage Reduction of Separately Regulated Pollutants</v>
      </c>
      <c r="D13" s="345" t="s">
        <v>682</v>
      </c>
      <c r="E13" s="345" t="s">
        <v>671</v>
      </c>
      <c r="F13" s="345" t="s">
        <v>683</v>
      </c>
      <c r="G13" s="345" t="s">
        <v>671</v>
      </c>
      <c r="H13" s="241">
        <v>311</v>
      </c>
      <c r="I13" s="367" t="s">
        <v>670</v>
      </c>
      <c r="J13" s="368" t="str">
        <f>IF(ISBLANK(INDEX('Policy Characteristics'!D:D,MATCH($C13,'Policy Characteristics'!$C:$C,0))),"",INDEX('Policy Characteristics'!D:D,MATCH($C13,'Policy Characteristics'!$C:$C,0)))</f>
        <v>Conventional Pollutant Standard</v>
      </c>
      <c r="K13" s="354" t="str">
        <f>IF(ISBLANK(INDEX('Policy Characteristics'!E:E,MATCH($C13,'Policy Characteristics'!$C:$C,0))),"",INDEX('Policy Characteristics'!E:E,MATCH($C13,'Policy Characteristics'!$C:$C,0)))</f>
        <v>trans reduce regulated pollutants</v>
      </c>
      <c r="L13" s="222">
        <f>IF(ISBLANK(INDEX('Policy Characteristics'!F:F,MATCH($C13,'Policy Characteristics'!$C:$C,0))),"",INDEX('Policy Characteristics'!F:F,MATCH($C13,'Policy Characteristics'!$C:$C,0)))</f>
        <v>0</v>
      </c>
      <c r="M13" s="222">
        <f>IF(ISBLANK(INDEX('Policy Characteristics'!G:G,MATCH($C13,'Policy Characteristics'!$C:$C,0))),"",INDEX('Policy Characteristics'!G:G,MATCH($C13,'Policy Characteristics'!$C:$C,0)))</f>
        <v>1</v>
      </c>
      <c r="N13" s="222">
        <f>IF(ISBLANK(INDEX('Policy Characteristics'!H:H,MATCH($C13,'Policy Characteristics'!$C:$C,0))),"",INDEX('Policy Characteristics'!H:H,MATCH($C13,'Policy Characteristics'!$C:$C,0)))</f>
        <v>0.02</v>
      </c>
      <c r="O13" s="354" t="str">
        <f>IF(ISBLANK(INDEX('Policy Characteristics'!I:I,MATCH($C13,'Policy Characteristics'!$C:$C,0))),"",INDEX('Policy Characteristics'!I:I,MATCH($C13,'Policy Characteristics'!$C:$C,0)))</f>
        <v>% reduction in emissions</v>
      </c>
      <c r="P13" s="354" t="str">
        <f>IF(ISBLANK(INDEX('Policy Characteristics'!J:J,MATCH($C13,'Policy Characteristics'!$C:$C,0))),"",INDEX('Policy Characteristics'!J:J,MATCH($C13,'Policy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13" s="354" t="str">
        <f>IF(ISBLANK(INDEX('Policy Characteristics'!K:K,MATCH($C13,'Policy Characteristics'!$C:$C,0))),"",INDEX('Policy Characteristics'!K:K,MATCH($C13,'Policy Characteristics'!$C:$C,0)))</f>
        <v>transportation-sector-main.html#conv-pol-stds</v>
      </c>
      <c r="R13" s="354" t="str">
        <f>IF(ISBLANK(INDEX('Policy Characteristics'!L:L,MATCH($C13,'Policy Characteristics'!$C:$C,0))),"",INDEX('Policy Characteristics'!L:L,MATCH($C13,'Policy Characteristics'!$C:$C,0)))</f>
        <v>conventional-pollutant-standards.html</v>
      </c>
    </row>
    <row r="14" spans="1:18" s="345" customFormat="1" ht="19.899999999999999" customHeight="1">
      <c r="A14" s="354" t="str">
        <f>IF(ISBLANK(INDEX('Policy Characteristics'!A:A,MATCH($C14,'Policy Characteristics'!$C:$C,0))),"",INDEX('Policy Characteristics'!A:A,MATCH($C14,'Policy Characteristics'!$C:$C,0)))</f>
        <v>Transportation</v>
      </c>
      <c r="B14" s="366" t="str">
        <f>IF(ISBLANK(INDEX('Policy Characteristics'!B:B,MATCH($C14,'Policy Characteristics'!$C:$C,0))),"",INDEX('Policy Characteristics'!B:B,MATCH($C14,'Policy Characteristics'!$C:$C,0)))</f>
        <v>Conventional Pollutant Standards</v>
      </c>
      <c r="C14" s="354" t="str">
        <f t="shared" si="0"/>
        <v>Percentage Reduction of Separately Regulated Pollutants</v>
      </c>
      <c r="D14" s="345" t="s">
        <v>682</v>
      </c>
      <c r="E14" s="345" t="s">
        <v>672</v>
      </c>
      <c r="F14" s="345" t="s">
        <v>683</v>
      </c>
      <c r="G14" s="345" t="s">
        <v>672</v>
      </c>
      <c r="H14" s="241">
        <v>312</v>
      </c>
      <c r="I14" s="367" t="s">
        <v>670</v>
      </c>
      <c r="J14" s="368" t="str">
        <f>IF(ISBLANK(INDEX('Policy Characteristics'!D:D,MATCH($C14,'Policy Characteristics'!$C:$C,0))),"",INDEX('Policy Characteristics'!D:D,MATCH($C14,'Policy Characteristics'!$C:$C,0)))</f>
        <v>Conventional Pollutant Standard</v>
      </c>
      <c r="K14" s="354" t="str">
        <f>IF(ISBLANK(INDEX('Policy Characteristics'!E:E,MATCH($C14,'Policy Characteristics'!$C:$C,0))),"",INDEX('Policy Characteristics'!E:E,MATCH($C14,'Policy Characteristics'!$C:$C,0)))</f>
        <v>trans reduce regulated pollutants</v>
      </c>
      <c r="L14" s="222">
        <f>IF(ISBLANK(INDEX('Policy Characteristics'!F:F,MATCH($C14,'Policy Characteristics'!$C:$C,0))),"",INDEX('Policy Characteristics'!F:F,MATCH($C14,'Policy Characteristics'!$C:$C,0)))</f>
        <v>0</v>
      </c>
      <c r="M14" s="222">
        <f>IF(ISBLANK(INDEX('Policy Characteristics'!G:G,MATCH($C14,'Policy Characteristics'!$C:$C,0))),"",INDEX('Policy Characteristics'!G:G,MATCH($C14,'Policy Characteristics'!$C:$C,0)))</f>
        <v>1</v>
      </c>
      <c r="N14" s="222">
        <f>IF(ISBLANK(INDEX('Policy Characteristics'!H:H,MATCH($C14,'Policy Characteristics'!$C:$C,0))),"",INDEX('Policy Characteristics'!H:H,MATCH($C14,'Policy Characteristics'!$C:$C,0)))</f>
        <v>0.02</v>
      </c>
      <c r="O14" s="354" t="str">
        <f>IF(ISBLANK(INDEX('Policy Characteristics'!I:I,MATCH($C14,'Policy Characteristics'!$C:$C,0))),"",INDEX('Policy Characteristics'!I:I,MATCH($C14,'Policy Characteristics'!$C:$C,0)))</f>
        <v>% reduction in emissions</v>
      </c>
      <c r="P14" s="354" t="str">
        <f>IF(ISBLANK(INDEX('Policy Characteristics'!J:J,MATCH($C14,'Policy Characteristics'!$C:$C,0))),"",INDEX('Policy Characteristics'!J:J,MATCH($C14,'Policy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14" s="354" t="str">
        <f>IF(ISBLANK(INDEX('Policy Characteristics'!K:K,MATCH($C14,'Policy Characteristics'!$C:$C,0))),"",INDEX('Policy Characteristics'!K:K,MATCH($C14,'Policy Characteristics'!$C:$C,0)))</f>
        <v>transportation-sector-main.html#conv-pol-stds</v>
      </c>
      <c r="R14" s="354" t="str">
        <f>IF(ISBLANK(INDEX('Policy Characteristics'!L:L,MATCH($C14,'Policy Characteristics'!$C:$C,0))),"",INDEX('Policy Characteristics'!L:L,MATCH($C14,'Policy Characteristics'!$C:$C,0)))</f>
        <v>conventional-pollutant-standards.html</v>
      </c>
    </row>
    <row r="15" spans="1:18" s="345" customFormat="1" ht="19.899999999999999" customHeight="1">
      <c r="A15" s="354" t="str">
        <f>IF(ISBLANK(INDEX('Policy Characteristics'!A:A,MATCH($C15,'Policy Characteristics'!$C:$C,0))),"",INDEX('Policy Characteristics'!A:A,MATCH($C15,'Policy Characteristics'!$C:$C,0)))</f>
        <v>Transportation</v>
      </c>
      <c r="B15" s="366" t="str">
        <f>IF(ISBLANK(INDEX('Policy Characteristics'!B:B,MATCH($C15,'Policy Characteristics'!$C:$C,0))),"",INDEX('Policy Characteristics'!B:B,MATCH($C15,'Policy Characteristics'!$C:$C,0)))</f>
        <v>Conventional Pollutant Standards</v>
      </c>
      <c r="C15" s="354" t="str">
        <f t="shared" si="0"/>
        <v>Percentage Reduction of Separately Regulated Pollutants</v>
      </c>
      <c r="D15" s="345" t="s">
        <v>682</v>
      </c>
      <c r="E15" s="345" t="s">
        <v>673</v>
      </c>
      <c r="F15" s="345" t="s">
        <v>683</v>
      </c>
      <c r="G15" s="345" t="s">
        <v>673</v>
      </c>
      <c r="H15" s="241">
        <v>313</v>
      </c>
      <c r="I15" s="367" t="s">
        <v>670</v>
      </c>
      <c r="J15" s="368" t="str">
        <f>IF(ISBLANK(INDEX('Policy Characteristics'!D:D,MATCH($C15,'Policy Characteristics'!$C:$C,0))),"",INDEX('Policy Characteristics'!D:D,MATCH($C15,'Policy Characteristics'!$C:$C,0)))</f>
        <v>Conventional Pollutant Standard</v>
      </c>
      <c r="K15" s="354" t="str">
        <f>IF(ISBLANK(INDEX('Policy Characteristics'!E:E,MATCH($C15,'Policy Characteristics'!$C:$C,0))),"",INDEX('Policy Characteristics'!E:E,MATCH($C15,'Policy Characteristics'!$C:$C,0)))</f>
        <v>trans reduce regulated pollutants</v>
      </c>
      <c r="L15" s="222">
        <f>IF(ISBLANK(INDEX('Policy Characteristics'!F:F,MATCH($C15,'Policy Characteristics'!$C:$C,0))),"",INDEX('Policy Characteristics'!F:F,MATCH($C15,'Policy Characteristics'!$C:$C,0)))</f>
        <v>0</v>
      </c>
      <c r="M15" s="222">
        <f>IF(ISBLANK(INDEX('Policy Characteristics'!G:G,MATCH($C15,'Policy Characteristics'!$C:$C,0))),"",INDEX('Policy Characteristics'!G:G,MATCH($C15,'Policy Characteristics'!$C:$C,0)))</f>
        <v>1</v>
      </c>
      <c r="N15" s="222">
        <f>IF(ISBLANK(INDEX('Policy Characteristics'!H:H,MATCH($C15,'Policy Characteristics'!$C:$C,0))),"",INDEX('Policy Characteristics'!H:H,MATCH($C15,'Policy Characteristics'!$C:$C,0)))</f>
        <v>0.02</v>
      </c>
      <c r="O15" s="354" t="str">
        <f>IF(ISBLANK(INDEX('Policy Characteristics'!I:I,MATCH($C15,'Policy Characteristics'!$C:$C,0))),"",INDEX('Policy Characteristics'!I:I,MATCH($C15,'Policy Characteristics'!$C:$C,0)))</f>
        <v>% reduction in emissions</v>
      </c>
      <c r="P15" s="354" t="str">
        <f>IF(ISBLANK(INDEX('Policy Characteristics'!J:J,MATCH($C15,'Policy Characteristics'!$C:$C,0))),"",INDEX('Policy Characteristics'!J:J,MATCH($C15,'Policy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15" s="354" t="str">
        <f>IF(ISBLANK(INDEX('Policy Characteristics'!K:K,MATCH($C15,'Policy Characteristics'!$C:$C,0))),"",INDEX('Policy Characteristics'!K:K,MATCH($C15,'Policy Characteristics'!$C:$C,0)))</f>
        <v>transportation-sector-main.html#conv-pol-stds</v>
      </c>
      <c r="R15" s="354" t="str">
        <f>IF(ISBLANK(INDEX('Policy Characteristics'!L:L,MATCH($C15,'Policy Characteristics'!$C:$C,0))),"",INDEX('Policy Characteristics'!L:L,MATCH($C15,'Policy Characteristics'!$C:$C,0)))</f>
        <v>conventional-pollutant-standards.html</v>
      </c>
    </row>
    <row r="16" spans="1:18" s="345" customFormat="1" ht="19.899999999999999" customHeight="1">
      <c r="A16" s="354" t="str">
        <f>IF(ISBLANK(INDEX('Policy Characteristics'!A:A,MATCH($C16,'Policy Characteristics'!$C:$C,0))),"",INDEX('Policy Characteristics'!A:A,MATCH($C16,'Policy Characteristics'!$C:$C,0)))</f>
        <v>Transportation</v>
      </c>
      <c r="B16" s="366" t="str">
        <f>IF(ISBLANK(INDEX('Policy Characteristics'!B:B,MATCH($C16,'Policy Characteristics'!$C:$C,0))),"",INDEX('Policy Characteristics'!B:B,MATCH($C16,'Policy Characteristics'!$C:$C,0)))</f>
        <v>Conventional Pollutant Standards</v>
      </c>
      <c r="C16" s="354" t="str">
        <f t="shared" si="0"/>
        <v>Percentage Reduction of Separately Regulated Pollutants</v>
      </c>
      <c r="D16" s="345" t="s">
        <v>682</v>
      </c>
      <c r="E16" s="345" t="s">
        <v>674</v>
      </c>
      <c r="F16" s="345" t="s">
        <v>683</v>
      </c>
      <c r="G16" s="345" t="s">
        <v>675</v>
      </c>
      <c r="H16" s="241">
        <v>314</v>
      </c>
      <c r="I16" s="367" t="s">
        <v>670</v>
      </c>
      <c r="J16" s="368" t="str">
        <f>IF(ISBLANK(INDEX('Policy Characteristics'!D:D,MATCH($C16,'Policy Characteristics'!$C:$C,0))),"",INDEX('Policy Characteristics'!D:D,MATCH($C16,'Policy Characteristics'!$C:$C,0)))</f>
        <v>Conventional Pollutant Standard</v>
      </c>
      <c r="K16" s="354" t="str">
        <f>IF(ISBLANK(INDEX('Policy Characteristics'!E:E,MATCH($C16,'Policy Characteristics'!$C:$C,0))),"",INDEX('Policy Characteristics'!E:E,MATCH($C16,'Policy Characteristics'!$C:$C,0)))</f>
        <v>trans reduce regulated pollutants</v>
      </c>
      <c r="L16" s="222">
        <f>IF(ISBLANK(INDEX('Policy Characteristics'!F:F,MATCH($C16,'Policy Characteristics'!$C:$C,0))),"",INDEX('Policy Characteristics'!F:F,MATCH($C16,'Policy Characteristics'!$C:$C,0)))</f>
        <v>0</v>
      </c>
      <c r="M16" s="222">
        <f>IF(ISBLANK(INDEX('Policy Characteristics'!G:G,MATCH($C16,'Policy Characteristics'!$C:$C,0))),"",INDEX('Policy Characteristics'!G:G,MATCH($C16,'Policy Characteristics'!$C:$C,0)))</f>
        <v>1</v>
      </c>
      <c r="N16" s="222">
        <f>IF(ISBLANK(INDEX('Policy Characteristics'!H:H,MATCH($C16,'Policy Characteristics'!$C:$C,0))),"",INDEX('Policy Characteristics'!H:H,MATCH($C16,'Policy Characteristics'!$C:$C,0)))</f>
        <v>0.02</v>
      </c>
      <c r="O16" s="354" t="str">
        <f>IF(ISBLANK(INDEX('Policy Characteristics'!I:I,MATCH($C16,'Policy Characteristics'!$C:$C,0))),"",INDEX('Policy Characteristics'!I:I,MATCH($C16,'Policy Characteristics'!$C:$C,0)))</f>
        <v>% reduction in emissions</v>
      </c>
      <c r="P16" s="354" t="str">
        <f>IF(ISBLANK(INDEX('Policy Characteristics'!J:J,MATCH($C16,'Policy Characteristics'!$C:$C,0))),"",INDEX('Policy Characteristics'!J:J,MATCH($C16,'Policy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16" s="354" t="str">
        <f>IF(ISBLANK(INDEX('Policy Characteristics'!K:K,MATCH($C16,'Policy Characteristics'!$C:$C,0))),"",INDEX('Policy Characteristics'!K:K,MATCH($C16,'Policy Characteristics'!$C:$C,0)))</f>
        <v>transportation-sector-main.html#conv-pol-stds</v>
      </c>
      <c r="R16" s="354" t="str">
        <f>IF(ISBLANK(INDEX('Policy Characteristics'!L:L,MATCH($C16,'Policy Characteristics'!$C:$C,0))),"",INDEX('Policy Characteristics'!L:L,MATCH($C16,'Policy Characteristics'!$C:$C,0)))</f>
        <v>conventional-pollutant-standards.html</v>
      </c>
    </row>
    <row r="17" spans="1:18" s="345" customFormat="1" ht="19.899999999999999" customHeight="1">
      <c r="A17" s="354" t="str">
        <f>IF(ISBLANK(INDEX('Policy Characteristics'!A:A,MATCH($C17,'Policy Characteristics'!$C:$C,0))),"",INDEX('Policy Characteristics'!A:A,MATCH($C17,'Policy Characteristics'!$C:$C,0)))</f>
        <v>Transportation</v>
      </c>
      <c r="B17" s="366" t="str">
        <f>IF(ISBLANK(INDEX('Policy Characteristics'!B:B,MATCH($C17,'Policy Characteristics'!$C:$C,0))),"",INDEX('Policy Characteristics'!B:B,MATCH($C17,'Policy Characteristics'!$C:$C,0)))</f>
        <v>Conventional Pollutant Standards</v>
      </c>
      <c r="C17" s="354" t="str">
        <f t="shared" si="0"/>
        <v>Percentage Reduction of Separately Regulated Pollutants</v>
      </c>
      <c r="D17" s="345" t="s">
        <v>682</v>
      </c>
      <c r="E17" s="345" t="s">
        <v>676</v>
      </c>
      <c r="F17" s="345" t="s">
        <v>683</v>
      </c>
      <c r="G17" s="345" t="s">
        <v>676</v>
      </c>
      <c r="H17" s="241">
        <v>315</v>
      </c>
      <c r="I17" s="367" t="s">
        <v>670</v>
      </c>
      <c r="J17" s="368" t="str">
        <f>IF(ISBLANK(INDEX('Policy Characteristics'!D:D,MATCH($C17,'Policy Characteristics'!$C:$C,0))),"",INDEX('Policy Characteristics'!D:D,MATCH($C17,'Policy Characteristics'!$C:$C,0)))</f>
        <v>Conventional Pollutant Standard</v>
      </c>
      <c r="K17" s="354" t="str">
        <f>IF(ISBLANK(INDEX('Policy Characteristics'!E:E,MATCH($C17,'Policy Characteristics'!$C:$C,0))),"",INDEX('Policy Characteristics'!E:E,MATCH($C17,'Policy Characteristics'!$C:$C,0)))</f>
        <v>trans reduce regulated pollutants</v>
      </c>
      <c r="L17" s="222">
        <f>IF(ISBLANK(INDEX('Policy Characteristics'!F:F,MATCH($C17,'Policy Characteristics'!$C:$C,0))),"",INDEX('Policy Characteristics'!F:F,MATCH($C17,'Policy Characteristics'!$C:$C,0)))</f>
        <v>0</v>
      </c>
      <c r="M17" s="222">
        <f>IF(ISBLANK(INDEX('Policy Characteristics'!G:G,MATCH($C17,'Policy Characteristics'!$C:$C,0))),"",INDEX('Policy Characteristics'!G:G,MATCH($C17,'Policy Characteristics'!$C:$C,0)))</f>
        <v>1</v>
      </c>
      <c r="N17" s="222">
        <f>IF(ISBLANK(INDEX('Policy Characteristics'!H:H,MATCH($C17,'Policy Characteristics'!$C:$C,0))),"",INDEX('Policy Characteristics'!H:H,MATCH($C17,'Policy Characteristics'!$C:$C,0)))</f>
        <v>0.02</v>
      </c>
      <c r="O17" s="354" t="str">
        <f>IF(ISBLANK(INDEX('Policy Characteristics'!I:I,MATCH($C17,'Policy Characteristics'!$C:$C,0))),"",INDEX('Policy Characteristics'!I:I,MATCH($C17,'Policy Characteristics'!$C:$C,0)))</f>
        <v>% reduction in emissions</v>
      </c>
      <c r="P17" s="354" t="str">
        <f>IF(ISBLANK(INDEX('Policy Characteristics'!J:J,MATCH($C17,'Policy Characteristics'!$C:$C,0))),"",INDEX('Policy Characteristics'!J:J,MATCH($C17,'Policy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17" s="354" t="str">
        <f>IF(ISBLANK(INDEX('Policy Characteristics'!K:K,MATCH($C17,'Policy Characteristics'!$C:$C,0))),"",INDEX('Policy Characteristics'!K:K,MATCH($C17,'Policy Characteristics'!$C:$C,0)))</f>
        <v>transportation-sector-main.html#conv-pol-stds</v>
      </c>
      <c r="R17" s="354" t="str">
        <f>IF(ISBLANK(INDEX('Policy Characteristics'!L:L,MATCH($C17,'Policy Characteristics'!$C:$C,0))),"",INDEX('Policy Characteristics'!L:L,MATCH($C17,'Policy Characteristics'!$C:$C,0)))</f>
        <v>conventional-pollutant-standards.html</v>
      </c>
    </row>
    <row r="18" spans="1:18" s="345" customFormat="1" ht="19.899999999999999" customHeight="1">
      <c r="A18" s="354" t="str">
        <f>IF(ISBLANK(INDEX('Policy Characteristics'!A:A,MATCH($C18,'Policy Characteristics'!$C:$C,0))),"",INDEX('Policy Characteristics'!A:A,MATCH($C18,'Policy Characteristics'!$C:$C,0)))</f>
        <v>Transportation</v>
      </c>
      <c r="B18" s="366" t="str">
        <f>IF(ISBLANK(INDEX('Policy Characteristics'!B:B,MATCH($C18,'Policy Characteristics'!$C:$C,0))),"",INDEX('Policy Characteristics'!B:B,MATCH($C18,'Policy Characteristics'!$C:$C,0)))</f>
        <v>Conventional Pollutant Standards</v>
      </c>
      <c r="C18" s="354" t="str">
        <f t="shared" si="0"/>
        <v>Percentage Reduction of Separately Regulated Pollutants</v>
      </c>
      <c r="D18" s="345" t="s">
        <v>682</v>
      </c>
      <c r="E18" s="345" t="s">
        <v>677</v>
      </c>
      <c r="F18" s="345" t="s">
        <v>683</v>
      </c>
      <c r="G18" s="345" t="s">
        <v>677</v>
      </c>
      <c r="H18" s="241">
        <v>316</v>
      </c>
      <c r="I18" s="367" t="s">
        <v>670</v>
      </c>
      <c r="J18" s="368" t="str">
        <f>IF(ISBLANK(INDEX('Policy Characteristics'!D:D,MATCH($C18,'Policy Characteristics'!$C:$C,0))),"",INDEX('Policy Characteristics'!D:D,MATCH($C18,'Policy Characteristics'!$C:$C,0)))</f>
        <v>Conventional Pollutant Standard</v>
      </c>
      <c r="K18" s="354" t="str">
        <f>IF(ISBLANK(INDEX('Policy Characteristics'!E:E,MATCH($C18,'Policy Characteristics'!$C:$C,0))),"",INDEX('Policy Characteristics'!E:E,MATCH($C18,'Policy Characteristics'!$C:$C,0)))</f>
        <v>trans reduce regulated pollutants</v>
      </c>
      <c r="L18" s="222">
        <f>IF(ISBLANK(INDEX('Policy Characteristics'!F:F,MATCH($C18,'Policy Characteristics'!$C:$C,0))),"",INDEX('Policy Characteristics'!F:F,MATCH($C18,'Policy Characteristics'!$C:$C,0)))</f>
        <v>0</v>
      </c>
      <c r="M18" s="222">
        <f>IF(ISBLANK(INDEX('Policy Characteristics'!G:G,MATCH($C18,'Policy Characteristics'!$C:$C,0))),"",INDEX('Policy Characteristics'!G:G,MATCH($C18,'Policy Characteristics'!$C:$C,0)))</f>
        <v>1</v>
      </c>
      <c r="N18" s="222">
        <f>IF(ISBLANK(INDEX('Policy Characteristics'!H:H,MATCH($C18,'Policy Characteristics'!$C:$C,0))),"",INDEX('Policy Characteristics'!H:H,MATCH($C18,'Policy Characteristics'!$C:$C,0)))</f>
        <v>0.02</v>
      </c>
      <c r="O18" s="354" t="str">
        <f>IF(ISBLANK(INDEX('Policy Characteristics'!I:I,MATCH($C18,'Policy Characteristics'!$C:$C,0))),"",INDEX('Policy Characteristics'!I:I,MATCH($C18,'Policy Characteristics'!$C:$C,0)))</f>
        <v>% reduction in emissions</v>
      </c>
      <c r="P18" s="354" t="str">
        <f>IF(ISBLANK(INDEX('Policy Characteristics'!J:J,MATCH($C18,'Policy Characteristics'!$C:$C,0))),"",INDEX('Policy Characteristics'!J:J,MATCH($C18,'Policy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18" s="354" t="str">
        <f>IF(ISBLANK(INDEX('Policy Characteristics'!K:K,MATCH($C18,'Policy Characteristics'!$C:$C,0))),"",INDEX('Policy Characteristics'!K:K,MATCH($C18,'Policy Characteristics'!$C:$C,0)))</f>
        <v>transportation-sector-main.html#conv-pol-stds</v>
      </c>
      <c r="R18" s="354" t="str">
        <f>IF(ISBLANK(INDEX('Policy Characteristics'!L:L,MATCH($C18,'Policy Characteristics'!$C:$C,0))),"",INDEX('Policy Characteristics'!L:L,MATCH($C18,'Policy Characteristics'!$C:$C,0)))</f>
        <v>conventional-pollutant-standards.html</v>
      </c>
    </row>
    <row r="19" spans="1:18" s="345" customFormat="1" ht="19.899999999999999" customHeight="1">
      <c r="A19" s="354" t="str">
        <f>IF(ISBLANK(INDEX('Policy Characteristics'!A:A,MATCH($C19,'Policy Characteristics'!$C:$C,0))),"",INDEX('Policy Characteristics'!A:A,MATCH($C19,'Policy Characteristics'!$C:$C,0)))</f>
        <v>Transportation</v>
      </c>
      <c r="B19" s="366" t="str">
        <f>IF(ISBLANK(INDEX('Policy Characteristics'!B:B,MATCH($C19,'Policy Characteristics'!$C:$C,0))),"",INDEX('Policy Characteristics'!B:B,MATCH($C19,'Policy Characteristics'!$C:$C,0)))</f>
        <v>Conventional Pollutant Standards</v>
      </c>
      <c r="C19" s="354" t="str">
        <f t="shared" si="0"/>
        <v>Percentage Reduction of Separately Regulated Pollutants</v>
      </c>
      <c r="D19" s="345" t="s">
        <v>682</v>
      </c>
      <c r="E19" s="345" t="s">
        <v>678</v>
      </c>
      <c r="F19" s="345" t="s">
        <v>683</v>
      </c>
      <c r="G19" s="345" t="s">
        <v>678</v>
      </c>
      <c r="H19" s="241">
        <v>317</v>
      </c>
      <c r="I19" s="367" t="s">
        <v>670</v>
      </c>
      <c r="J19" s="368" t="str">
        <f>IF(ISBLANK(INDEX('Policy Characteristics'!D:D,MATCH($C19,'Policy Characteristics'!$C:$C,0))),"",INDEX('Policy Characteristics'!D:D,MATCH($C19,'Policy Characteristics'!$C:$C,0)))</f>
        <v>Conventional Pollutant Standard</v>
      </c>
      <c r="K19" s="354" t="str">
        <f>IF(ISBLANK(INDEX('Policy Characteristics'!E:E,MATCH($C19,'Policy Characteristics'!$C:$C,0))),"",INDEX('Policy Characteristics'!E:E,MATCH($C19,'Policy Characteristics'!$C:$C,0)))</f>
        <v>trans reduce regulated pollutants</v>
      </c>
      <c r="L19" s="222">
        <f>IF(ISBLANK(INDEX('Policy Characteristics'!F:F,MATCH($C19,'Policy Characteristics'!$C:$C,0))),"",INDEX('Policy Characteristics'!F:F,MATCH($C19,'Policy Characteristics'!$C:$C,0)))</f>
        <v>0</v>
      </c>
      <c r="M19" s="222">
        <f>IF(ISBLANK(INDEX('Policy Characteristics'!G:G,MATCH($C19,'Policy Characteristics'!$C:$C,0))),"",INDEX('Policy Characteristics'!G:G,MATCH($C19,'Policy Characteristics'!$C:$C,0)))</f>
        <v>1</v>
      </c>
      <c r="N19" s="222">
        <f>IF(ISBLANK(INDEX('Policy Characteristics'!H:H,MATCH($C19,'Policy Characteristics'!$C:$C,0))),"",INDEX('Policy Characteristics'!H:H,MATCH($C19,'Policy Characteristics'!$C:$C,0)))</f>
        <v>0.02</v>
      </c>
      <c r="O19" s="354" t="str">
        <f>IF(ISBLANK(INDEX('Policy Characteristics'!I:I,MATCH($C19,'Policy Characteristics'!$C:$C,0))),"",INDEX('Policy Characteristics'!I:I,MATCH($C19,'Policy Characteristics'!$C:$C,0)))</f>
        <v>% reduction in emissions</v>
      </c>
      <c r="P19" s="354" t="str">
        <f>IF(ISBLANK(INDEX('Policy Characteristics'!J:J,MATCH($C19,'Policy Characteristics'!$C:$C,0))),"",INDEX('Policy Characteristics'!J:J,MATCH($C19,'Policy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19" s="354" t="str">
        <f>IF(ISBLANK(INDEX('Policy Characteristics'!K:K,MATCH($C19,'Policy Characteristics'!$C:$C,0))),"",INDEX('Policy Characteristics'!K:K,MATCH($C19,'Policy Characteristics'!$C:$C,0)))</f>
        <v>transportation-sector-main.html#conv-pol-stds</v>
      </c>
      <c r="R19" s="354" t="str">
        <f>IF(ISBLANK(INDEX('Policy Characteristics'!L:L,MATCH($C19,'Policy Characteristics'!$C:$C,0))),"",INDEX('Policy Characteristics'!L:L,MATCH($C19,'Policy Characteristics'!$C:$C,0)))</f>
        <v>conventional-pollutant-standards.html</v>
      </c>
    </row>
    <row r="20" spans="1:18" s="345" customFormat="1" ht="19.899999999999999" customHeight="1">
      <c r="A20" s="354" t="str">
        <f>IF(ISBLANK(INDEX('Policy Characteristics'!A:A,MATCH($C20,'Policy Characteristics'!$C:$C,0))),"",INDEX('Policy Characteristics'!A:A,MATCH($C20,'Policy Characteristics'!$C:$C,0)))</f>
        <v>Transportation</v>
      </c>
      <c r="B20" s="366" t="str">
        <f>IF(ISBLANK(INDEX('Policy Characteristics'!B:B,MATCH($C20,'Policy Characteristics'!$C:$C,0))),"",INDEX('Policy Characteristics'!B:B,MATCH($C20,'Policy Characteristics'!$C:$C,0)))</f>
        <v>Conventional Pollutant Standards</v>
      </c>
      <c r="C20" s="354" t="str">
        <f t="shared" si="0"/>
        <v>Percentage Reduction of Separately Regulated Pollutants</v>
      </c>
      <c r="D20" s="345" t="s">
        <v>682</v>
      </c>
      <c r="E20" s="345" t="s">
        <v>679</v>
      </c>
      <c r="F20" s="345" t="s">
        <v>683</v>
      </c>
      <c r="G20" s="345" t="s">
        <v>679</v>
      </c>
      <c r="H20" s="241">
        <v>318</v>
      </c>
      <c r="I20" s="369" t="s">
        <v>680</v>
      </c>
      <c r="J20" s="368" t="str">
        <f>IF(ISBLANK(INDEX('Policy Characteristics'!D:D,MATCH($C20,'Policy Characteristics'!$C:$C,0))),"",INDEX('Policy Characteristics'!D:D,MATCH($C20,'Policy Characteristics'!$C:$C,0)))</f>
        <v>Conventional Pollutant Standard</v>
      </c>
      <c r="K20" s="354" t="str">
        <f>IF(ISBLANK(INDEX('Policy Characteristics'!E:E,MATCH($C20,'Policy Characteristics'!$C:$C,0))),"",INDEX('Policy Characteristics'!E:E,MATCH($C20,'Policy Characteristics'!$C:$C,0)))</f>
        <v>trans reduce regulated pollutants</v>
      </c>
      <c r="L20" s="222">
        <f>IF(ISBLANK(INDEX('Policy Characteristics'!F:F,MATCH($C20,'Policy Characteristics'!$C:$C,0))),"",INDEX('Policy Characteristics'!F:F,MATCH($C20,'Policy Characteristics'!$C:$C,0)))</f>
        <v>0</v>
      </c>
      <c r="M20" s="222">
        <f>IF(ISBLANK(INDEX('Policy Characteristics'!G:G,MATCH($C20,'Policy Characteristics'!$C:$C,0))),"",INDEX('Policy Characteristics'!G:G,MATCH($C20,'Policy Characteristics'!$C:$C,0)))</f>
        <v>1</v>
      </c>
      <c r="N20" s="222">
        <f>IF(ISBLANK(INDEX('Policy Characteristics'!H:H,MATCH($C20,'Policy Characteristics'!$C:$C,0))),"",INDEX('Policy Characteristics'!H:H,MATCH($C20,'Policy Characteristics'!$C:$C,0)))</f>
        <v>0.02</v>
      </c>
      <c r="O20" s="354" t="str">
        <f>IF(ISBLANK(INDEX('Policy Characteristics'!I:I,MATCH($C20,'Policy Characteristics'!$C:$C,0))),"",INDEX('Policy Characteristics'!I:I,MATCH($C20,'Policy Characteristics'!$C:$C,0)))</f>
        <v>% reduction in emissions</v>
      </c>
      <c r="P20" s="354" t="str">
        <f>IF(ISBLANK(INDEX('Policy Characteristics'!J:J,MATCH($C20,'Policy Characteristics'!$C:$C,0))),"",INDEX('Policy Characteristics'!J:J,MATCH($C20,'Policy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20" s="354" t="str">
        <f>IF(ISBLANK(INDEX('Policy Characteristics'!K:K,MATCH($C20,'Policy Characteristics'!$C:$C,0))),"",INDEX('Policy Characteristics'!K:K,MATCH($C20,'Policy Characteristics'!$C:$C,0)))</f>
        <v>transportation-sector-main.html#conv-pol-stds</v>
      </c>
      <c r="R20" s="354" t="str">
        <f>IF(ISBLANK(INDEX('Policy Characteristics'!L:L,MATCH($C20,'Policy Characteristics'!$C:$C,0))),"",INDEX('Policy Characteristics'!L:L,MATCH($C20,'Policy Characteristics'!$C:$C,0)))</f>
        <v>conventional-pollutant-standards.html</v>
      </c>
    </row>
    <row r="21" spans="1:18" s="345" customFormat="1" ht="19.899999999999999" customHeight="1">
      <c r="A21" s="354" t="str">
        <f>IF(ISBLANK(INDEX('Policy Characteristics'!A:A,MATCH($C21,'Policy Characteristics'!$C:$C,0))),"",INDEX('Policy Characteristics'!A:A,MATCH($C21,'Policy Characteristics'!$C:$C,0)))</f>
        <v>Transportation</v>
      </c>
      <c r="B21" s="366" t="str">
        <f>IF(ISBLANK(INDEX('Policy Characteristics'!B:B,MATCH($C21,'Policy Characteristics'!$C:$C,0))),"",INDEX('Policy Characteristics'!B:B,MATCH($C21,'Policy Characteristics'!$C:$C,0)))</f>
        <v>Conventional Pollutant Standards</v>
      </c>
      <c r="C21" s="354" t="str">
        <f t="shared" si="0"/>
        <v>Percentage Reduction of Separately Regulated Pollutants</v>
      </c>
      <c r="D21" s="345" t="s">
        <v>682</v>
      </c>
      <c r="E21" s="345" t="s">
        <v>681</v>
      </c>
      <c r="F21" s="345" t="s">
        <v>683</v>
      </c>
      <c r="G21" s="345" t="s">
        <v>681</v>
      </c>
      <c r="H21" s="241">
        <v>319</v>
      </c>
      <c r="I21" s="369" t="s">
        <v>680</v>
      </c>
      <c r="J21" s="368" t="str">
        <f>IF(ISBLANK(INDEX('Policy Characteristics'!D:D,MATCH($C21,'Policy Characteristics'!$C:$C,0))),"",INDEX('Policy Characteristics'!D:D,MATCH($C21,'Policy Characteristics'!$C:$C,0)))</f>
        <v>Conventional Pollutant Standard</v>
      </c>
      <c r="K21" s="354" t="str">
        <f>IF(ISBLANK(INDEX('Policy Characteristics'!E:E,MATCH($C21,'Policy Characteristics'!$C:$C,0))),"",INDEX('Policy Characteristics'!E:E,MATCH($C21,'Policy Characteristics'!$C:$C,0)))</f>
        <v>trans reduce regulated pollutants</v>
      </c>
      <c r="L21" s="222">
        <f>IF(ISBLANK(INDEX('Policy Characteristics'!F:F,MATCH($C21,'Policy Characteristics'!$C:$C,0))),"",INDEX('Policy Characteristics'!F:F,MATCH($C21,'Policy Characteristics'!$C:$C,0)))</f>
        <v>0</v>
      </c>
      <c r="M21" s="222">
        <f>IF(ISBLANK(INDEX('Policy Characteristics'!G:G,MATCH($C21,'Policy Characteristics'!$C:$C,0))),"",INDEX('Policy Characteristics'!G:G,MATCH($C21,'Policy Characteristics'!$C:$C,0)))</f>
        <v>1</v>
      </c>
      <c r="N21" s="222">
        <f>IF(ISBLANK(INDEX('Policy Characteristics'!H:H,MATCH($C21,'Policy Characteristics'!$C:$C,0))),"",INDEX('Policy Characteristics'!H:H,MATCH($C21,'Policy Characteristics'!$C:$C,0)))</f>
        <v>0.02</v>
      </c>
      <c r="O21" s="354" t="str">
        <f>IF(ISBLANK(INDEX('Policy Characteristics'!I:I,MATCH($C21,'Policy Characteristics'!$C:$C,0))),"",INDEX('Policy Characteristics'!I:I,MATCH($C21,'Policy Characteristics'!$C:$C,0)))</f>
        <v>% reduction in emissions</v>
      </c>
      <c r="P21" s="354" t="str">
        <f>IF(ISBLANK(INDEX('Policy Characteristics'!J:J,MATCH($C21,'Policy Characteristics'!$C:$C,0))),"",INDEX('Policy Characteristics'!J:J,MATCH($C21,'Policy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21" s="354" t="str">
        <f>IF(ISBLANK(INDEX('Policy Characteristics'!K:K,MATCH($C21,'Policy Characteristics'!$C:$C,0))),"",INDEX('Policy Characteristics'!K:K,MATCH($C21,'Policy Characteristics'!$C:$C,0)))</f>
        <v>transportation-sector-main.html#conv-pol-stds</v>
      </c>
      <c r="R21" s="354" t="str">
        <f>IF(ISBLANK(INDEX('Policy Characteristics'!L:L,MATCH($C21,'Policy Characteristics'!$C:$C,0))),"",INDEX('Policy Characteristics'!L:L,MATCH($C21,'Policy Characteristics'!$C:$C,0)))</f>
        <v>conventional-pollutant-standards.html</v>
      </c>
    </row>
    <row r="22" spans="1:18" s="345" customFormat="1" ht="19.899999999999999" customHeight="1">
      <c r="A22" s="354" t="str">
        <f>IF(ISBLANK(INDEX('Policy Characteristics'!A:A,MATCH($C22,'Policy Characteristics'!$C:$C,0))),"",INDEX('Policy Characteristics'!A:A,MATCH($C22,'Policy Characteristics'!$C:$C,0)))</f>
        <v>Transportation</v>
      </c>
      <c r="B22" s="366" t="str">
        <f>IF(ISBLANK(INDEX('Policy Characteristics'!B:B,MATCH($C22,'Policy Characteristics'!$C:$C,0))),"",INDEX('Policy Characteristics'!B:B,MATCH($C22,'Policy Characteristics'!$C:$C,0)))</f>
        <v>Conventional Pollutant Standards</v>
      </c>
      <c r="C22" s="354" t="str">
        <f t="shared" si="0"/>
        <v>Percentage Reduction of Separately Regulated Pollutants</v>
      </c>
      <c r="D22" s="345" t="s">
        <v>684</v>
      </c>
      <c r="E22" s="345" t="s">
        <v>667</v>
      </c>
      <c r="F22" s="345" t="s">
        <v>685</v>
      </c>
      <c r="G22" s="345" t="s">
        <v>669</v>
      </c>
      <c r="H22" s="241">
        <v>320</v>
      </c>
      <c r="I22" s="367" t="s">
        <v>670</v>
      </c>
      <c r="J22" s="368" t="str">
        <f>IF(ISBLANK(INDEX('Policy Characteristics'!D:D,MATCH($C22,'Policy Characteristics'!$C:$C,0))),"",INDEX('Policy Characteristics'!D:D,MATCH($C22,'Policy Characteristics'!$C:$C,0)))</f>
        <v>Conventional Pollutant Standard</v>
      </c>
      <c r="K22" s="354" t="str">
        <f>IF(ISBLANK(INDEX('Policy Characteristics'!E:E,MATCH($C22,'Policy Characteristics'!$C:$C,0))),"",INDEX('Policy Characteristics'!E:E,MATCH($C22,'Policy Characteristics'!$C:$C,0)))</f>
        <v>trans reduce regulated pollutants</v>
      </c>
      <c r="L22" s="222">
        <f>IF(ISBLANK(INDEX('Policy Characteristics'!F:F,MATCH($C22,'Policy Characteristics'!$C:$C,0))),"",INDEX('Policy Characteristics'!F:F,MATCH($C22,'Policy Characteristics'!$C:$C,0)))</f>
        <v>0</v>
      </c>
      <c r="M22" s="222">
        <f>IF(ISBLANK(INDEX('Policy Characteristics'!G:G,MATCH($C22,'Policy Characteristics'!$C:$C,0))),"",INDEX('Policy Characteristics'!G:G,MATCH($C22,'Policy Characteristics'!$C:$C,0)))</f>
        <v>1</v>
      </c>
      <c r="N22" s="222">
        <f>IF(ISBLANK(INDEX('Policy Characteristics'!H:H,MATCH($C22,'Policy Characteristics'!$C:$C,0))),"",INDEX('Policy Characteristics'!H:H,MATCH($C22,'Policy Characteristics'!$C:$C,0)))</f>
        <v>0.02</v>
      </c>
      <c r="O22" s="354" t="str">
        <f>IF(ISBLANK(INDEX('Policy Characteristics'!I:I,MATCH($C22,'Policy Characteristics'!$C:$C,0))),"",INDEX('Policy Characteristics'!I:I,MATCH($C22,'Policy Characteristics'!$C:$C,0)))</f>
        <v>% reduction in emissions</v>
      </c>
      <c r="P22" s="354" t="str">
        <f>IF(ISBLANK(INDEX('Policy Characteristics'!J:J,MATCH($C22,'Policy Characteristics'!$C:$C,0))),"",INDEX('Policy Characteristics'!J:J,MATCH($C22,'Policy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22" s="354" t="str">
        <f>IF(ISBLANK(INDEX('Policy Characteristics'!K:K,MATCH($C22,'Policy Characteristics'!$C:$C,0))),"",INDEX('Policy Characteristics'!K:K,MATCH($C22,'Policy Characteristics'!$C:$C,0)))</f>
        <v>transportation-sector-main.html#conv-pol-stds</v>
      </c>
      <c r="R22" s="354" t="str">
        <f>IF(ISBLANK(INDEX('Policy Characteristics'!L:L,MATCH($C22,'Policy Characteristics'!$C:$C,0))),"",INDEX('Policy Characteristics'!L:L,MATCH($C22,'Policy Characteristics'!$C:$C,0)))</f>
        <v>conventional-pollutant-standards.html</v>
      </c>
    </row>
    <row r="23" spans="1:18" s="345" customFormat="1" ht="19.899999999999999" customHeight="1">
      <c r="A23" s="354" t="str">
        <f>IF(ISBLANK(INDEX('Policy Characteristics'!A:A,MATCH($C23,'Policy Characteristics'!$C:$C,0))),"",INDEX('Policy Characteristics'!A:A,MATCH($C23,'Policy Characteristics'!$C:$C,0)))</f>
        <v>Transportation</v>
      </c>
      <c r="B23" s="366" t="str">
        <f>IF(ISBLANK(INDEX('Policy Characteristics'!B:B,MATCH($C23,'Policy Characteristics'!$C:$C,0))),"",INDEX('Policy Characteristics'!B:B,MATCH($C23,'Policy Characteristics'!$C:$C,0)))</f>
        <v>Conventional Pollutant Standards</v>
      </c>
      <c r="C23" s="354" t="str">
        <f t="shared" ref="C23:C32" si="1">C$2</f>
        <v>Percentage Reduction of Separately Regulated Pollutants</v>
      </c>
      <c r="D23" s="345" t="s">
        <v>684</v>
      </c>
      <c r="E23" s="345" t="s">
        <v>671</v>
      </c>
      <c r="F23" s="345" t="s">
        <v>685</v>
      </c>
      <c r="G23" s="345" t="s">
        <v>671</v>
      </c>
      <c r="H23" s="241">
        <v>321</v>
      </c>
      <c r="I23" s="369" t="s">
        <v>680</v>
      </c>
      <c r="J23" s="368" t="str">
        <f>IF(ISBLANK(INDEX('Policy Characteristics'!D:D,MATCH($C23,'Policy Characteristics'!$C:$C,0))),"",INDEX('Policy Characteristics'!D:D,MATCH($C23,'Policy Characteristics'!$C:$C,0)))</f>
        <v>Conventional Pollutant Standard</v>
      </c>
      <c r="K23" s="354" t="str">
        <f>IF(ISBLANK(INDEX('Policy Characteristics'!E:E,MATCH($C23,'Policy Characteristics'!$C:$C,0))),"",INDEX('Policy Characteristics'!E:E,MATCH($C23,'Policy Characteristics'!$C:$C,0)))</f>
        <v>trans reduce regulated pollutants</v>
      </c>
      <c r="L23" s="222">
        <f>IF(ISBLANK(INDEX('Policy Characteristics'!F:F,MATCH($C23,'Policy Characteristics'!$C:$C,0))),"",INDEX('Policy Characteristics'!F:F,MATCH($C23,'Policy Characteristics'!$C:$C,0)))</f>
        <v>0</v>
      </c>
      <c r="M23" s="222">
        <f>IF(ISBLANK(INDEX('Policy Characteristics'!G:G,MATCH($C23,'Policy Characteristics'!$C:$C,0))),"",INDEX('Policy Characteristics'!G:G,MATCH($C23,'Policy Characteristics'!$C:$C,0)))</f>
        <v>1</v>
      </c>
      <c r="N23" s="222">
        <f>IF(ISBLANK(INDEX('Policy Characteristics'!H:H,MATCH($C23,'Policy Characteristics'!$C:$C,0))),"",INDEX('Policy Characteristics'!H:H,MATCH($C23,'Policy Characteristics'!$C:$C,0)))</f>
        <v>0.02</v>
      </c>
      <c r="O23" s="354" t="str">
        <f>IF(ISBLANK(INDEX('Policy Characteristics'!I:I,MATCH($C23,'Policy Characteristics'!$C:$C,0))),"",INDEX('Policy Characteristics'!I:I,MATCH($C23,'Policy Characteristics'!$C:$C,0)))</f>
        <v>% reduction in emissions</v>
      </c>
      <c r="P23" s="354" t="str">
        <f>IF(ISBLANK(INDEX('Policy Characteristics'!J:J,MATCH($C23,'Policy Characteristics'!$C:$C,0))),"",INDEX('Policy Characteristics'!J:J,MATCH($C23,'Policy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23" s="354" t="str">
        <f>IF(ISBLANK(INDEX('Policy Characteristics'!K:K,MATCH($C23,'Policy Characteristics'!$C:$C,0))),"",INDEX('Policy Characteristics'!K:K,MATCH($C23,'Policy Characteristics'!$C:$C,0)))</f>
        <v>transportation-sector-main.html#conv-pol-stds</v>
      </c>
      <c r="R23" s="354" t="str">
        <f>IF(ISBLANK(INDEX('Policy Characteristics'!L:L,MATCH($C23,'Policy Characteristics'!$C:$C,0))),"",INDEX('Policy Characteristics'!L:L,MATCH($C23,'Policy Characteristics'!$C:$C,0)))</f>
        <v>conventional-pollutant-standards.html</v>
      </c>
    </row>
    <row r="24" spans="1:18" s="345" customFormat="1" ht="19.899999999999999" customHeight="1">
      <c r="A24" s="354" t="str">
        <f>IF(ISBLANK(INDEX('Policy Characteristics'!A:A,MATCH($C24,'Policy Characteristics'!$C:$C,0))),"",INDEX('Policy Characteristics'!A:A,MATCH($C24,'Policy Characteristics'!$C:$C,0)))</f>
        <v>Transportation</v>
      </c>
      <c r="B24" s="366" t="str">
        <f>IF(ISBLANK(INDEX('Policy Characteristics'!B:B,MATCH($C24,'Policy Characteristics'!$C:$C,0))),"",INDEX('Policy Characteristics'!B:B,MATCH($C24,'Policy Characteristics'!$C:$C,0)))</f>
        <v>Conventional Pollutant Standards</v>
      </c>
      <c r="C24" s="354" t="str">
        <f t="shared" si="1"/>
        <v>Percentage Reduction of Separately Regulated Pollutants</v>
      </c>
      <c r="D24" s="345" t="s">
        <v>684</v>
      </c>
      <c r="E24" s="345" t="s">
        <v>672</v>
      </c>
      <c r="F24" s="345" t="s">
        <v>685</v>
      </c>
      <c r="G24" s="345" t="s">
        <v>672</v>
      </c>
      <c r="H24" s="241">
        <v>322</v>
      </c>
      <c r="I24" s="367" t="s">
        <v>670</v>
      </c>
      <c r="J24" s="368" t="str">
        <f>IF(ISBLANK(INDEX('Policy Characteristics'!D:D,MATCH($C24,'Policy Characteristics'!$C:$C,0))),"",INDEX('Policy Characteristics'!D:D,MATCH($C24,'Policy Characteristics'!$C:$C,0)))</f>
        <v>Conventional Pollutant Standard</v>
      </c>
      <c r="K24" s="354" t="str">
        <f>IF(ISBLANK(INDEX('Policy Characteristics'!E:E,MATCH($C24,'Policy Characteristics'!$C:$C,0))),"",INDEX('Policy Characteristics'!E:E,MATCH($C24,'Policy Characteristics'!$C:$C,0)))</f>
        <v>trans reduce regulated pollutants</v>
      </c>
      <c r="L24" s="222">
        <f>IF(ISBLANK(INDEX('Policy Characteristics'!F:F,MATCH($C24,'Policy Characteristics'!$C:$C,0))),"",INDEX('Policy Characteristics'!F:F,MATCH($C24,'Policy Characteristics'!$C:$C,0)))</f>
        <v>0</v>
      </c>
      <c r="M24" s="222">
        <f>IF(ISBLANK(INDEX('Policy Characteristics'!G:G,MATCH($C24,'Policy Characteristics'!$C:$C,0))),"",INDEX('Policy Characteristics'!G:G,MATCH($C24,'Policy Characteristics'!$C:$C,0)))</f>
        <v>1</v>
      </c>
      <c r="N24" s="222">
        <f>IF(ISBLANK(INDEX('Policy Characteristics'!H:H,MATCH($C24,'Policy Characteristics'!$C:$C,0))),"",INDEX('Policy Characteristics'!H:H,MATCH($C24,'Policy Characteristics'!$C:$C,0)))</f>
        <v>0.02</v>
      </c>
      <c r="O24" s="354" t="str">
        <f>IF(ISBLANK(INDEX('Policy Characteristics'!I:I,MATCH($C24,'Policy Characteristics'!$C:$C,0))),"",INDEX('Policy Characteristics'!I:I,MATCH($C24,'Policy Characteristics'!$C:$C,0)))</f>
        <v>% reduction in emissions</v>
      </c>
      <c r="P24" s="354" t="str">
        <f>IF(ISBLANK(INDEX('Policy Characteristics'!J:J,MATCH($C24,'Policy Characteristics'!$C:$C,0))),"",INDEX('Policy Characteristics'!J:J,MATCH($C24,'Policy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24" s="354" t="str">
        <f>IF(ISBLANK(INDEX('Policy Characteristics'!K:K,MATCH($C24,'Policy Characteristics'!$C:$C,0))),"",INDEX('Policy Characteristics'!K:K,MATCH($C24,'Policy Characteristics'!$C:$C,0)))</f>
        <v>transportation-sector-main.html#conv-pol-stds</v>
      </c>
      <c r="R24" s="354" t="str">
        <f>IF(ISBLANK(INDEX('Policy Characteristics'!L:L,MATCH($C24,'Policy Characteristics'!$C:$C,0))),"",INDEX('Policy Characteristics'!L:L,MATCH($C24,'Policy Characteristics'!$C:$C,0)))</f>
        <v>conventional-pollutant-standards.html</v>
      </c>
    </row>
    <row r="25" spans="1:18" s="345" customFormat="1" ht="19.899999999999999" customHeight="1">
      <c r="A25" s="354" t="str">
        <f>IF(ISBLANK(INDEX('Policy Characteristics'!A:A,MATCH($C25,'Policy Characteristics'!$C:$C,0))),"",INDEX('Policy Characteristics'!A:A,MATCH($C25,'Policy Characteristics'!$C:$C,0)))</f>
        <v>Transportation</v>
      </c>
      <c r="B25" s="366" t="str">
        <f>IF(ISBLANK(INDEX('Policy Characteristics'!B:B,MATCH($C25,'Policy Characteristics'!$C:$C,0))),"",INDEX('Policy Characteristics'!B:B,MATCH($C25,'Policy Characteristics'!$C:$C,0)))</f>
        <v>Conventional Pollutant Standards</v>
      </c>
      <c r="C25" s="354" t="str">
        <f t="shared" si="1"/>
        <v>Percentage Reduction of Separately Regulated Pollutants</v>
      </c>
      <c r="D25" s="345" t="s">
        <v>684</v>
      </c>
      <c r="E25" s="345" t="s">
        <v>673</v>
      </c>
      <c r="F25" s="345" t="s">
        <v>685</v>
      </c>
      <c r="G25" s="345" t="s">
        <v>673</v>
      </c>
      <c r="H25" s="241">
        <v>323</v>
      </c>
      <c r="I25" s="369" t="s">
        <v>680</v>
      </c>
      <c r="J25" s="368" t="str">
        <f>IF(ISBLANK(INDEX('Policy Characteristics'!D:D,MATCH($C25,'Policy Characteristics'!$C:$C,0))),"",INDEX('Policy Characteristics'!D:D,MATCH($C25,'Policy Characteristics'!$C:$C,0)))</f>
        <v>Conventional Pollutant Standard</v>
      </c>
      <c r="K25" s="354" t="str">
        <f>IF(ISBLANK(INDEX('Policy Characteristics'!E:E,MATCH($C25,'Policy Characteristics'!$C:$C,0))),"",INDEX('Policy Characteristics'!E:E,MATCH($C25,'Policy Characteristics'!$C:$C,0)))</f>
        <v>trans reduce regulated pollutants</v>
      </c>
      <c r="L25" s="222">
        <f>IF(ISBLANK(INDEX('Policy Characteristics'!F:F,MATCH($C25,'Policy Characteristics'!$C:$C,0))),"",INDEX('Policy Characteristics'!F:F,MATCH($C25,'Policy Characteristics'!$C:$C,0)))</f>
        <v>0</v>
      </c>
      <c r="M25" s="222">
        <f>IF(ISBLANK(INDEX('Policy Characteristics'!G:G,MATCH($C25,'Policy Characteristics'!$C:$C,0))),"",INDEX('Policy Characteristics'!G:G,MATCH($C25,'Policy Characteristics'!$C:$C,0)))</f>
        <v>1</v>
      </c>
      <c r="N25" s="222">
        <f>IF(ISBLANK(INDEX('Policy Characteristics'!H:H,MATCH($C25,'Policy Characteristics'!$C:$C,0))),"",INDEX('Policy Characteristics'!H:H,MATCH($C25,'Policy Characteristics'!$C:$C,0)))</f>
        <v>0.02</v>
      </c>
      <c r="O25" s="354" t="str">
        <f>IF(ISBLANK(INDEX('Policy Characteristics'!I:I,MATCH($C25,'Policy Characteristics'!$C:$C,0))),"",INDEX('Policy Characteristics'!I:I,MATCH($C25,'Policy Characteristics'!$C:$C,0)))</f>
        <v>% reduction in emissions</v>
      </c>
      <c r="P25" s="354" t="str">
        <f>IF(ISBLANK(INDEX('Policy Characteristics'!J:J,MATCH($C25,'Policy Characteristics'!$C:$C,0))),"",INDEX('Policy Characteristics'!J:J,MATCH($C25,'Policy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25" s="354" t="str">
        <f>IF(ISBLANK(INDEX('Policy Characteristics'!K:K,MATCH($C25,'Policy Characteristics'!$C:$C,0))),"",INDEX('Policy Characteristics'!K:K,MATCH($C25,'Policy Characteristics'!$C:$C,0)))</f>
        <v>transportation-sector-main.html#conv-pol-stds</v>
      </c>
      <c r="R25" s="354" t="str">
        <f>IF(ISBLANK(INDEX('Policy Characteristics'!L:L,MATCH($C25,'Policy Characteristics'!$C:$C,0))),"",INDEX('Policy Characteristics'!L:L,MATCH($C25,'Policy Characteristics'!$C:$C,0)))</f>
        <v>conventional-pollutant-standards.html</v>
      </c>
    </row>
    <row r="26" spans="1:18" s="345" customFormat="1" ht="19.899999999999999" customHeight="1">
      <c r="A26" s="354" t="str">
        <f>IF(ISBLANK(INDEX('Policy Characteristics'!A:A,MATCH($C26,'Policy Characteristics'!$C:$C,0))),"",INDEX('Policy Characteristics'!A:A,MATCH($C26,'Policy Characteristics'!$C:$C,0)))</f>
        <v>Transportation</v>
      </c>
      <c r="B26" s="366" t="str">
        <f>IF(ISBLANK(INDEX('Policy Characteristics'!B:B,MATCH($C26,'Policy Characteristics'!$C:$C,0))),"",INDEX('Policy Characteristics'!B:B,MATCH($C26,'Policy Characteristics'!$C:$C,0)))</f>
        <v>Conventional Pollutant Standards</v>
      </c>
      <c r="C26" s="354" t="str">
        <f t="shared" si="1"/>
        <v>Percentage Reduction of Separately Regulated Pollutants</v>
      </c>
      <c r="D26" s="345" t="s">
        <v>684</v>
      </c>
      <c r="E26" s="345" t="s">
        <v>674</v>
      </c>
      <c r="F26" s="345" t="s">
        <v>685</v>
      </c>
      <c r="G26" s="345" t="s">
        <v>675</v>
      </c>
      <c r="H26" s="241">
        <v>324</v>
      </c>
      <c r="I26" s="369" t="s">
        <v>680</v>
      </c>
      <c r="J26" s="368" t="str">
        <f>IF(ISBLANK(INDEX('Policy Characteristics'!D:D,MATCH($C26,'Policy Characteristics'!$C:$C,0))),"",INDEX('Policy Characteristics'!D:D,MATCH($C26,'Policy Characteristics'!$C:$C,0)))</f>
        <v>Conventional Pollutant Standard</v>
      </c>
      <c r="K26" s="354" t="str">
        <f>IF(ISBLANK(INDEX('Policy Characteristics'!E:E,MATCH($C26,'Policy Characteristics'!$C:$C,0))),"",INDEX('Policy Characteristics'!E:E,MATCH($C26,'Policy Characteristics'!$C:$C,0)))</f>
        <v>trans reduce regulated pollutants</v>
      </c>
      <c r="L26" s="222">
        <f>IF(ISBLANK(INDEX('Policy Characteristics'!F:F,MATCH($C26,'Policy Characteristics'!$C:$C,0))),"",INDEX('Policy Characteristics'!F:F,MATCH($C26,'Policy Characteristics'!$C:$C,0)))</f>
        <v>0</v>
      </c>
      <c r="M26" s="222">
        <f>IF(ISBLANK(INDEX('Policy Characteristics'!G:G,MATCH($C26,'Policy Characteristics'!$C:$C,0))),"",INDEX('Policy Characteristics'!G:G,MATCH($C26,'Policy Characteristics'!$C:$C,0)))</f>
        <v>1</v>
      </c>
      <c r="N26" s="222">
        <f>IF(ISBLANK(INDEX('Policy Characteristics'!H:H,MATCH($C26,'Policy Characteristics'!$C:$C,0))),"",INDEX('Policy Characteristics'!H:H,MATCH($C26,'Policy Characteristics'!$C:$C,0)))</f>
        <v>0.02</v>
      </c>
      <c r="O26" s="354" t="str">
        <f>IF(ISBLANK(INDEX('Policy Characteristics'!I:I,MATCH($C26,'Policy Characteristics'!$C:$C,0))),"",INDEX('Policy Characteristics'!I:I,MATCH($C26,'Policy Characteristics'!$C:$C,0)))</f>
        <v>% reduction in emissions</v>
      </c>
      <c r="P26" s="354" t="str">
        <f>IF(ISBLANK(INDEX('Policy Characteristics'!J:J,MATCH($C26,'Policy Characteristics'!$C:$C,0))),"",INDEX('Policy Characteristics'!J:J,MATCH($C26,'Policy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26" s="354" t="str">
        <f>IF(ISBLANK(INDEX('Policy Characteristics'!K:K,MATCH($C26,'Policy Characteristics'!$C:$C,0))),"",INDEX('Policy Characteristics'!K:K,MATCH($C26,'Policy Characteristics'!$C:$C,0)))</f>
        <v>transportation-sector-main.html#conv-pol-stds</v>
      </c>
      <c r="R26" s="354" t="str">
        <f>IF(ISBLANK(INDEX('Policy Characteristics'!L:L,MATCH($C26,'Policy Characteristics'!$C:$C,0))),"",INDEX('Policy Characteristics'!L:L,MATCH($C26,'Policy Characteristics'!$C:$C,0)))</f>
        <v>conventional-pollutant-standards.html</v>
      </c>
    </row>
    <row r="27" spans="1:18" s="345" customFormat="1" ht="19.899999999999999" customHeight="1">
      <c r="A27" s="354" t="str">
        <f>IF(ISBLANK(INDEX('Policy Characteristics'!A:A,MATCH($C27,'Policy Characteristics'!$C:$C,0))),"",INDEX('Policy Characteristics'!A:A,MATCH($C27,'Policy Characteristics'!$C:$C,0)))</f>
        <v>Transportation</v>
      </c>
      <c r="B27" s="366" t="str">
        <f>IF(ISBLANK(INDEX('Policy Characteristics'!B:B,MATCH($C27,'Policy Characteristics'!$C:$C,0))),"",INDEX('Policy Characteristics'!B:B,MATCH($C27,'Policy Characteristics'!$C:$C,0)))</f>
        <v>Conventional Pollutant Standards</v>
      </c>
      <c r="C27" s="354" t="str">
        <f t="shared" si="1"/>
        <v>Percentage Reduction of Separately Regulated Pollutants</v>
      </c>
      <c r="D27" s="345" t="s">
        <v>684</v>
      </c>
      <c r="E27" s="345" t="s">
        <v>676</v>
      </c>
      <c r="F27" s="345" t="s">
        <v>685</v>
      </c>
      <c r="G27" s="345" t="s">
        <v>676</v>
      </c>
      <c r="H27" s="241">
        <v>325</v>
      </c>
      <c r="I27" s="369" t="s">
        <v>680</v>
      </c>
      <c r="J27" s="368" t="str">
        <f>IF(ISBLANK(INDEX('Policy Characteristics'!D:D,MATCH($C27,'Policy Characteristics'!$C:$C,0))),"",INDEX('Policy Characteristics'!D:D,MATCH($C27,'Policy Characteristics'!$C:$C,0)))</f>
        <v>Conventional Pollutant Standard</v>
      </c>
      <c r="K27" s="354" t="str">
        <f>IF(ISBLANK(INDEX('Policy Characteristics'!E:E,MATCH($C27,'Policy Characteristics'!$C:$C,0))),"",INDEX('Policy Characteristics'!E:E,MATCH($C27,'Policy Characteristics'!$C:$C,0)))</f>
        <v>trans reduce regulated pollutants</v>
      </c>
      <c r="L27" s="222">
        <f>IF(ISBLANK(INDEX('Policy Characteristics'!F:F,MATCH($C27,'Policy Characteristics'!$C:$C,0))),"",INDEX('Policy Characteristics'!F:F,MATCH($C27,'Policy Characteristics'!$C:$C,0)))</f>
        <v>0</v>
      </c>
      <c r="M27" s="222">
        <f>IF(ISBLANK(INDEX('Policy Characteristics'!G:G,MATCH($C27,'Policy Characteristics'!$C:$C,0))),"",INDEX('Policy Characteristics'!G:G,MATCH($C27,'Policy Characteristics'!$C:$C,0)))</f>
        <v>1</v>
      </c>
      <c r="N27" s="222">
        <f>IF(ISBLANK(INDEX('Policy Characteristics'!H:H,MATCH($C27,'Policy Characteristics'!$C:$C,0))),"",INDEX('Policy Characteristics'!H:H,MATCH($C27,'Policy Characteristics'!$C:$C,0)))</f>
        <v>0.02</v>
      </c>
      <c r="O27" s="354" t="str">
        <f>IF(ISBLANK(INDEX('Policy Characteristics'!I:I,MATCH($C27,'Policy Characteristics'!$C:$C,0))),"",INDEX('Policy Characteristics'!I:I,MATCH($C27,'Policy Characteristics'!$C:$C,0)))</f>
        <v>% reduction in emissions</v>
      </c>
      <c r="P27" s="354" t="str">
        <f>IF(ISBLANK(INDEX('Policy Characteristics'!J:J,MATCH($C27,'Policy Characteristics'!$C:$C,0))),"",INDEX('Policy Characteristics'!J:J,MATCH($C27,'Policy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27" s="354" t="str">
        <f>IF(ISBLANK(INDEX('Policy Characteristics'!K:K,MATCH($C27,'Policy Characteristics'!$C:$C,0))),"",INDEX('Policy Characteristics'!K:K,MATCH($C27,'Policy Characteristics'!$C:$C,0)))</f>
        <v>transportation-sector-main.html#conv-pol-stds</v>
      </c>
      <c r="R27" s="354" t="str">
        <f>IF(ISBLANK(INDEX('Policy Characteristics'!L:L,MATCH($C27,'Policy Characteristics'!$C:$C,0))),"",INDEX('Policy Characteristics'!L:L,MATCH($C27,'Policy Characteristics'!$C:$C,0)))</f>
        <v>conventional-pollutant-standards.html</v>
      </c>
    </row>
    <row r="28" spans="1:18" s="345" customFormat="1" ht="19.899999999999999" customHeight="1">
      <c r="A28" s="354" t="str">
        <f>IF(ISBLANK(INDEX('Policy Characteristics'!A:A,MATCH($C28,'Policy Characteristics'!$C:$C,0))),"",INDEX('Policy Characteristics'!A:A,MATCH($C28,'Policy Characteristics'!$C:$C,0)))</f>
        <v>Transportation</v>
      </c>
      <c r="B28" s="366" t="str">
        <f>IF(ISBLANK(INDEX('Policy Characteristics'!B:B,MATCH($C28,'Policy Characteristics'!$C:$C,0))),"",INDEX('Policy Characteristics'!B:B,MATCH($C28,'Policy Characteristics'!$C:$C,0)))</f>
        <v>Conventional Pollutant Standards</v>
      </c>
      <c r="C28" s="354" t="str">
        <f t="shared" si="1"/>
        <v>Percentage Reduction of Separately Regulated Pollutants</v>
      </c>
      <c r="D28" s="345" t="s">
        <v>684</v>
      </c>
      <c r="E28" s="345" t="s">
        <v>677</v>
      </c>
      <c r="F28" s="345" t="s">
        <v>685</v>
      </c>
      <c r="G28" s="345" t="s">
        <v>677</v>
      </c>
      <c r="H28" s="241">
        <v>326</v>
      </c>
      <c r="I28" s="369" t="s">
        <v>680</v>
      </c>
      <c r="J28" s="368" t="str">
        <f>IF(ISBLANK(INDEX('Policy Characteristics'!D:D,MATCH($C28,'Policy Characteristics'!$C:$C,0))),"",INDEX('Policy Characteristics'!D:D,MATCH($C28,'Policy Characteristics'!$C:$C,0)))</f>
        <v>Conventional Pollutant Standard</v>
      </c>
      <c r="K28" s="354" t="str">
        <f>IF(ISBLANK(INDEX('Policy Characteristics'!E:E,MATCH($C28,'Policy Characteristics'!$C:$C,0))),"",INDEX('Policy Characteristics'!E:E,MATCH($C28,'Policy Characteristics'!$C:$C,0)))</f>
        <v>trans reduce regulated pollutants</v>
      </c>
      <c r="L28" s="222">
        <f>IF(ISBLANK(INDEX('Policy Characteristics'!F:F,MATCH($C28,'Policy Characteristics'!$C:$C,0))),"",INDEX('Policy Characteristics'!F:F,MATCH($C28,'Policy Characteristics'!$C:$C,0)))</f>
        <v>0</v>
      </c>
      <c r="M28" s="222">
        <f>IF(ISBLANK(INDEX('Policy Characteristics'!G:G,MATCH($C28,'Policy Characteristics'!$C:$C,0))),"",INDEX('Policy Characteristics'!G:G,MATCH($C28,'Policy Characteristics'!$C:$C,0)))</f>
        <v>1</v>
      </c>
      <c r="N28" s="222">
        <f>IF(ISBLANK(INDEX('Policy Characteristics'!H:H,MATCH($C28,'Policy Characteristics'!$C:$C,0))),"",INDEX('Policy Characteristics'!H:H,MATCH($C28,'Policy Characteristics'!$C:$C,0)))</f>
        <v>0.02</v>
      </c>
      <c r="O28" s="354" t="str">
        <f>IF(ISBLANK(INDEX('Policy Characteristics'!I:I,MATCH($C28,'Policy Characteristics'!$C:$C,0))),"",INDEX('Policy Characteristics'!I:I,MATCH($C28,'Policy Characteristics'!$C:$C,0)))</f>
        <v>% reduction in emissions</v>
      </c>
      <c r="P28" s="354" t="str">
        <f>IF(ISBLANK(INDEX('Policy Characteristics'!J:J,MATCH($C28,'Policy Characteristics'!$C:$C,0))),"",INDEX('Policy Characteristics'!J:J,MATCH($C28,'Policy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28" s="354" t="str">
        <f>IF(ISBLANK(INDEX('Policy Characteristics'!K:K,MATCH($C28,'Policy Characteristics'!$C:$C,0))),"",INDEX('Policy Characteristics'!K:K,MATCH($C28,'Policy Characteristics'!$C:$C,0)))</f>
        <v>transportation-sector-main.html#conv-pol-stds</v>
      </c>
      <c r="R28" s="354" t="str">
        <f>IF(ISBLANK(INDEX('Policy Characteristics'!L:L,MATCH($C28,'Policy Characteristics'!$C:$C,0))),"",INDEX('Policy Characteristics'!L:L,MATCH($C28,'Policy Characteristics'!$C:$C,0)))</f>
        <v>conventional-pollutant-standards.html</v>
      </c>
    </row>
    <row r="29" spans="1:18" s="345" customFormat="1" ht="19.899999999999999" customHeight="1">
      <c r="A29" s="354" t="str">
        <f>IF(ISBLANK(INDEX('Policy Characteristics'!A:A,MATCH($C29,'Policy Characteristics'!$C:$C,0))),"",INDEX('Policy Characteristics'!A:A,MATCH($C29,'Policy Characteristics'!$C:$C,0)))</f>
        <v>Transportation</v>
      </c>
      <c r="B29" s="366" t="str">
        <f>IF(ISBLANK(INDEX('Policy Characteristics'!B:B,MATCH($C29,'Policy Characteristics'!$C:$C,0))),"",INDEX('Policy Characteristics'!B:B,MATCH($C29,'Policy Characteristics'!$C:$C,0)))</f>
        <v>Conventional Pollutant Standards</v>
      </c>
      <c r="C29" s="354" t="str">
        <f t="shared" si="1"/>
        <v>Percentage Reduction of Separately Regulated Pollutants</v>
      </c>
      <c r="D29" s="345" t="s">
        <v>684</v>
      </c>
      <c r="E29" s="345" t="s">
        <v>678</v>
      </c>
      <c r="F29" s="345" t="s">
        <v>685</v>
      </c>
      <c r="G29" s="345" t="s">
        <v>678</v>
      </c>
      <c r="H29" s="241">
        <v>327</v>
      </c>
      <c r="I29" s="369" t="s">
        <v>680</v>
      </c>
      <c r="J29" s="368" t="str">
        <f>IF(ISBLANK(INDEX('Policy Characteristics'!D:D,MATCH($C29,'Policy Characteristics'!$C:$C,0))),"",INDEX('Policy Characteristics'!D:D,MATCH($C29,'Policy Characteristics'!$C:$C,0)))</f>
        <v>Conventional Pollutant Standard</v>
      </c>
      <c r="K29" s="354" t="str">
        <f>IF(ISBLANK(INDEX('Policy Characteristics'!E:E,MATCH($C29,'Policy Characteristics'!$C:$C,0))),"",INDEX('Policy Characteristics'!E:E,MATCH($C29,'Policy Characteristics'!$C:$C,0)))</f>
        <v>trans reduce regulated pollutants</v>
      </c>
      <c r="L29" s="222">
        <f>IF(ISBLANK(INDEX('Policy Characteristics'!F:F,MATCH($C29,'Policy Characteristics'!$C:$C,0))),"",INDEX('Policy Characteristics'!F:F,MATCH($C29,'Policy Characteristics'!$C:$C,0)))</f>
        <v>0</v>
      </c>
      <c r="M29" s="222">
        <f>IF(ISBLANK(INDEX('Policy Characteristics'!G:G,MATCH($C29,'Policy Characteristics'!$C:$C,0))),"",INDEX('Policy Characteristics'!G:G,MATCH($C29,'Policy Characteristics'!$C:$C,0)))</f>
        <v>1</v>
      </c>
      <c r="N29" s="222">
        <f>IF(ISBLANK(INDEX('Policy Characteristics'!H:H,MATCH($C29,'Policy Characteristics'!$C:$C,0))),"",INDEX('Policy Characteristics'!H:H,MATCH($C29,'Policy Characteristics'!$C:$C,0)))</f>
        <v>0.02</v>
      </c>
      <c r="O29" s="354" t="str">
        <f>IF(ISBLANK(INDEX('Policy Characteristics'!I:I,MATCH($C29,'Policy Characteristics'!$C:$C,0))),"",INDEX('Policy Characteristics'!I:I,MATCH($C29,'Policy Characteristics'!$C:$C,0)))</f>
        <v>% reduction in emissions</v>
      </c>
      <c r="P29" s="354" t="str">
        <f>IF(ISBLANK(INDEX('Policy Characteristics'!J:J,MATCH($C29,'Policy Characteristics'!$C:$C,0))),"",INDEX('Policy Characteristics'!J:J,MATCH($C29,'Policy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29" s="354" t="str">
        <f>IF(ISBLANK(INDEX('Policy Characteristics'!K:K,MATCH($C29,'Policy Characteristics'!$C:$C,0))),"",INDEX('Policy Characteristics'!K:K,MATCH($C29,'Policy Characteristics'!$C:$C,0)))</f>
        <v>transportation-sector-main.html#conv-pol-stds</v>
      </c>
      <c r="R29" s="354" t="str">
        <f>IF(ISBLANK(INDEX('Policy Characteristics'!L:L,MATCH($C29,'Policy Characteristics'!$C:$C,0))),"",INDEX('Policy Characteristics'!L:L,MATCH($C29,'Policy Characteristics'!$C:$C,0)))</f>
        <v>conventional-pollutant-standards.html</v>
      </c>
    </row>
    <row r="30" spans="1:18" s="345" customFormat="1" ht="19.899999999999999" customHeight="1">
      <c r="A30" s="354" t="str">
        <f>IF(ISBLANK(INDEX('Policy Characteristics'!A:A,MATCH($C30,'Policy Characteristics'!$C:$C,0))),"",INDEX('Policy Characteristics'!A:A,MATCH($C30,'Policy Characteristics'!$C:$C,0)))</f>
        <v>Transportation</v>
      </c>
      <c r="B30" s="366" t="str">
        <f>IF(ISBLANK(INDEX('Policy Characteristics'!B:B,MATCH($C30,'Policy Characteristics'!$C:$C,0))),"",INDEX('Policy Characteristics'!B:B,MATCH($C30,'Policy Characteristics'!$C:$C,0)))</f>
        <v>Conventional Pollutant Standards</v>
      </c>
      <c r="C30" s="354" t="str">
        <f t="shared" si="1"/>
        <v>Percentage Reduction of Separately Regulated Pollutants</v>
      </c>
      <c r="D30" s="345" t="s">
        <v>684</v>
      </c>
      <c r="E30" s="345" t="s">
        <v>679</v>
      </c>
      <c r="F30" s="345" t="s">
        <v>685</v>
      </c>
      <c r="G30" s="345" t="s">
        <v>679</v>
      </c>
      <c r="H30" s="241">
        <v>328</v>
      </c>
      <c r="I30" s="369" t="s">
        <v>680</v>
      </c>
      <c r="J30" s="368" t="str">
        <f>IF(ISBLANK(INDEX('Policy Characteristics'!D:D,MATCH($C30,'Policy Characteristics'!$C:$C,0))),"",INDEX('Policy Characteristics'!D:D,MATCH($C30,'Policy Characteristics'!$C:$C,0)))</f>
        <v>Conventional Pollutant Standard</v>
      </c>
      <c r="K30" s="354" t="str">
        <f>IF(ISBLANK(INDEX('Policy Characteristics'!E:E,MATCH($C30,'Policy Characteristics'!$C:$C,0))),"",INDEX('Policy Characteristics'!E:E,MATCH($C30,'Policy Characteristics'!$C:$C,0)))</f>
        <v>trans reduce regulated pollutants</v>
      </c>
      <c r="L30" s="222">
        <f>IF(ISBLANK(INDEX('Policy Characteristics'!F:F,MATCH($C30,'Policy Characteristics'!$C:$C,0))),"",INDEX('Policy Characteristics'!F:F,MATCH($C30,'Policy Characteristics'!$C:$C,0)))</f>
        <v>0</v>
      </c>
      <c r="M30" s="222">
        <f>IF(ISBLANK(INDEX('Policy Characteristics'!G:G,MATCH($C30,'Policy Characteristics'!$C:$C,0))),"",INDEX('Policy Characteristics'!G:G,MATCH($C30,'Policy Characteristics'!$C:$C,0)))</f>
        <v>1</v>
      </c>
      <c r="N30" s="222">
        <f>IF(ISBLANK(INDEX('Policy Characteristics'!H:H,MATCH($C30,'Policy Characteristics'!$C:$C,0))),"",INDEX('Policy Characteristics'!H:H,MATCH($C30,'Policy Characteristics'!$C:$C,0)))</f>
        <v>0.02</v>
      </c>
      <c r="O30" s="354" t="str">
        <f>IF(ISBLANK(INDEX('Policy Characteristics'!I:I,MATCH($C30,'Policy Characteristics'!$C:$C,0))),"",INDEX('Policy Characteristics'!I:I,MATCH($C30,'Policy Characteristics'!$C:$C,0)))</f>
        <v>% reduction in emissions</v>
      </c>
      <c r="P30" s="354" t="str">
        <f>IF(ISBLANK(INDEX('Policy Characteristics'!J:J,MATCH($C30,'Policy Characteristics'!$C:$C,0))),"",INDEX('Policy Characteristics'!J:J,MATCH($C30,'Policy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30" s="354" t="str">
        <f>IF(ISBLANK(INDEX('Policy Characteristics'!K:K,MATCH($C30,'Policy Characteristics'!$C:$C,0))),"",INDEX('Policy Characteristics'!K:K,MATCH($C30,'Policy Characteristics'!$C:$C,0)))</f>
        <v>transportation-sector-main.html#conv-pol-stds</v>
      </c>
      <c r="R30" s="354" t="str">
        <f>IF(ISBLANK(INDEX('Policy Characteristics'!L:L,MATCH($C30,'Policy Characteristics'!$C:$C,0))),"",INDEX('Policy Characteristics'!L:L,MATCH($C30,'Policy Characteristics'!$C:$C,0)))</f>
        <v>conventional-pollutant-standards.html</v>
      </c>
    </row>
    <row r="31" spans="1:18" s="345" customFormat="1" ht="19.899999999999999" customHeight="1">
      <c r="A31" s="354" t="str">
        <f>IF(ISBLANK(INDEX('Policy Characteristics'!A:A,MATCH($C31,'Policy Characteristics'!$C:$C,0))),"",INDEX('Policy Characteristics'!A:A,MATCH($C31,'Policy Characteristics'!$C:$C,0)))</f>
        <v>Transportation</v>
      </c>
      <c r="B31" s="366" t="str">
        <f>IF(ISBLANK(INDEX('Policy Characteristics'!B:B,MATCH($C31,'Policy Characteristics'!$C:$C,0))),"",INDEX('Policy Characteristics'!B:B,MATCH($C31,'Policy Characteristics'!$C:$C,0)))</f>
        <v>Conventional Pollutant Standards</v>
      </c>
      <c r="C31" s="354" t="str">
        <f t="shared" si="1"/>
        <v>Percentage Reduction of Separately Regulated Pollutants</v>
      </c>
      <c r="D31" s="345" t="s">
        <v>684</v>
      </c>
      <c r="E31" s="345" t="s">
        <v>681</v>
      </c>
      <c r="F31" s="345" t="s">
        <v>685</v>
      </c>
      <c r="G31" s="345" t="s">
        <v>681</v>
      </c>
      <c r="H31" s="241">
        <v>329</v>
      </c>
      <c r="I31" s="369" t="s">
        <v>680</v>
      </c>
      <c r="J31" s="368" t="str">
        <f>IF(ISBLANK(INDEX('Policy Characteristics'!D:D,MATCH($C31,'Policy Characteristics'!$C:$C,0))),"",INDEX('Policy Characteristics'!D:D,MATCH($C31,'Policy Characteristics'!$C:$C,0)))</f>
        <v>Conventional Pollutant Standard</v>
      </c>
      <c r="K31" s="354" t="str">
        <f>IF(ISBLANK(INDEX('Policy Characteristics'!E:E,MATCH($C31,'Policy Characteristics'!$C:$C,0))),"",INDEX('Policy Characteristics'!E:E,MATCH($C31,'Policy Characteristics'!$C:$C,0)))</f>
        <v>trans reduce regulated pollutants</v>
      </c>
      <c r="L31" s="222">
        <f>IF(ISBLANK(INDEX('Policy Characteristics'!F:F,MATCH($C31,'Policy Characteristics'!$C:$C,0))),"",INDEX('Policy Characteristics'!F:F,MATCH($C31,'Policy Characteristics'!$C:$C,0)))</f>
        <v>0</v>
      </c>
      <c r="M31" s="222">
        <f>IF(ISBLANK(INDEX('Policy Characteristics'!G:G,MATCH($C31,'Policy Characteristics'!$C:$C,0))),"",INDEX('Policy Characteristics'!G:G,MATCH($C31,'Policy Characteristics'!$C:$C,0)))</f>
        <v>1</v>
      </c>
      <c r="N31" s="222">
        <f>IF(ISBLANK(INDEX('Policy Characteristics'!H:H,MATCH($C31,'Policy Characteristics'!$C:$C,0))),"",INDEX('Policy Characteristics'!H:H,MATCH($C31,'Policy Characteristics'!$C:$C,0)))</f>
        <v>0.02</v>
      </c>
      <c r="O31" s="354" t="str">
        <f>IF(ISBLANK(INDEX('Policy Characteristics'!I:I,MATCH($C31,'Policy Characteristics'!$C:$C,0))),"",INDEX('Policy Characteristics'!I:I,MATCH($C31,'Policy Characteristics'!$C:$C,0)))</f>
        <v>% reduction in emissions</v>
      </c>
      <c r="P31" s="354" t="str">
        <f>IF(ISBLANK(INDEX('Policy Characteristics'!J:J,MATCH($C31,'Policy Characteristics'!$C:$C,0))),"",INDEX('Policy Characteristics'!J:J,MATCH($C31,'Policy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31" s="354" t="str">
        <f>IF(ISBLANK(INDEX('Policy Characteristics'!K:K,MATCH($C31,'Policy Characteristics'!$C:$C,0))),"",INDEX('Policy Characteristics'!K:K,MATCH($C31,'Policy Characteristics'!$C:$C,0)))</f>
        <v>transportation-sector-main.html#conv-pol-stds</v>
      </c>
      <c r="R31" s="354" t="str">
        <f>IF(ISBLANK(INDEX('Policy Characteristics'!L:L,MATCH($C31,'Policy Characteristics'!$C:$C,0))),"",INDEX('Policy Characteristics'!L:L,MATCH($C31,'Policy Characteristics'!$C:$C,0)))</f>
        <v>conventional-pollutant-standards.html</v>
      </c>
    </row>
    <row r="32" spans="1:18" s="345" customFormat="1" ht="19.899999999999999" customHeight="1">
      <c r="A32" s="354" t="str">
        <f>IF(ISBLANK(INDEX('Policy Characteristics'!A:A,MATCH($C32,'Policy Characteristics'!$C:$C,0))),"",INDEX('Policy Characteristics'!A:A,MATCH($C32,'Policy Characteristics'!$C:$C,0)))</f>
        <v>Transportation</v>
      </c>
      <c r="B32" s="366" t="str">
        <f>IF(ISBLANK(INDEX('Policy Characteristics'!B:B,MATCH($C32,'Policy Characteristics'!$C:$C,0))),"",INDEX('Policy Characteristics'!B:B,MATCH($C32,'Policy Characteristics'!$C:$C,0)))</f>
        <v>Conventional Pollutant Standards</v>
      </c>
      <c r="C32" s="354" t="str">
        <f t="shared" si="1"/>
        <v>Percentage Reduction of Separately Regulated Pollutants</v>
      </c>
      <c r="D32" s="345" t="s">
        <v>686</v>
      </c>
      <c r="E32" s="345" t="s">
        <v>667</v>
      </c>
      <c r="F32" s="345" t="s">
        <v>687</v>
      </c>
      <c r="G32" s="345" t="s">
        <v>669</v>
      </c>
      <c r="H32" s="241">
        <v>330</v>
      </c>
      <c r="I32" s="367" t="s">
        <v>670</v>
      </c>
      <c r="J32" s="368" t="str">
        <f>IF(ISBLANK(INDEX('Policy Characteristics'!D:D,MATCH($C32,'Policy Characteristics'!$C:$C,0))),"",INDEX('Policy Characteristics'!D:D,MATCH($C32,'Policy Characteristics'!$C:$C,0)))</f>
        <v>Conventional Pollutant Standard</v>
      </c>
      <c r="K32" s="354" t="str">
        <f>IF(ISBLANK(INDEX('Policy Characteristics'!E:E,MATCH($C32,'Policy Characteristics'!$C:$C,0))),"",INDEX('Policy Characteristics'!E:E,MATCH($C32,'Policy Characteristics'!$C:$C,0)))</f>
        <v>trans reduce regulated pollutants</v>
      </c>
      <c r="L32" s="222">
        <f>IF(ISBLANK(INDEX('Policy Characteristics'!F:F,MATCH($C32,'Policy Characteristics'!$C:$C,0))),"",INDEX('Policy Characteristics'!F:F,MATCH($C32,'Policy Characteristics'!$C:$C,0)))</f>
        <v>0</v>
      </c>
      <c r="M32" s="222">
        <f>IF(ISBLANK(INDEX('Policy Characteristics'!G:G,MATCH($C32,'Policy Characteristics'!$C:$C,0))),"",INDEX('Policy Characteristics'!G:G,MATCH($C32,'Policy Characteristics'!$C:$C,0)))</f>
        <v>1</v>
      </c>
      <c r="N32" s="222">
        <f>IF(ISBLANK(INDEX('Policy Characteristics'!H:H,MATCH($C32,'Policy Characteristics'!$C:$C,0))),"",INDEX('Policy Characteristics'!H:H,MATCH($C32,'Policy Characteristics'!$C:$C,0)))</f>
        <v>0.02</v>
      </c>
      <c r="O32" s="354" t="str">
        <f>IF(ISBLANK(INDEX('Policy Characteristics'!I:I,MATCH($C32,'Policy Characteristics'!$C:$C,0))),"",INDEX('Policy Characteristics'!I:I,MATCH($C32,'Policy Characteristics'!$C:$C,0)))</f>
        <v>% reduction in emissions</v>
      </c>
      <c r="P32" s="354" t="str">
        <f>IF(ISBLANK(INDEX('Policy Characteristics'!J:J,MATCH($C32,'Policy Characteristics'!$C:$C,0))),"",INDEX('Policy Characteristics'!J:J,MATCH($C32,'Policy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32" s="354" t="str">
        <f>IF(ISBLANK(INDEX('Policy Characteristics'!K:K,MATCH($C32,'Policy Characteristics'!$C:$C,0))),"",INDEX('Policy Characteristics'!K:K,MATCH($C32,'Policy Characteristics'!$C:$C,0)))</f>
        <v>transportation-sector-main.html#conv-pol-stds</v>
      </c>
      <c r="R32" s="354" t="str">
        <f>IF(ISBLANK(INDEX('Policy Characteristics'!L:L,MATCH($C32,'Policy Characteristics'!$C:$C,0))),"",INDEX('Policy Characteristics'!L:L,MATCH($C32,'Policy Characteristics'!$C:$C,0)))</f>
        <v>conventional-pollutant-standards.html</v>
      </c>
    </row>
    <row r="33" spans="1:18" s="345" customFormat="1" ht="19.899999999999999" customHeight="1">
      <c r="A33" s="354" t="str">
        <f>IF(ISBLANK(INDEX('Policy Characteristics'!A:A,MATCH($C33,'Policy Characteristics'!$C:$C,0))),"",INDEX('Policy Characteristics'!A:A,MATCH($C33,'Policy Characteristics'!$C:$C,0)))</f>
        <v>Transportation</v>
      </c>
      <c r="B33" s="366" t="str">
        <f>IF(ISBLANK(INDEX('Policy Characteristics'!B:B,MATCH($C33,'Policy Characteristics'!$C:$C,0))),"",INDEX('Policy Characteristics'!B:B,MATCH($C33,'Policy Characteristics'!$C:$C,0)))</f>
        <v>Conventional Pollutant Standards</v>
      </c>
      <c r="C33" s="354" t="str">
        <f t="shared" ref="C33:C61" si="2">C$2</f>
        <v>Percentage Reduction of Separately Regulated Pollutants</v>
      </c>
      <c r="D33" s="345" t="s">
        <v>686</v>
      </c>
      <c r="E33" s="345" t="s">
        <v>671</v>
      </c>
      <c r="F33" s="345" t="s">
        <v>687</v>
      </c>
      <c r="G33" s="345" t="s">
        <v>671</v>
      </c>
      <c r="H33" s="241">
        <v>331</v>
      </c>
      <c r="I33" s="367" t="s">
        <v>670</v>
      </c>
      <c r="J33" s="368" t="str">
        <f>IF(ISBLANK(INDEX('Policy Characteristics'!D:D,MATCH($C33,'Policy Characteristics'!$C:$C,0))),"",INDEX('Policy Characteristics'!D:D,MATCH($C33,'Policy Characteristics'!$C:$C,0)))</f>
        <v>Conventional Pollutant Standard</v>
      </c>
      <c r="K33" s="354" t="str">
        <f>IF(ISBLANK(INDEX('Policy Characteristics'!E:E,MATCH($C33,'Policy Characteristics'!$C:$C,0))),"",INDEX('Policy Characteristics'!E:E,MATCH($C33,'Policy Characteristics'!$C:$C,0)))</f>
        <v>trans reduce regulated pollutants</v>
      </c>
      <c r="L33" s="222">
        <f>IF(ISBLANK(INDEX('Policy Characteristics'!F:F,MATCH($C33,'Policy Characteristics'!$C:$C,0))),"",INDEX('Policy Characteristics'!F:F,MATCH($C33,'Policy Characteristics'!$C:$C,0)))</f>
        <v>0</v>
      </c>
      <c r="M33" s="222">
        <f>IF(ISBLANK(INDEX('Policy Characteristics'!G:G,MATCH($C33,'Policy Characteristics'!$C:$C,0))),"",INDEX('Policy Characteristics'!G:G,MATCH($C33,'Policy Characteristics'!$C:$C,0)))</f>
        <v>1</v>
      </c>
      <c r="N33" s="222">
        <f>IF(ISBLANK(INDEX('Policy Characteristics'!H:H,MATCH($C33,'Policy Characteristics'!$C:$C,0))),"",INDEX('Policy Characteristics'!H:H,MATCH($C33,'Policy Characteristics'!$C:$C,0)))</f>
        <v>0.02</v>
      </c>
      <c r="O33" s="354" t="str">
        <f>IF(ISBLANK(INDEX('Policy Characteristics'!I:I,MATCH($C33,'Policy Characteristics'!$C:$C,0))),"",INDEX('Policy Characteristics'!I:I,MATCH($C33,'Policy Characteristics'!$C:$C,0)))</f>
        <v>% reduction in emissions</v>
      </c>
      <c r="P33" s="354" t="str">
        <f>IF(ISBLANK(INDEX('Policy Characteristics'!J:J,MATCH($C33,'Policy Characteristics'!$C:$C,0))),"",INDEX('Policy Characteristics'!J:J,MATCH($C33,'Policy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33" s="354" t="str">
        <f>IF(ISBLANK(INDEX('Policy Characteristics'!K:K,MATCH($C33,'Policy Characteristics'!$C:$C,0))),"",INDEX('Policy Characteristics'!K:K,MATCH($C33,'Policy Characteristics'!$C:$C,0)))</f>
        <v>transportation-sector-main.html#conv-pol-stds</v>
      </c>
      <c r="R33" s="354" t="str">
        <f>IF(ISBLANK(INDEX('Policy Characteristics'!L:L,MATCH($C33,'Policy Characteristics'!$C:$C,0))),"",INDEX('Policy Characteristics'!L:L,MATCH($C33,'Policy Characteristics'!$C:$C,0)))</f>
        <v>conventional-pollutant-standards.html</v>
      </c>
    </row>
    <row r="34" spans="1:18" s="345" customFormat="1" ht="19.899999999999999" customHeight="1">
      <c r="A34" s="354" t="str">
        <f>IF(ISBLANK(INDEX('Policy Characteristics'!A:A,MATCH($C34,'Policy Characteristics'!$C:$C,0))),"",INDEX('Policy Characteristics'!A:A,MATCH($C34,'Policy Characteristics'!$C:$C,0)))</f>
        <v>Transportation</v>
      </c>
      <c r="B34" s="366" t="str">
        <f>IF(ISBLANK(INDEX('Policy Characteristics'!B:B,MATCH($C34,'Policy Characteristics'!$C:$C,0))),"",INDEX('Policy Characteristics'!B:B,MATCH($C34,'Policy Characteristics'!$C:$C,0)))</f>
        <v>Conventional Pollutant Standards</v>
      </c>
      <c r="C34" s="354" t="str">
        <f t="shared" si="2"/>
        <v>Percentage Reduction of Separately Regulated Pollutants</v>
      </c>
      <c r="D34" s="345" t="s">
        <v>686</v>
      </c>
      <c r="E34" s="345" t="s">
        <v>672</v>
      </c>
      <c r="F34" s="345" t="s">
        <v>687</v>
      </c>
      <c r="G34" s="345" t="s">
        <v>672</v>
      </c>
      <c r="H34" s="241">
        <v>332</v>
      </c>
      <c r="I34" s="367" t="s">
        <v>670</v>
      </c>
      <c r="J34" s="368" t="str">
        <f>IF(ISBLANK(INDEX('Policy Characteristics'!D:D,MATCH($C34,'Policy Characteristics'!$C:$C,0))),"",INDEX('Policy Characteristics'!D:D,MATCH($C34,'Policy Characteristics'!$C:$C,0)))</f>
        <v>Conventional Pollutant Standard</v>
      </c>
      <c r="K34" s="354" t="str">
        <f>IF(ISBLANK(INDEX('Policy Characteristics'!E:E,MATCH($C34,'Policy Characteristics'!$C:$C,0))),"",INDEX('Policy Characteristics'!E:E,MATCH($C34,'Policy Characteristics'!$C:$C,0)))</f>
        <v>trans reduce regulated pollutants</v>
      </c>
      <c r="L34" s="222">
        <f>IF(ISBLANK(INDEX('Policy Characteristics'!F:F,MATCH($C34,'Policy Characteristics'!$C:$C,0))),"",INDEX('Policy Characteristics'!F:F,MATCH($C34,'Policy Characteristics'!$C:$C,0)))</f>
        <v>0</v>
      </c>
      <c r="M34" s="222">
        <f>IF(ISBLANK(INDEX('Policy Characteristics'!G:G,MATCH($C34,'Policy Characteristics'!$C:$C,0))),"",INDEX('Policy Characteristics'!G:G,MATCH($C34,'Policy Characteristics'!$C:$C,0)))</f>
        <v>1</v>
      </c>
      <c r="N34" s="222">
        <f>IF(ISBLANK(INDEX('Policy Characteristics'!H:H,MATCH($C34,'Policy Characteristics'!$C:$C,0))),"",INDEX('Policy Characteristics'!H:H,MATCH($C34,'Policy Characteristics'!$C:$C,0)))</f>
        <v>0.02</v>
      </c>
      <c r="O34" s="354" t="str">
        <f>IF(ISBLANK(INDEX('Policy Characteristics'!I:I,MATCH($C34,'Policy Characteristics'!$C:$C,0))),"",INDEX('Policy Characteristics'!I:I,MATCH($C34,'Policy Characteristics'!$C:$C,0)))</f>
        <v>% reduction in emissions</v>
      </c>
      <c r="P34" s="354" t="str">
        <f>IF(ISBLANK(INDEX('Policy Characteristics'!J:J,MATCH($C34,'Policy Characteristics'!$C:$C,0))),"",INDEX('Policy Characteristics'!J:J,MATCH($C34,'Policy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34" s="354" t="str">
        <f>IF(ISBLANK(INDEX('Policy Characteristics'!K:K,MATCH($C34,'Policy Characteristics'!$C:$C,0))),"",INDEX('Policy Characteristics'!K:K,MATCH($C34,'Policy Characteristics'!$C:$C,0)))</f>
        <v>transportation-sector-main.html#conv-pol-stds</v>
      </c>
      <c r="R34" s="354" t="str">
        <f>IF(ISBLANK(INDEX('Policy Characteristics'!L:L,MATCH($C34,'Policy Characteristics'!$C:$C,0))),"",INDEX('Policy Characteristics'!L:L,MATCH($C34,'Policy Characteristics'!$C:$C,0)))</f>
        <v>conventional-pollutant-standards.html</v>
      </c>
    </row>
    <row r="35" spans="1:18" s="345" customFormat="1" ht="19.899999999999999" customHeight="1">
      <c r="A35" s="354" t="str">
        <f>IF(ISBLANK(INDEX('Policy Characteristics'!A:A,MATCH($C35,'Policy Characteristics'!$C:$C,0))),"",INDEX('Policy Characteristics'!A:A,MATCH($C35,'Policy Characteristics'!$C:$C,0)))</f>
        <v>Transportation</v>
      </c>
      <c r="B35" s="366" t="str">
        <f>IF(ISBLANK(INDEX('Policy Characteristics'!B:B,MATCH($C35,'Policy Characteristics'!$C:$C,0))),"",INDEX('Policy Characteristics'!B:B,MATCH($C35,'Policy Characteristics'!$C:$C,0)))</f>
        <v>Conventional Pollutant Standards</v>
      </c>
      <c r="C35" s="354" t="str">
        <f t="shared" si="2"/>
        <v>Percentage Reduction of Separately Regulated Pollutants</v>
      </c>
      <c r="D35" s="345" t="s">
        <v>686</v>
      </c>
      <c r="E35" s="345" t="s">
        <v>673</v>
      </c>
      <c r="F35" s="345" t="s">
        <v>687</v>
      </c>
      <c r="G35" s="345" t="s">
        <v>673</v>
      </c>
      <c r="H35" s="241">
        <v>333</v>
      </c>
      <c r="I35" s="367" t="s">
        <v>670</v>
      </c>
      <c r="J35" s="368" t="str">
        <f>IF(ISBLANK(INDEX('Policy Characteristics'!D:D,MATCH($C35,'Policy Characteristics'!$C:$C,0))),"",INDEX('Policy Characteristics'!D:D,MATCH($C35,'Policy Characteristics'!$C:$C,0)))</f>
        <v>Conventional Pollutant Standard</v>
      </c>
      <c r="K35" s="354" t="str">
        <f>IF(ISBLANK(INDEX('Policy Characteristics'!E:E,MATCH($C35,'Policy Characteristics'!$C:$C,0))),"",INDEX('Policy Characteristics'!E:E,MATCH($C35,'Policy Characteristics'!$C:$C,0)))</f>
        <v>trans reduce regulated pollutants</v>
      </c>
      <c r="L35" s="222">
        <f>IF(ISBLANK(INDEX('Policy Characteristics'!F:F,MATCH($C35,'Policy Characteristics'!$C:$C,0))),"",INDEX('Policy Characteristics'!F:F,MATCH($C35,'Policy Characteristics'!$C:$C,0)))</f>
        <v>0</v>
      </c>
      <c r="M35" s="222">
        <f>IF(ISBLANK(INDEX('Policy Characteristics'!G:G,MATCH($C35,'Policy Characteristics'!$C:$C,0))),"",INDEX('Policy Characteristics'!G:G,MATCH($C35,'Policy Characteristics'!$C:$C,0)))</f>
        <v>1</v>
      </c>
      <c r="N35" s="222">
        <f>IF(ISBLANK(INDEX('Policy Characteristics'!H:H,MATCH($C35,'Policy Characteristics'!$C:$C,0))),"",INDEX('Policy Characteristics'!H:H,MATCH($C35,'Policy Characteristics'!$C:$C,0)))</f>
        <v>0.02</v>
      </c>
      <c r="O35" s="354" t="str">
        <f>IF(ISBLANK(INDEX('Policy Characteristics'!I:I,MATCH($C35,'Policy Characteristics'!$C:$C,0))),"",INDEX('Policy Characteristics'!I:I,MATCH($C35,'Policy Characteristics'!$C:$C,0)))</f>
        <v>% reduction in emissions</v>
      </c>
      <c r="P35" s="354" t="str">
        <f>IF(ISBLANK(INDEX('Policy Characteristics'!J:J,MATCH($C35,'Policy Characteristics'!$C:$C,0))),"",INDEX('Policy Characteristics'!J:J,MATCH($C35,'Policy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35" s="354" t="str">
        <f>IF(ISBLANK(INDEX('Policy Characteristics'!K:K,MATCH($C35,'Policy Characteristics'!$C:$C,0))),"",INDEX('Policy Characteristics'!K:K,MATCH($C35,'Policy Characteristics'!$C:$C,0)))</f>
        <v>transportation-sector-main.html#conv-pol-stds</v>
      </c>
      <c r="R35" s="354" t="str">
        <f>IF(ISBLANK(INDEX('Policy Characteristics'!L:L,MATCH($C35,'Policy Characteristics'!$C:$C,0))),"",INDEX('Policy Characteristics'!L:L,MATCH($C35,'Policy Characteristics'!$C:$C,0)))</f>
        <v>conventional-pollutant-standards.html</v>
      </c>
    </row>
    <row r="36" spans="1:18" s="345" customFormat="1" ht="19.899999999999999" customHeight="1">
      <c r="A36" s="354" t="str">
        <f>IF(ISBLANK(INDEX('Policy Characteristics'!A:A,MATCH($C36,'Policy Characteristics'!$C:$C,0))),"",INDEX('Policy Characteristics'!A:A,MATCH($C36,'Policy Characteristics'!$C:$C,0)))</f>
        <v>Transportation</v>
      </c>
      <c r="B36" s="366" t="str">
        <f>IF(ISBLANK(INDEX('Policy Characteristics'!B:B,MATCH($C36,'Policy Characteristics'!$C:$C,0))),"",INDEX('Policy Characteristics'!B:B,MATCH($C36,'Policy Characteristics'!$C:$C,0)))</f>
        <v>Conventional Pollutant Standards</v>
      </c>
      <c r="C36" s="354" t="str">
        <f t="shared" si="2"/>
        <v>Percentage Reduction of Separately Regulated Pollutants</v>
      </c>
      <c r="D36" s="345" t="s">
        <v>686</v>
      </c>
      <c r="E36" s="345" t="s">
        <v>674</v>
      </c>
      <c r="F36" s="345" t="s">
        <v>687</v>
      </c>
      <c r="G36" s="345" t="s">
        <v>675</v>
      </c>
      <c r="H36" s="241">
        <v>334</v>
      </c>
      <c r="I36" s="367" t="s">
        <v>670</v>
      </c>
      <c r="J36" s="368" t="str">
        <f>IF(ISBLANK(INDEX('Policy Characteristics'!D:D,MATCH($C36,'Policy Characteristics'!$C:$C,0))),"",INDEX('Policy Characteristics'!D:D,MATCH($C36,'Policy Characteristics'!$C:$C,0)))</f>
        <v>Conventional Pollutant Standard</v>
      </c>
      <c r="K36" s="354" t="str">
        <f>IF(ISBLANK(INDEX('Policy Characteristics'!E:E,MATCH($C36,'Policy Characteristics'!$C:$C,0))),"",INDEX('Policy Characteristics'!E:E,MATCH($C36,'Policy Characteristics'!$C:$C,0)))</f>
        <v>trans reduce regulated pollutants</v>
      </c>
      <c r="L36" s="222">
        <f>IF(ISBLANK(INDEX('Policy Characteristics'!F:F,MATCH($C36,'Policy Characteristics'!$C:$C,0))),"",INDEX('Policy Characteristics'!F:F,MATCH($C36,'Policy Characteristics'!$C:$C,0)))</f>
        <v>0</v>
      </c>
      <c r="M36" s="222">
        <f>IF(ISBLANK(INDEX('Policy Characteristics'!G:G,MATCH($C36,'Policy Characteristics'!$C:$C,0))),"",INDEX('Policy Characteristics'!G:G,MATCH($C36,'Policy Characteristics'!$C:$C,0)))</f>
        <v>1</v>
      </c>
      <c r="N36" s="222">
        <f>IF(ISBLANK(INDEX('Policy Characteristics'!H:H,MATCH($C36,'Policy Characteristics'!$C:$C,0))),"",INDEX('Policy Characteristics'!H:H,MATCH($C36,'Policy Characteristics'!$C:$C,0)))</f>
        <v>0.02</v>
      </c>
      <c r="O36" s="354" t="str">
        <f>IF(ISBLANK(INDEX('Policy Characteristics'!I:I,MATCH($C36,'Policy Characteristics'!$C:$C,0))),"",INDEX('Policy Characteristics'!I:I,MATCH($C36,'Policy Characteristics'!$C:$C,0)))</f>
        <v>% reduction in emissions</v>
      </c>
      <c r="P36" s="354" t="str">
        <f>IF(ISBLANK(INDEX('Policy Characteristics'!J:J,MATCH($C36,'Policy Characteristics'!$C:$C,0))),"",INDEX('Policy Characteristics'!J:J,MATCH($C36,'Policy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36" s="354" t="str">
        <f>IF(ISBLANK(INDEX('Policy Characteristics'!K:K,MATCH($C36,'Policy Characteristics'!$C:$C,0))),"",INDEX('Policy Characteristics'!K:K,MATCH($C36,'Policy Characteristics'!$C:$C,0)))</f>
        <v>transportation-sector-main.html#conv-pol-stds</v>
      </c>
      <c r="R36" s="354" t="str">
        <f>IF(ISBLANK(INDEX('Policy Characteristics'!L:L,MATCH($C36,'Policy Characteristics'!$C:$C,0))),"",INDEX('Policy Characteristics'!L:L,MATCH($C36,'Policy Characteristics'!$C:$C,0)))</f>
        <v>conventional-pollutant-standards.html</v>
      </c>
    </row>
    <row r="37" spans="1:18" s="345" customFormat="1" ht="19.899999999999999" customHeight="1">
      <c r="A37" s="354" t="str">
        <f>IF(ISBLANK(INDEX('Policy Characteristics'!A:A,MATCH($C37,'Policy Characteristics'!$C:$C,0))),"",INDEX('Policy Characteristics'!A:A,MATCH($C37,'Policy Characteristics'!$C:$C,0)))</f>
        <v>Transportation</v>
      </c>
      <c r="B37" s="366" t="str">
        <f>IF(ISBLANK(INDEX('Policy Characteristics'!B:B,MATCH($C37,'Policy Characteristics'!$C:$C,0))),"",INDEX('Policy Characteristics'!B:B,MATCH($C37,'Policy Characteristics'!$C:$C,0)))</f>
        <v>Conventional Pollutant Standards</v>
      </c>
      <c r="C37" s="354" t="str">
        <f t="shared" si="2"/>
        <v>Percentage Reduction of Separately Regulated Pollutants</v>
      </c>
      <c r="D37" s="345" t="s">
        <v>686</v>
      </c>
      <c r="E37" s="345" t="s">
        <v>676</v>
      </c>
      <c r="F37" s="345" t="s">
        <v>687</v>
      </c>
      <c r="G37" s="345" t="s">
        <v>676</v>
      </c>
      <c r="H37" s="241">
        <v>335</v>
      </c>
      <c r="I37" s="369" t="s">
        <v>680</v>
      </c>
      <c r="J37" s="368" t="str">
        <f>IF(ISBLANK(INDEX('Policy Characteristics'!D:D,MATCH($C37,'Policy Characteristics'!$C:$C,0))),"",INDEX('Policy Characteristics'!D:D,MATCH($C37,'Policy Characteristics'!$C:$C,0)))</f>
        <v>Conventional Pollutant Standard</v>
      </c>
      <c r="K37" s="354" t="str">
        <f>IF(ISBLANK(INDEX('Policy Characteristics'!E:E,MATCH($C37,'Policy Characteristics'!$C:$C,0))),"",INDEX('Policy Characteristics'!E:E,MATCH($C37,'Policy Characteristics'!$C:$C,0)))</f>
        <v>trans reduce regulated pollutants</v>
      </c>
      <c r="L37" s="222">
        <f>IF(ISBLANK(INDEX('Policy Characteristics'!F:F,MATCH($C37,'Policy Characteristics'!$C:$C,0))),"",INDEX('Policy Characteristics'!F:F,MATCH($C37,'Policy Characteristics'!$C:$C,0)))</f>
        <v>0</v>
      </c>
      <c r="M37" s="222">
        <f>IF(ISBLANK(INDEX('Policy Characteristics'!G:G,MATCH($C37,'Policy Characteristics'!$C:$C,0))),"",INDEX('Policy Characteristics'!G:G,MATCH($C37,'Policy Characteristics'!$C:$C,0)))</f>
        <v>1</v>
      </c>
      <c r="N37" s="222">
        <f>IF(ISBLANK(INDEX('Policy Characteristics'!H:H,MATCH($C37,'Policy Characteristics'!$C:$C,0))),"",INDEX('Policy Characteristics'!H:H,MATCH($C37,'Policy Characteristics'!$C:$C,0)))</f>
        <v>0.02</v>
      </c>
      <c r="O37" s="354" t="str">
        <f>IF(ISBLANK(INDEX('Policy Characteristics'!I:I,MATCH($C37,'Policy Characteristics'!$C:$C,0))),"",INDEX('Policy Characteristics'!I:I,MATCH($C37,'Policy Characteristics'!$C:$C,0)))</f>
        <v>% reduction in emissions</v>
      </c>
      <c r="P37" s="354" t="str">
        <f>IF(ISBLANK(INDEX('Policy Characteristics'!J:J,MATCH($C37,'Policy Characteristics'!$C:$C,0))),"",INDEX('Policy Characteristics'!J:J,MATCH($C37,'Policy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37" s="354" t="str">
        <f>IF(ISBLANK(INDEX('Policy Characteristics'!K:K,MATCH($C37,'Policy Characteristics'!$C:$C,0))),"",INDEX('Policy Characteristics'!K:K,MATCH($C37,'Policy Characteristics'!$C:$C,0)))</f>
        <v>transportation-sector-main.html#conv-pol-stds</v>
      </c>
      <c r="R37" s="354" t="str">
        <f>IF(ISBLANK(INDEX('Policy Characteristics'!L:L,MATCH($C37,'Policy Characteristics'!$C:$C,0))),"",INDEX('Policy Characteristics'!L:L,MATCH($C37,'Policy Characteristics'!$C:$C,0)))</f>
        <v>conventional-pollutant-standards.html</v>
      </c>
    </row>
    <row r="38" spans="1:18" s="345" customFormat="1" ht="19.899999999999999" customHeight="1">
      <c r="A38" s="354" t="str">
        <f>IF(ISBLANK(INDEX('Policy Characteristics'!A:A,MATCH($C38,'Policy Characteristics'!$C:$C,0))),"",INDEX('Policy Characteristics'!A:A,MATCH($C38,'Policy Characteristics'!$C:$C,0)))</f>
        <v>Transportation</v>
      </c>
      <c r="B38" s="366" t="str">
        <f>IF(ISBLANK(INDEX('Policy Characteristics'!B:B,MATCH($C38,'Policy Characteristics'!$C:$C,0))),"",INDEX('Policy Characteristics'!B:B,MATCH($C38,'Policy Characteristics'!$C:$C,0)))</f>
        <v>Conventional Pollutant Standards</v>
      </c>
      <c r="C38" s="354" t="str">
        <f t="shared" si="2"/>
        <v>Percentage Reduction of Separately Regulated Pollutants</v>
      </c>
      <c r="D38" s="345" t="s">
        <v>686</v>
      </c>
      <c r="E38" s="345" t="s">
        <v>677</v>
      </c>
      <c r="F38" s="345" t="s">
        <v>687</v>
      </c>
      <c r="G38" s="345" t="s">
        <v>677</v>
      </c>
      <c r="H38" s="241">
        <v>336</v>
      </c>
      <c r="I38" s="367" t="s">
        <v>670</v>
      </c>
      <c r="J38" s="368" t="str">
        <f>IF(ISBLANK(INDEX('Policy Characteristics'!D:D,MATCH($C38,'Policy Characteristics'!$C:$C,0))),"",INDEX('Policy Characteristics'!D:D,MATCH($C38,'Policy Characteristics'!$C:$C,0)))</f>
        <v>Conventional Pollutant Standard</v>
      </c>
      <c r="K38" s="354" t="str">
        <f>IF(ISBLANK(INDEX('Policy Characteristics'!E:E,MATCH($C38,'Policy Characteristics'!$C:$C,0))),"",INDEX('Policy Characteristics'!E:E,MATCH($C38,'Policy Characteristics'!$C:$C,0)))</f>
        <v>trans reduce regulated pollutants</v>
      </c>
      <c r="L38" s="222">
        <f>IF(ISBLANK(INDEX('Policy Characteristics'!F:F,MATCH($C38,'Policy Characteristics'!$C:$C,0))),"",INDEX('Policy Characteristics'!F:F,MATCH($C38,'Policy Characteristics'!$C:$C,0)))</f>
        <v>0</v>
      </c>
      <c r="M38" s="222">
        <f>IF(ISBLANK(INDEX('Policy Characteristics'!G:G,MATCH($C38,'Policy Characteristics'!$C:$C,0))),"",INDEX('Policy Characteristics'!G:G,MATCH($C38,'Policy Characteristics'!$C:$C,0)))</f>
        <v>1</v>
      </c>
      <c r="N38" s="222">
        <f>IF(ISBLANK(INDEX('Policy Characteristics'!H:H,MATCH($C38,'Policy Characteristics'!$C:$C,0))),"",INDEX('Policy Characteristics'!H:H,MATCH($C38,'Policy Characteristics'!$C:$C,0)))</f>
        <v>0.02</v>
      </c>
      <c r="O38" s="354" t="str">
        <f>IF(ISBLANK(INDEX('Policy Characteristics'!I:I,MATCH($C38,'Policy Characteristics'!$C:$C,0))),"",INDEX('Policy Characteristics'!I:I,MATCH($C38,'Policy Characteristics'!$C:$C,0)))</f>
        <v>% reduction in emissions</v>
      </c>
      <c r="P38" s="354" t="str">
        <f>IF(ISBLANK(INDEX('Policy Characteristics'!J:J,MATCH($C38,'Policy Characteristics'!$C:$C,0))),"",INDEX('Policy Characteristics'!J:J,MATCH($C38,'Policy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38" s="354" t="str">
        <f>IF(ISBLANK(INDEX('Policy Characteristics'!K:K,MATCH($C38,'Policy Characteristics'!$C:$C,0))),"",INDEX('Policy Characteristics'!K:K,MATCH($C38,'Policy Characteristics'!$C:$C,0)))</f>
        <v>transportation-sector-main.html#conv-pol-stds</v>
      </c>
      <c r="R38" s="354" t="str">
        <f>IF(ISBLANK(INDEX('Policy Characteristics'!L:L,MATCH($C38,'Policy Characteristics'!$C:$C,0))),"",INDEX('Policy Characteristics'!L:L,MATCH($C38,'Policy Characteristics'!$C:$C,0)))</f>
        <v>conventional-pollutant-standards.html</v>
      </c>
    </row>
    <row r="39" spans="1:18" s="345" customFormat="1" ht="19.899999999999999" customHeight="1">
      <c r="A39" s="354" t="str">
        <f>IF(ISBLANK(INDEX('Policy Characteristics'!A:A,MATCH($C39,'Policy Characteristics'!$C:$C,0))),"",INDEX('Policy Characteristics'!A:A,MATCH($C39,'Policy Characteristics'!$C:$C,0)))</f>
        <v>Transportation</v>
      </c>
      <c r="B39" s="366" t="str">
        <f>IF(ISBLANK(INDEX('Policy Characteristics'!B:B,MATCH($C39,'Policy Characteristics'!$C:$C,0))),"",INDEX('Policy Characteristics'!B:B,MATCH($C39,'Policy Characteristics'!$C:$C,0)))</f>
        <v>Conventional Pollutant Standards</v>
      </c>
      <c r="C39" s="354" t="str">
        <f t="shared" si="2"/>
        <v>Percentage Reduction of Separately Regulated Pollutants</v>
      </c>
      <c r="D39" s="345" t="s">
        <v>686</v>
      </c>
      <c r="E39" s="345" t="s">
        <v>678</v>
      </c>
      <c r="F39" s="345" t="s">
        <v>687</v>
      </c>
      <c r="G39" s="345" t="s">
        <v>678</v>
      </c>
      <c r="H39" s="241">
        <v>337</v>
      </c>
      <c r="I39" s="367" t="s">
        <v>670</v>
      </c>
      <c r="J39" s="368" t="str">
        <f>IF(ISBLANK(INDEX('Policy Characteristics'!D:D,MATCH($C39,'Policy Characteristics'!$C:$C,0))),"",INDEX('Policy Characteristics'!D:D,MATCH($C39,'Policy Characteristics'!$C:$C,0)))</f>
        <v>Conventional Pollutant Standard</v>
      </c>
      <c r="K39" s="354" t="str">
        <f>IF(ISBLANK(INDEX('Policy Characteristics'!E:E,MATCH($C39,'Policy Characteristics'!$C:$C,0))),"",INDEX('Policy Characteristics'!E:E,MATCH($C39,'Policy Characteristics'!$C:$C,0)))</f>
        <v>trans reduce regulated pollutants</v>
      </c>
      <c r="L39" s="222">
        <f>IF(ISBLANK(INDEX('Policy Characteristics'!F:F,MATCH($C39,'Policy Characteristics'!$C:$C,0))),"",INDEX('Policy Characteristics'!F:F,MATCH($C39,'Policy Characteristics'!$C:$C,0)))</f>
        <v>0</v>
      </c>
      <c r="M39" s="222">
        <f>IF(ISBLANK(INDEX('Policy Characteristics'!G:G,MATCH($C39,'Policy Characteristics'!$C:$C,0))),"",INDEX('Policy Characteristics'!G:G,MATCH($C39,'Policy Characteristics'!$C:$C,0)))</f>
        <v>1</v>
      </c>
      <c r="N39" s="222">
        <f>IF(ISBLANK(INDEX('Policy Characteristics'!H:H,MATCH($C39,'Policy Characteristics'!$C:$C,0))),"",INDEX('Policy Characteristics'!H:H,MATCH($C39,'Policy Characteristics'!$C:$C,0)))</f>
        <v>0.02</v>
      </c>
      <c r="O39" s="354" t="str">
        <f>IF(ISBLANK(INDEX('Policy Characteristics'!I:I,MATCH($C39,'Policy Characteristics'!$C:$C,0))),"",INDEX('Policy Characteristics'!I:I,MATCH($C39,'Policy Characteristics'!$C:$C,0)))</f>
        <v>% reduction in emissions</v>
      </c>
      <c r="P39" s="354" t="str">
        <f>IF(ISBLANK(INDEX('Policy Characteristics'!J:J,MATCH($C39,'Policy Characteristics'!$C:$C,0))),"",INDEX('Policy Characteristics'!J:J,MATCH($C39,'Policy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39" s="354" t="str">
        <f>IF(ISBLANK(INDEX('Policy Characteristics'!K:K,MATCH($C39,'Policy Characteristics'!$C:$C,0))),"",INDEX('Policy Characteristics'!K:K,MATCH($C39,'Policy Characteristics'!$C:$C,0)))</f>
        <v>transportation-sector-main.html#conv-pol-stds</v>
      </c>
      <c r="R39" s="354" t="str">
        <f>IF(ISBLANK(INDEX('Policy Characteristics'!L:L,MATCH($C39,'Policy Characteristics'!$C:$C,0))),"",INDEX('Policy Characteristics'!L:L,MATCH($C39,'Policy Characteristics'!$C:$C,0)))</f>
        <v>conventional-pollutant-standards.html</v>
      </c>
    </row>
    <row r="40" spans="1:18" s="345" customFormat="1" ht="19.899999999999999" customHeight="1">
      <c r="A40" s="354" t="str">
        <f>IF(ISBLANK(INDEX('Policy Characteristics'!A:A,MATCH($C40,'Policy Characteristics'!$C:$C,0))),"",INDEX('Policy Characteristics'!A:A,MATCH($C40,'Policy Characteristics'!$C:$C,0)))</f>
        <v>Transportation</v>
      </c>
      <c r="B40" s="366" t="str">
        <f>IF(ISBLANK(INDEX('Policy Characteristics'!B:B,MATCH($C40,'Policy Characteristics'!$C:$C,0))),"",INDEX('Policy Characteristics'!B:B,MATCH($C40,'Policy Characteristics'!$C:$C,0)))</f>
        <v>Conventional Pollutant Standards</v>
      </c>
      <c r="C40" s="354" t="str">
        <f t="shared" si="2"/>
        <v>Percentage Reduction of Separately Regulated Pollutants</v>
      </c>
      <c r="D40" s="345" t="s">
        <v>686</v>
      </c>
      <c r="E40" s="345" t="s">
        <v>679</v>
      </c>
      <c r="F40" s="345" t="s">
        <v>687</v>
      </c>
      <c r="G40" s="345" t="s">
        <v>679</v>
      </c>
      <c r="H40" s="241">
        <v>338</v>
      </c>
      <c r="I40" s="369" t="s">
        <v>680</v>
      </c>
      <c r="J40" s="368" t="str">
        <f>IF(ISBLANK(INDEX('Policy Characteristics'!D:D,MATCH($C40,'Policy Characteristics'!$C:$C,0))),"",INDEX('Policy Characteristics'!D:D,MATCH($C40,'Policy Characteristics'!$C:$C,0)))</f>
        <v>Conventional Pollutant Standard</v>
      </c>
      <c r="K40" s="354" t="str">
        <f>IF(ISBLANK(INDEX('Policy Characteristics'!E:E,MATCH($C40,'Policy Characteristics'!$C:$C,0))),"",INDEX('Policy Characteristics'!E:E,MATCH($C40,'Policy Characteristics'!$C:$C,0)))</f>
        <v>trans reduce regulated pollutants</v>
      </c>
      <c r="L40" s="222">
        <f>IF(ISBLANK(INDEX('Policy Characteristics'!F:F,MATCH($C40,'Policy Characteristics'!$C:$C,0))),"",INDEX('Policy Characteristics'!F:F,MATCH($C40,'Policy Characteristics'!$C:$C,0)))</f>
        <v>0</v>
      </c>
      <c r="M40" s="222">
        <f>IF(ISBLANK(INDEX('Policy Characteristics'!G:G,MATCH($C40,'Policy Characteristics'!$C:$C,0))),"",INDEX('Policy Characteristics'!G:G,MATCH($C40,'Policy Characteristics'!$C:$C,0)))</f>
        <v>1</v>
      </c>
      <c r="N40" s="222">
        <f>IF(ISBLANK(INDEX('Policy Characteristics'!H:H,MATCH($C40,'Policy Characteristics'!$C:$C,0))),"",INDEX('Policy Characteristics'!H:H,MATCH($C40,'Policy Characteristics'!$C:$C,0)))</f>
        <v>0.02</v>
      </c>
      <c r="O40" s="354" t="str">
        <f>IF(ISBLANK(INDEX('Policy Characteristics'!I:I,MATCH($C40,'Policy Characteristics'!$C:$C,0))),"",INDEX('Policy Characteristics'!I:I,MATCH($C40,'Policy Characteristics'!$C:$C,0)))</f>
        <v>% reduction in emissions</v>
      </c>
      <c r="P40" s="354" t="str">
        <f>IF(ISBLANK(INDEX('Policy Characteristics'!J:J,MATCH($C40,'Policy Characteristics'!$C:$C,0))),"",INDEX('Policy Characteristics'!J:J,MATCH($C40,'Policy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40" s="354" t="str">
        <f>IF(ISBLANK(INDEX('Policy Characteristics'!K:K,MATCH($C40,'Policy Characteristics'!$C:$C,0))),"",INDEX('Policy Characteristics'!K:K,MATCH($C40,'Policy Characteristics'!$C:$C,0)))</f>
        <v>transportation-sector-main.html#conv-pol-stds</v>
      </c>
      <c r="R40" s="354" t="str">
        <f>IF(ISBLANK(INDEX('Policy Characteristics'!L:L,MATCH($C40,'Policy Characteristics'!$C:$C,0))),"",INDEX('Policy Characteristics'!L:L,MATCH($C40,'Policy Characteristics'!$C:$C,0)))</f>
        <v>conventional-pollutant-standards.html</v>
      </c>
    </row>
    <row r="41" spans="1:18" s="345" customFormat="1" ht="19.899999999999999" customHeight="1">
      <c r="A41" s="354" t="str">
        <f>IF(ISBLANK(INDEX('Policy Characteristics'!A:A,MATCH($C41,'Policy Characteristics'!$C:$C,0))),"",INDEX('Policy Characteristics'!A:A,MATCH($C41,'Policy Characteristics'!$C:$C,0)))</f>
        <v>Transportation</v>
      </c>
      <c r="B41" s="366" t="str">
        <f>IF(ISBLANK(INDEX('Policy Characteristics'!B:B,MATCH($C41,'Policy Characteristics'!$C:$C,0))),"",INDEX('Policy Characteristics'!B:B,MATCH($C41,'Policy Characteristics'!$C:$C,0)))</f>
        <v>Conventional Pollutant Standards</v>
      </c>
      <c r="C41" s="354" t="str">
        <f t="shared" si="2"/>
        <v>Percentage Reduction of Separately Regulated Pollutants</v>
      </c>
      <c r="D41" s="345" t="s">
        <v>686</v>
      </c>
      <c r="E41" s="345" t="s">
        <v>681</v>
      </c>
      <c r="F41" s="345" t="s">
        <v>687</v>
      </c>
      <c r="G41" s="345" t="s">
        <v>681</v>
      </c>
      <c r="H41" s="241">
        <v>339</v>
      </c>
      <c r="I41" s="369" t="s">
        <v>680</v>
      </c>
      <c r="J41" s="368" t="str">
        <f>IF(ISBLANK(INDEX('Policy Characteristics'!D:D,MATCH($C41,'Policy Characteristics'!$C:$C,0))),"",INDEX('Policy Characteristics'!D:D,MATCH($C41,'Policy Characteristics'!$C:$C,0)))</f>
        <v>Conventional Pollutant Standard</v>
      </c>
      <c r="K41" s="354" t="str">
        <f>IF(ISBLANK(INDEX('Policy Characteristics'!E:E,MATCH($C41,'Policy Characteristics'!$C:$C,0))),"",INDEX('Policy Characteristics'!E:E,MATCH($C41,'Policy Characteristics'!$C:$C,0)))</f>
        <v>trans reduce regulated pollutants</v>
      </c>
      <c r="L41" s="222">
        <f>IF(ISBLANK(INDEX('Policy Characteristics'!F:F,MATCH($C41,'Policy Characteristics'!$C:$C,0))),"",INDEX('Policy Characteristics'!F:F,MATCH($C41,'Policy Characteristics'!$C:$C,0)))</f>
        <v>0</v>
      </c>
      <c r="M41" s="222">
        <f>IF(ISBLANK(INDEX('Policy Characteristics'!G:G,MATCH($C41,'Policy Characteristics'!$C:$C,0))),"",INDEX('Policy Characteristics'!G:G,MATCH($C41,'Policy Characteristics'!$C:$C,0)))</f>
        <v>1</v>
      </c>
      <c r="N41" s="222">
        <f>IF(ISBLANK(INDEX('Policy Characteristics'!H:H,MATCH($C41,'Policy Characteristics'!$C:$C,0))),"",INDEX('Policy Characteristics'!H:H,MATCH($C41,'Policy Characteristics'!$C:$C,0)))</f>
        <v>0.02</v>
      </c>
      <c r="O41" s="354" t="str">
        <f>IF(ISBLANK(INDEX('Policy Characteristics'!I:I,MATCH($C41,'Policy Characteristics'!$C:$C,0))),"",INDEX('Policy Characteristics'!I:I,MATCH($C41,'Policy Characteristics'!$C:$C,0)))</f>
        <v>% reduction in emissions</v>
      </c>
      <c r="P41" s="354" t="str">
        <f>IF(ISBLANK(INDEX('Policy Characteristics'!J:J,MATCH($C41,'Policy Characteristics'!$C:$C,0))),"",INDEX('Policy Characteristics'!J:J,MATCH($C41,'Policy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41" s="354" t="str">
        <f>IF(ISBLANK(INDEX('Policy Characteristics'!K:K,MATCH($C41,'Policy Characteristics'!$C:$C,0))),"",INDEX('Policy Characteristics'!K:K,MATCH($C41,'Policy Characteristics'!$C:$C,0)))</f>
        <v>transportation-sector-main.html#conv-pol-stds</v>
      </c>
      <c r="R41" s="354" t="str">
        <f>IF(ISBLANK(INDEX('Policy Characteristics'!L:L,MATCH($C41,'Policy Characteristics'!$C:$C,0))),"",INDEX('Policy Characteristics'!L:L,MATCH($C41,'Policy Characteristics'!$C:$C,0)))</f>
        <v>conventional-pollutant-standards.html</v>
      </c>
    </row>
    <row r="42" spans="1:18" s="345" customFormat="1" ht="19.899999999999999" customHeight="1">
      <c r="A42" s="354" t="str">
        <f>IF(ISBLANK(INDEX('Policy Characteristics'!A:A,MATCH($C42,'Policy Characteristics'!$C:$C,0))),"",INDEX('Policy Characteristics'!A:A,MATCH($C42,'Policy Characteristics'!$C:$C,0)))</f>
        <v>Transportation</v>
      </c>
      <c r="B42" s="366" t="str">
        <f>IF(ISBLANK(INDEX('Policy Characteristics'!B:B,MATCH($C42,'Policy Characteristics'!$C:$C,0))),"",INDEX('Policy Characteristics'!B:B,MATCH($C42,'Policy Characteristics'!$C:$C,0)))</f>
        <v>Conventional Pollutant Standards</v>
      </c>
      <c r="C42" s="354" t="str">
        <f t="shared" si="2"/>
        <v>Percentage Reduction of Separately Regulated Pollutants</v>
      </c>
      <c r="D42" s="345" t="s">
        <v>688</v>
      </c>
      <c r="E42" s="345" t="s">
        <v>667</v>
      </c>
      <c r="F42" s="345" t="s">
        <v>689</v>
      </c>
      <c r="G42" s="345" t="s">
        <v>669</v>
      </c>
      <c r="H42" s="241">
        <v>340</v>
      </c>
      <c r="I42" s="367" t="s">
        <v>670</v>
      </c>
      <c r="J42" s="368" t="str">
        <f>IF(ISBLANK(INDEX('Policy Characteristics'!D:D,MATCH($C42,'Policy Characteristics'!$C:$C,0))),"",INDEX('Policy Characteristics'!D:D,MATCH($C42,'Policy Characteristics'!$C:$C,0)))</f>
        <v>Conventional Pollutant Standard</v>
      </c>
      <c r="K42" s="354" t="str">
        <f>IF(ISBLANK(INDEX('Policy Characteristics'!E:E,MATCH($C42,'Policy Characteristics'!$C:$C,0))),"",INDEX('Policy Characteristics'!E:E,MATCH($C42,'Policy Characteristics'!$C:$C,0)))</f>
        <v>trans reduce regulated pollutants</v>
      </c>
      <c r="L42" s="222">
        <f>IF(ISBLANK(INDEX('Policy Characteristics'!F:F,MATCH($C42,'Policy Characteristics'!$C:$C,0))),"",INDEX('Policy Characteristics'!F:F,MATCH($C42,'Policy Characteristics'!$C:$C,0)))</f>
        <v>0</v>
      </c>
      <c r="M42" s="222">
        <f>IF(ISBLANK(INDEX('Policy Characteristics'!G:G,MATCH($C42,'Policy Characteristics'!$C:$C,0))),"",INDEX('Policy Characteristics'!G:G,MATCH($C42,'Policy Characteristics'!$C:$C,0)))</f>
        <v>1</v>
      </c>
      <c r="N42" s="222">
        <f>IF(ISBLANK(INDEX('Policy Characteristics'!H:H,MATCH($C42,'Policy Characteristics'!$C:$C,0))),"",INDEX('Policy Characteristics'!H:H,MATCH($C42,'Policy Characteristics'!$C:$C,0)))</f>
        <v>0.02</v>
      </c>
      <c r="O42" s="354" t="str">
        <f>IF(ISBLANK(INDEX('Policy Characteristics'!I:I,MATCH($C42,'Policy Characteristics'!$C:$C,0))),"",INDEX('Policy Characteristics'!I:I,MATCH($C42,'Policy Characteristics'!$C:$C,0)))</f>
        <v>% reduction in emissions</v>
      </c>
      <c r="P42" s="354" t="str">
        <f>IF(ISBLANK(INDEX('Policy Characteristics'!J:J,MATCH($C42,'Policy Characteristics'!$C:$C,0))),"",INDEX('Policy Characteristics'!J:J,MATCH($C42,'Policy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42" s="354" t="str">
        <f>IF(ISBLANK(INDEX('Policy Characteristics'!K:K,MATCH($C42,'Policy Characteristics'!$C:$C,0))),"",INDEX('Policy Characteristics'!K:K,MATCH($C42,'Policy Characteristics'!$C:$C,0)))</f>
        <v>transportation-sector-main.html#conv-pol-stds</v>
      </c>
      <c r="R42" s="354" t="str">
        <f>IF(ISBLANK(INDEX('Policy Characteristics'!L:L,MATCH($C42,'Policy Characteristics'!$C:$C,0))),"",INDEX('Policy Characteristics'!L:L,MATCH($C42,'Policy Characteristics'!$C:$C,0)))</f>
        <v>conventional-pollutant-standards.html</v>
      </c>
    </row>
    <row r="43" spans="1:18" s="345" customFormat="1" ht="19.899999999999999" customHeight="1">
      <c r="A43" s="354" t="str">
        <f>IF(ISBLANK(INDEX('Policy Characteristics'!A:A,MATCH($C43,'Policy Characteristics'!$C:$C,0))),"",INDEX('Policy Characteristics'!A:A,MATCH($C43,'Policy Characteristics'!$C:$C,0)))</f>
        <v>Transportation</v>
      </c>
      <c r="B43" s="366" t="str">
        <f>IF(ISBLANK(INDEX('Policy Characteristics'!B:B,MATCH($C43,'Policy Characteristics'!$C:$C,0))),"",INDEX('Policy Characteristics'!B:B,MATCH($C43,'Policy Characteristics'!$C:$C,0)))</f>
        <v>Conventional Pollutant Standards</v>
      </c>
      <c r="C43" s="354" t="str">
        <f t="shared" si="2"/>
        <v>Percentage Reduction of Separately Regulated Pollutants</v>
      </c>
      <c r="D43" s="345" t="s">
        <v>688</v>
      </c>
      <c r="E43" s="345" t="s">
        <v>671</v>
      </c>
      <c r="F43" s="345" t="s">
        <v>689</v>
      </c>
      <c r="G43" s="345" t="s">
        <v>671</v>
      </c>
      <c r="H43" s="241">
        <v>341</v>
      </c>
      <c r="I43" s="367" t="s">
        <v>670</v>
      </c>
      <c r="J43" s="368" t="str">
        <f>IF(ISBLANK(INDEX('Policy Characteristics'!D:D,MATCH($C43,'Policy Characteristics'!$C:$C,0))),"",INDEX('Policy Characteristics'!D:D,MATCH($C43,'Policy Characteristics'!$C:$C,0)))</f>
        <v>Conventional Pollutant Standard</v>
      </c>
      <c r="K43" s="354" t="str">
        <f>IF(ISBLANK(INDEX('Policy Characteristics'!E:E,MATCH($C43,'Policy Characteristics'!$C:$C,0))),"",INDEX('Policy Characteristics'!E:E,MATCH($C43,'Policy Characteristics'!$C:$C,0)))</f>
        <v>trans reduce regulated pollutants</v>
      </c>
      <c r="L43" s="222">
        <f>IF(ISBLANK(INDEX('Policy Characteristics'!F:F,MATCH($C43,'Policy Characteristics'!$C:$C,0))),"",INDEX('Policy Characteristics'!F:F,MATCH($C43,'Policy Characteristics'!$C:$C,0)))</f>
        <v>0</v>
      </c>
      <c r="M43" s="222">
        <f>IF(ISBLANK(INDEX('Policy Characteristics'!G:G,MATCH($C43,'Policy Characteristics'!$C:$C,0))),"",INDEX('Policy Characteristics'!G:G,MATCH($C43,'Policy Characteristics'!$C:$C,0)))</f>
        <v>1</v>
      </c>
      <c r="N43" s="222">
        <f>IF(ISBLANK(INDEX('Policy Characteristics'!H:H,MATCH($C43,'Policy Characteristics'!$C:$C,0))),"",INDEX('Policy Characteristics'!H:H,MATCH($C43,'Policy Characteristics'!$C:$C,0)))</f>
        <v>0.02</v>
      </c>
      <c r="O43" s="354" t="str">
        <f>IF(ISBLANK(INDEX('Policy Characteristics'!I:I,MATCH($C43,'Policy Characteristics'!$C:$C,0))),"",INDEX('Policy Characteristics'!I:I,MATCH($C43,'Policy Characteristics'!$C:$C,0)))</f>
        <v>% reduction in emissions</v>
      </c>
      <c r="P43" s="354" t="str">
        <f>IF(ISBLANK(INDEX('Policy Characteristics'!J:J,MATCH($C43,'Policy Characteristics'!$C:$C,0))),"",INDEX('Policy Characteristics'!J:J,MATCH($C43,'Policy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43" s="354" t="str">
        <f>IF(ISBLANK(INDEX('Policy Characteristics'!K:K,MATCH($C43,'Policy Characteristics'!$C:$C,0))),"",INDEX('Policy Characteristics'!K:K,MATCH($C43,'Policy Characteristics'!$C:$C,0)))</f>
        <v>transportation-sector-main.html#conv-pol-stds</v>
      </c>
      <c r="R43" s="354" t="str">
        <f>IF(ISBLANK(INDEX('Policy Characteristics'!L:L,MATCH($C43,'Policy Characteristics'!$C:$C,0))),"",INDEX('Policy Characteristics'!L:L,MATCH($C43,'Policy Characteristics'!$C:$C,0)))</f>
        <v>conventional-pollutant-standards.html</v>
      </c>
    </row>
    <row r="44" spans="1:18" s="345" customFormat="1" ht="19.899999999999999" customHeight="1">
      <c r="A44" s="354" t="str">
        <f>IF(ISBLANK(INDEX('Policy Characteristics'!A:A,MATCH($C44,'Policy Characteristics'!$C:$C,0))),"",INDEX('Policy Characteristics'!A:A,MATCH($C44,'Policy Characteristics'!$C:$C,0)))</f>
        <v>Transportation</v>
      </c>
      <c r="B44" s="366" t="str">
        <f>IF(ISBLANK(INDEX('Policy Characteristics'!B:B,MATCH($C44,'Policy Characteristics'!$C:$C,0))),"",INDEX('Policy Characteristics'!B:B,MATCH($C44,'Policy Characteristics'!$C:$C,0)))</f>
        <v>Conventional Pollutant Standards</v>
      </c>
      <c r="C44" s="354" t="str">
        <f t="shared" si="2"/>
        <v>Percentage Reduction of Separately Regulated Pollutants</v>
      </c>
      <c r="D44" s="345" t="s">
        <v>688</v>
      </c>
      <c r="E44" s="345" t="s">
        <v>672</v>
      </c>
      <c r="F44" s="345" t="s">
        <v>689</v>
      </c>
      <c r="G44" s="345" t="s">
        <v>672</v>
      </c>
      <c r="H44" s="241">
        <v>342</v>
      </c>
      <c r="I44" s="367" t="s">
        <v>670</v>
      </c>
      <c r="J44" s="368" t="str">
        <f>IF(ISBLANK(INDEX('Policy Characteristics'!D:D,MATCH($C44,'Policy Characteristics'!$C:$C,0))),"",INDEX('Policy Characteristics'!D:D,MATCH($C44,'Policy Characteristics'!$C:$C,0)))</f>
        <v>Conventional Pollutant Standard</v>
      </c>
      <c r="K44" s="354" t="str">
        <f>IF(ISBLANK(INDEX('Policy Characteristics'!E:E,MATCH($C44,'Policy Characteristics'!$C:$C,0))),"",INDEX('Policy Characteristics'!E:E,MATCH($C44,'Policy Characteristics'!$C:$C,0)))</f>
        <v>trans reduce regulated pollutants</v>
      </c>
      <c r="L44" s="222">
        <f>IF(ISBLANK(INDEX('Policy Characteristics'!F:F,MATCH($C44,'Policy Characteristics'!$C:$C,0))),"",INDEX('Policy Characteristics'!F:F,MATCH($C44,'Policy Characteristics'!$C:$C,0)))</f>
        <v>0</v>
      </c>
      <c r="M44" s="222">
        <f>IF(ISBLANK(INDEX('Policy Characteristics'!G:G,MATCH($C44,'Policy Characteristics'!$C:$C,0))),"",INDEX('Policy Characteristics'!G:G,MATCH($C44,'Policy Characteristics'!$C:$C,0)))</f>
        <v>1</v>
      </c>
      <c r="N44" s="222">
        <f>IF(ISBLANK(INDEX('Policy Characteristics'!H:H,MATCH($C44,'Policy Characteristics'!$C:$C,0))),"",INDEX('Policy Characteristics'!H:H,MATCH($C44,'Policy Characteristics'!$C:$C,0)))</f>
        <v>0.02</v>
      </c>
      <c r="O44" s="354" t="str">
        <f>IF(ISBLANK(INDEX('Policy Characteristics'!I:I,MATCH($C44,'Policy Characteristics'!$C:$C,0))),"",INDEX('Policy Characteristics'!I:I,MATCH($C44,'Policy Characteristics'!$C:$C,0)))</f>
        <v>% reduction in emissions</v>
      </c>
      <c r="P44" s="354" t="str">
        <f>IF(ISBLANK(INDEX('Policy Characteristics'!J:J,MATCH($C44,'Policy Characteristics'!$C:$C,0))),"",INDEX('Policy Characteristics'!J:J,MATCH($C44,'Policy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44" s="354" t="str">
        <f>IF(ISBLANK(INDEX('Policy Characteristics'!K:K,MATCH($C44,'Policy Characteristics'!$C:$C,0))),"",INDEX('Policy Characteristics'!K:K,MATCH($C44,'Policy Characteristics'!$C:$C,0)))</f>
        <v>transportation-sector-main.html#conv-pol-stds</v>
      </c>
      <c r="R44" s="354" t="str">
        <f>IF(ISBLANK(INDEX('Policy Characteristics'!L:L,MATCH($C44,'Policy Characteristics'!$C:$C,0))),"",INDEX('Policy Characteristics'!L:L,MATCH($C44,'Policy Characteristics'!$C:$C,0)))</f>
        <v>conventional-pollutant-standards.html</v>
      </c>
    </row>
    <row r="45" spans="1:18" s="345" customFormat="1" ht="19.899999999999999" customHeight="1">
      <c r="A45" s="354" t="str">
        <f>IF(ISBLANK(INDEX('Policy Characteristics'!A:A,MATCH($C45,'Policy Characteristics'!$C:$C,0))),"",INDEX('Policy Characteristics'!A:A,MATCH($C45,'Policy Characteristics'!$C:$C,0)))</f>
        <v>Transportation</v>
      </c>
      <c r="B45" s="366" t="str">
        <f>IF(ISBLANK(INDEX('Policy Characteristics'!B:B,MATCH($C45,'Policy Characteristics'!$C:$C,0))),"",INDEX('Policy Characteristics'!B:B,MATCH($C45,'Policy Characteristics'!$C:$C,0)))</f>
        <v>Conventional Pollutant Standards</v>
      </c>
      <c r="C45" s="354" t="str">
        <f t="shared" si="2"/>
        <v>Percentage Reduction of Separately Regulated Pollutants</v>
      </c>
      <c r="D45" s="345" t="s">
        <v>688</v>
      </c>
      <c r="E45" s="345" t="s">
        <v>673</v>
      </c>
      <c r="F45" s="345" t="s">
        <v>689</v>
      </c>
      <c r="G45" s="345" t="s">
        <v>673</v>
      </c>
      <c r="H45" s="241">
        <v>343</v>
      </c>
      <c r="I45" s="367" t="s">
        <v>670</v>
      </c>
      <c r="J45" s="368" t="str">
        <f>IF(ISBLANK(INDEX('Policy Characteristics'!D:D,MATCH($C45,'Policy Characteristics'!$C:$C,0))),"",INDEX('Policy Characteristics'!D:D,MATCH($C45,'Policy Characteristics'!$C:$C,0)))</f>
        <v>Conventional Pollutant Standard</v>
      </c>
      <c r="K45" s="354" t="str">
        <f>IF(ISBLANK(INDEX('Policy Characteristics'!E:E,MATCH($C45,'Policy Characteristics'!$C:$C,0))),"",INDEX('Policy Characteristics'!E:E,MATCH($C45,'Policy Characteristics'!$C:$C,0)))</f>
        <v>trans reduce regulated pollutants</v>
      </c>
      <c r="L45" s="222">
        <f>IF(ISBLANK(INDEX('Policy Characteristics'!F:F,MATCH($C45,'Policy Characteristics'!$C:$C,0))),"",INDEX('Policy Characteristics'!F:F,MATCH($C45,'Policy Characteristics'!$C:$C,0)))</f>
        <v>0</v>
      </c>
      <c r="M45" s="222">
        <f>IF(ISBLANK(INDEX('Policy Characteristics'!G:G,MATCH($C45,'Policy Characteristics'!$C:$C,0))),"",INDEX('Policy Characteristics'!G:G,MATCH($C45,'Policy Characteristics'!$C:$C,0)))</f>
        <v>1</v>
      </c>
      <c r="N45" s="222">
        <f>IF(ISBLANK(INDEX('Policy Characteristics'!H:H,MATCH($C45,'Policy Characteristics'!$C:$C,0))),"",INDEX('Policy Characteristics'!H:H,MATCH($C45,'Policy Characteristics'!$C:$C,0)))</f>
        <v>0.02</v>
      </c>
      <c r="O45" s="354" t="str">
        <f>IF(ISBLANK(INDEX('Policy Characteristics'!I:I,MATCH($C45,'Policy Characteristics'!$C:$C,0))),"",INDEX('Policy Characteristics'!I:I,MATCH($C45,'Policy Characteristics'!$C:$C,0)))</f>
        <v>% reduction in emissions</v>
      </c>
      <c r="P45" s="354" t="str">
        <f>IF(ISBLANK(INDEX('Policy Characteristics'!J:J,MATCH($C45,'Policy Characteristics'!$C:$C,0))),"",INDEX('Policy Characteristics'!J:J,MATCH($C45,'Policy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45" s="354" t="str">
        <f>IF(ISBLANK(INDEX('Policy Characteristics'!K:K,MATCH($C45,'Policy Characteristics'!$C:$C,0))),"",INDEX('Policy Characteristics'!K:K,MATCH($C45,'Policy Characteristics'!$C:$C,0)))</f>
        <v>transportation-sector-main.html#conv-pol-stds</v>
      </c>
      <c r="R45" s="354" t="str">
        <f>IF(ISBLANK(INDEX('Policy Characteristics'!L:L,MATCH($C45,'Policy Characteristics'!$C:$C,0))),"",INDEX('Policy Characteristics'!L:L,MATCH($C45,'Policy Characteristics'!$C:$C,0)))</f>
        <v>conventional-pollutant-standards.html</v>
      </c>
    </row>
    <row r="46" spans="1:18" s="345" customFormat="1" ht="19.899999999999999" customHeight="1">
      <c r="A46" s="354" t="str">
        <f>IF(ISBLANK(INDEX('Policy Characteristics'!A:A,MATCH($C46,'Policy Characteristics'!$C:$C,0))),"",INDEX('Policy Characteristics'!A:A,MATCH($C46,'Policy Characteristics'!$C:$C,0)))</f>
        <v>Transportation</v>
      </c>
      <c r="B46" s="366" t="str">
        <f>IF(ISBLANK(INDEX('Policy Characteristics'!B:B,MATCH($C46,'Policy Characteristics'!$C:$C,0))),"",INDEX('Policy Characteristics'!B:B,MATCH($C46,'Policy Characteristics'!$C:$C,0)))</f>
        <v>Conventional Pollutant Standards</v>
      </c>
      <c r="C46" s="354" t="str">
        <f t="shared" si="2"/>
        <v>Percentage Reduction of Separately Regulated Pollutants</v>
      </c>
      <c r="D46" s="345" t="s">
        <v>688</v>
      </c>
      <c r="E46" s="345" t="s">
        <v>674</v>
      </c>
      <c r="F46" s="345" t="s">
        <v>689</v>
      </c>
      <c r="G46" s="345" t="s">
        <v>675</v>
      </c>
      <c r="H46" s="241">
        <v>344</v>
      </c>
      <c r="I46" s="367" t="s">
        <v>670</v>
      </c>
      <c r="J46" s="368" t="str">
        <f>IF(ISBLANK(INDEX('Policy Characteristics'!D:D,MATCH($C46,'Policy Characteristics'!$C:$C,0))),"",INDEX('Policy Characteristics'!D:D,MATCH($C46,'Policy Characteristics'!$C:$C,0)))</f>
        <v>Conventional Pollutant Standard</v>
      </c>
      <c r="K46" s="354" t="str">
        <f>IF(ISBLANK(INDEX('Policy Characteristics'!E:E,MATCH($C46,'Policy Characteristics'!$C:$C,0))),"",INDEX('Policy Characteristics'!E:E,MATCH($C46,'Policy Characteristics'!$C:$C,0)))</f>
        <v>trans reduce regulated pollutants</v>
      </c>
      <c r="L46" s="222">
        <f>IF(ISBLANK(INDEX('Policy Characteristics'!F:F,MATCH($C46,'Policy Characteristics'!$C:$C,0))),"",INDEX('Policy Characteristics'!F:F,MATCH($C46,'Policy Characteristics'!$C:$C,0)))</f>
        <v>0</v>
      </c>
      <c r="M46" s="222">
        <f>IF(ISBLANK(INDEX('Policy Characteristics'!G:G,MATCH($C46,'Policy Characteristics'!$C:$C,0))),"",INDEX('Policy Characteristics'!G:G,MATCH($C46,'Policy Characteristics'!$C:$C,0)))</f>
        <v>1</v>
      </c>
      <c r="N46" s="222">
        <f>IF(ISBLANK(INDEX('Policy Characteristics'!H:H,MATCH($C46,'Policy Characteristics'!$C:$C,0))),"",INDEX('Policy Characteristics'!H:H,MATCH($C46,'Policy Characteristics'!$C:$C,0)))</f>
        <v>0.02</v>
      </c>
      <c r="O46" s="354" t="str">
        <f>IF(ISBLANK(INDEX('Policy Characteristics'!I:I,MATCH($C46,'Policy Characteristics'!$C:$C,0))),"",INDEX('Policy Characteristics'!I:I,MATCH($C46,'Policy Characteristics'!$C:$C,0)))</f>
        <v>% reduction in emissions</v>
      </c>
      <c r="P46" s="354" t="str">
        <f>IF(ISBLANK(INDEX('Policy Characteristics'!J:J,MATCH($C46,'Policy Characteristics'!$C:$C,0))),"",INDEX('Policy Characteristics'!J:J,MATCH($C46,'Policy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46" s="354" t="str">
        <f>IF(ISBLANK(INDEX('Policy Characteristics'!K:K,MATCH($C46,'Policy Characteristics'!$C:$C,0))),"",INDEX('Policy Characteristics'!K:K,MATCH($C46,'Policy Characteristics'!$C:$C,0)))</f>
        <v>transportation-sector-main.html#conv-pol-stds</v>
      </c>
      <c r="R46" s="354" t="str">
        <f>IF(ISBLANK(INDEX('Policy Characteristics'!L:L,MATCH($C46,'Policy Characteristics'!$C:$C,0))),"",INDEX('Policy Characteristics'!L:L,MATCH($C46,'Policy Characteristics'!$C:$C,0)))</f>
        <v>conventional-pollutant-standards.html</v>
      </c>
    </row>
    <row r="47" spans="1:18" s="345" customFormat="1" ht="19.899999999999999" customHeight="1">
      <c r="A47" s="354" t="str">
        <f>IF(ISBLANK(INDEX('Policy Characteristics'!A:A,MATCH($C47,'Policy Characteristics'!$C:$C,0))),"",INDEX('Policy Characteristics'!A:A,MATCH($C47,'Policy Characteristics'!$C:$C,0)))</f>
        <v>Transportation</v>
      </c>
      <c r="B47" s="366" t="str">
        <f>IF(ISBLANK(INDEX('Policy Characteristics'!B:B,MATCH($C47,'Policy Characteristics'!$C:$C,0))),"",INDEX('Policy Characteristics'!B:B,MATCH($C47,'Policy Characteristics'!$C:$C,0)))</f>
        <v>Conventional Pollutant Standards</v>
      </c>
      <c r="C47" s="354" t="str">
        <f t="shared" si="2"/>
        <v>Percentage Reduction of Separately Regulated Pollutants</v>
      </c>
      <c r="D47" s="345" t="s">
        <v>688</v>
      </c>
      <c r="E47" s="345" t="s">
        <v>676</v>
      </c>
      <c r="F47" s="345" t="s">
        <v>689</v>
      </c>
      <c r="G47" s="345" t="s">
        <v>676</v>
      </c>
      <c r="H47" s="241">
        <v>345</v>
      </c>
      <c r="I47" s="369" t="s">
        <v>680</v>
      </c>
      <c r="J47" s="368" t="str">
        <f>IF(ISBLANK(INDEX('Policy Characteristics'!D:D,MATCH($C47,'Policy Characteristics'!$C:$C,0))),"",INDEX('Policy Characteristics'!D:D,MATCH($C47,'Policy Characteristics'!$C:$C,0)))</f>
        <v>Conventional Pollutant Standard</v>
      </c>
      <c r="K47" s="354" t="str">
        <f>IF(ISBLANK(INDEX('Policy Characteristics'!E:E,MATCH($C47,'Policy Characteristics'!$C:$C,0))),"",INDEX('Policy Characteristics'!E:E,MATCH($C47,'Policy Characteristics'!$C:$C,0)))</f>
        <v>trans reduce regulated pollutants</v>
      </c>
      <c r="L47" s="222">
        <f>IF(ISBLANK(INDEX('Policy Characteristics'!F:F,MATCH($C47,'Policy Characteristics'!$C:$C,0))),"",INDEX('Policy Characteristics'!F:F,MATCH($C47,'Policy Characteristics'!$C:$C,0)))</f>
        <v>0</v>
      </c>
      <c r="M47" s="222">
        <f>IF(ISBLANK(INDEX('Policy Characteristics'!G:G,MATCH($C47,'Policy Characteristics'!$C:$C,0))),"",INDEX('Policy Characteristics'!G:G,MATCH($C47,'Policy Characteristics'!$C:$C,0)))</f>
        <v>1</v>
      </c>
      <c r="N47" s="222">
        <f>IF(ISBLANK(INDEX('Policy Characteristics'!H:H,MATCH($C47,'Policy Characteristics'!$C:$C,0))),"",INDEX('Policy Characteristics'!H:H,MATCH($C47,'Policy Characteristics'!$C:$C,0)))</f>
        <v>0.02</v>
      </c>
      <c r="O47" s="354" t="str">
        <f>IF(ISBLANK(INDEX('Policy Characteristics'!I:I,MATCH($C47,'Policy Characteristics'!$C:$C,0))),"",INDEX('Policy Characteristics'!I:I,MATCH($C47,'Policy Characteristics'!$C:$C,0)))</f>
        <v>% reduction in emissions</v>
      </c>
      <c r="P47" s="354" t="str">
        <f>IF(ISBLANK(INDEX('Policy Characteristics'!J:J,MATCH($C47,'Policy Characteristics'!$C:$C,0))),"",INDEX('Policy Characteristics'!J:J,MATCH($C47,'Policy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47" s="354" t="str">
        <f>IF(ISBLANK(INDEX('Policy Characteristics'!K:K,MATCH($C47,'Policy Characteristics'!$C:$C,0))),"",INDEX('Policy Characteristics'!K:K,MATCH($C47,'Policy Characteristics'!$C:$C,0)))</f>
        <v>transportation-sector-main.html#conv-pol-stds</v>
      </c>
      <c r="R47" s="354" t="str">
        <f>IF(ISBLANK(INDEX('Policy Characteristics'!L:L,MATCH($C47,'Policy Characteristics'!$C:$C,0))),"",INDEX('Policy Characteristics'!L:L,MATCH($C47,'Policy Characteristics'!$C:$C,0)))</f>
        <v>conventional-pollutant-standards.html</v>
      </c>
    </row>
    <row r="48" spans="1:18" s="345" customFormat="1" ht="19.899999999999999" customHeight="1">
      <c r="A48" s="354" t="str">
        <f>IF(ISBLANK(INDEX('Policy Characteristics'!A:A,MATCH($C48,'Policy Characteristics'!$C:$C,0))),"",INDEX('Policy Characteristics'!A:A,MATCH($C48,'Policy Characteristics'!$C:$C,0)))</f>
        <v>Transportation</v>
      </c>
      <c r="B48" s="366" t="str">
        <f>IF(ISBLANK(INDEX('Policy Characteristics'!B:B,MATCH($C48,'Policy Characteristics'!$C:$C,0))),"",INDEX('Policy Characteristics'!B:B,MATCH($C48,'Policy Characteristics'!$C:$C,0)))</f>
        <v>Conventional Pollutant Standards</v>
      </c>
      <c r="C48" s="354" t="str">
        <f t="shared" si="2"/>
        <v>Percentage Reduction of Separately Regulated Pollutants</v>
      </c>
      <c r="D48" s="345" t="s">
        <v>688</v>
      </c>
      <c r="E48" s="345" t="s">
        <v>677</v>
      </c>
      <c r="F48" s="345" t="s">
        <v>689</v>
      </c>
      <c r="G48" s="345" t="s">
        <v>677</v>
      </c>
      <c r="H48" s="241">
        <v>346</v>
      </c>
      <c r="I48" s="367" t="s">
        <v>670</v>
      </c>
      <c r="J48" s="368" t="str">
        <f>IF(ISBLANK(INDEX('Policy Characteristics'!D:D,MATCH($C48,'Policy Characteristics'!$C:$C,0))),"",INDEX('Policy Characteristics'!D:D,MATCH($C48,'Policy Characteristics'!$C:$C,0)))</f>
        <v>Conventional Pollutant Standard</v>
      </c>
      <c r="K48" s="354" t="str">
        <f>IF(ISBLANK(INDEX('Policy Characteristics'!E:E,MATCH($C48,'Policy Characteristics'!$C:$C,0))),"",INDEX('Policy Characteristics'!E:E,MATCH($C48,'Policy Characteristics'!$C:$C,0)))</f>
        <v>trans reduce regulated pollutants</v>
      </c>
      <c r="L48" s="222">
        <f>IF(ISBLANK(INDEX('Policy Characteristics'!F:F,MATCH($C48,'Policy Characteristics'!$C:$C,0))),"",INDEX('Policy Characteristics'!F:F,MATCH($C48,'Policy Characteristics'!$C:$C,0)))</f>
        <v>0</v>
      </c>
      <c r="M48" s="222">
        <f>IF(ISBLANK(INDEX('Policy Characteristics'!G:G,MATCH($C48,'Policy Characteristics'!$C:$C,0))),"",INDEX('Policy Characteristics'!G:G,MATCH($C48,'Policy Characteristics'!$C:$C,0)))</f>
        <v>1</v>
      </c>
      <c r="N48" s="222">
        <f>IF(ISBLANK(INDEX('Policy Characteristics'!H:H,MATCH($C48,'Policy Characteristics'!$C:$C,0))),"",INDEX('Policy Characteristics'!H:H,MATCH($C48,'Policy Characteristics'!$C:$C,0)))</f>
        <v>0.02</v>
      </c>
      <c r="O48" s="354" t="str">
        <f>IF(ISBLANK(INDEX('Policy Characteristics'!I:I,MATCH($C48,'Policy Characteristics'!$C:$C,0))),"",INDEX('Policy Characteristics'!I:I,MATCH($C48,'Policy Characteristics'!$C:$C,0)))</f>
        <v>% reduction in emissions</v>
      </c>
      <c r="P48" s="354" t="str">
        <f>IF(ISBLANK(INDEX('Policy Characteristics'!J:J,MATCH($C48,'Policy Characteristics'!$C:$C,0))),"",INDEX('Policy Characteristics'!J:J,MATCH($C48,'Policy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48" s="354" t="str">
        <f>IF(ISBLANK(INDEX('Policy Characteristics'!K:K,MATCH($C48,'Policy Characteristics'!$C:$C,0))),"",INDEX('Policy Characteristics'!K:K,MATCH($C48,'Policy Characteristics'!$C:$C,0)))</f>
        <v>transportation-sector-main.html#conv-pol-stds</v>
      </c>
      <c r="R48" s="354" t="str">
        <f>IF(ISBLANK(INDEX('Policy Characteristics'!L:L,MATCH($C48,'Policy Characteristics'!$C:$C,0))),"",INDEX('Policy Characteristics'!L:L,MATCH($C48,'Policy Characteristics'!$C:$C,0)))</f>
        <v>conventional-pollutant-standards.html</v>
      </c>
    </row>
    <row r="49" spans="1:18" s="345" customFormat="1" ht="19.899999999999999" customHeight="1">
      <c r="A49" s="354" t="str">
        <f>IF(ISBLANK(INDEX('Policy Characteristics'!A:A,MATCH($C49,'Policy Characteristics'!$C:$C,0))),"",INDEX('Policy Characteristics'!A:A,MATCH($C49,'Policy Characteristics'!$C:$C,0)))</f>
        <v>Transportation</v>
      </c>
      <c r="B49" s="366" t="str">
        <f>IF(ISBLANK(INDEX('Policy Characteristics'!B:B,MATCH($C49,'Policy Characteristics'!$C:$C,0))),"",INDEX('Policy Characteristics'!B:B,MATCH($C49,'Policy Characteristics'!$C:$C,0)))</f>
        <v>Conventional Pollutant Standards</v>
      </c>
      <c r="C49" s="354" t="str">
        <f t="shared" si="2"/>
        <v>Percentage Reduction of Separately Regulated Pollutants</v>
      </c>
      <c r="D49" s="345" t="s">
        <v>688</v>
      </c>
      <c r="E49" s="345" t="s">
        <v>678</v>
      </c>
      <c r="F49" s="345" t="s">
        <v>689</v>
      </c>
      <c r="G49" s="345" t="s">
        <v>678</v>
      </c>
      <c r="H49" s="241">
        <v>347</v>
      </c>
      <c r="I49" s="367" t="s">
        <v>670</v>
      </c>
      <c r="J49" s="368" t="str">
        <f>IF(ISBLANK(INDEX('Policy Characteristics'!D:D,MATCH($C49,'Policy Characteristics'!$C:$C,0))),"",INDEX('Policy Characteristics'!D:D,MATCH($C49,'Policy Characteristics'!$C:$C,0)))</f>
        <v>Conventional Pollutant Standard</v>
      </c>
      <c r="K49" s="354" t="str">
        <f>IF(ISBLANK(INDEX('Policy Characteristics'!E:E,MATCH($C49,'Policy Characteristics'!$C:$C,0))),"",INDEX('Policy Characteristics'!E:E,MATCH($C49,'Policy Characteristics'!$C:$C,0)))</f>
        <v>trans reduce regulated pollutants</v>
      </c>
      <c r="L49" s="222">
        <f>IF(ISBLANK(INDEX('Policy Characteristics'!F:F,MATCH($C49,'Policy Characteristics'!$C:$C,0))),"",INDEX('Policy Characteristics'!F:F,MATCH($C49,'Policy Characteristics'!$C:$C,0)))</f>
        <v>0</v>
      </c>
      <c r="M49" s="222">
        <f>IF(ISBLANK(INDEX('Policy Characteristics'!G:G,MATCH($C49,'Policy Characteristics'!$C:$C,0))),"",INDEX('Policy Characteristics'!G:G,MATCH($C49,'Policy Characteristics'!$C:$C,0)))</f>
        <v>1</v>
      </c>
      <c r="N49" s="222">
        <f>IF(ISBLANK(INDEX('Policy Characteristics'!H:H,MATCH($C49,'Policy Characteristics'!$C:$C,0))),"",INDEX('Policy Characteristics'!H:H,MATCH($C49,'Policy Characteristics'!$C:$C,0)))</f>
        <v>0.02</v>
      </c>
      <c r="O49" s="354" t="str">
        <f>IF(ISBLANK(INDEX('Policy Characteristics'!I:I,MATCH($C49,'Policy Characteristics'!$C:$C,0))),"",INDEX('Policy Characteristics'!I:I,MATCH($C49,'Policy Characteristics'!$C:$C,0)))</f>
        <v>% reduction in emissions</v>
      </c>
      <c r="P49" s="354" t="str">
        <f>IF(ISBLANK(INDEX('Policy Characteristics'!J:J,MATCH($C49,'Policy Characteristics'!$C:$C,0))),"",INDEX('Policy Characteristics'!J:J,MATCH($C49,'Policy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49" s="354" t="str">
        <f>IF(ISBLANK(INDEX('Policy Characteristics'!K:K,MATCH($C49,'Policy Characteristics'!$C:$C,0))),"",INDEX('Policy Characteristics'!K:K,MATCH($C49,'Policy Characteristics'!$C:$C,0)))</f>
        <v>transportation-sector-main.html#conv-pol-stds</v>
      </c>
      <c r="R49" s="354" t="str">
        <f>IF(ISBLANK(INDEX('Policy Characteristics'!L:L,MATCH($C49,'Policy Characteristics'!$C:$C,0))),"",INDEX('Policy Characteristics'!L:L,MATCH($C49,'Policy Characteristics'!$C:$C,0)))</f>
        <v>conventional-pollutant-standards.html</v>
      </c>
    </row>
    <row r="50" spans="1:18" s="345" customFormat="1" ht="19.899999999999999" customHeight="1">
      <c r="A50" s="354" t="str">
        <f>IF(ISBLANK(INDEX('Policy Characteristics'!A:A,MATCH($C50,'Policy Characteristics'!$C:$C,0))),"",INDEX('Policy Characteristics'!A:A,MATCH($C50,'Policy Characteristics'!$C:$C,0)))</f>
        <v>Transportation</v>
      </c>
      <c r="B50" s="366" t="str">
        <f>IF(ISBLANK(INDEX('Policy Characteristics'!B:B,MATCH($C50,'Policy Characteristics'!$C:$C,0))),"",INDEX('Policy Characteristics'!B:B,MATCH($C50,'Policy Characteristics'!$C:$C,0)))</f>
        <v>Conventional Pollutant Standards</v>
      </c>
      <c r="C50" s="354" t="str">
        <f t="shared" si="2"/>
        <v>Percentage Reduction of Separately Regulated Pollutants</v>
      </c>
      <c r="D50" s="345" t="s">
        <v>688</v>
      </c>
      <c r="E50" s="345" t="s">
        <v>679</v>
      </c>
      <c r="F50" s="345" t="s">
        <v>689</v>
      </c>
      <c r="G50" s="345" t="s">
        <v>679</v>
      </c>
      <c r="H50" s="241">
        <v>348</v>
      </c>
      <c r="I50" s="369" t="s">
        <v>680</v>
      </c>
      <c r="J50" s="368" t="str">
        <f>IF(ISBLANK(INDEX('Policy Characteristics'!D:D,MATCH($C50,'Policy Characteristics'!$C:$C,0))),"",INDEX('Policy Characteristics'!D:D,MATCH($C50,'Policy Characteristics'!$C:$C,0)))</f>
        <v>Conventional Pollutant Standard</v>
      </c>
      <c r="K50" s="354" t="str">
        <f>IF(ISBLANK(INDEX('Policy Characteristics'!E:E,MATCH($C50,'Policy Characteristics'!$C:$C,0))),"",INDEX('Policy Characteristics'!E:E,MATCH($C50,'Policy Characteristics'!$C:$C,0)))</f>
        <v>trans reduce regulated pollutants</v>
      </c>
      <c r="L50" s="222">
        <f>IF(ISBLANK(INDEX('Policy Characteristics'!F:F,MATCH($C50,'Policy Characteristics'!$C:$C,0))),"",INDEX('Policy Characteristics'!F:F,MATCH($C50,'Policy Characteristics'!$C:$C,0)))</f>
        <v>0</v>
      </c>
      <c r="M50" s="222">
        <f>IF(ISBLANK(INDEX('Policy Characteristics'!G:G,MATCH($C50,'Policy Characteristics'!$C:$C,0))),"",INDEX('Policy Characteristics'!G:G,MATCH($C50,'Policy Characteristics'!$C:$C,0)))</f>
        <v>1</v>
      </c>
      <c r="N50" s="222">
        <f>IF(ISBLANK(INDEX('Policy Characteristics'!H:H,MATCH($C50,'Policy Characteristics'!$C:$C,0))),"",INDEX('Policy Characteristics'!H:H,MATCH($C50,'Policy Characteristics'!$C:$C,0)))</f>
        <v>0.02</v>
      </c>
      <c r="O50" s="354" t="str">
        <f>IF(ISBLANK(INDEX('Policy Characteristics'!I:I,MATCH($C50,'Policy Characteristics'!$C:$C,0))),"",INDEX('Policy Characteristics'!I:I,MATCH($C50,'Policy Characteristics'!$C:$C,0)))</f>
        <v>% reduction in emissions</v>
      </c>
      <c r="P50" s="354" t="str">
        <f>IF(ISBLANK(INDEX('Policy Characteristics'!J:J,MATCH($C50,'Policy Characteristics'!$C:$C,0))),"",INDEX('Policy Characteristics'!J:J,MATCH($C50,'Policy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50" s="354" t="str">
        <f>IF(ISBLANK(INDEX('Policy Characteristics'!K:K,MATCH($C50,'Policy Characteristics'!$C:$C,0))),"",INDEX('Policy Characteristics'!K:K,MATCH($C50,'Policy Characteristics'!$C:$C,0)))</f>
        <v>transportation-sector-main.html#conv-pol-stds</v>
      </c>
      <c r="R50" s="354" t="str">
        <f>IF(ISBLANK(INDEX('Policy Characteristics'!L:L,MATCH($C50,'Policy Characteristics'!$C:$C,0))),"",INDEX('Policy Characteristics'!L:L,MATCH($C50,'Policy Characteristics'!$C:$C,0)))</f>
        <v>conventional-pollutant-standards.html</v>
      </c>
    </row>
    <row r="51" spans="1:18" s="345" customFormat="1" ht="19.899999999999999" customHeight="1">
      <c r="A51" s="354" t="str">
        <f>IF(ISBLANK(INDEX('Policy Characteristics'!A:A,MATCH($C51,'Policy Characteristics'!$C:$C,0))),"",INDEX('Policy Characteristics'!A:A,MATCH($C51,'Policy Characteristics'!$C:$C,0)))</f>
        <v>Transportation</v>
      </c>
      <c r="B51" s="366" t="str">
        <f>IF(ISBLANK(INDEX('Policy Characteristics'!B:B,MATCH($C51,'Policy Characteristics'!$C:$C,0))),"",INDEX('Policy Characteristics'!B:B,MATCH($C51,'Policy Characteristics'!$C:$C,0)))</f>
        <v>Conventional Pollutant Standards</v>
      </c>
      <c r="C51" s="354" t="str">
        <f t="shared" si="2"/>
        <v>Percentage Reduction of Separately Regulated Pollutants</v>
      </c>
      <c r="D51" s="345" t="s">
        <v>688</v>
      </c>
      <c r="E51" s="345" t="s">
        <v>681</v>
      </c>
      <c r="F51" s="345" t="s">
        <v>689</v>
      </c>
      <c r="G51" s="345" t="s">
        <v>681</v>
      </c>
      <c r="H51" s="241">
        <v>349</v>
      </c>
      <c r="I51" s="369" t="s">
        <v>680</v>
      </c>
      <c r="J51" s="368" t="str">
        <f>IF(ISBLANK(INDEX('Policy Characteristics'!D:D,MATCH($C51,'Policy Characteristics'!$C:$C,0))),"",INDEX('Policy Characteristics'!D:D,MATCH($C51,'Policy Characteristics'!$C:$C,0)))</f>
        <v>Conventional Pollutant Standard</v>
      </c>
      <c r="K51" s="354" t="str">
        <f>IF(ISBLANK(INDEX('Policy Characteristics'!E:E,MATCH($C51,'Policy Characteristics'!$C:$C,0))),"",INDEX('Policy Characteristics'!E:E,MATCH($C51,'Policy Characteristics'!$C:$C,0)))</f>
        <v>trans reduce regulated pollutants</v>
      </c>
      <c r="L51" s="222">
        <f>IF(ISBLANK(INDEX('Policy Characteristics'!F:F,MATCH($C51,'Policy Characteristics'!$C:$C,0))),"",INDEX('Policy Characteristics'!F:F,MATCH($C51,'Policy Characteristics'!$C:$C,0)))</f>
        <v>0</v>
      </c>
      <c r="M51" s="222">
        <f>IF(ISBLANK(INDEX('Policy Characteristics'!G:G,MATCH($C51,'Policy Characteristics'!$C:$C,0))),"",INDEX('Policy Characteristics'!G:G,MATCH($C51,'Policy Characteristics'!$C:$C,0)))</f>
        <v>1</v>
      </c>
      <c r="N51" s="222">
        <f>IF(ISBLANK(INDEX('Policy Characteristics'!H:H,MATCH($C51,'Policy Characteristics'!$C:$C,0))),"",INDEX('Policy Characteristics'!H:H,MATCH($C51,'Policy Characteristics'!$C:$C,0)))</f>
        <v>0.02</v>
      </c>
      <c r="O51" s="354" t="str">
        <f>IF(ISBLANK(INDEX('Policy Characteristics'!I:I,MATCH($C51,'Policy Characteristics'!$C:$C,0))),"",INDEX('Policy Characteristics'!I:I,MATCH($C51,'Policy Characteristics'!$C:$C,0)))</f>
        <v>% reduction in emissions</v>
      </c>
      <c r="P51" s="354" t="str">
        <f>IF(ISBLANK(INDEX('Policy Characteristics'!J:J,MATCH($C51,'Policy Characteristics'!$C:$C,0))),"",INDEX('Policy Characteristics'!J:J,MATCH($C51,'Policy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51" s="354" t="str">
        <f>IF(ISBLANK(INDEX('Policy Characteristics'!K:K,MATCH($C51,'Policy Characteristics'!$C:$C,0))),"",INDEX('Policy Characteristics'!K:K,MATCH($C51,'Policy Characteristics'!$C:$C,0)))</f>
        <v>transportation-sector-main.html#conv-pol-stds</v>
      </c>
      <c r="R51" s="354" t="str">
        <f>IF(ISBLANK(INDEX('Policy Characteristics'!L:L,MATCH($C51,'Policy Characteristics'!$C:$C,0))),"",INDEX('Policy Characteristics'!L:L,MATCH($C51,'Policy Characteristics'!$C:$C,0)))</f>
        <v>conventional-pollutant-standards.html</v>
      </c>
    </row>
    <row r="52" spans="1:18" s="345" customFormat="1" ht="19.899999999999999" customHeight="1">
      <c r="A52" s="354" t="str">
        <f>IF(ISBLANK(INDEX('Policy Characteristics'!A:A,MATCH($C52,'Policy Characteristics'!$C:$C,0))),"",INDEX('Policy Characteristics'!A:A,MATCH($C52,'Policy Characteristics'!$C:$C,0)))</f>
        <v>Transportation</v>
      </c>
      <c r="B52" s="366" t="str">
        <f>IF(ISBLANK(INDEX('Policy Characteristics'!B:B,MATCH($C52,'Policy Characteristics'!$C:$C,0))),"",INDEX('Policy Characteristics'!B:B,MATCH($C52,'Policy Characteristics'!$C:$C,0)))</f>
        <v>Conventional Pollutant Standards</v>
      </c>
      <c r="C52" s="354" t="str">
        <f t="shared" si="2"/>
        <v>Percentage Reduction of Separately Regulated Pollutants</v>
      </c>
      <c r="D52" s="345" t="s">
        <v>690</v>
      </c>
      <c r="E52" s="345" t="s">
        <v>667</v>
      </c>
      <c r="F52" s="345" t="s">
        <v>691</v>
      </c>
      <c r="G52" s="345" t="s">
        <v>669</v>
      </c>
      <c r="H52" s="241">
        <v>350</v>
      </c>
      <c r="I52" s="367" t="s">
        <v>670</v>
      </c>
      <c r="J52" s="368" t="str">
        <f>IF(ISBLANK(INDEX('Policy Characteristics'!D:D,MATCH($C52,'Policy Characteristics'!$C:$C,0))),"",INDEX('Policy Characteristics'!D:D,MATCH($C52,'Policy Characteristics'!$C:$C,0)))</f>
        <v>Conventional Pollutant Standard</v>
      </c>
      <c r="K52" s="354" t="str">
        <f>IF(ISBLANK(INDEX('Policy Characteristics'!E:E,MATCH($C52,'Policy Characteristics'!$C:$C,0))),"",INDEX('Policy Characteristics'!E:E,MATCH($C52,'Policy Characteristics'!$C:$C,0)))</f>
        <v>trans reduce regulated pollutants</v>
      </c>
      <c r="L52" s="222">
        <f>IF(ISBLANK(INDEX('Policy Characteristics'!F:F,MATCH($C52,'Policy Characteristics'!$C:$C,0))),"",INDEX('Policy Characteristics'!F:F,MATCH($C52,'Policy Characteristics'!$C:$C,0)))</f>
        <v>0</v>
      </c>
      <c r="M52" s="222">
        <f>IF(ISBLANK(INDEX('Policy Characteristics'!G:G,MATCH($C52,'Policy Characteristics'!$C:$C,0))),"",INDEX('Policy Characteristics'!G:G,MATCH($C52,'Policy Characteristics'!$C:$C,0)))</f>
        <v>1</v>
      </c>
      <c r="N52" s="222">
        <f>IF(ISBLANK(INDEX('Policy Characteristics'!H:H,MATCH($C52,'Policy Characteristics'!$C:$C,0))),"",INDEX('Policy Characteristics'!H:H,MATCH($C52,'Policy Characteristics'!$C:$C,0)))</f>
        <v>0.02</v>
      </c>
      <c r="O52" s="354" t="str">
        <f>IF(ISBLANK(INDEX('Policy Characteristics'!I:I,MATCH($C52,'Policy Characteristics'!$C:$C,0))),"",INDEX('Policy Characteristics'!I:I,MATCH($C52,'Policy Characteristics'!$C:$C,0)))</f>
        <v>% reduction in emissions</v>
      </c>
      <c r="P52" s="354" t="str">
        <f>IF(ISBLANK(INDEX('Policy Characteristics'!J:J,MATCH($C52,'Policy Characteristics'!$C:$C,0))),"",INDEX('Policy Characteristics'!J:J,MATCH($C52,'Policy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52" s="354" t="str">
        <f>IF(ISBLANK(INDEX('Policy Characteristics'!K:K,MATCH($C52,'Policy Characteristics'!$C:$C,0))),"",INDEX('Policy Characteristics'!K:K,MATCH($C52,'Policy Characteristics'!$C:$C,0)))</f>
        <v>transportation-sector-main.html#conv-pol-stds</v>
      </c>
      <c r="R52" s="354" t="str">
        <f>IF(ISBLANK(INDEX('Policy Characteristics'!L:L,MATCH($C52,'Policy Characteristics'!$C:$C,0))),"",INDEX('Policy Characteristics'!L:L,MATCH($C52,'Policy Characteristics'!$C:$C,0)))</f>
        <v>conventional-pollutant-standards.html</v>
      </c>
    </row>
    <row r="53" spans="1:18" s="345" customFormat="1" ht="19.899999999999999" customHeight="1">
      <c r="A53" s="354" t="str">
        <f>IF(ISBLANK(INDEX('Policy Characteristics'!A:A,MATCH($C53,'Policy Characteristics'!$C:$C,0))),"",INDEX('Policy Characteristics'!A:A,MATCH($C53,'Policy Characteristics'!$C:$C,0)))</f>
        <v>Transportation</v>
      </c>
      <c r="B53" s="366" t="str">
        <f>IF(ISBLANK(INDEX('Policy Characteristics'!B:B,MATCH($C53,'Policy Characteristics'!$C:$C,0))),"",INDEX('Policy Characteristics'!B:B,MATCH($C53,'Policy Characteristics'!$C:$C,0)))</f>
        <v>Conventional Pollutant Standards</v>
      </c>
      <c r="C53" s="354" t="str">
        <f t="shared" si="2"/>
        <v>Percentage Reduction of Separately Regulated Pollutants</v>
      </c>
      <c r="D53" s="345" t="s">
        <v>690</v>
      </c>
      <c r="E53" s="345" t="s">
        <v>671</v>
      </c>
      <c r="F53" s="345" t="s">
        <v>691</v>
      </c>
      <c r="G53" s="345" t="s">
        <v>671</v>
      </c>
      <c r="H53" s="241">
        <v>351</v>
      </c>
      <c r="I53" s="367" t="s">
        <v>670</v>
      </c>
      <c r="J53" s="368" t="str">
        <f>IF(ISBLANK(INDEX('Policy Characteristics'!D:D,MATCH($C53,'Policy Characteristics'!$C:$C,0))),"",INDEX('Policy Characteristics'!D:D,MATCH($C53,'Policy Characteristics'!$C:$C,0)))</f>
        <v>Conventional Pollutant Standard</v>
      </c>
      <c r="K53" s="354" t="str">
        <f>IF(ISBLANK(INDEX('Policy Characteristics'!E:E,MATCH($C53,'Policy Characteristics'!$C:$C,0))),"",INDEX('Policy Characteristics'!E:E,MATCH($C53,'Policy Characteristics'!$C:$C,0)))</f>
        <v>trans reduce regulated pollutants</v>
      </c>
      <c r="L53" s="222">
        <f>IF(ISBLANK(INDEX('Policy Characteristics'!F:F,MATCH($C53,'Policy Characteristics'!$C:$C,0))),"",INDEX('Policy Characteristics'!F:F,MATCH($C53,'Policy Characteristics'!$C:$C,0)))</f>
        <v>0</v>
      </c>
      <c r="M53" s="222">
        <f>IF(ISBLANK(INDEX('Policy Characteristics'!G:G,MATCH($C53,'Policy Characteristics'!$C:$C,0))),"",INDEX('Policy Characteristics'!G:G,MATCH($C53,'Policy Characteristics'!$C:$C,0)))</f>
        <v>1</v>
      </c>
      <c r="N53" s="222">
        <f>IF(ISBLANK(INDEX('Policy Characteristics'!H:H,MATCH($C53,'Policy Characteristics'!$C:$C,0))),"",INDEX('Policy Characteristics'!H:H,MATCH($C53,'Policy Characteristics'!$C:$C,0)))</f>
        <v>0.02</v>
      </c>
      <c r="O53" s="354" t="str">
        <f>IF(ISBLANK(INDEX('Policy Characteristics'!I:I,MATCH($C53,'Policy Characteristics'!$C:$C,0))),"",INDEX('Policy Characteristics'!I:I,MATCH($C53,'Policy Characteristics'!$C:$C,0)))</f>
        <v>% reduction in emissions</v>
      </c>
      <c r="P53" s="354" t="str">
        <f>IF(ISBLANK(INDEX('Policy Characteristics'!J:J,MATCH($C53,'Policy Characteristics'!$C:$C,0))),"",INDEX('Policy Characteristics'!J:J,MATCH($C53,'Policy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53" s="354" t="str">
        <f>IF(ISBLANK(INDEX('Policy Characteristics'!K:K,MATCH($C53,'Policy Characteristics'!$C:$C,0))),"",INDEX('Policy Characteristics'!K:K,MATCH($C53,'Policy Characteristics'!$C:$C,0)))</f>
        <v>transportation-sector-main.html#conv-pol-stds</v>
      </c>
      <c r="R53" s="354" t="str">
        <f>IF(ISBLANK(INDEX('Policy Characteristics'!L:L,MATCH($C53,'Policy Characteristics'!$C:$C,0))),"",INDEX('Policy Characteristics'!L:L,MATCH($C53,'Policy Characteristics'!$C:$C,0)))</f>
        <v>conventional-pollutant-standards.html</v>
      </c>
    </row>
    <row r="54" spans="1:18" s="345" customFormat="1" ht="19.899999999999999" customHeight="1">
      <c r="A54" s="354" t="str">
        <f>IF(ISBLANK(INDEX('Policy Characteristics'!A:A,MATCH($C54,'Policy Characteristics'!$C:$C,0))),"",INDEX('Policy Characteristics'!A:A,MATCH($C54,'Policy Characteristics'!$C:$C,0)))</f>
        <v>Transportation</v>
      </c>
      <c r="B54" s="366" t="str">
        <f>IF(ISBLANK(INDEX('Policy Characteristics'!B:B,MATCH($C54,'Policy Characteristics'!$C:$C,0))),"",INDEX('Policy Characteristics'!B:B,MATCH($C54,'Policy Characteristics'!$C:$C,0)))</f>
        <v>Conventional Pollutant Standards</v>
      </c>
      <c r="C54" s="354" t="str">
        <f t="shared" si="2"/>
        <v>Percentage Reduction of Separately Regulated Pollutants</v>
      </c>
      <c r="D54" s="345" t="s">
        <v>690</v>
      </c>
      <c r="E54" s="345" t="s">
        <v>672</v>
      </c>
      <c r="F54" s="345" t="s">
        <v>691</v>
      </c>
      <c r="G54" s="345" t="s">
        <v>672</v>
      </c>
      <c r="H54" s="241">
        <v>352</v>
      </c>
      <c r="I54" s="367" t="s">
        <v>670</v>
      </c>
      <c r="J54" s="368" t="str">
        <f>IF(ISBLANK(INDEX('Policy Characteristics'!D:D,MATCH($C54,'Policy Characteristics'!$C:$C,0))),"",INDEX('Policy Characteristics'!D:D,MATCH($C54,'Policy Characteristics'!$C:$C,0)))</f>
        <v>Conventional Pollutant Standard</v>
      </c>
      <c r="K54" s="354" t="str">
        <f>IF(ISBLANK(INDEX('Policy Characteristics'!E:E,MATCH($C54,'Policy Characteristics'!$C:$C,0))),"",INDEX('Policy Characteristics'!E:E,MATCH($C54,'Policy Characteristics'!$C:$C,0)))</f>
        <v>trans reduce regulated pollutants</v>
      </c>
      <c r="L54" s="222">
        <f>IF(ISBLANK(INDEX('Policy Characteristics'!F:F,MATCH($C54,'Policy Characteristics'!$C:$C,0))),"",INDEX('Policy Characteristics'!F:F,MATCH($C54,'Policy Characteristics'!$C:$C,0)))</f>
        <v>0</v>
      </c>
      <c r="M54" s="222">
        <f>IF(ISBLANK(INDEX('Policy Characteristics'!G:G,MATCH($C54,'Policy Characteristics'!$C:$C,0))),"",INDEX('Policy Characteristics'!G:G,MATCH($C54,'Policy Characteristics'!$C:$C,0)))</f>
        <v>1</v>
      </c>
      <c r="N54" s="222">
        <f>IF(ISBLANK(INDEX('Policy Characteristics'!H:H,MATCH($C54,'Policy Characteristics'!$C:$C,0))),"",INDEX('Policy Characteristics'!H:H,MATCH($C54,'Policy Characteristics'!$C:$C,0)))</f>
        <v>0.02</v>
      </c>
      <c r="O54" s="354" t="str">
        <f>IF(ISBLANK(INDEX('Policy Characteristics'!I:I,MATCH($C54,'Policy Characteristics'!$C:$C,0))),"",INDEX('Policy Characteristics'!I:I,MATCH($C54,'Policy Characteristics'!$C:$C,0)))</f>
        <v>% reduction in emissions</v>
      </c>
      <c r="P54" s="354" t="str">
        <f>IF(ISBLANK(INDEX('Policy Characteristics'!J:J,MATCH($C54,'Policy Characteristics'!$C:$C,0))),"",INDEX('Policy Characteristics'!J:J,MATCH($C54,'Policy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54" s="354" t="str">
        <f>IF(ISBLANK(INDEX('Policy Characteristics'!K:K,MATCH($C54,'Policy Characteristics'!$C:$C,0))),"",INDEX('Policy Characteristics'!K:K,MATCH($C54,'Policy Characteristics'!$C:$C,0)))</f>
        <v>transportation-sector-main.html#conv-pol-stds</v>
      </c>
      <c r="R54" s="354" t="str">
        <f>IF(ISBLANK(INDEX('Policy Characteristics'!L:L,MATCH($C54,'Policy Characteristics'!$C:$C,0))),"",INDEX('Policy Characteristics'!L:L,MATCH($C54,'Policy Characteristics'!$C:$C,0)))</f>
        <v>conventional-pollutant-standards.html</v>
      </c>
    </row>
    <row r="55" spans="1:18" s="345" customFormat="1" ht="19.899999999999999" customHeight="1">
      <c r="A55" s="354" t="str">
        <f>IF(ISBLANK(INDEX('Policy Characteristics'!A:A,MATCH($C55,'Policy Characteristics'!$C:$C,0))),"",INDEX('Policy Characteristics'!A:A,MATCH($C55,'Policy Characteristics'!$C:$C,0)))</f>
        <v>Transportation</v>
      </c>
      <c r="B55" s="366" t="str">
        <f>IF(ISBLANK(INDEX('Policy Characteristics'!B:B,MATCH($C55,'Policy Characteristics'!$C:$C,0))),"",INDEX('Policy Characteristics'!B:B,MATCH($C55,'Policy Characteristics'!$C:$C,0)))</f>
        <v>Conventional Pollutant Standards</v>
      </c>
      <c r="C55" s="354" t="str">
        <f t="shared" si="2"/>
        <v>Percentage Reduction of Separately Regulated Pollutants</v>
      </c>
      <c r="D55" s="345" t="s">
        <v>690</v>
      </c>
      <c r="E55" s="345" t="s">
        <v>673</v>
      </c>
      <c r="F55" s="345" t="s">
        <v>691</v>
      </c>
      <c r="G55" s="345" t="s">
        <v>673</v>
      </c>
      <c r="H55" s="241">
        <v>353</v>
      </c>
      <c r="I55" s="367" t="s">
        <v>670</v>
      </c>
      <c r="J55" s="368" t="str">
        <f>IF(ISBLANK(INDEX('Policy Characteristics'!D:D,MATCH($C55,'Policy Characteristics'!$C:$C,0))),"",INDEX('Policy Characteristics'!D:D,MATCH($C55,'Policy Characteristics'!$C:$C,0)))</f>
        <v>Conventional Pollutant Standard</v>
      </c>
      <c r="K55" s="354" t="str">
        <f>IF(ISBLANK(INDEX('Policy Characteristics'!E:E,MATCH($C55,'Policy Characteristics'!$C:$C,0))),"",INDEX('Policy Characteristics'!E:E,MATCH($C55,'Policy Characteristics'!$C:$C,0)))</f>
        <v>trans reduce regulated pollutants</v>
      </c>
      <c r="L55" s="222">
        <f>IF(ISBLANK(INDEX('Policy Characteristics'!F:F,MATCH($C55,'Policy Characteristics'!$C:$C,0))),"",INDEX('Policy Characteristics'!F:F,MATCH($C55,'Policy Characteristics'!$C:$C,0)))</f>
        <v>0</v>
      </c>
      <c r="M55" s="222">
        <f>IF(ISBLANK(INDEX('Policy Characteristics'!G:G,MATCH($C55,'Policy Characteristics'!$C:$C,0))),"",INDEX('Policy Characteristics'!G:G,MATCH($C55,'Policy Characteristics'!$C:$C,0)))</f>
        <v>1</v>
      </c>
      <c r="N55" s="222">
        <f>IF(ISBLANK(INDEX('Policy Characteristics'!H:H,MATCH($C55,'Policy Characteristics'!$C:$C,0))),"",INDEX('Policy Characteristics'!H:H,MATCH($C55,'Policy Characteristics'!$C:$C,0)))</f>
        <v>0.02</v>
      </c>
      <c r="O55" s="354" t="str">
        <f>IF(ISBLANK(INDEX('Policy Characteristics'!I:I,MATCH($C55,'Policy Characteristics'!$C:$C,0))),"",INDEX('Policy Characteristics'!I:I,MATCH($C55,'Policy Characteristics'!$C:$C,0)))</f>
        <v>% reduction in emissions</v>
      </c>
      <c r="P55" s="354" t="str">
        <f>IF(ISBLANK(INDEX('Policy Characteristics'!J:J,MATCH($C55,'Policy Characteristics'!$C:$C,0))),"",INDEX('Policy Characteristics'!J:J,MATCH($C55,'Policy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55" s="354" t="str">
        <f>IF(ISBLANK(INDEX('Policy Characteristics'!K:K,MATCH($C55,'Policy Characteristics'!$C:$C,0))),"",INDEX('Policy Characteristics'!K:K,MATCH($C55,'Policy Characteristics'!$C:$C,0)))</f>
        <v>transportation-sector-main.html#conv-pol-stds</v>
      </c>
      <c r="R55" s="354" t="str">
        <f>IF(ISBLANK(INDEX('Policy Characteristics'!L:L,MATCH($C55,'Policy Characteristics'!$C:$C,0))),"",INDEX('Policy Characteristics'!L:L,MATCH($C55,'Policy Characteristics'!$C:$C,0)))</f>
        <v>conventional-pollutant-standards.html</v>
      </c>
    </row>
    <row r="56" spans="1:18" s="345" customFormat="1" ht="19.899999999999999" customHeight="1">
      <c r="A56" s="354" t="str">
        <f>IF(ISBLANK(INDEX('Policy Characteristics'!A:A,MATCH($C56,'Policy Characteristics'!$C:$C,0))),"",INDEX('Policy Characteristics'!A:A,MATCH($C56,'Policy Characteristics'!$C:$C,0)))</f>
        <v>Transportation</v>
      </c>
      <c r="B56" s="366" t="str">
        <f>IF(ISBLANK(INDEX('Policy Characteristics'!B:B,MATCH($C56,'Policy Characteristics'!$C:$C,0))),"",INDEX('Policy Characteristics'!B:B,MATCH($C56,'Policy Characteristics'!$C:$C,0)))</f>
        <v>Conventional Pollutant Standards</v>
      </c>
      <c r="C56" s="354" t="str">
        <f t="shared" si="2"/>
        <v>Percentage Reduction of Separately Regulated Pollutants</v>
      </c>
      <c r="D56" s="345" t="s">
        <v>690</v>
      </c>
      <c r="E56" s="345" t="s">
        <v>674</v>
      </c>
      <c r="F56" s="345" t="s">
        <v>691</v>
      </c>
      <c r="G56" s="345" t="s">
        <v>675</v>
      </c>
      <c r="H56" s="241">
        <v>354</v>
      </c>
      <c r="I56" s="367" t="s">
        <v>670</v>
      </c>
      <c r="J56" s="368" t="str">
        <f>IF(ISBLANK(INDEX('Policy Characteristics'!D:D,MATCH($C56,'Policy Characteristics'!$C:$C,0))),"",INDEX('Policy Characteristics'!D:D,MATCH($C56,'Policy Characteristics'!$C:$C,0)))</f>
        <v>Conventional Pollutant Standard</v>
      </c>
      <c r="K56" s="354" t="str">
        <f>IF(ISBLANK(INDEX('Policy Characteristics'!E:E,MATCH($C56,'Policy Characteristics'!$C:$C,0))),"",INDEX('Policy Characteristics'!E:E,MATCH($C56,'Policy Characteristics'!$C:$C,0)))</f>
        <v>trans reduce regulated pollutants</v>
      </c>
      <c r="L56" s="222">
        <f>IF(ISBLANK(INDEX('Policy Characteristics'!F:F,MATCH($C56,'Policy Characteristics'!$C:$C,0))),"",INDEX('Policy Characteristics'!F:F,MATCH($C56,'Policy Characteristics'!$C:$C,0)))</f>
        <v>0</v>
      </c>
      <c r="M56" s="222">
        <f>IF(ISBLANK(INDEX('Policy Characteristics'!G:G,MATCH($C56,'Policy Characteristics'!$C:$C,0))),"",INDEX('Policy Characteristics'!G:G,MATCH($C56,'Policy Characteristics'!$C:$C,0)))</f>
        <v>1</v>
      </c>
      <c r="N56" s="222">
        <f>IF(ISBLANK(INDEX('Policy Characteristics'!H:H,MATCH($C56,'Policy Characteristics'!$C:$C,0))),"",INDEX('Policy Characteristics'!H:H,MATCH($C56,'Policy Characteristics'!$C:$C,0)))</f>
        <v>0.02</v>
      </c>
      <c r="O56" s="354" t="str">
        <f>IF(ISBLANK(INDEX('Policy Characteristics'!I:I,MATCH($C56,'Policy Characteristics'!$C:$C,0))),"",INDEX('Policy Characteristics'!I:I,MATCH($C56,'Policy Characteristics'!$C:$C,0)))</f>
        <v>% reduction in emissions</v>
      </c>
      <c r="P56" s="354" t="str">
        <f>IF(ISBLANK(INDEX('Policy Characteristics'!J:J,MATCH($C56,'Policy Characteristics'!$C:$C,0))),"",INDEX('Policy Characteristics'!J:J,MATCH($C56,'Policy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56" s="354" t="str">
        <f>IF(ISBLANK(INDEX('Policy Characteristics'!K:K,MATCH($C56,'Policy Characteristics'!$C:$C,0))),"",INDEX('Policy Characteristics'!K:K,MATCH($C56,'Policy Characteristics'!$C:$C,0)))</f>
        <v>transportation-sector-main.html#conv-pol-stds</v>
      </c>
      <c r="R56" s="354" t="str">
        <f>IF(ISBLANK(INDEX('Policy Characteristics'!L:L,MATCH($C56,'Policy Characteristics'!$C:$C,0))),"",INDEX('Policy Characteristics'!L:L,MATCH($C56,'Policy Characteristics'!$C:$C,0)))</f>
        <v>conventional-pollutant-standards.html</v>
      </c>
    </row>
    <row r="57" spans="1:18" s="345" customFormat="1" ht="19.899999999999999" customHeight="1">
      <c r="A57" s="354" t="str">
        <f>IF(ISBLANK(INDEX('Policy Characteristics'!A:A,MATCH($C57,'Policy Characteristics'!$C:$C,0))),"",INDEX('Policy Characteristics'!A:A,MATCH($C57,'Policy Characteristics'!$C:$C,0)))</f>
        <v>Transportation</v>
      </c>
      <c r="B57" s="366" t="str">
        <f>IF(ISBLANK(INDEX('Policy Characteristics'!B:B,MATCH($C57,'Policy Characteristics'!$C:$C,0))),"",INDEX('Policy Characteristics'!B:B,MATCH($C57,'Policy Characteristics'!$C:$C,0)))</f>
        <v>Conventional Pollutant Standards</v>
      </c>
      <c r="C57" s="354" t="str">
        <f t="shared" si="2"/>
        <v>Percentage Reduction of Separately Regulated Pollutants</v>
      </c>
      <c r="D57" s="345" t="s">
        <v>690</v>
      </c>
      <c r="E57" s="345" t="s">
        <v>676</v>
      </c>
      <c r="F57" s="345" t="s">
        <v>691</v>
      </c>
      <c r="G57" s="345" t="s">
        <v>676</v>
      </c>
      <c r="H57" s="241">
        <v>355</v>
      </c>
      <c r="I57" s="367" t="s">
        <v>670</v>
      </c>
      <c r="J57" s="368" t="str">
        <f>IF(ISBLANK(INDEX('Policy Characteristics'!D:D,MATCH($C57,'Policy Characteristics'!$C:$C,0))),"",INDEX('Policy Characteristics'!D:D,MATCH($C57,'Policy Characteristics'!$C:$C,0)))</f>
        <v>Conventional Pollutant Standard</v>
      </c>
      <c r="K57" s="354" t="str">
        <f>IF(ISBLANK(INDEX('Policy Characteristics'!E:E,MATCH($C57,'Policy Characteristics'!$C:$C,0))),"",INDEX('Policy Characteristics'!E:E,MATCH($C57,'Policy Characteristics'!$C:$C,0)))</f>
        <v>trans reduce regulated pollutants</v>
      </c>
      <c r="L57" s="222">
        <f>IF(ISBLANK(INDEX('Policy Characteristics'!F:F,MATCH($C57,'Policy Characteristics'!$C:$C,0))),"",INDEX('Policy Characteristics'!F:F,MATCH($C57,'Policy Characteristics'!$C:$C,0)))</f>
        <v>0</v>
      </c>
      <c r="M57" s="222">
        <f>IF(ISBLANK(INDEX('Policy Characteristics'!G:G,MATCH($C57,'Policy Characteristics'!$C:$C,0))),"",INDEX('Policy Characteristics'!G:G,MATCH($C57,'Policy Characteristics'!$C:$C,0)))</f>
        <v>1</v>
      </c>
      <c r="N57" s="222">
        <f>IF(ISBLANK(INDEX('Policy Characteristics'!H:H,MATCH($C57,'Policy Characteristics'!$C:$C,0))),"",INDEX('Policy Characteristics'!H:H,MATCH($C57,'Policy Characteristics'!$C:$C,0)))</f>
        <v>0.02</v>
      </c>
      <c r="O57" s="354" t="str">
        <f>IF(ISBLANK(INDEX('Policy Characteristics'!I:I,MATCH($C57,'Policy Characteristics'!$C:$C,0))),"",INDEX('Policy Characteristics'!I:I,MATCH($C57,'Policy Characteristics'!$C:$C,0)))</f>
        <v>% reduction in emissions</v>
      </c>
      <c r="P57" s="354" t="str">
        <f>IF(ISBLANK(INDEX('Policy Characteristics'!J:J,MATCH($C57,'Policy Characteristics'!$C:$C,0))),"",INDEX('Policy Characteristics'!J:J,MATCH($C57,'Policy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57" s="354" t="str">
        <f>IF(ISBLANK(INDEX('Policy Characteristics'!K:K,MATCH($C57,'Policy Characteristics'!$C:$C,0))),"",INDEX('Policy Characteristics'!K:K,MATCH($C57,'Policy Characteristics'!$C:$C,0)))</f>
        <v>transportation-sector-main.html#conv-pol-stds</v>
      </c>
      <c r="R57" s="354" t="str">
        <f>IF(ISBLANK(INDEX('Policy Characteristics'!L:L,MATCH($C57,'Policy Characteristics'!$C:$C,0))),"",INDEX('Policy Characteristics'!L:L,MATCH($C57,'Policy Characteristics'!$C:$C,0)))</f>
        <v>conventional-pollutant-standards.html</v>
      </c>
    </row>
    <row r="58" spans="1:18" s="345" customFormat="1" ht="19.899999999999999" customHeight="1">
      <c r="A58" s="354" t="str">
        <f>IF(ISBLANK(INDEX('Policy Characteristics'!A:A,MATCH($C58,'Policy Characteristics'!$C:$C,0))),"",INDEX('Policy Characteristics'!A:A,MATCH($C58,'Policy Characteristics'!$C:$C,0)))</f>
        <v>Transportation</v>
      </c>
      <c r="B58" s="366" t="str">
        <f>IF(ISBLANK(INDEX('Policy Characteristics'!B:B,MATCH($C58,'Policy Characteristics'!$C:$C,0))),"",INDEX('Policy Characteristics'!B:B,MATCH($C58,'Policy Characteristics'!$C:$C,0)))</f>
        <v>Conventional Pollutant Standards</v>
      </c>
      <c r="C58" s="354" t="str">
        <f t="shared" si="2"/>
        <v>Percentage Reduction of Separately Regulated Pollutants</v>
      </c>
      <c r="D58" s="345" t="s">
        <v>690</v>
      </c>
      <c r="E58" s="345" t="s">
        <v>677</v>
      </c>
      <c r="F58" s="345" t="s">
        <v>691</v>
      </c>
      <c r="G58" s="345" t="s">
        <v>677</v>
      </c>
      <c r="H58" s="241">
        <v>356</v>
      </c>
      <c r="I58" s="367" t="s">
        <v>670</v>
      </c>
      <c r="J58" s="368" t="str">
        <f>IF(ISBLANK(INDEX('Policy Characteristics'!D:D,MATCH($C58,'Policy Characteristics'!$C:$C,0))),"",INDEX('Policy Characteristics'!D:D,MATCH($C58,'Policy Characteristics'!$C:$C,0)))</f>
        <v>Conventional Pollutant Standard</v>
      </c>
      <c r="K58" s="354" t="str">
        <f>IF(ISBLANK(INDEX('Policy Characteristics'!E:E,MATCH($C58,'Policy Characteristics'!$C:$C,0))),"",INDEX('Policy Characteristics'!E:E,MATCH($C58,'Policy Characteristics'!$C:$C,0)))</f>
        <v>trans reduce regulated pollutants</v>
      </c>
      <c r="L58" s="222">
        <f>IF(ISBLANK(INDEX('Policy Characteristics'!F:F,MATCH($C58,'Policy Characteristics'!$C:$C,0))),"",INDEX('Policy Characteristics'!F:F,MATCH($C58,'Policy Characteristics'!$C:$C,0)))</f>
        <v>0</v>
      </c>
      <c r="M58" s="222">
        <f>IF(ISBLANK(INDEX('Policy Characteristics'!G:G,MATCH($C58,'Policy Characteristics'!$C:$C,0))),"",INDEX('Policy Characteristics'!G:G,MATCH($C58,'Policy Characteristics'!$C:$C,0)))</f>
        <v>1</v>
      </c>
      <c r="N58" s="222">
        <f>IF(ISBLANK(INDEX('Policy Characteristics'!H:H,MATCH($C58,'Policy Characteristics'!$C:$C,0))),"",INDEX('Policy Characteristics'!H:H,MATCH($C58,'Policy Characteristics'!$C:$C,0)))</f>
        <v>0.02</v>
      </c>
      <c r="O58" s="354" t="str">
        <f>IF(ISBLANK(INDEX('Policy Characteristics'!I:I,MATCH($C58,'Policy Characteristics'!$C:$C,0))),"",INDEX('Policy Characteristics'!I:I,MATCH($C58,'Policy Characteristics'!$C:$C,0)))</f>
        <v>% reduction in emissions</v>
      </c>
      <c r="P58" s="354" t="str">
        <f>IF(ISBLANK(INDEX('Policy Characteristics'!J:J,MATCH($C58,'Policy Characteristics'!$C:$C,0))),"",INDEX('Policy Characteristics'!J:J,MATCH($C58,'Policy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58" s="354" t="str">
        <f>IF(ISBLANK(INDEX('Policy Characteristics'!K:K,MATCH($C58,'Policy Characteristics'!$C:$C,0))),"",INDEX('Policy Characteristics'!K:K,MATCH($C58,'Policy Characteristics'!$C:$C,0)))</f>
        <v>transportation-sector-main.html#conv-pol-stds</v>
      </c>
      <c r="R58" s="354" t="str">
        <f>IF(ISBLANK(INDEX('Policy Characteristics'!L:L,MATCH($C58,'Policy Characteristics'!$C:$C,0))),"",INDEX('Policy Characteristics'!L:L,MATCH($C58,'Policy Characteristics'!$C:$C,0)))</f>
        <v>conventional-pollutant-standards.html</v>
      </c>
    </row>
    <row r="59" spans="1:18" s="345" customFormat="1" ht="19.899999999999999" customHeight="1">
      <c r="A59" s="354" t="str">
        <f>IF(ISBLANK(INDEX('Policy Characteristics'!A:A,MATCH($C59,'Policy Characteristics'!$C:$C,0))),"",INDEX('Policy Characteristics'!A:A,MATCH($C59,'Policy Characteristics'!$C:$C,0)))</f>
        <v>Transportation</v>
      </c>
      <c r="B59" s="366" t="str">
        <f>IF(ISBLANK(INDEX('Policy Characteristics'!B:B,MATCH($C59,'Policy Characteristics'!$C:$C,0))),"",INDEX('Policy Characteristics'!B:B,MATCH($C59,'Policy Characteristics'!$C:$C,0)))</f>
        <v>Conventional Pollutant Standards</v>
      </c>
      <c r="C59" s="354" t="str">
        <f t="shared" si="2"/>
        <v>Percentage Reduction of Separately Regulated Pollutants</v>
      </c>
      <c r="D59" s="345" t="s">
        <v>690</v>
      </c>
      <c r="E59" s="345" t="s">
        <v>678</v>
      </c>
      <c r="F59" s="345" t="s">
        <v>691</v>
      </c>
      <c r="G59" s="345" t="s">
        <v>678</v>
      </c>
      <c r="H59" s="241">
        <v>357</v>
      </c>
      <c r="I59" s="367" t="s">
        <v>670</v>
      </c>
      <c r="J59" s="368" t="str">
        <f>IF(ISBLANK(INDEX('Policy Characteristics'!D:D,MATCH($C59,'Policy Characteristics'!$C:$C,0))),"",INDEX('Policy Characteristics'!D:D,MATCH($C59,'Policy Characteristics'!$C:$C,0)))</f>
        <v>Conventional Pollutant Standard</v>
      </c>
      <c r="K59" s="354" t="str">
        <f>IF(ISBLANK(INDEX('Policy Characteristics'!E:E,MATCH($C59,'Policy Characteristics'!$C:$C,0))),"",INDEX('Policy Characteristics'!E:E,MATCH($C59,'Policy Characteristics'!$C:$C,0)))</f>
        <v>trans reduce regulated pollutants</v>
      </c>
      <c r="L59" s="222">
        <f>IF(ISBLANK(INDEX('Policy Characteristics'!F:F,MATCH($C59,'Policy Characteristics'!$C:$C,0))),"",INDEX('Policy Characteristics'!F:F,MATCH($C59,'Policy Characteristics'!$C:$C,0)))</f>
        <v>0</v>
      </c>
      <c r="M59" s="222">
        <f>IF(ISBLANK(INDEX('Policy Characteristics'!G:G,MATCH($C59,'Policy Characteristics'!$C:$C,0))),"",INDEX('Policy Characteristics'!G:G,MATCH($C59,'Policy Characteristics'!$C:$C,0)))</f>
        <v>1</v>
      </c>
      <c r="N59" s="222">
        <f>IF(ISBLANK(INDEX('Policy Characteristics'!H:H,MATCH($C59,'Policy Characteristics'!$C:$C,0))),"",INDEX('Policy Characteristics'!H:H,MATCH($C59,'Policy Characteristics'!$C:$C,0)))</f>
        <v>0.02</v>
      </c>
      <c r="O59" s="354" t="str">
        <f>IF(ISBLANK(INDEX('Policy Characteristics'!I:I,MATCH($C59,'Policy Characteristics'!$C:$C,0))),"",INDEX('Policy Characteristics'!I:I,MATCH($C59,'Policy Characteristics'!$C:$C,0)))</f>
        <v>% reduction in emissions</v>
      </c>
      <c r="P59" s="354" t="str">
        <f>IF(ISBLANK(INDEX('Policy Characteristics'!J:J,MATCH($C59,'Policy Characteristics'!$C:$C,0))),"",INDEX('Policy Characteristics'!J:J,MATCH($C59,'Policy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59" s="354" t="str">
        <f>IF(ISBLANK(INDEX('Policy Characteristics'!K:K,MATCH($C59,'Policy Characteristics'!$C:$C,0))),"",INDEX('Policy Characteristics'!K:K,MATCH($C59,'Policy Characteristics'!$C:$C,0)))</f>
        <v>transportation-sector-main.html#conv-pol-stds</v>
      </c>
      <c r="R59" s="354" t="str">
        <f>IF(ISBLANK(INDEX('Policy Characteristics'!L:L,MATCH($C59,'Policy Characteristics'!$C:$C,0))),"",INDEX('Policy Characteristics'!L:L,MATCH($C59,'Policy Characteristics'!$C:$C,0)))</f>
        <v>conventional-pollutant-standards.html</v>
      </c>
    </row>
    <row r="60" spans="1:18" s="345" customFormat="1" ht="19.899999999999999" customHeight="1">
      <c r="A60" s="354" t="str">
        <f>IF(ISBLANK(INDEX('Policy Characteristics'!A:A,MATCH($C60,'Policy Characteristics'!$C:$C,0))),"",INDEX('Policy Characteristics'!A:A,MATCH($C60,'Policy Characteristics'!$C:$C,0)))</f>
        <v>Transportation</v>
      </c>
      <c r="B60" s="366" t="str">
        <f>IF(ISBLANK(INDEX('Policy Characteristics'!B:B,MATCH($C60,'Policy Characteristics'!$C:$C,0))),"",INDEX('Policy Characteristics'!B:B,MATCH($C60,'Policy Characteristics'!$C:$C,0)))</f>
        <v>Conventional Pollutant Standards</v>
      </c>
      <c r="C60" s="354" t="str">
        <f t="shared" si="2"/>
        <v>Percentage Reduction of Separately Regulated Pollutants</v>
      </c>
      <c r="D60" s="345" t="s">
        <v>690</v>
      </c>
      <c r="E60" s="345" t="s">
        <v>679</v>
      </c>
      <c r="F60" s="345" t="s">
        <v>691</v>
      </c>
      <c r="G60" s="345" t="s">
        <v>679</v>
      </c>
      <c r="H60" s="241">
        <v>358</v>
      </c>
      <c r="I60" s="369" t="s">
        <v>680</v>
      </c>
      <c r="J60" s="368" t="str">
        <f>IF(ISBLANK(INDEX('Policy Characteristics'!D:D,MATCH($C60,'Policy Characteristics'!$C:$C,0))),"",INDEX('Policy Characteristics'!D:D,MATCH($C60,'Policy Characteristics'!$C:$C,0)))</f>
        <v>Conventional Pollutant Standard</v>
      </c>
      <c r="K60" s="354" t="str">
        <f>IF(ISBLANK(INDEX('Policy Characteristics'!E:E,MATCH($C60,'Policy Characteristics'!$C:$C,0))),"",INDEX('Policy Characteristics'!E:E,MATCH($C60,'Policy Characteristics'!$C:$C,0)))</f>
        <v>trans reduce regulated pollutants</v>
      </c>
      <c r="L60" s="222">
        <f>IF(ISBLANK(INDEX('Policy Characteristics'!F:F,MATCH($C60,'Policy Characteristics'!$C:$C,0))),"",INDEX('Policy Characteristics'!F:F,MATCH($C60,'Policy Characteristics'!$C:$C,0)))</f>
        <v>0</v>
      </c>
      <c r="M60" s="222">
        <f>IF(ISBLANK(INDEX('Policy Characteristics'!G:G,MATCH($C60,'Policy Characteristics'!$C:$C,0))),"",INDEX('Policy Characteristics'!G:G,MATCH($C60,'Policy Characteristics'!$C:$C,0)))</f>
        <v>1</v>
      </c>
      <c r="N60" s="222">
        <f>IF(ISBLANK(INDEX('Policy Characteristics'!H:H,MATCH($C60,'Policy Characteristics'!$C:$C,0))),"",INDEX('Policy Characteristics'!H:H,MATCH($C60,'Policy Characteristics'!$C:$C,0)))</f>
        <v>0.02</v>
      </c>
      <c r="O60" s="354" t="str">
        <f>IF(ISBLANK(INDEX('Policy Characteristics'!I:I,MATCH($C60,'Policy Characteristics'!$C:$C,0))),"",INDEX('Policy Characteristics'!I:I,MATCH($C60,'Policy Characteristics'!$C:$C,0)))</f>
        <v>% reduction in emissions</v>
      </c>
      <c r="P60" s="354" t="str">
        <f>IF(ISBLANK(INDEX('Policy Characteristics'!J:J,MATCH($C60,'Policy Characteristics'!$C:$C,0))),"",INDEX('Policy Characteristics'!J:J,MATCH($C60,'Policy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60" s="354" t="str">
        <f>IF(ISBLANK(INDEX('Policy Characteristics'!K:K,MATCH($C60,'Policy Characteristics'!$C:$C,0))),"",INDEX('Policy Characteristics'!K:K,MATCH($C60,'Policy Characteristics'!$C:$C,0)))</f>
        <v>transportation-sector-main.html#conv-pol-stds</v>
      </c>
      <c r="R60" s="354" t="str">
        <f>IF(ISBLANK(INDEX('Policy Characteristics'!L:L,MATCH($C60,'Policy Characteristics'!$C:$C,0))),"",INDEX('Policy Characteristics'!L:L,MATCH($C60,'Policy Characteristics'!$C:$C,0)))</f>
        <v>conventional-pollutant-standards.html</v>
      </c>
    </row>
    <row r="61" spans="1:18" s="345" customFormat="1" ht="19.899999999999999" customHeight="1">
      <c r="A61" s="354" t="str">
        <f>IF(ISBLANK(INDEX('Policy Characteristics'!A:A,MATCH($C61,'Policy Characteristics'!$C:$C,0))),"",INDEX('Policy Characteristics'!A:A,MATCH($C61,'Policy Characteristics'!$C:$C,0)))</f>
        <v>Transportation</v>
      </c>
      <c r="B61" s="366" t="str">
        <f>IF(ISBLANK(INDEX('Policy Characteristics'!B:B,MATCH($C61,'Policy Characteristics'!$C:$C,0))),"",INDEX('Policy Characteristics'!B:B,MATCH($C61,'Policy Characteristics'!$C:$C,0)))</f>
        <v>Conventional Pollutant Standards</v>
      </c>
      <c r="C61" s="354" t="str">
        <f t="shared" si="2"/>
        <v>Percentage Reduction of Separately Regulated Pollutants</v>
      </c>
      <c r="D61" s="345" t="s">
        <v>690</v>
      </c>
      <c r="E61" s="345" t="s">
        <v>681</v>
      </c>
      <c r="F61" s="345" t="s">
        <v>691</v>
      </c>
      <c r="G61" s="345" t="s">
        <v>681</v>
      </c>
      <c r="H61" s="241">
        <v>359</v>
      </c>
      <c r="I61" s="369" t="s">
        <v>680</v>
      </c>
      <c r="J61" s="368" t="str">
        <f>IF(ISBLANK(INDEX('Policy Characteristics'!D:D,MATCH($C61,'Policy Characteristics'!$C:$C,0))),"",INDEX('Policy Characteristics'!D:D,MATCH($C61,'Policy Characteristics'!$C:$C,0)))</f>
        <v>Conventional Pollutant Standard</v>
      </c>
      <c r="K61" s="354" t="str">
        <f>IF(ISBLANK(INDEX('Policy Characteristics'!E:E,MATCH($C61,'Policy Characteristics'!$C:$C,0))),"",INDEX('Policy Characteristics'!E:E,MATCH($C61,'Policy Characteristics'!$C:$C,0)))</f>
        <v>trans reduce regulated pollutants</v>
      </c>
      <c r="L61" s="222">
        <f>IF(ISBLANK(INDEX('Policy Characteristics'!F:F,MATCH($C61,'Policy Characteristics'!$C:$C,0))),"",INDEX('Policy Characteristics'!F:F,MATCH($C61,'Policy Characteristics'!$C:$C,0)))</f>
        <v>0</v>
      </c>
      <c r="M61" s="222">
        <f>IF(ISBLANK(INDEX('Policy Characteristics'!G:G,MATCH($C61,'Policy Characteristics'!$C:$C,0))),"",INDEX('Policy Characteristics'!G:G,MATCH($C61,'Policy Characteristics'!$C:$C,0)))</f>
        <v>1</v>
      </c>
      <c r="N61" s="222">
        <f>IF(ISBLANK(INDEX('Policy Characteristics'!H:H,MATCH($C61,'Policy Characteristics'!$C:$C,0))),"",INDEX('Policy Characteristics'!H:H,MATCH($C61,'Policy Characteristics'!$C:$C,0)))</f>
        <v>0.02</v>
      </c>
      <c r="O61" s="354" t="str">
        <f>IF(ISBLANK(INDEX('Policy Characteristics'!I:I,MATCH($C61,'Policy Characteristics'!$C:$C,0))),"",INDEX('Policy Characteristics'!I:I,MATCH($C61,'Policy Characteristics'!$C:$C,0)))</f>
        <v>% reduction in emissions</v>
      </c>
      <c r="P61" s="354" t="str">
        <f>IF(ISBLANK(INDEX('Policy Characteristics'!J:J,MATCH($C61,'Policy Characteristics'!$C:$C,0))),"",INDEX('Policy Characteristics'!J:J,MATCH($C61,'Policy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 For example, setting this policy lever to 5% means that the emission intensity for the selected pollutant(s) will be reduced by 5% relative to the current level, reflecting tighter tailpipe standards or enhanced inspection and maintenance programs. This level can be interpreted as a modest but meaningful tightening of emission control requirements.</v>
      </c>
      <c r="Q61" s="354" t="str">
        <f>IF(ISBLANK(INDEX('Policy Characteristics'!K:K,MATCH($C61,'Policy Characteristics'!$C:$C,0))),"",INDEX('Policy Characteristics'!K:K,MATCH($C61,'Policy Characteristics'!$C:$C,0)))</f>
        <v>transportation-sector-main.html#conv-pol-stds</v>
      </c>
      <c r="R61" s="354" t="str">
        <f>IF(ISBLANK(INDEX('Policy Characteristics'!L:L,MATCH($C61,'Policy Characteristics'!$C:$C,0))),"",INDEX('Policy Characteristics'!L:L,MATCH($C61,'Policy Characteristics'!$C:$C,0)))</f>
        <v>conventional-pollutant-standards.html</v>
      </c>
    </row>
    <row r="62" spans="1:18" s="345" customFormat="1" ht="19.899999999999999" customHeight="1">
      <c r="A62" s="354" t="str">
        <f>IF(ISBLANK(INDEX('Policy Characteristics'!A:A,MATCH($C62,'Policy Characteristics'!$C:$C,0))),"",INDEX('Policy Characteristics'!A:A,MATCH($C62,'Policy Characteristics'!$C:$C,0)))</f>
        <v>Transportation</v>
      </c>
      <c r="B62" s="366" t="str">
        <f>IF(ISBLANK(INDEX('Policy Characteristics'!B:B,MATCH($C62,'Policy Characteristics'!$C:$C,0))),"",INDEX('Policy Characteristics'!B:B,MATCH($C62,'Policy Characteristics'!$C:$C,0)))</f>
        <v>Electric Vehicle Charger Deployment</v>
      </c>
      <c r="C62" t="s">
        <v>67</v>
      </c>
      <c r="H62" s="241">
        <v>360</v>
      </c>
      <c r="I62" s="369" t="s">
        <v>670</v>
      </c>
      <c r="J62" s="368" t="str">
        <f>IF(ISBLANK(INDEX('Policy Characteristics'!D:D,MATCH($C62,'Policy Characteristics'!$C:$C,0))),"",INDEX('Policy Characteristics'!D:D,MATCH($C62,'Policy Characteristics'!$C:$C,0)))</f>
        <v>EV Charger Deployment</v>
      </c>
      <c r="K62" s="354" t="str">
        <f>IF(ISBLANK(INDEX('Policy Characteristics'!E:E,MATCH($C62,'Policy Characteristics'!$C:$C,0))),"",INDEX('Policy Characteristics'!E:E,MATCH($C62,'Policy Characteristics'!$C:$C,0)))</f>
        <v>trans EV charger deployment</v>
      </c>
      <c r="L62" s="354">
        <f>IF(ISBLANK(INDEX('Policy Characteristics'!F:F,MATCH($C62,'Policy Characteristics'!$C:$C,0))),"",INDEX('Policy Characteristics'!F:F,MATCH($C62,'Policy Characteristics'!$C:$C,0)))</f>
        <v>-1</v>
      </c>
      <c r="M62" s="354">
        <f>IF(ISBLANK(INDEX('Policy Characteristics'!G:G,MATCH($C62,'Policy Characteristics'!$C:$C,0))),"",INDEX('Policy Characteristics'!G:G,MATCH($C62,'Policy Characteristics'!$C:$C,0)))</f>
        <v>3</v>
      </c>
      <c r="N62" s="354">
        <f>IF(ISBLANK(INDEX('Policy Characteristics'!H:H,MATCH($C62,'Policy Characteristics'!$C:$C,0))),"",INDEX('Policy Characteristics'!H:H,MATCH($C62,'Policy Characteristics'!$C:$C,0)))</f>
        <v>0.1</v>
      </c>
      <c r="O62" s="354" t="str">
        <f>IF(ISBLANK(INDEX('Policy Characteristics'!I:I,MATCH($C62,'Policy Characteristics'!$C:$C,0))),"",INDEX('Policy Characteristics'!I:I,MATCH($C62,'Policy Characteristics'!$C:$C,0)))</f>
        <v>% change</v>
      </c>
      <c r="P62" s="354" t="str">
        <f>IF(ISBLANK(INDEX('Policy Characteristics'!J:J,MATCH($C62,'Policy Characteristics'!$C:$C,0))),"",INDEX('Policy Characteristics'!J:J,MATCH($C62,'Policy Characteristics'!$C:$C,0)))</f>
        <v>**Description:** This policy represents EV chargers deployed in addition to the Business-As-Usual (BAU) scenario, including DC fast chargers and Level 2 chargers. The lever is expressed as a percentage change from the BAU deployment level, applied to the cumulative charger stock rather than annual installations. This policy instrument does not directly affect energy use, emissions, or vehicle deployment. Its primary purpose is to account for the additional infrastructure costs associated with expanded charging networks.//**Guidance for setting values:** Considering the growth rate of EV charger deployment between 2020 and 2024, the BAU scenario assumes approximately 930,000 chargers by 2030. A setting of 300% means that chargers equal to three times the BAU quantity are added, resulting in a total stock equal to four times the BAU level. As of December 2021, South Korea had a total of 94,041 EV chargers, which corresponds to approximately 181 chargers per 100,000 people. For comparison, as of December 2020, there were 12,635 domestic gas stations, each with an average of 14 fueling pumps, corresponding to approximately 342 fueling pumps per 100,000 people. The South Korean government has set a target of 1.23 million EV chargers by 2030.</v>
      </c>
      <c r="Q62" s="354" t="str">
        <f>IF(ISBLANK(INDEX('Policy Characteristics'!K:K,MATCH($C62,'Policy Characteristics'!$C:$C,0))),"",INDEX('Policy Characteristics'!K:K,MATCH($C62,'Policy Characteristics'!$C:$C,0)))</f>
        <v/>
      </c>
      <c r="R62" s="354" t="str">
        <f>IF(ISBLANK(INDEX('Policy Characteristics'!L:L,MATCH($C62,'Policy Characteristics'!$C:$C,0))),"",INDEX('Policy Characteristics'!L:L,MATCH($C62,'Policy Characteristics'!$C:$C,0)))</f>
        <v>ev-charger-deployment.html</v>
      </c>
    </row>
    <row r="63" spans="1:18" s="345" customFormat="1" ht="19.899999999999999" customHeight="1">
      <c r="A63" s="354" t="str">
        <f>IF(ISBLANK(INDEX('Policy Characteristics'!A:A,MATCH($C63,'Policy Characteristics'!$C:$C,0))),"",INDEX('Policy Characteristics'!A:A,MATCH($C63,'Policy Characteristics'!$C:$C,0)))</f>
        <v>Transportation</v>
      </c>
      <c r="B63" s="366" t="str">
        <f>IF(ISBLANK(INDEX('Policy Characteristics'!B:B,MATCH($C63,'Policy Characteristics'!$C:$C,0))),"",INDEX('Policy Characteristics'!B:B,MATCH($C63,'Policy Characteristics'!$C:$C,0)))</f>
        <v>Passenger Vehicle Subsidy</v>
      </c>
      <c r="C63" t="s">
        <v>82</v>
      </c>
      <c r="D63" s="253" t="s">
        <v>666</v>
      </c>
      <c r="E63" s="253" t="s">
        <v>692</v>
      </c>
      <c r="F63" s="345" t="s">
        <v>693</v>
      </c>
      <c r="G63" s="253" t="s">
        <v>694</v>
      </c>
      <c r="H63" s="241">
        <v>189</v>
      </c>
      <c r="I63" s="367" t="s">
        <v>670</v>
      </c>
      <c r="J63" s="368" t="str">
        <f>IF(ISBLANK(INDEX('Policy Characteristics'!D:D,MATCH($C63,'Policy Characteristics'!$C:$C,0))),"",INDEX('Policy Characteristics'!D:D,MATCH($C63,'Policy Characteristics'!$C:$C,0)))</f>
        <v>Vehicle Subsidy</v>
      </c>
      <c r="K63" s="354" t="str">
        <f>IF(ISBLANK(INDEX('Policy Characteristics'!E:E,MATCH($C63,'Policy Characteristics'!$C:$C,0))),"",INDEX('Policy Characteristics'!E:E,MATCH($C63,'Policy Characteristics'!$C:$C,0)))</f>
        <v>trans psgr subsidy</v>
      </c>
      <c r="L63" s="222">
        <f>IF(ISBLANK(INDEX('Policy Characteristics'!F:F,MATCH($C63,'Policy Characteristics'!$C:$C,0))),"",INDEX('Policy Characteristics'!F:F,MATCH($C63,'Policy Characteristics'!$C:$C,0)))</f>
        <v>-60000</v>
      </c>
      <c r="M63" s="222">
        <f>IF(ISBLANK(INDEX('Policy Characteristics'!G:G,MATCH($C63,'Policy Characteristics'!$C:$C,0))),"",INDEX('Policy Characteristics'!G:G,MATCH($C63,'Policy Characteristics'!$C:$C,0)))</f>
        <v>60000</v>
      </c>
      <c r="N63" s="222">
        <f>IF(ISBLANK(INDEX('Policy Characteristics'!H:H,MATCH($C63,'Policy Characteristics'!$C:$C,0))),"",INDEX('Policy Characteristics'!H:H,MATCH($C63,'Policy Characteristics'!$C:$C,0)))</f>
        <v>1000</v>
      </c>
      <c r="O63" s="354" t="str">
        <f>IF(ISBLANK(INDEX('Policy Characteristics'!I:I,MATCH($C63,'Policy Characteristics'!$C:$C,0))),"",INDEX('Policy Characteristics'!I:I,MATCH($C63,'Policy Characteristics'!$C:$C,0)))</f>
        <v>thousand KRW/vehicle</v>
      </c>
      <c r="P63" s="354" t="str">
        <f>IF(ISBLANK(INDEX('Policy Characteristics'!J:J,MATCH($C63,'Policy Characteristics'!$C:$C,0))),"",INDEX('Policy Characteristics'!J:J,MATCH($C63,'Policy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63" s="354" t="str">
        <f>IF(ISBLANK(INDEX('Policy Characteristics'!K:K,MATCH($C63,'Policy Characteristics'!$C:$C,0))),"",INDEX('Policy Characteristics'!K:K,MATCH($C63,'Policy Characteristics'!$C:$C,0)))</f>
        <v>transportation-sector-main.html#ev-subsidy</v>
      </c>
      <c r="R63" s="354" t="str">
        <f>IF(ISBLANK(INDEX('Policy Characteristics'!L:L,MATCH($C63,'Policy Characteristics'!$C:$C,0))),"",INDEX('Policy Characteristics'!L:L,MATCH($C63,'Policy Characteristics'!$C:$C,0)))</f>
        <v>ev-subsidy.html</v>
      </c>
    </row>
    <row r="64" spans="1:18" ht="19.899999999999999" customHeight="1">
      <c r="A64" s="354" t="str">
        <f>IF(ISBLANK(INDEX('Policy Characteristics'!A:A,MATCH($C64,'Policy Characteristics'!$C:$C,0))),"",INDEX('Policy Characteristics'!A:A,MATCH($C64,'Policy Characteristics'!$C:$C,0)))</f>
        <v>Transportation</v>
      </c>
      <c r="B64" s="366" t="str">
        <f>IF(ISBLANK(INDEX('Policy Characteristics'!B:B,MATCH($C64,'Policy Characteristics'!$C:$C,0))),"",INDEX('Policy Characteristics'!B:B,MATCH($C64,'Policy Characteristics'!$C:$C,0)))</f>
        <v>Passenger Vehicle Subsidy</v>
      </c>
      <c r="C64" s="354" t="str">
        <f t="shared" ref="C64:C104" si="3">C$63</f>
        <v>Additional Passenger Vehicle Subsidy</v>
      </c>
      <c r="D64" s="253" t="s">
        <v>666</v>
      </c>
      <c r="E64" s="345" t="s">
        <v>695</v>
      </c>
      <c r="F64" s="345" t="s">
        <v>693</v>
      </c>
      <c r="G64" s="345" t="s">
        <v>696</v>
      </c>
      <c r="H64" s="18">
        <v>592</v>
      </c>
      <c r="I64" s="369" t="s">
        <v>680</v>
      </c>
      <c r="J64" s="368" t="str">
        <f>IF(ISBLANK(INDEX('Policy Characteristics'!D:D,MATCH($C64,'Policy Characteristics'!$C:$C,0))),"",INDEX('Policy Characteristics'!D:D,MATCH($C64,'Policy Characteristics'!$C:$C,0)))</f>
        <v>Vehicle Subsidy</v>
      </c>
      <c r="K64" s="354" t="str">
        <f>IF(ISBLANK(INDEX('Policy Characteristics'!E:E,MATCH($C64,'Policy Characteristics'!$C:$C,0))),"",INDEX('Policy Characteristics'!E:E,MATCH($C64,'Policy Characteristics'!$C:$C,0)))</f>
        <v>trans psgr subsidy</v>
      </c>
      <c r="L64" s="222">
        <f>IF(ISBLANK(INDEX('Policy Characteristics'!F:F,MATCH($C64,'Policy Characteristics'!$C:$C,0))),"",INDEX('Policy Characteristics'!F:F,MATCH($C64,'Policy Characteristics'!$C:$C,0)))</f>
        <v>-60000</v>
      </c>
      <c r="M64" s="222">
        <f>IF(ISBLANK(INDEX('Policy Characteristics'!G:G,MATCH($C64,'Policy Characteristics'!$C:$C,0))),"",INDEX('Policy Characteristics'!G:G,MATCH($C64,'Policy Characteristics'!$C:$C,0)))</f>
        <v>60000</v>
      </c>
      <c r="N64" s="222">
        <f>IF(ISBLANK(INDEX('Policy Characteristics'!H:H,MATCH($C64,'Policy Characteristics'!$C:$C,0))),"",INDEX('Policy Characteristics'!H:H,MATCH($C64,'Policy Characteristics'!$C:$C,0)))</f>
        <v>1000</v>
      </c>
      <c r="O64" s="354" t="str">
        <f>IF(ISBLANK(INDEX('Policy Characteristics'!I:I,MATCH($C64,'Policy Characteristics'!$C:$C,0))),"",INDEX('Policy Characteristics'!I:I,MATCH($C64,'Policy Characteristics'!$C:$C,0)))</f>
        <v>thousand KRW/vehicle</v>
      </c>
      <c r="P64" s="354" t="str">
        <f>IF(ISBLANK(INDEX('Policy Characteristics'!J:J,MATCH($C64,'Policy Characteristics'!$C:$C,0))),"",INDEX('Policy Characteristics'!J:J,MATCH($C64,'Policy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64" s="354" t="str">
        <f>IF(ISBLANK(INDEX('Policy Characteristics'!K:K,MATCH($C64,'Policy Characteristics'!$C:$C,0))),"",INDEX('Policy Characteristics'!K:K,MATCH($C64,'Policy Characteristics'!$C:$C,0)))</f>
        <v>transportation-sector-main.html#ev-subsidy</v>
      </c>
      <c r="R64" s="354" t="str">
        <f>IF(ISBLANK(INDEX('Policy Characteristics'!L:L,MATCH($C64,'Policy Characteristics'!$C:$C,0))),"",INDEX('Policy Characteristics'!L:L,MATCH($C64,'Policy Characteristics'!$C:$C,0)))</f>
        <v>ev-subsidy.html</v>
      </c>
    </row>
    <row r="65" spans="1:18" ht="19.899999999999999" customHeight="1">
      <c r="A65" s="354" t="str">
        <f>IF(ISBLANK(INDEX('Policy Characteristics'!A:A,MATCH($C65,'Policy Characteristics'!$C:$C,0))),"",INDEX('Policy Characteristics'!A:A,MATCH($C65,'Policy Characteristics'!$C:$C,0)))</f>
        <v>Transportation</v>
      </c>
      <c r="B65" s="366" t="str">
        <f>IF(ISBLANK(INDEX('Policy Characteristics'!B:B,MATCH($C65,'Policy Characteristics'!$C:$C,0))),"",INDEX('Policy Characteristics'!B:B,MATCH($C65,'Policy Characteristics'!$C:$C,0)))</f>
        <v>Passenger Vehicle Subsidy</v>
      </c>
      <c r="C65" s="354" t="str">
        <f t="shared" si="3"/>
        <v>Additional Passenger Vehicle Subsidy</v>
      </c>
      <c r="D65" s="253" t="s">
        <v>666</v>
      </c>
      <c r="E65" s="345" t="s">
        <v>697</v>
      </c>
      <c r="F65" s="345" t="s">
        <v>693</v>
      </c>
      <c r="G65" s="345" t="s">
        <v>698</v>
      </c>
      <c r="H65" s="18">
        <v>593</v>
      </c>
      <c r="I65" s="369" t="s">
        <v>680</v>
      </c>
      <c r="J65" s="368" t="str">
        <f>IF(ISBLANK(INDEX('Policy Characteristics'!D:D,MATCH($C65,'Policy Characteristics'!$C:$C,0))),"",INDEX('Policy Characteristics'!D:D,MATCH($C65,'Policy Characteristics'!$C:$C,0)))</f>
        <v>Vehicle Subsidy</v>
      </c>
      <c r="K65" s="354" t="str">
        <f>IF(ISBLANK(INDEX('Policy Characteristics'!E:E,MATCH($C65,'Policy Characteristics'!$C:$C,0))),"",INDEX('Policy Characteristics'!E:E,MATCH($C65,'Policy Characteristics'!$C:$C,0)))</f>
        <v>trans psgr subsidy</v>
      </c>
      <c r="L65" s="222">
        <f>IF(ISBLANK(INDEX('Policy Characteristics'!F:F,MATCH($C65,'Policy Characteristics'!$C:$C,0))),"",INDEX('Policy Characteristics'!F:F,MATCH($C65,'Policy Characteristics'!$C:$C,0)))</f>
        <v>-60000</v>
      </c>
      <c r="M65" s="222">
        <f>IF(ISBLANK(INDEX('Policy Characteristics'!G:G,MATCH($C65,'Policy Characteristics'!$C:$C,0))),"",INDEX('Policy Characteristics'!G:G,MATCH($C65,'Policy Characteristics'!$C:$C,0)))</f>
        <v>60000</v>
      </c>
      <c r="N65" s="222">
        <f>IF(ISBLANK(INDEX('Policy Characteristics'!H:H,MATCH($C65,'Policy Characteristics'!$C:$C,0))),"",INDEX('Policy Characteristics'!H:H,MATCH($C65,'Policy Characteristics'!$C:$C,0)))</f>
        <v>1000</v>
      </c>
      <c r="O65" s="354" t="str">
        <f>IF(ISBLANK(INDEX('Policy Characteristics'!I:I,MATCH($C65,'Policy Characteristics'!$C:$C,0))),"",INDEX('Policy Characteristics'!I:I,MATCH($C65,'Policy Characteristics'!$C:$C,0)))</f>
        <v>thousand KRW/vehicle</v>
      </c>
      <c r="P65" s="354" t="str">
        <f>IF(ISBLANK(INDEX('Policy Characteristics'!J:J,MATCH($C65,'Policy Characteristics'!$C:$C,0))),"",INDEX('Policy Characteristics'!J:J,MATCH($C65,'Policy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65" s="354" t="str">
        <f>IF(ISBLANK(INDEX('Policy Characteristics'!K:K,MATCH($C65,'Policy Characteristics'!$C:$C,0))),"",INDEX('Policy Characteristics'!K:K,MATCH($C65,'Policy Characteristics'!$C:$C,0)))</f>
        <v>transportation-sector-main.html#ev-subsidy</v>
      </c>
      <c r="R65" s="354" t="str">
        <f>IF(ISBLANK(INDEX('Policy Characteristics'!L:L,MATCH($C65,'Policy Characteristics'!$C:$C,0))),"",INDEX('Policy Characteristics'!L:L,MATCH($C65,'Policy Characteristics'!$C:$C,0)))</f>
        <v>ev-subsidy.html</v>
      </c>
    </row>
    <row r="66" spans="1:18" ht="19.899999999999999" customHeight="1">
      <c r="A66" s="354" t="str">
        <f>IF(ISBLANK(INDEX('Policy Characteristics'!A:A,MATCH($C66,'Policy Characteristics'!$C:$C,0))),"",INDEX('Policy Characteristics'!A:A,MATCH($C66,'Policy Characteristics'!$C:$C,0)))</f>
        <v>Transportation</v>
      </c>
      <c r="B66" s="366" t="str">
        <f>IF(ISBLANK(INDEX('Policy Characteristics'!B:B,MATCH($C66,'Policy Characteristics'!$C:$C,0))),"",INDEX('Policy Characteristics'!B:B,MATCH($C66,'Policy Characteristics'!$C:$C,0)))</f>
        <v>Passenger Vehicle Subsidy</v>
      </c>
      <c r="C66" s="354" t="str">
        <f t="shared" si="3"/>
        <v>Additional Passenger Vehicle Subsidy</v>
      </c>
      <c r="D66" s="253" t="s">
        <v>666</v>
      </c>
      <c r="E66" s="345" t="s">
        <v>699</v>
      </c>
      <c r="F66" s="345" t="s">
        <v>693</v>
      </c>
      <c r="G66" s="345" t="s">
        <v>700</v>
      </c>
      <c r="H66" s="18">
        <v>594</v>
      </c>
      <c r="I66" s="369" t="s">
        <v>680</v>
      </c>
      <c r="J66" s="368" t="str">
        <f>IF(ISBLANK(INDEX('Policy Characteristics'!D:D,MATCH($C66,'Policy Characteristics'!$C:$C,0))),"",INDEX('Policy Characteristics'!D:D,MATCH($C66,'Policy Characteristics'!$C:$C,0)))</f>
        <v>Vehicle Subsidy</v>
      </c>
      <c r="K66" s="354" t="str">
        <f>IF(ISBLANK(INDEX('Policy Characteristics'!E:E,MATCH($C66,'Policy Characteristics'!$C:$C,0))),"",INDEX('Policy Characteristics'!E:E,MATCH($C66,'Policy Characteristics'!$C:$C,0)))</f>
        <v>trans psgr subsidy</v>
      </c>
      <c r="L66" s="222">
        <f>IF(ISBLANK(INDEX('Policy Characteristics'!F:F,MATCH($C66,'Policy Characteristics'!$C:$C,0))),"",INDEX('Policy Characteristics'!F:F,MATCH($C66,'Policy Characteristics'!$C:$C,0)))</f>
        <v>-60000</v>
      </c>
      <c r="M66" s="222">
        <f>IF(ISBLANK(INDEX('Policy Characteristics'!G:G,MATCH($C66,'Policy Characteristics'!$C:$C,0))),"",INDEX('Policy Characteristics'!G:G,MATCH($C66,'Policy Characteristics'!$C:$C,0)))</f>
        <v>60000</v>
      </c>
      <c r="N66" s="222">
        <f>IF(ISBLANK(INDEX('Policy Characteristics'!H:H,MATCH($C66,'Policy Characteristics'!$C:$C,0))),"",INDEX('Policy Characteristics'!H:H,MATCH($C66,'Policy Characteristics'!$C:$C,0)))</f>
        <v>1000</v>
      </c>
      <c r="O66" s="354" t="str">
        <f>IF(ISBLANK(INDEX('Policy Characteristics'!I:I,MATCH($C66,'Policy Characteristics'!$C:$C,0))),"",INDEX('Policy Characteristics'!I:I,MATCH($C66,'Policy Characteristics'!$C:$C,0)))</f>
        <v>thousand KRW/vehicle</v>
      </c>
      <c r="P66" s="354" t="str">
        <f>IF(ISBLANK(INDEX('Policy Characteristics'!J:J,MATCH($C66,'Policy Characteristics'!$C:$C,0))),"",INDEX('Policy Characteristics'!J:J,MATCH($C66,'Policy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66" s="354" t="str">
        <f>IF(ISBLANK(INDEX('Policy Characteristics'!K:K,MATCH($C66,'Policy Characteristics'!$C:$C,0))),"",INDEX('Policy Characteristics'!K:K,MATCH($C66,'Policy Characteristics'!$C:$C,0)))</f>
        <v>transportation-sector-main.html#ev-subsidy</v>
      </c>
      <c r="R66" s="354" t="str">
        <f>IF(ISBLANK(INDEX('Policy Characteristics'!L:L,MATCH($C66,'Policy Characteristics'!$C:$C,0))),"",INDEX('Policy Characteristics'!L:L,MATCH($C66,'Policy Characteristics'!$C:$C,0)))</f>
        <v>ev-subsidy.html</v>
      </c>
    </row>
    <row r="67" spans="1:18" ht="19.899999999999999" customHeight="1">
      <c r="A67" s="354" t="str">
        <f>IF(ISBLANK(INDEX('Policy Characteristics'!A:A,MATCH($C67,'Policy Characteristics'!$C:$C,0))),"",INDEX('Policy Characteristics'!A:A,MATCH($C67,'Policy Characteristics'!$C:$C,0)))</f>
        <v>Transportation</v>
      </c>
      <c r="B67" s="366" t="str">
        <f>IF(ISBLANK(INDEX('Policy Characteristics'!B:B,MATCH($C67,'Policy Characteristics'!$C:$C,0))),"",INDEX('Policy Characteristics'!B:B,MATCH($C67,'Policy Characteristics'!$C:$C,0)))</f>
        <v>Passenger Vehicle Subsidy</v>
      </c>
      <c r="C67" s="354" t="str">
        <f t="shared" si="3"/>
        <v>Additional Passenger Vehicle Subsidy</v>
      </c>
      <c r="D67" s="253" t="s">
        <v>666</v>
      </c>
      <c r="E67" s="345" t="s">
        <v>701</v>
      </c>
      <c r="F67" s="345" t="s">
        <v>693</v>
      </c>
      <c r="G67" s="345" t="s">
        <v>702</v>
      </c>
      <c r="H67" s="18">
        <v>595</v>
      </c>
      <c r="I67" s="367" t="s">
        <v>670</v>
      </c>
      <c r="J67" s="368" t="str">
        <f>IF(ISBLANK(INDEX('Policy Characteristics'!D:D,MATCH($C67,'Policy Characteristics'!$C:$C,0))),"",INDEX('Policy Characteristics'!D:D,MATCH($C67,'Policy Characteristics'!$C:$C,0)))</f>
        <v>Vehicle Subsidy</v>
      </c>
      <c r="K67" s="354" t="str">
        <f>IF(ISBLANK(INDEX('Policy Characteristics'!E:E,MATCH($C67,'Policy Characteristics'!$C:$C,0))),"",INDEX('Policy Characteristics'!E:E,MATCH($C67,'Policy Characteristics'!$C:$C,0)))</f>
        <v>trans psgr subsidy</v>
      </c>
      <c r="L67" s="222">
        <f>IF(ISBLANK(INDEX('Policy Characteristics'!F:F,MATCH($C67,'Policy Characteristics'!$C:$C,0))),"",INDEX('Policy Characteristics'!F:F,MATCH($C67,'Policy Characteristics'!$C:$C,0)))</f>
        <v>-60000</v>
      </c>
      <c r="M67" s="222">
        <f>IF(ISBLANK(INDEX('Policy Characteristics'!G:G,MATCH($C67,'Policy Characteristics'!$C:$C,0))),"",INDEX('Policy Characteristics'!G:G,MATCH($C67,'Policy Characteristics'!$C:$C,0)))</f>
        <v>60000</v>
      </c>
      <c r="N67" s="222">
        <f>IF(ISBLANK(INDEX('Policy Characteristics'!H:H,MATCH($C67,'Policy Characteristics'!$C:$C,0))),"",INDEX('Policy Characteristics'!H:H,MATCH($C67,'Policy Characteristics'!$C:$C,0)))</f>
        <v>1000</v>
      </c>
      <c r="O67" s="354" t="str">
        <f>IF(ISBLANK(INDEX('Policy Characteristics'!I:I,MATCH($C67,'Policy Characteristics'!$C:$C,0))),"",INDEX('Policy Characteristics'!I:I,MATCH($C67,'Policy Characteristics'!$C:$C,0)))</f>
        <v>thousand KRW/vehicle</v>
      </c>
      <c r="P67" s="354" t="str">
        <f>IF(ISBLANK(INDEX('Policy Characteristics'!J:J,MATCH($C67,'Policy Characteristics'!$C:$C,0))),"",INDEX('Policy Characteristics'!J:J,MATCH($C67,'Policy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67" s="354" t="str">
        <f>IF(ISBLANK(INDEX('Policy Characteristics'!K:K,MATCH($C67,'Policy Characteristics'!$C:$C,0))),"",INDEX('Policy Characteristics'!K:K,MATCH($C67,'Policy Characteristics'!$C:$C,0)))</f>
        <v>transportation-sector-main.html#ev-subsidy</v>
      </c>
      <c r="R67" s="354" t="str">
        <f>IF(ISBLANK(INDEX('Policy Characteristics'!L:L,MATCH($C67,'Policy Characteristics'!$C:$C,0))),"",INDEX('Policy Characteristics'!L:L,MATCH($C67,'Policy Characteristics'!$C:$C,0)))</f>
        <v>ev-subsidy.html</v>
      </c>
    </row>
    <row r="68" spans="1:18" ht="19.899999999999999" customHeight="1">
      <c r="A68" s="354" t="str">
        <f>IF(ISBLANK(INDEX('Policy Characteristics'!A:A,MATCH($C68,'Policy Characteristics'!$C:$C,0))),"",INDEX('Policy Characteristics'!A:A,MATCH($C68,'Policy Characteristics'!$C:$C,0)))</f>
        <v>Transportation</v>
      </c>
      <c r="B68" s="366" t="str">
        <f>IF(ISBLANK(INDEX('Policy Characteristics'!B:B,MATCH($C68,'Policy Characteristics'!$C:$C,0))),"",INDEX('Policy Characteristics'!B:B,MATCH($C68,'Policy Characteristics'!$C:$C,0)))</f>
        <v>Passenger Vehicle Subsidy</v>
      </c>
      <c r="C68" s="354" t="str">
        <f t="shared" si="3"/>
        <v>Additional Passenger Vehicle Subsidy</v>
      </c>
      <c r="D68" s="253" t="s">
        <v>666</v>
      </c>
      <c r="E68" s="345" t="s">
        <v>703</v>
      </c>
      <c r="F68" s="345" t="s">
        <v>693</v>
      </c>
      <c r="G68" s="345" t="s">
        <v>703</v>
      </c>
      <c r="H68" s="18">
        <v>596</v>
      </c>
      <c r="I68" s="369" t="s">
        <v>680</v>
      </c>
      <c r="J68" s="368" t="str">
        <f>IF(ISBLANK(INDEX('Policy Characteristics'!D:D,MATCH($C68,'Policy Characteristics'!$C:$C,0))),"",INDEX('Policy Characteristics'!D:D,MATCH($C68,'Policy Characteristics'!$C:$C,0)))</f>
        <v>Vehicle Subsidy</v>
      </c>
      <c r="K68" s="354" t="str">
        <f>IF(ISBLANK(INDEX('Policy Characteristics'!E:E,MATCH($C68,'Policy Characteristics'!$C:$C,0))),"",INDEX('Policy Characteristics'!E:E,MATCH($C68,'Policy Characteristics'!$C:$C,0)))</f>
        <v>trans psgr subsidy</v>
      </c>
      <c r="L68" s="222">
        <f>IF(ISBLANK(INDEX('Policy Characteristics'!F:F,MATCH($C68,'Policy Characteristics'!$C:$C,0))),"",INDEX('Policy Characteristics'!F:F,MATCH($C68,'Policy Characteristics'!$C:$C,0)))</f>
        <v>-60000</v>
      </c>
      <c r="M68" s="222">
        <f>IF(ISBLANK(INDEX('Policy Characteristics'!G:G,MATCH($C68,'Policy Characteristics'!$C:$C,0))),"",INDEX('Policy Characteristics'!G:G,MATCH($C68,'Policy Characteristics'!$C:$C,0)))</f>
        <v>60000</v>
      </c>
      <c r="N68" s="222">
        <f>IF(ISBLANK(INDEX('Policy Characteristics'!H:H,MATCH($C68,'Policy Characteristics'!$C:$C,0))),"",INDEX('Policy Characteristics'!H:H,MATCH($C68,'Policy Characteristics'!$C:$C,0)))</f>
        <v>1000</v>
      </c>
      <c r="O68" s="354" t="str">
        <f>IF(ISBLANK(INDEX('Policy Characteristics'!I:I,MATCH($C68,'Policy Characteristics'!$C:$C,0))),"",INDEX('Policy Characteristics'!I:I,MATCH($C68,'Policy Characteristics'!$C:$C,0)))</f>
        <v>thousand KRW/vehicle</v>
      </c>
      <c r="P68" s="354" t="str">
        <f>IF(ISBLANK(INDEX('Policy Characteristics'!J:J,MATCH($C68,'Policy Characteristics'!$C:$C,0))),"",INDEX('Policy Characteristics'!J:J,MATCH($C68,'Policy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68" s="354" t="str">
        <f>IF(ISBLANK(INDEX('Policy Characteristics'!K:K,MATCH($C68,'Policy Characteristics'!$C:$C,0))),"",INDEX('Policy Characteristics'!K:K,MATCH($C68,'Policy Characteristics'!$C:$C,0)))</f>
        <v>transportation-sector-main.html#ev-subsidy</v>
      </c>
      <c r="R68" s="354" t="str">
        <f>IF(ISBLANK(INDEX('Policy Characteristics'!L:L,MATCH($C68,'Policy Characteristics'!$C:$C,0))),"",INDEX('Policy Characteristics'!L:L,MATCH($C68,'Policy Characteristics'!$C:$C,0)))</f>
        <v>ev-subsidy.html</v>
      </c>
    </row>
    <row r="69" spans="1:18" ht="19.899999999999999" customHeight="1">
      <c r="A69" s="354" t="str">
        <f>IF(ISBLANK(INDEX('Policy Characteristics'!A:A,MATCH($C69,'Policy Characteristics'!$C:$C,0))),"",INDEX('Policy Characteristics'!A:A,MATCH($C69,'Policy Characteristics'!$C:$C,0)))</f>
        <v>Transportation</v>
      </c>
      <c r="B69" s="366" t="str">
        <f>IF(ISBLANK(INDEX('Policy Characteristics'!B:B,MATCH($C69,'Policy Characteristics'!$C:$C,0))),"",INDEX('Policy Characteristics'!B:B,MATCH($C69,'Policy Characteristics'!$C:$C,0)))</f>
        <v>Passenger Vehicle Subsidy</v>
      </c>
      <c r="C69" s="354" t="str">
        <f t="shared" si="3"/>
        <v>Additional Passenger Vehicle Subsidy</v>
      </c>
      <c r="D69" s="253" t="s">
        <v>666</v>
      </c>
      <c r="E69" s="345" t="s">
        <v>704</v>
      </c>
      <c r="F69" s="345" t="s">
        <v>693</v>
      </c>
      <c r="G69" s="345" t="s">
        <v>705</v>
      </c>
      <c r="H69" s="18">
        <v>597</v>
      </c>
      <c r="I69" s="367" t="s">
        <v>670</v>
      </c>
      <c r="J69" s="368" t="str">
        <f>IF(ISBLANK(INDEX('Policy Characteristics'!D:D,MATCH($C69,'Policy Characteristics'!$C:$C,0))),"",INDEX('Policy Characteristics'!D:D,MATCH($C69,'Policy Characteristics'!$C:$C,0)))</f>
        <v>Vehicle Subsidy</v>
      </c>
      <c r="K69" s="354" t="str">
        <f>IF(ISBLANK(INDEX('Policy Characteristics'!E:E,MATCH($C69,'Policy Characteristics'!$C:$C,0))),"",INDEX('Policy Characteristics'!E:E,MATCH($C69,'Policy Characteristics'!$C:$C,0)))</f>
        <v>trans psgr subsidy</v>
      </c>
      <c r="L69" s="222">
        <f>IF(ISBLANK(INDEX('Policy Characteristics'!F:F,MATCH($C69,'Policy Characteristics'!$C:$C,0))),"",INDEX('Policy Characteristics'!F:F,MATCH($C69,'Policy Characteristics'!$C:$C,0)))</f>
        <v>-60000</v>
      </c>
      <c r="M69" s="222">
        <f>IF(ISBLANK(INDEX('Policy Characteristics'!G:G,MATCH($C69,'Policy Characteristics'!$C:$C,0))),"",INDEX('Policy Characteristics'!G:G,MATCH($C69,'Policy Characteristics'!$C:$C,0)))</f>
        <v>60000</v>
      </c>
      <c r="N69" s="222">
        <f>IF(ISBLANK(INDEX('Policy Characteristics'!H:H,MATCH($C69,'Policy Characteristics'!$C:$C,0))),"",INDEX('Policy Characteristics'!H:H,MATCH($C69,'Policy Characteristics'!$C:$C,0)))</f>
        <v>1000</v>
      </c>
      <c r="O69" s="354" t="str">
        <f>IF(ISBLANK(INDEX('Policy Characteristics'!I:I,MATCH($C69,'Policy Characteristics'!$C:$C,0))),"",INDEX('Policy Characteristics'!I:I,MATCH($C69,'Policy Characteristics'!$C:$C,0)))</f>
        <v>thousand KRW/vehicle</v>
      </c>
      <c r="P69" s="354" t="str">
        <f>IF(ISBLANK(INDEX('Policy Characteristics'!J:J,MATCH($C69,'Policy Characteristics'!$C:$C,0))),"",INDEX('Policy Characteristics'!J:J,MATCH($C69,'Policy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69" s="354" t="str">
        <f>IF(ISBLANK(INDEX('Policy Characteristics'!K:K,MATCH($C69,'Policy Characteristics'!$C:$C,0))),"",INDEX('Policy Characteristics'!K:K,MATCH($C69,'Policy Characteristics'!$C:$C,0)))</f>
        <v>transportation-sector-main.html#ev-subsidy</v>
      </c>
      <c r="R69" s="354" t="str">
        <f>IF(ISBLANK(INDEX('Policy Characteristics'!L:L,MATCH($C69,'Policy Characteristics'!$C:$C,0))),"",INDEX('Policy Characteristics'!L:L,MATCH($C69,'Policy Characteristics'!$C:$C,0)))</f>
        <v>ev-subsidy.html</v>
      </c>
    </row>
    <row r="70" spans="1:18" ht="19.899999999999999" customHeight="1">
      <c r="A70" s="354" t="str">
        <f>IF(ISBLANK(INDEX('Policy Characteristics'!A:A,MATCH($C70,'Policy Characteristics'!$C:$C,0))),"",INDEX('Policy Characteristics'!A:A,MATCH($C70,'Policy Characteristics'!$C:$C,0)))</f>
        <v>Transportation</v>
      </c>
      <c r="B70" s="366" t="str">
        <f>IF(ISBLANK(INDEX('Policy Characteristics'!B:B,MATCH($C70,'Policy Characteristics'!$C:$C,0))),"",INDEX('Policy Characteristics'!B:B,MATCH($C70,'Policy Characteristics'!$C:$C,0)))</f>
        <v>Passenger Vehicle Subsidy</v>
      </c>
      <c r="C70" s="354" t="str">
        <f t="shared" si="3"/>
        <v>Additional Passenger Vehicle Subsidy</v>
      </c>
      <c r="D70" s="253" t="s">
        <v>682</v>
      </c>
      <c r="E70" s="253" t="s">
        <v>692</v>
      </c>
      <c r="F70" s="345" t="s">
        <v>706</v>
      </c>
      <c r="G70" s="253" t="s">
        <v>694</v>
      </c>
      <c r="H70" s="18">
        <v>598</v>
      </c>
      <c r="I70" s="367" t="s">
        <v>670</v>
      </c>
      <c r="J70" s="368" t="str">
        <f>IF(ISBLANK(INDEX('Policy Characteristics'!D:D,MATCH($C70,'Policy Characteristics'!$C:$C,0))),"",INDEX('Policy Characteristics'!D:D,MATCH($C70,'Policy Characteristics'!$C:$C,0)))</f>
        <v>Vehicle Subsidy</v>
      </c>
      <c r="K70" s="354" t="str">
        <f>IF(ISBLANK(INDEX('Policy Characteristics'!E:E,MATCH($C70,'Policy Characteristics'!$C:$C,0))),"",INDEX('Policy Characteristics'!E:E,MATCH($C70,'Policy Characteristics'!$C:$C,0)))</f>
        <v>trans psgr subsidy</v>
      </c>
      <c r="L70" s="222">
        <f>IF(ISBLANK(INDEX('Policy Characteristics'!F:F,MATCH($C70,'Policy Characteristics'!$C:$C,0))),"",INDEX('Policy Characteristics'!F:F,MATCH($C70,'Policy Characteristics'!$C:$C,0)))</f>
        <v>-60000</v>
      </c>
      <c r="M70" s="222">
        <f>IF(ISBLANK(INDEX('Policy Characteristics'!G:G,MATCH($C70,'Policy Characteristics'!$C:$C,0))),"",INDEX('Policy Characteristics'!G:G,MATCH($C70,'Policy Characteristics'!$C:$C,0)))</f>
        <v>60000</v>
      </c>
      <c r="N70" s="222">
        <f>IF(ISBLANK(INDEX('Policy Characteristics'!H:H,MATCH($C70,'Policy Characteristics'!$C:$C,0))),"",INDEX('Policy Characteristics'!H:H,MATCH($C70,'Policy Characteristics'!$C:$C,0)))</f>
        <v>1000</v>
      </c>
      <c r="O70" s="354" t="str">
        <f>IF(ISBLANK(INDEX('Policy Characteristics'!I:I,MATCH($C70,'Policy Characteristics'!$C:$C,0))),"",INDEX('Policy Characteristics'!I:I,MATCH($C70,'Policy Characteristics'!$C:$C,0)))</f>
        <v>thousand KRW/vehicle</v>
      </c>
      <c r="P70" s="354" t="str">
        <f>IF(ISBLANK(INDEX('Policy Characteristics'!J:J,MATCH($C70,'Policy Characteristics'!$C:$C,0))),"",INDEX('Policy Characteristics'!J:J,MATCH($C70,'Policy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70" s="354" t="str">
        <f>IF(ISBLANK(INDEX('Policy Characteristics'!K:K,MATCH($C70,'Policy Characteristics'!$C:$C,0))),"",INDEX('Policy Characteristics'!K:K,MATCH($C70,'Policy Characteristics'!$C:$C,0)))</f>
        <v>transportation-sector-main.html#ev-subsidy</v>
      </c>
      <c r="R70" s="354" t="str">
        <f>IF(ISBLANK(INDEX('Policy Characteristics'!L:L,MATCH($C70,'Policy Characteristics'!$C:$C,0))),"",INDEX('Policy Characteristics'!L:L,MATCH($C70,'Policy Characteristics'!$C:$C,0)))</f>
        <v>ev-subsidy.html</v>
      </c>
    </row>
    <row r="71" spans="1:18" ht="19.899999999999999" customHeight="1">
      <c r="A71" s="354" t="str">
        <f>IF(ISBLANK(INDEX('Policy Characteristics'!A:A,MATCH($C71,'Policy Characteristics'!$C:$C,0))),"",INDEX('Policy Characteristics'!A:A,MATCH($C71,'Policy Characteristics'!$C:$C,0)))</f>
        <v>Transportation</v>
      </c>
      <c r="B71" s="366" t="str">
        <f>IF(ISBLANK(INDEX('Policy Characteristics'!B:B,MATCH($C71,'Policy Characteristics'!$C:$C,0))),"",INDEX('Policy Characteristics'!B:B,MATCH($C71,'Policy Characteristics'!$C:$C,0)))</f>
        <v>Passenger Vehicle Subsidy</v>
      </c>
      <c r="C71" s="354" t="str">
        <f t="shared" si="3"/>
        <v>Additional Passenger Vehicle Subsidy</v>
      </c>
      <c r="D71" s="253" t="s">
        <v>682</v>
      </c>
      <c r="E71" s="345" t="s">
        <v>695</v>
      </c>
      <c r="F71" s="345" t="s">
        <v>706</v>
      </c>
      <c r="G71" s="345" t="s">
        <v>696</v>
      </c>
      <c r="H71" s="18">
        <v>599</v>
      </c>
      <c r="I71" s="369" t="s">
        <v>680</v>
      </c>
      <c r="J71" s="368" t="str">
        <f>IF(ISBLANK(INDEX('Policy Characteristics'!D:D,MATCH($C71,'Policy Characteristics'!$C:$C,0))),"",INDEX('Policy Characteristics'!D:D,MATCH($C71,'Policy Characteristics'!$C:$C,0)))</f>
        <v>Vehicle Subsidy</v>
      </c>
      <c r="K71" s="354" t="str">
        <f>IF(ISBLANK(INDEX('Policy Characteristics'!E:E,MATCH($C71,'Policy Characteristics'!$C:$C,0))),"",INDEX('Policy Characteristics'!E:E,MATCH($C71,'Policy Characteristics'!$C:$C,0)))</f>
        <v>trans psgr subsidy</v>
      </c>
      <c r="L71" s="222">
        <f>IF(ISBLANK(INDEX('Policy Characteristics'!F:F,MATCH($C71,'Policy Characteristics'!$C:$C,0))),"",INDEX('Policy Characteristics'!F:F,MATCH($C71,'Policy Characteristics'!$C:$C,0)))</f>
        <v>-60000</v>
      </c>
      <c r="M71" s="222">
        <f>IF(ISBLANK(INDEX('Policy Characteristics'!G:G,MATCH($C71,'Policy Characteristics'!$C:$C,0))),"",INDEX('Policy Characteristics'!G:G,MATCH($C71,'Policy Characteristics'!$C:$C,0)))</f>
        <v>60000</v>
      </c>
      <c r="N71" s="222">
        <f>IF(ISBLANK(INDEX('Policy Characteristics'!H:H,MATCH($C71,'Policy Characteristics'!$C:$C,0))),"",INDEX('Policy Characteristics'!H:H,MATCH($C71,'Policy Characteristics'!$C:$C,0)))</f>
        <v>1000</v>
      </c>
      <c r="O71" s="354" t="str">
        <f>IF(ISBLANK(INDEX('Policy Characteristics'!I:I,MATCH($C71,'Policy Characteristics'!$C:$C,0))),"",INDEX('Policy Characteristics'!I:I,MATCH($C71,'Policy Characteristics'!$C:$C,0)))</f>
        <v>thousand KRW/vehicle</v>
      </c>
      <c r="P71" s="354" t="str">
        <f>IF(ISBLANK(INDEX('Policy Characteristics'!J:J,MATCH($C71,'Policy Characteristics'!$C:$C,0))),"",INDEX('Policy Characteristics'!J:J,MATCH($C71,'Policy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71" s="354" t="str">
        <f>IF(ISBLANK(INDEX('Policy Characteristics'!K:K,MATCH($C71,'Policy Characteristics'!$C:$C,0))),"",INDEX('Policy Characteristics'!K:K,MATCH($C71,'Policy Characteristics'!$C:$C,0)))</f>
        <v>transportation-sector-main.html#ev-subsidy</v>
      </c>
      <c r="R71" s="354" t="str">
        <f>IF(ISBLANK(INDEX('Policy Characteristics'!L:L,MATCH($C71,'Policy Characteristics'!$C:$C,0))),"",INDEX('Policy Characteristics'!L:L,MATCH($C71,'Policy Characteristics'!$C:$C,0)))</f>
        <v>ev-subsidy.html</v>
      </c>
    </row>
    <row r="72" spans="1:18" ht="19.899999999999999" customHeight="1">
      <c r="A72" s="354" t="str">
        <f>IF(ISBLANK(INDEX('Policy Characteristics'!A:A,MATCH($C72,'Policy Characteristics'!$C:$C,0))),"",INDEX('Policy Characteristics'!A:A,MATCH($C72,'Policy Characteristics'!$C:$C,0)))</f>
        <v>Transportation</v>
      </c>
      <c r="B72" s="366" t="str">
        <f>IF(ISBLANK(INDEX('Policy Characteristics'!B:B,MATCH($C72,'Policy Characteristics'!$C:$C,0))),"",INDEX('Policy Characteristics'!B:B,MATCH($C72,'Policy Characteristics'!$C:$C,0)))</f>
        <v>Passenger Vehicle Subsidy</v>
      </c>
      <c r="C72" s="354" t="str">
        <f t="shared" si="3"/>
        <v>Additional Passenger Vehicle Subsidy</v>
      </c>
      <c r="D72" s="253" t="s">
        <v>682</v>
      </c>
      <c r="E72" s="345" t="s">
        <v>697</v>
      </c>
      <c r="F72" s="345" t="s">
        <v>706</v>
      </c>
      <c r="G72" s="345" t="s">
        <v>698</v>
      </c>
      <c r="H72" s="18">
        <v>600</v>
      </c>
      <c r="I72" s="369" t="s">
        <v>680</v>
      </c>
      <c r="J72" s="368" t="str">
        <f>IF(ISBLANK(INDEX('Policy Characteristics'!D:D,MATCH($C72,'Policy Characteristics'!$C:$C,0))),"",INDEX('Policy Characteristics'!D:D,MATCH($C72,'Policy Characteristics'!$C:$C,0)))</f>
        <v>Vehicle Subsidy</v>
      </c>
      <c r="K72" s="354" t="str">
        <f>IF(ISBLANK(INDEX('Policy Characteristics'!E:E,MATCH($C72,'Policy Characteristics'!$C:$C,0))),"",INDEX('Policy Characteristics'!E:E,MATCH($C72,'Policy Characteristics'!$C:$C,0)))</f>
        <v>trans psgr subsidy</v>
      </c>
      <c r="L72" s="222">
        <f>IF(ISBLANK(INDEX('Policy Characteristics'!F:F,MATCH($C72,'Policy Characteristics'!$C:$C,0))),"",INDEX('Policy Characteristics'!F:F,MATCH($C72,'Policy Characteristics'!$C:$C,0)))</f>
        <v>-60000</v>
      </c>
      <c r="M72" s="222">
        <f>IF(ISBLANK(INDEX('Policy Characteristics'!G:G,MATCH($C72,'Policy Characteristics'!$C:$C,0))),"",INDEX('Policy Characteristics'!G:G,MATCH($C72,'Policy Characteristics'!$C:$C,0)))</f>
        <v>60000</v>
      </c>
      <c r="N72" s="222">
        <f>IF(ISBLANK(INDEX('Policy Characteristics'!H:H,MATCH($C72,'Policy Characteristics'!$C:$C,0))),"",INDEX('Policy Characteristics'!H:H,MATCH($C72,'Policy Characteristics'!$C:$C,0)))</f>
        <v>1000</v>
      </c>
      <c r="O72" s="354" t="str">
        <f>IF(ISBLANK(INDEX('Policy Characteristics'!I:I,MATCH($C72,'Policy Characteristics'!$C:$C,0))),"",INDEX('Policy Characteristics'!I:I,MATCH($C72,'Policy Characteristics'!$C:$C,0)))</f>
        <v>thousand KRW/vehicle</v>
      </c>
      <c r="P72" s="354" t="str">
        <f>IF(ISBLANK(INDEX('Policy Characteristics'!J:J,MATCH($C72,'Policy Characteristics'!$C:$C,0))),"",INDEX('Policy Characteristics'!J:J,MATCH($C72,'Policy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72" s="354" t="str">
        <f>IF(ISBLANK(INDEX('Policy Characteristics'!K:K,MATCH($C72,'Policy Characteristics'!$C:$C,0))),"",INDEX('Policy Characteristics'!K:K,MATCH($C72,'Policy Characteristics'!$C:$C,0)))</f>
        <v>transportation-sector-main.html#ev-subsidy</v>
      </c>
      <c r="R72" s="354" t="str">
        <f>IF(ISBLANK(INDEX('Policy Characteristics'!L:L,MATCH($C72,'Policy Characteristics'!$C:$C,0))),"",INDEX('Policy Characteristics'!L:L,MATCH($C72,'Policy Characteristics'!$C:$C,0)))</f>
        <v>ev-subsidy.html</v>
      </c>
    </row>
    <row r="73" spans="1:18" ht="19.899999999999999" customHeight="1">
      <c r="A73" s="354" t="str">
        <f>IF(ISBLANK(INDEX('Policy Characteristics'!A:A,MATCH($C73,'Policy Characteristics'!$C:$C,0))),"",INDEX('Policy Characteristics'!A:A,MATCH($C73,'Policy Characteristics'!$C:$C,0)))</f>
        <v>Transportation</v>
      </c>
      <c r="B73" s="366" t="str">
        <f>IF(ISBLANK(INDEX('Policy Characteristics'!B:B,MATCH($C73,'Policy Characteristics'!$C:$C,0))),"",INDEX('Policy Characteristics'!B:B,MATCH($C73,'Policy Characteristics'!$C:$C,0)))</f>
        <v>Passenger Vehicle Subsidy</v>
      </c>
      <c r="C73" s="354" t="str">
        <f t="shared" si="3"/>
        <v>Additional Passenger Vehicle Subsidy</v>
      </c>
      <c r="D73" s="253" t="s">
        <v>682</v>
      </c>
      <c r="E73" s="345" t="s">
        <v>699</v>
      </c>
      <c r="F73" s="345" t="s">
        <v>706</v>
      </c>
      <c r="G73" s="345" t="s">
        <v>700</v>
      </c>
      <c r="H73" s="18">
        <v>601</v>
      </c>
      <c r="I73" s="369" t="s">
        <v>680</v>
      </c>
      <c r="J73" s="368" t="str">
        <f>IF(ISBLANK(INDEX('Policy Characteristics'!D:D,MATCH($C73,'Policy Characteristics'!$C:$C,0))),"",INDEX('Policy Characteristics'!D:D,MATCH($C73,'Policy Characteristics'!$C:$C,0)))</f>
        <v>Vehicle Subsidy</v>
      </c>
      <c r="K73" s="354" t="str">
        <f>IF(ISBLANK(INDEX('Policy Characteristics'!E:E,MATCH($C73,'Policy Characteristics'!$C:$C,0))),"",INDEX('Policy Characteristics'!E:E,MATCH($C73,'Policy Characteristics'!$C:$C,0)))</f>
        <v>trans psgr subsidy</v>
      </c>
      <c r="L73" s="222">
        <f>IF(ISBLANK(INDEX('Policy Characteristics'!F:F,MATCH($C73,'Policy Characteristics'!$C:$C,0))),"",INDEX('Policy Characteristics'!F:F,MATCH($C73,'Policy Characteristics'!$C:$C,0)))</f>
        <v>-60000</v>
      </c>
      <c r="M73" s="222">
        <f>IF(ISBLANK(INDEX('Policy Characteristics'!G:G,MATCH($C73,'Policy Characteristics'!$C:$C,0))),"",INDEX('Policy Characteristics'!G:G,MATCH($C73,'Policy Characteristics'!$C:$C,0)))</f>
        <v>60000</v>
      </c>
      <c r="N73" s="222">
        <f>IF(ISBLANK(INDEX('Policy Characteristics'!H:H,MATCH($C73,'Policy Characteristics'!$C:$C,0))),"",INDEX('Policy Characteristics'!H:H,MATCH($C73,'Policy Characteristics'!$C:$C,0)))</f>
        <v>1000</v>
      </c>
      <c r="O73" s="354" t="str">
        <f>IF(ISBLANK(INDEX('Policy Characteristics'!I:I,MATCH($C73,'Policy Characteristics'!$C:$C,0))),"",INDEX('Policy Characteristics'!I:I,MATCH($C73,'Policy Characteristics'!$C:$C,0)))</f>
        <v>thousand KRW/vehicle</v>
      </c>
      <c r="P73" s="354" t="str">
        <f>IF(ISBLANK(INDEX('Policy Characteristics'!J:J,MATCH($C73,'Policy Characteristics'!$C:$C,0))),"",INDEX('Policy Characteristics'!J:J,MATCH($C73,'Policy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73" s="354" t="str">
        <f>IF(ISBLANK(INDEX('Policy Characteristics'!K:K,MATCH($C73,'Policy Characteristics'!$C:$C,0))),"",INDEX('Policy Characteristics'!K:K,MATCH($C73,'Policy Characteristics'!$C:$C,0)))</f>
        <v>transportation-sector-main.html#ev-subsidy</v>
      </c>
      <c r="R73" s="354" t="str">
        <f>IF(ISBLANK(INDEX('Policy Characteristics'!L:L,MATCH($C73,'Policy Characteristics'!$C:$C,0))),"",INDEX('Policy Characteristics'!L:L,MATCH($C73,'Policy Characteristics'!$C:$C,0)))</f>
        <v>ev-subsidy.html</v>
      </c>
    </row>
    <row r="74" spans="1:18" ht="19.899999999999999" customHeight="1">
      <c r="A74" s="354" t="str">
        <f>IF(ISBLANK(INDEX('Policy Characteristics'!A:A,MATCH($C74,'Policy Characteristics'!$C:$C,0))),"",INDEX('Policy Characteristics'!A:A,MATCH($C74,'Policy Characteristics'!$C:$C,0)))</f>
        <v>Transportation</v>
      </c>
      <c r="B74" s="366" t="str">
        <f>IF(ISBLANK(INDEX('Policy Characteristics'!B:B,MATCH($C74,'Policy Characteristics'!$C:$C,0))),"",INDEX('Policy Characteristics'!B:B,MATCH($C74,'Policy Characteristics'!$C:$C,0)))</f>
        <v>Passenger Vehicle Subsidy</v>
      </c>
      <c r="C74" s="354" t="str">
        <f t="shared" si="3"/>
        <v>Additional Passenger Vehicle Subsidy</v>
      </c>
      <c r="D74" s="253" t="s">
        <v>682</v>
      </c>
      <c r="E74" s="345" t="s">
        <v>701</v>
      </c>
      <c r="F74" s="345" t="s">
        <v>706</v>
      </c>
      <c r="G74" s="345" t="s">
        <v>702</v>
      </c>
      <c r="H74" s="18">
        <v>602</v>
      </c>
      <c r="I74" s="367" t="s">
        <v>670</v>
      </c>
      <c r="J74" s="368" t="str">
        <f>IF(ISBLANK(INDEX('Policy Characteristics'!D:D,MATCH($C74,'Policy Characteristics'!$C:$C,0))),"",INDEX('Policy Characteristics'!D:D,MATCH($C74,'Policy Characteristics'!$C:$C,0)))</f>
        <v>Vehicle Subsidy</v>
      </c>
      <c r="K74" s="354" t="str">
        <f>IF(ISBLANK(INDEX('Policy Characteristics'!E:E,MATCH($C74,'Policy Characteristics'!$C:$C,0))),"",INDEX('Policy Characteristics'!E:E,MATCH($C74,'Policy Characteristics'!$C:$C,0)))</f>
        <v>trans psgr subsidy</v>
      </c>
      <c r="L74" s="222">
        <f>IF(ISBLANK(INDEX('Policy Characteristics'!F:F,MATCH($C74,'Policy Characteristics'!$C:$C,0))),"",INDEX('Policy Characteristics'!F:F,MATCH($C74,'Policy Characteristics'!$C:$C,0)))</f>
        <v>-60000</v>
      </c>
      <c r="M74" s="222">
        <f>IF(ISBLANK(INDEX('Policy Characteristics'!G:G,MATCH($C74,'Policy Characteristics'!$C:$C,0))),"",INDEX('Policy Characteristics'!G:G,MATCH($C74,'Policy Characteristics'!$C:$C,0)))</f>
        <v>60000</v>
      </c>
      <c r="N74" s="222">
        <f>IF(ISBLANK(INDEX('Policy Characteristics'!H:H,MATCH($C74,'Policy Characteristics'!$C:$C,0))),"",INDEX('Policy Characteristics'!H:H,MATCH($C74,'Policy Characteristics'!$C:$C,0)))</f>
        <v>1000</v>
      </c>
      <c r="O74" s="354" t="str">
        <f>IF(ISBLANK(INDEX('Policy Characteristics'!I:I,MATCH($C74,'Policy Characteristics'!$C:$C,0))),"",INDEX('Policy Characteristics'!I:I,MATCH($C74,'Policy Characteristics'!$C:$C,0)))</f>
        <v>thousand KRW/vehicle</v>
      </c>
      <c r="P74" s="354" t="str">
        <f>IF(ISBLANK(INDEX('Policy Characteristics'!J:J,MATCH($C74,'Policy Characteristics'!$C:$C,0))),"",INDEX('Policy Characteristics'!J:J,MATCH($C74,'Policy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74" s="354" t="str">
        <f>IF(ISBLANK(INDEX('Policy Characteristics'!K:K,MATCH($C74,'Policy Characteristics'!$C:$C,0))),"",INDEX('Policy Characteristics'!K:K,MATCH($C74,'Policy Characteristics'!$C:$C,0)))</f>
        <v>transportation-sector-main.html#ev-subsidy</v>
      </c>
      <c r="R74" s="354" t="str">
        <f>IF(ISBLANK(INDEX('Policy Characteristics'!L:L,MATCH($C74,'Policy Characteristics'!$C:$C,0))),"",INDEX('Policy Characteristics'!L:L,MATCH($C74,'Policy Characteristics'!$C:$C,0)))</f>
        <v>ev-subsidy.html</v>
      </c>
    </row>
    <row r="75" spans="1:18" ht="19.899999999999999" customHeight="1">
      <c r="A75" s="354" t="str">
        <f>IF(ISBLANK(INDEX('Policy Characteristics'!A:A,MATCH($C75,'Policy Characteristics'!$C:$C,0))),"",INDEX('Policy Characteristics'!A:A,MATCH($C75,'Policy Characteristics'!$C:$C,0)))</f>
        <v>Transportation</v>
      </c>
      <c r="B75" s="366" t="str">
        <f>IF(ISBLANK(INDEX('Policy Characteristics'!B:B,MATCH($C75,'Policy Characteristics'!$C:$C,0))),"",INDEX('Policy Characteristics'!B:B,MATCH($C75,'Policy Characteristics'!$C:$C,0)))</f>
        <v>Passenger Vehicle Subsidy</v>
      </c>
      <c r="C75" s="354" t="str">
        <f t="shared" si="3"/>
        <v>Additional Passenger Vehicle Subsidy</v>
      </c>
      <c r="D75" s="253" t="s">
        <v>682</v>
      </c>
      <c r="E75" s="345" t="s">
        <v>703</v>
      </c>
      <c r="F75" s="345" t="s">
        <v>706</v>
      </c>
      <c r="G75" s="345" t="s">
        <v>703</v>
      </c>
      <c r="H75" s="18">
        <v>1656</v>
      </c>
      <c r="I75" s="369" t="s">
        <v>680</v>
      </c>
      <c r="J75" s="368" t="str">
        <f>IF(ISBLANK(INDEX('Policy Characteristics'!D:D,MATCH($C75,'Policy Characteristics'!$C:$C,0))),"",INDEX('Policy Characteristics'!D:D,MATCH($C75,'Policy Characteristics'!$C:$C,0)))</f>
        <v>Vehicle Subsidy</v>
      </c>
      <c r="K75" s="354" t="str">
        <f>IF(ISBLANK(INDEX('Policy Characteristics'!E:E,MATCH($C75,'Policy Characteristics'!$C:$C,0))),"",INDEX('Policy Characteristics'!E:E,MATCH($C75,'Policy Characteristics'!$C:$C,0)))</f>
        <v>trans psgr subsidy</v>
      </c>
      <c r="L75" s="222">
        <f>IF(ISBLANK(INDEX('Policy Characteristics'!F:F,MATCH($C75,'Policy Characteristics'!$C:$C,0))),"",INDEX('Policy Characteristics'!F:F,MATCH($C75,'Policy Characteristics'!$C:$C,0)))</f>
        <v>-60000</v>
      </c>
      <c r="M75" s="222">
        <f>IF(ISBLANK(INDEX('Policy Characteristics'!G:G,MATCH($C75,'Policy Characteristics'!$C:$C,0))),"",INDEX('Policy Characteristics'!G:G,MATCH($C75,'Policy Characteristics'!$C:$C,0)))</f>
        <v>60000</v>
      </c>
      <c r="N75" s="222">
        <f>IF(ISBLANK(INDEX('Policy Characteristics'!H:H,MATCH($C75,'Policy Characteristics'!$C:$C,0))),"",INDEX('Policy Characteristics'!H:H,MATCH($C75,'Policy Characteristics'!$C:$C,0)))</f>
        <v>1000</v>
      </c>
      <c r="O75" s="354" t="str">
        <f>IF(ISBLANK(INDEX('Policy Characteristics'!I:I,MATCH($C75,'Policy Characteristics'!$C:$C,0))),"",INDEX('Policy Characteristics'!I:I,MATCH($C75,'Policy Characteristics'!$C:$C,0)))</f>
        <v>thousand KRW/vehicle</v>
      </c>
      <c r="P75" s="354" t="str">
        <f>IF(ISBLANK(INDEX('Policy Characteristics'!J:J,MATCH($C75,'Policy Characteristics'!$C:$C,0))),"",INDEX('Policy Characteristics'!J:J,MATCH($C75,'Policy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75" s="354" t="str">
        <f>IF(ISBLANK(INDEX('Policy Characteristics'!K:K,MATCH($C75,'Policy Characteristics'!$C:$C,0))),"",INDEX('Policy Characteristics'!K:K,MATCH($C75,'Policy Characteristics'!$C:$C,0)))</f>
        <v>transportation-sector-main.html#ev-subsidy</v>
      </c>
      <c r="R75" s="354" t="str">
        <f>IF(ISBLANK(INDEX('Policy Characteristics'!L:L,MATCH($C75,'Policy Characteristics'!$C:$C,0))),"",INDEX('Policy Characteristics'!L:L,MATCH($C75,'Policy Characteristics'!$C:$C,0)))</f>
        <v>ev-subsidy.html</v>
      </c>
    </row>
    <row r="76" spans="1:18" ht="19.899999999999999" customHeight="1">
      <c r="A76" s="354" t="str">
        <f>IF(ISBLANK(INDEX('Policy Characteristics'!A:A,MATCH($C76,'Policy Characteristics'!$C:$C,0))),"",INDEX('Policy Characteristics'!A:A,MATCH($C76,'Policy Characteristics'!$C:$C,0)))</f>
        <v>Transportation</v>
      </c>
      <c r="B76" s="366" t="str">
        <f>IF(ISBLANK(INDEX('Policy Characteristics'!B:B,MATCH($C76,'Policy Characteristics'!$C:$C,0))),"",INDEX('Policy Characteristics'!B:B,MATCH($C76,'Policy Characteristics'!$C:$C,0)))</f>
        <v>Passenger Vehicle Subsidy</v>
      </c>
      <c r="C76" s="354" t="str">
        <f t="shared" si="3"/>
        <v>Additional Passenger Vehicle Subsidy</v>
      </c>
      <c r="D76" s="253" t="s">
        <v>682</v>
      </c>
      <c r="E76" s="345" t="s">
        <v>704</v>
      </c>
      <c r="F76" s="345" t="s">
        <v>706</v>
      </c>
      <c r="G76" s="345" t="s">
        <v>705</v>
      </c>
      <c r="H76" s="18">
        <v>1657</v>
      </c>
      <c r="I76" s="367" t="s">
        <v>670</v>
      </c>
      <c r="J76" s="368" t="str">
        <f>IF(ISBLANK(INDEX('Policy Characteristics'!D:D,MATCH($C76,'Policy Characteristics'!$C:$C,0))),"",INDEX('Policy Characteristics'!D:D,MATCH($C76,'Policy Characteristics'!$C:$C,0)))</f>
        <v>Vehicle Subsidy</v>
      </c>
      <c r="K76" s="354" t="str">
        <f>IF(ISBLANK(INDEX('Policy Characteristics'!E:E,MATCH($C76,'Policy Characteristics'!$C:$C,0))),"",INDEX('Policy Characteristics'!E:E,MATCH($C76,'Policy Characteristics'!$C:$C,0)))</f>
        <v>trans psgr subsidy</v>
      </c>
      <c r="L76" s="222">
        <f>IF(ISBLANK(INDEX('Policy Characteristics'!F:F,MATCH($C76,'Policy Characteristics'!$C:$C,0))),"",INDEX('Policy Characteristics'!F:F,MATCH($C76,'Policy Characteristics'!$C:$C,0)))</f>
        <v>-60000</v>
      </c>
      <c r="M76" s="222">
        <f>IF(ISBLANK(INDEX('Policy Characteristics'!G:G,MATCH($C76,'Policy Characteristics'!$C:$C,0))),"",INDEX('Policy Characteristics'!G:G,MATCH($C76,'Policy Characteristics'!$C:$C,0)))</f>
        <v>60000</v>
      </c>
      <c r="N76" s="222">
        <f>IF(ISBLANK(INDEX('Policy Characteristics'!H:H,MATCH($C76,'Policy Characteristics'!$C:$C,0))),"",INDEX('Policy Characteristics'!H:H,MATCH($C76,'Policy Characteristics'!$C:$C,0)))</f>
        <v>1000</v>
      </c>
      <c r="O76" s="354" t="str">
        <f>IF(ISBLANK(INDEX('Policy Characteristics'!I:I,MATCH($C76,'Policy Characteristics'!$C:$C,0))),"",INDEX('Policy Characteristics'!I:I,MATCH($C76,'Policy Characteristics'!$C:$C,0)))</f>
        <v>thousand KRW/vehicle</v>
      </c>
      <c r="P76" s="354" t="str">
        <f>IF(ISBLANK(INDEX('Policy Characteristics'!J:J,MATCH($C76,'Policy Characteristics'!$C:$C,0))),"",INDEX('Policy Characteristics'!J:J,MATCH($C76,'Policy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76" s="354" t="str">
        <f>IF(ISBLANK(INDEX('Policy Characteristics'!K:K,MATCH($C76,'Policy Characteristics'!$C:$C,0))),"",INDEX('Policy Characteristics'!K:K,MATCH($C76,'Policy Characteristics'!$C:$C,0)))</f>
        <v>transportation-sector-main.html#ev-subsidy</v>
      </c>
      <c r="R76" s="354" t="str">
        <f>IF(ISBLANK(INDEX('Policy Characteristics'!L:L,MATCH($C76,'Policy Characteristics'!$C:$C,0))),"",INDEX('Policy Characteristics'!L:L,MATCH($C76,'Policy Characteristics'!$C:$C,0)))</f>
        <v>ev-subsidy.html</v>
      </c>
    </row>
    <row r="77" spans="1:18" ht="19.899999999999999" customHeight="1">
      <c r="A77" s="354" t="str">
        <f>IF(ISBLANK(INDEX('Policy Characteristics'!A:A,MATCH($C77,'Policy Characteristics'!$C:$C,0))),"",INDEX('Policy Characteristics'!A:A,MATCH($C77,'Policy Characteristics'!$C:$C,0)))</f>
        <v>Transportation</v>
      </c>
      <c r="B77" s="366" t="str">
        <f>IF(ISBLANK(INDEX('Policy Characteristics'!B:B,MATCH($C77,'Policy Characteristics'!$C:$C,0))),"",INDEX('Policy Characteristics'!B:B,MATCH($C77,'Policy Characteristics'!$C:$C,0)))</f>
        <v>Passenger Vehicle Subsidy</v>
      </c>
      <c r="C77" s="354" t="str">
        <f t="shared" si="3"/>
        <v>Additional Passenger Vehicle Subsidy</v>
      </c>
      <c r="D77" s="345" t="s">
        <v>684</v>
      </c>
      <c r="E77" s="253" t="s">
        <v>692</v>
      </c>
      <c r="F77" s="345" t="s">
        <v>707</v>
      </c>
      <c r="G77" s="253" t="s">
        <v>694</v>
      </c>
      <c r="H77" s="18">
        <v>1658</v>
      </c>
      <c r="I77" s="369" t="s">
        <v>680</v>
      </c>
      <c r="J77" s="368" t="str">
        <f>IF(ISBLANK(INDEX('Policy Characteristics'!D:D,MATCH($C77,'Policy Characteristics'!$C:$C,0))),"",INDEX('Policy Characteristics'!D:D,MATCH($C77,'Policy Characteristics'!$C:$C,0)))</f>
        <v>Vehicle Subsidy</v>
      </c>
      <c r="K77" s="354" t="str">
        <f>IF(ISBLANK(INDEX('Policy Characteristics'!E:E,MATCH($C77,'Policy Characteristics'!$C:$C,0))),"",INDEX('Policy Characteristics'!E:E,MATCH($C77,'Policy Characteristics'!$C:$C,0)))</f>
        <v>trans psgr subsidy</v>
      </c>
      <c r="L77" s="222">
        <f>IF(ISBLANK(INDEX('Policy Characteristics'!F:F,MATCH($C77,'Policy Characteristics'!$C:$C,0))),"",INDEX('Policy Characteristics'!F:F,MATCH($C77,'Policy Characteristics'!$C:$C,0)))</f>
        <v>-60000</v>
      </c>
      <c r="M77" s="222">
        <f>IF(ISBLANK(INDEX('Policy Characteristics'!G:G,MATCH($C77,'Policy Characteristics'!$C:$C,0))),"",INDEX('Policy Characteristics'!G:G,MATCH($C77,'Policy Characteristics'!$C:$C,0)))</f>
        <v>60000</v>
      </c>
      <c r="N77" s="222">
        <f>IF(ISBLANK(INDEX('Policy Characteristics'!H:H,MATCH($C77,'Policy Characteristics'!$C:$C,0))),"",INDEX('Policy Characteristics'!H:H,MATCH($C77,'Policy Characteristics'!$C:$C,0)))</f>
        <v>1000</v>
      </c>
      <c r="O77" s="354" t="str">
        <f>IF(ISBLANK(INDEX('Policy Characteristics'!I:I,MATCH($C77,'Policy Characteristics'!$C:$C,0))),"",INDEX('Policy Characteristics'!I:I,MATCH($C77,'Policy Characteristics'!$C:$C,0)))</f>
        <v>thousand KRW/vehicle</v>
      </c>
      <c r="P77" s="354" t="str">
        <f>IF(ISBLANK(INDEX('Policy Characteristics'!J:J,MATCH($C77,'Policy Characteristics'!$C:$C,0))),"",INDEX('Policy Characteristics'!J:J,MATCH($C77,'Policy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77" s="354" t="str">
        <f>IF(ISBLANK(INDEX('Policy Characteristics'!K:K,MATCH($C77,'Policy Characteristics'!$C:$C,0))),"",INDEX('Policy Characteristics'!K:K,MATCH($C77,'Policy Characteristics'!$C:$C,0)))</f>
        <v>transportation-sector-main.html#ev-subsidy</v>
      </c>
      <c r="R77" s="354" t="str">
        <f>IF(ISBLANK(INDEX('Policy Characteristics'!L:L,MATCH($C77,'Policy Characteristics'!$C:$C,0))),"",INDEX('Policy Characteristics'!L:L,MATCH($C77,'Policy Characteristics'!$C:$C,0)))</f>
        <v>ev-subsidy.html</v>
      </c>
    </row>
    <row r="78" spans="1:18" ht="19.899999999999999" customHeight="1">
      <c r="A78" s="354" t="str">
        <f>IF(ISBLANK(INDEX('Policy Characteristics'!A:A,MATCH($C78,'Policy Characteristics'!$C:$C,0))),"",INDEX('Policy Characteristics'!A:A,MATCH($C78,'Policy Characteristics'!$C:$C,0)))</f>
        <v>Transportation</v>
      </c>
      <c r="B78" s="366" t="str">
        <f>IF(ISBLANK(INDEX('Policy Characteristics'!B:B,MATCH($C78,'Policy Characteristics'!$C:$C,0))),"",INDEX('Policy Characteristics'!B:B,MATCH($C78,'Policy Characteristics'!$C:$C,0)))</f>
        <v>Passenger Vehicle Subsidy</v>
      </c>
      <c r="C78" s="354" t="str">
        <f t="shared" si="3"/>
        <v>Additional Passenger Vehicle Subsidy</v>
      </c>
      <c r="D78" s="345" t="s">
        <v>684</v>
      </c>
      <c r="E78" s="345" t="s">
        <v>695</v>
      </c>
      <c r="F78" s="345" t="s">
        <v>707</v>
      </c>
      <c r="G78" s="345" t="s">
        <v>696</v>
      </c>
      <c r="H78" s="18">
        <v>1659</v>
      </c>
      <c r="I78" s="369" t="s">
        <v>680</v>
      </c>
      <c r="J78" s="368" t="str">
        <f>IF(ISBLANK(INDEX('Policy Characteristics'!D:D,MATCH($C78,'Policy Characteristics'!$C:$C,0))),"",INDEX('Policy Characteristics'!D:D,MATCH($C78,'Policy Characteristics'!$C:$C,0)))</f>
        <v>Vehicle Subsidy</v>
      </c>
      <c r="K78" s="354" t="str">
        <f>IF(ISBLANK(INDEX('Policy Characteristics'!E:E,MATCH($C78,'Policy Characteristics'!$C:$C,0))),"",INDEX('Policy Characteristics'!E:E,MATCH($C78,'Policy Characteristics'!$C:$C,0)))</f>
        <v>trans psgr subsidy</v>
      </c>
      <c r="L78" s="222">
        <f>IF(ISBLANK(INDEX('Policy Characteristics'!F:F,MATCH($C78,'Policy Characteristics'!$C:$C,0))),"",INDEX('Policy Characteristics'!F:F,MATCH($C78,'Policy Characteristics'!$C:$C,0)))</f>
        <v>-60000</v>
      </c>
      <c r="M78" s="222">
        <f>IF(ISBLANK(INDEX('Policy Characteristics'!G:G,MATCH($C78,'Policy Characteristics'!$C:$C,0))),"",INDEX('Policy Characteristics'!G:G,MATCH($C78,'Policy Characteristics'!$C:$C,0)))</f>
        <v>60000</v>
      </c>
      <c r="N78" s="222">
        <f>IF(ISBLANK(INDEX('Policy Characteristics'!H:H,MATCH($C78,'Policy Characteristics'!$C:$C,0))),"",INDEX('Policy Characteristics'!H:H,MATCH($C78,'Policy Characteristics'!$C:$C,0)))</f>
        <v>1000</v>
      </c>
      <c r="O78" s="354" t="str">
        <f>IF(ISBLANK(INDEX('Policy Characteristics'!I:I,MATCH($C78,'Policy Characteristics'!$C:$C,0))),"",INDEX('Policy Characteristics'!I:I,MATCH($C78,'Policy Characteristics'!$C:$C,0)))</f>
        <v>thousand KRW/vehicle</v>
      </c>
      <c r="P78" s="354" t="str">
        <f>IF(ISBLANK(INDEX('Policy Characteristics'!J:J,MATCH($C78,'Policy Characteristics'!$C:$C,0))),"",INDEX('Policy Characteristics'!J:J,MATCH($C78,'Policy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78" s="354" t="str">
        <f>IF(ISBLANK(INDEX('Policy Characteristics'!K:K,MATCH($C78,'Policy Characteristics'!$C:$C,0))),"",INDEX('Policy Characteristics'!K:K,MATCH($C78,'Policy Characteristics'!$C:$C,0)))</f>
        <v>transportation-sector-main.html#ev-subsidy</v>
      </c>
      <c r="R78" s="354" t="str">
        <f>IF(ISBLANK(INDEX('Policy Characteristics'!L:L,MATCH($C78,'Policy Characteristics'!$C:$C,0))),"",INDEX('Policy Characteristics'!L:L,MATCH($C78,'Policy Characteristics'!$C:$C,0)))</f>
        <v>ev-subsidy.html</v>
      </c>
    </row>
    <row r="79" spans="1:18" ht="19.899999999999999" customHeight="1">
      <c r="A79" s="354" t="str">
        <f>IF(ISBLANK(INDEX('Policy Characteristics'!A:A,MATCH($C79,'Policy Characteristics'!$C:$C,0))),"",INDEX('Policy Characteristics'!A:A,MATCH($C79,'Policy Characteristics'!$C:$C,0)))</f>
        <v>Transportation</v>
      </c>
      <c r="B79" s="366" t="str">
        <f>IF(ISBLANK(INDEX('Policy Characteristics'!B:B,MATCH($C79,'Policy Characteristics'!$C:$C,0))),"",INDEX('Policy Characteristics'!B:B,MATCH($C79,'Policy Characteristics'!$C:$C,0)))</f>
        <v>Passenger Vehicle Subsidy</v>
      </c>
      <c r="C79" s="354" t="str">
        <f t="shared" si="3"/>
        <v>Additional Passenger Vehicle Subsidy</v>
      </c>
      <c r="D79" s="345" t="s">
        <v>684</v>
      </c>
      <c r="E79" s="345" t="s">
        <v>697</v>
      </c>
      <c r="F79" s="345" t="s">
        <v>707</v>
      </c>
      <c r="G79" s="345" t="s">
        <v>698</v>
      </c>
      <c r="H79" s="18">
        <v>1660</v>
      </c>
      <c r="I79" s="369" t="s">
        <v>680</v>
      </c>
      <c r="J79" s="368" t="str">
        <f>IF(ISBLANK(INDEX('Policy Characteristics'!D:D,MATCH($C79,'Policy Characteristics'!$C:$C,0))),"",INDEX('Policy Characteristics'!D:D,MATCH($C79,'Policy Characteristics'!$C:$C,0)))</f>
        <v>Vehicle Subsidy</v>
      </c>
      <c r="K79" s="354" t="str">
        <f>IF(ISBLANK(INDEX('Policy Characteristics'!E:E,MATCH($C79,'Policy Characteristics'!$C:$C,0))),"",INDEX('Policy Characteristics'!E:E,MATCH($C79,'Policy Characteristics'!$C:$C,0)))</f>
        <v>trans psgr subsidy</v>
      </c>
      <c r="L79" s="222">
        <f>IF(ISBLANK(INDEX('Policy Characteristics'!F:F,MATCH($C79,'Policy Characteristics'!$C:$C,0))),"",INDEX('Policy Characteristics'!F:F,MATCH($C79,'Policy Characteristics'!$C:$C,0)))</f>
        <v>-60000</v>
      </c>
      <c r="M79" s="222">
        <f>IF(ISBLANK(INDEX('Policy Characteristics'!G:G,MATCH($C79,'Policy Characteristics'!$C:$C,0))),"",INDEX('Policy Characteristics'!G:G,MATCH($C79,'Policy Characteristics'!$C:$C,0)))</f>
        <v>60000</v>
      </c>
      <c r="N79" s="222">
        <f>IF(ISBLANK(INDEX('Policy Characteristics'!H:H,MATCH($C79,'Policy Characteristics'!$C:$C,0))),"",INDEX('Policy Characteristics'!H:H,MATCH($C79,'Policy Characteristics'!$C:$C,0)))</f>
        <v>1000</v>
      </c>
      <c r="O79" s="354" t="str">
        <f>IF(ISBLANK(INDEX('Policy Characteristics'!I:I,MATCH($C79,'Policy Characteristics'!$C:$C,0))),"",INDEX('Policy Characteristics'!I:I,MATCH($C79,'Policy Characteristics'!$C:$C,0)))</f>
        <v>thousand KRW/vehicle</v>
      </c>
      <c r="P79" s="354" t="str">
        <f>IF(ISBLANK(INDEX('Policy Characteristics'!J:J,MATCH($C79,'Policy Characteristics'!$C:$C,0))),"",INDEX('Policy Characteristics'!J:J,MATCH($C79,'Policy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79" s="354" t="str">
        <f>IF(ISBLANK(INDEX('Policy Characteristics'!K:K,MATCH($C79,'Policy Characteristics'!$C:$C,0))),"",INDEX('Policy Characteristics'!K:K,MATCH($C79,'Policy Characteristics'!$C:$C,0)))</f>
        <v>transportation-sector-main.html#ev-subsidy</v>
      </c>
      <c r="R79" s="354" t="str">
        <f>IF(ISBLANK(INDEX('Policy Characteristics'!L:L,MATCH($C79,'Policy Characteristics'!$C:$C,0))),"",INDEX('Policy Characteristics'!L:L,MATCH($C79,'Policy Characteristics'!$C:$C,0)))</f>
        <v>ev-subsidy.html</v>
      </c>
    </row>
    <row r="80" spans="1:18" ht="19.899999999999999" customHeight="1">
      <c r="A80" s="354" t="str">
        <f>IF(ISBLANK(INDEX('Policy Characteristics'!A:A,MATCH($C80,'Policy Characteristics'!$C:$C,0))),"",INDEX('Policy Characteristics'!A:A,MATCH($C80,'Policy Characteristics'!$C:$C,0)))</f>
        <v>Transportation</v>
      </c>
      <c r="B80" s="366" t="str">
        <f>IF(ISBLANK(INDEX('Policy Characteristics'!B:B,MATCH($C80,'Policy Characteristics'!$C:$C,0))),"",INDEX('Policy Characteristics'!B:B,MATCH($C80,'Policy Characteristics'!$C:$C,0)))</f>
        <v>Passenger Vehicle Subsidy</v>
      </c>
      <c r="C80" s="354" t="str">
        <f t="shared" si="3"/>
        <v>Additional Passenger Vehicle Subsidy</v>
      </c>
      <c r="D80" s="345" t="s">
        <v>684</v>
      </c>
      <c r="E80" s="345" t="s">
        <v>699</v>
      </c>
      <c r="F80" s="345" t="s">
        <v>707</v>
      </c>
      <c r="G80" s="345" t="s">
        <v>700</v>
      </c>
      <c r="H80" s="18">
        <v>1661</v>
      </c>
      <c r="I80" s="369" t="s">
        <v>680</v>
      </c>
      <c r="J80" s="368" t="str">
        <f>IF(ISBLANK(INDEX('Policy Characteristics'!D:D,MATCH($C80,'Policy Characteristics'!$C:$C,0))),"",INDEX('Policy Characteristics'!D:D,MATCH($C80,'Policy Characteristics'!$C:$C,0)))</f>
        <v>Vehicle Subsidy</v>
      </c>
      <c r="K80" s="354" t="str">
        <f>IF(ISBLANK(INDEX('Policy Characteristics'!E:E,MATCH($C80,'Policy Characteristics'!$C:$C,0))),"",INDEX('Policy Characteristics'!E:E,MATCH($C80,'Policy Characteristics'!$C:$C,0)))</f>
        <v>trans psgr subsidy</v>
      </c>
      <c r="L80" s="222">
        <f>IF(ISBLANK(INDEX('Policy Characteristics'!F:F,MATCH($C80,'Policy Characteristics'!$C:$C,0))),"",INDEX('Policy Characteristics'!F:F,MATCH($C80,'Policy Characteristics'!$C:$C,0)))</f>
        <v>-60000</v>
      </c>
      <c r="M80" s="222">
        <f>IF(ISBLANK(INDEX('Policy Characteristics'!G:G,MATCH($C80,'Policy Characteristics'!$C:$C,0))),"",INDEX('Policy Characteristics'!G:G,MATCH($C80,'Policy Characteristics'!$C:$C,0)))</f>
        <v>60000</v>
      </c>
      <c r="N80" s="222">
        <f>IF(ISBLANK(INDEX('Policy Characteristics'!H:H,MATCH($C80,'Policy Characteristics'!$C:$C,0))),"",INDEX('Policy Characteristics'!H:H,MATCH($C80,'Policy Characteristics'!$C:$C,0)))</f>
        <v>1000</v>
      </c>
      <c r="O80" s="354" t="str">
        <f>IF(ISBLANK(INDEX('Policy Characteristics'!I:I,MATCH($C80,'Policy Characteristics'!$C:$C,0))),"",INDEX('Policy Characteristics'!I:I,MATCH($C80,'Policy Characteristics'!$C:$C,0)))</f>
        <v>thousand KRW/vehicle</v>
      </c>
      <c r="P80" s="354" t="str">
        <f>IF(ISBLANK(INDEX('Policy Characteristics'!J:J,MATCH($C80,'Policy Characteristics'!$C:$C,0))),"",INDEX('Policy Characteristics'!J:J,MATCH($C80,'Policy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80" s="354" t="str">
        <f>IF(ISBLANK(INDEX('Policy Characteristics'!K:K,MATCH($C80,'Policy Characteristics'!$C:$C,0))),"",INDEX('Policy Characteristics'!K:K,MATCH($C80,'Policy Characteristics'!$C:$C,0)))</f>
        <v>transportation-sector-main.html#ev-subsidy</v>
      </c>
      <c r="R80" s="354" t="str">
        <f>IF(ISBLANK(INDEX('Policy Characteristics'!L:L,MATCH($C80,'Policy Characteristics'!$C:$C,0))),"",INDEX('Policy Characteristics'!L:L,MATCH($C80,'Policy Characteristics'!$C:$C,0)))</f>
        <v>ev-subsidy.html</v>
      </c>
    </row>
    <row r="81" spans="1:18" ht="19.899999999999999" customHeight="1">
      <c r="A81" s="354" t="str">
        <f>IF(ISBLANK(INDEX('Policy Characteristics'!A:A,MATCH($C81,'Policy Characteristics'!$C:$C,0))),"",INDEX('Policy Characteristics'!A:A,MATCH($C81,'Policy Characteristics'!$C:$C,0)))</f>
        <v>Transportation</v>
      </c>
      <c r="B81" s="366" t="str">
        <f>IF(ISBLANK(INDEX('Policy Characteristics'!B:B,MATCH($C81,'Policy Characteristics'!$C:$C,0))),"",INDEX('Policy Characteristics'!B:B,MATCH($C81,'Policy Characteristics'!$C:$C,0)))</f>
        <v>Passenger Vehicle Subsidy</v>
      </c>
      <c r="C81" s="354" t="str">
        <f t="shared" si="3"/>
        <v>Additional Passenger Vehicle Subsidy</v>
      </c>
      <c r="D81" s="345" t="s">
        <v>684</v>
      </c>
      <c r="E81" s="345" t="s">
        <v>701</v>
      </c>
      <c r="F81" s="345" t="s">
        <v>707</v>
      </c>
      <c r="G81" s="345" t="s">
        <v>702</v>
      </c>
      <c r="H81" s="18">
        <v>1662</v>
      </c>
      <c r="I81" s="369" t="s">
        <v>680</v>
      </c>
      <c r="J81" s="368" t="str">
        <f>IF(ISBLANK(INDEX('Policy Characteristics'!D:D,MATCH($C81,'Policy Characteristics'!$C:$C,0))),"",INDEX('Policy Characteristics'!D:D,MATCH($C81,'Policy Characteristics'!$C:$C,0)))</f>
        <v>Vehicle Subsidy</v>
      </c>
      <c r="K81" s="354" t="str">
        <f>IF(ISBLANK(INDEX('Policy Characteristics'!E:E,MATCH($C81,'Policy Characteristics'!$C:$C,0))),"",INDEX('Policy Characteristics'!E:E,MATCH($C81,'Policy Characteristics'!$C:$C,0)))</f>
        <v>trans psgr subsidy</v>
      </c>
      <c r="L81" s="222">
        <f>IF(ISBLANK(INDEX('Policy Characteristics'!F:F,MATCH($C81,'Policy Characteristics'!$C:$C,0))),"",INDEX('Policy Characteristics'!F:F,MATCH($C81,'Policy Characteristics'!$C:$C,0)))</f>
        <v>-60000</v>
      </c>
      <c r="M81" s="222">
        <f>IF(ISBLANK(INDEX('Policy Characteristics'!G:G,MATCH($C81,'Policy Characteristics'!$C:$C,0))),"",INDEX('Policy Characteristics'!G:G,MATCH($C81,'Policy Characteristics'!$C:$C,0)))</f>
        <v>60000</v>
      </c>
      <c r="N81" s="222">
        <f>IF(ISBLANK(INDEX('Policy Characteristics'!H:H,MATCH($C81,'Policy Characteristics'!$C:$C,0))),"",INDEX('Policy Characteristics'!H:H,MATCH($C81,'Policy Characteristics'!$C:$C,0)))</f>
        <v>1000</v>
      </c>
      <c r="O81" s="354" t="str">
        <f>IF(ISBLANK(INDEX('Policy Characteristics'!I:I,MATCH($C81,'Policy Characteristics'!$C:$C,0))),"",INDEX('Policy Characteristics'!I:I,MATCH($C81,'Policy Characteristics'!$C:$C,0)))</f>
        <v>thousand KRW/vehicle</v>
      </c>
      <c r="P81" s="354" t="str">
        <f>IF(ISBLANK(INDEX('Policy Characteristics'!J:J,MATCH($C81,'Policy Characteristics'!$C:$C,0))),"",INDEX('Policy Characteristics'!J:J,MATCH($C81,'Policy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81" s="354" t="str">
        <f>IF(ISBLANK(INDEX('Policy Characteristics'!K:K,MATCH($C81,'Policy Characteristics'!$C:$C,0))),"",INDEX('Policy Characteristics'!K:K,MATCH($C81,'Policy Characteristics'!$C:$C,0)))</f>
        <v>transportation-sector-main.html#ev-subsidy</v>
      </c>
      <c r="R81" s="354" t="str">
        <f>IF(ISBLANK(INDEX('Policy Characteristics'!L:L,MATCH($C81,'Policy Characteristics'!$C:$C,0))),"",INDEX('Policy Characteristics'!L:L,MATCH($C81,'Policy Characteristics'!$C:$C,0)))</f>
        <v>ev-subsidy.html</v>
      </c>
    </row>
    <row r="82" spans="1:18" ht="19.899999999999999" customHeight="1">
      <c r="A82" s="354" t="str">
        <f>IF(ISBLANK(INDEX('Policy Characteristics'!A:A,MATCH($C82,'Policy Characteristics'!$C:$C,0))),"",INDEX('Policy Characteristics'!A:A,MATCH($C82,'Policy Characteristics'!$C:$C,0)))</f>
        <v>Transportation</v>
      </c>
      <c r="B82" s="366" t="str">
        <f>IF(ISBLANK(INDEX('Policy Characteristics'!B:B,MATCH($C82,'Policy Characteristics'!$C:$C,0))),"",INDEX('Policy Characteristics'!B:B,MATCH($C82,'Policy Characteristics'!$C:$C,0)))</f>
        <v>Passenger Vehicle Subsidy</v>
      </c>
      <c r="C82" s="354" t="str">
        <f t="shared" si="3"/>
        <v>Additional Passenger Vehicle Subsidy</v>
      </c>
      <c r="D82" s="345" t="s">
        <v>684</v>
      </c>
      <c r="E82" s="345" t="s">
        <v>703</v>
      </c>
      <c r="F82" s="345" t="s">
        <v>707</v>
      </c>
      <c r="G82" s="345" t="s">
        <v>703</v>
      </c>
      <c r="H82" s="18">
        <v>1663</v>
      </c>
      <c r="I82" s="369" t="s">
        <v>680</v>
      </c>
      <c r="J82" s="368" t="str">
        <f>IF(ISBLANK(INDEX('Policy Characteristics'!D:D,MATCH($C82,'Policy Characteristics'!$C:$C,0))),"",INDEX('Policy Characteristics'!D:D,MATCH($C82,'Policy Characteristics'!$C:$C,0)))</f>
        <v>Vehicle Subsidy</v>
      </c>
      <c r="K82" s="354" t="str">
        <f>IF(ISBLANK(INDEX('Policy Characteristics'!E:E,MATCH($C82,'Policy Characteristics'!$C:$C,0))),"",INDEX('Policy Characteristics'!E:E,MATCH($C82,'Policy Characteristics'!$C:$C,0)))</f>
        <v>trans psgr subsidy</v>
      </c>
      <c r="L82" s="222">
        <f>IF(ISBLANK(INDEX('Policy Characteristics'!F:F,MATCH($C82,'Policy Characteristics'!$C:$C,0))),"",INDEX('Policy Characteristics'!F:F,MATCH($C82,'Policy Characteristics'!$C:$C,0)))</f>
        <v>-60000</v>
      </c>
      <c r="M82" s="222">
        <f>IF(ISBLANK(INDEX('Policy Characteristics'!G:G,MATCH($C82,'Policy Characteristics'!$C:$C,0))),"",INDEX('Policy Characteristics'!G:G,MATCH($C82,'Policy Characteristics'!$C:$C,0)))</f>
        <v>60000</v>
      </c>
      <c r="N82" s="222">
        <f>IF(ISBLANK(INDEX('Policy Characteristics'!H:H,MATCH($C82,'Policy Characteristics'!$C:$C,0))),"",INDEX('Policy Characteristics'!H:H,MATCH($C82,'Policy Characteristics'!$C:$C,0)))</f>
        <v>1000</v>
      </c>
      <c r="O82" s="354" t="str">
        <f>IF(ISBLANK(INDEX('Policy Characteristics'!I:I,MATCH($C82,'Policy Characteristics'!$C:$C,0))),"",INDEX('Policy Characteristics'!I:I,MATCH($C82,'Policy Characteristics'!$C:$C,0)))</f>
        <v>thousand KRW/vehicle</v>
      </c>
      <c r="P82" s="354" t="str">
        <f>IF(ISBLANK(INDEX('Policy Characteristics'!J:J,MATCH($C82,'Policy Characteristics'!$C:$C,0))),"",INDEX('Policy Characteristics'!J:J,MATCH($C82,'Policy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82" s="354" t="str">
        <f>IF(ISBLANK(INDEX('Policy Characteristics'!K:K,MATCH($C82,'Policy Characteristics'!$C:$C,0))),"",INDEX('Policy Characteristics'!K:K,MATCH($C82,'Policy Characteristics'!$C:$C,0)))</f>
        <v>transportation-sector-main.html#ev-subsidy</v>
      </c>
      <c r="R82" s="354" t="str">
        <f>IF(ISBLANK(INDEX('Policy Characteristics'!L:L,MATCH($C82,'Policy Characteristics'!$C:$C,0))),"",INDEX('Policy Characteristics'!L:L,MATCH($C82,'Policy Characteristics'!$C:$C,0)))</f>
        <v>ev-subsidy.html</v>
      </c>
    </row>
    <row r="83" spans="1:18" ht="19.899999999999999" customHeight="1">
      <c r="A83" s="354" t="str">
        <f>IF(ISBLANK(INDEX('Policy Characteristics'!A:A,MATCH($C83,'Policy Characteristics'!$C:$C,0))),"",INDEX('Policy Characteristics'!A:A,MATCH($C83,'Policy Characteristics'!$C:$C,0)))</f>
        <v>Transportation</v>
      </c>
      <c r="B83" s="366" t="str">
        <f>IF(ISBLANK(INDEX('Policy Characteristics'!B:B,MATCH($C83,'Policy Characteristics'!$C:$C,0))),"",INDEX('Policy Characteristics'!B:B,MATCH($C83,'Policy Characteristics'!$C:$C,0)))</f>
        <v>Passenger Vehicle Subsidy</v>
      </c>
      <c r="C83" s="354" t="str">
        <f t="shared" si="3"/>
        <v>Additional Passenger Vehicle Subsidy</v>
      </c>
      <c r="D83" s="345" t="s">
        <v>684</v>
      </c>
      <c r="E83" s="345" t="s">
        <v>704</v>
      </c>
      <c r="F83" s="345" t="s">
        <v>707</v>
      </c>
      <c r="G83" s="345" t="s">
        <v>705</v>
      </c>
      <c r="H83" s="18">
        <v>1664</v>
      </c>
      <c r="I83" s="369" t="s">
        <v>680</v>
      </c>
      <c r="J83" s="368" t="str">
        <f>IF(ISBLANK(INDEX('Policy Characteristics'!D:D,MATCH($C83,'Policy Characteristics'!$C:$C,0))),"",INDEX('Policy Characteristics'!D:D,MATCH($C83,'Policy Characteristics'!$C:$C,0)))</f>
        <v>Vehicle Subsidy</v>
      </c>
      <c r="K83" s="354" t="str">
        <f>IF(ISBLANK(INDEX('Policy Characteristics'!E:E,MATCH($C83,'Policy Characteristics'!$C:$C,0))),"",INDEX('Policy Characteristics'!E:E,MATCH($C83,'Policy Characteristics'!$C:$C,0)))</f>
        <v>trans psgr subsidy</v>
      </c>
      <c r="L83" s="222">
        <f>IF(ISBLANK(INDEX('Policy Characteristics'!F:F,MATCH($C83,'Policy Characteristics'!$C:$C,0))),"",INDEX('Policy Characteristics'!F:F,MATCH($C83,'Policy Characteristics'!$C:$C,0)))</f>
        <v>-60000</v>
      </c>
      <c r="M83" s="222">
        <f>IF(ISBLANK(INDEX('Policy Characteristics'!G:G,MATCH($C83,'Policy Characteristics'!$C:$C,0))),"",INDEX('Policy Characteristics'!G:G,MATCH($C83,'Policy Characteristics'!$C:$C,0)))</f>
        <v>60000</v>
      </c>
      <c r="N83" s="222">
        <f>IF(ISBLANK(INDEX('Policy Characteristics'!H:H,MATCH($C83,'Policy Characteristics'!$C:$C,0))),"",INDEX('Policy Characteristics'!H:H,MATCH($C83,'Policy Characteristics'!$C:$C,0)))</f>
        <v>1000</v>
      </c>
      <c r="O83" s="354" t="str">
        <f>IF(ISBLANK(INDEX('Policy Characteristics'!I:I,MATCH($C83,'Policy Characteristics'!$C:$C,0))),"",INDEX('Policy Characteristics'!I:I,MATCH($C83,'Policy Characteristics'!$C:$C,0)))</f>
        <v>thousand KRW/vehicle</v>
      </c>
      <c r="P83" s="354" t="str">
        <f>IF(ISBLANK(INDEX('Policy Characteristics'!J:J,MATCH($C83,'Policy Characteristics'!$C:$C,0))),"",INDEX('Policy Characteristics'!J:J,MATCH($C83,'Policy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83" s="354" t="str">
        <f>IF(ISBLANK(INDEX('Policy Characteristics'!K:K,MATCH($C83,'Policy Characteristics'!$C:$C,0))),"",INDEX('Policy Characteristics'!K:K,MATCH($C83,'Policy Characteristics'!$C:$C,0)))</f>
        <v>transportation-sector-main.html#ev-subsidy</v>
      </c>
      <c r="R83" s="354" t="str">
        <f>IF(ISBLANK(INDEX('Policy Characteristics'!L:L,MATCH($C83,'Policy Characteristics'!$C:$C,0))),"",INDEX('Policy Characteristics'!L:L,MATCH($C83,'Policy Characteristics'!$C:$C,0)))</f>
        <v>ev-subsidy.html</v>
      </c>
    </row>
    <row r="84" spans="1:18" ht="19.899999999999999" customHeight="1">
      <c r="A84" s="354" t="str">
        <f>IF(ISBLANK(INDEX('Policy Characteristics'!A:A,MATCH($C84,'Policy Characteristics'!$C:$C,0))),"",INDEX('Policy Characteristics'!A:A,MATCH($C84,'Policy Characteristics'!$C:$C,0)))</f>
        <v>Transportation</v>
      </c>
      <c r="B84" s="366" t="str">
        <f>IF(ISBLANK(INDEX('Policy Characteristics'!B:B,MATCH($C84,'Policy Characteristics'!$C:$C,0))),"",INDEX('Policy Characteristics'!B:B,MATCH($C84,'Policy Characteristics'!$C:$C,0)))</f>
        <v>Passenger Vehicle Subsidy</v>
      </c>
      <c r="C84" s="354" t="str">
        <f t="shared" si="3"/>
        <v>Additional Passenger Vehicle Subsidy</v>
      </c>
      <c r="D84" s="253" t="s">
        <v>686</v>
      </c>
      <c r="E84" s="253" t="s">
        <v>692</v>
      </c>
      <c r="F84" s="345" t="s">
        <v>708</v>
      </c>
      <c r="G84" s="253" t="s">
        <v>694</v>
      </c>
      <c r="H84" s="18">
        <v>1665</v>
      </c>
      <c r="I84" s="369" t="s">
        <v>680</v>
      </c>
      <c r="J84" s="368" t="str">
        <f>IF(ISBLANK(INDEX('Policy Characteristics'!D:D,MATCH($C84,'Policy Characteristics'!$C:$C,0))),"",INDEX('Policy Characteristics'!D:D,MATCH($C84,'Policy Characteristics'!$C:$C,0)))</f>
        <v>Vehicle Subsidy</v>
      </c>
      <c r="K84" s="354" t="str">
        <f>IF(ISBLANK(INDEX('Policy Characteristics'!E:E,MATCH($C84,'Policy Characteristics'!$C:$C,0))),"",INDEX('Policy Characteristics'!E:E,MATCH($C84,'Policy Characteristics'!$C:$C,0)))</f>
        <v>trans psgr subsidy</v>
      </c>
      <c r="L84" s="222">
        <f>IF(ISBLANK(INDEX('Policy Characteristics'!F:F,MATCH($C84,'Policy Characteristics'!$C:$C,0))),"",INDEX('Policy Characteristics'!F:F,MATCH($C84,'Policy Characteristics'!$C:$C,0)))</f>
        <v>-60000</v>
      </c>
      <c r="M84" s="222">
        <f>IF(ISBLANK(INDEX('Policy Characteristics'!G:G,MATCH($C84,'Policy Characteristics'!$C:$C,0))),"",INDEX('Policy Characteristics'!G:G,MATCH($C84,'Policy Characteristics'!$C:$C,0)))</f>
        <v>60000</v>
      </c>
      <c r="N84" s="222">
        <f>IF(ISBLANK(INDEX('Policy Characteristics'!H:H,MATCH($C84,'Policy Characteristics'!$C:$C,0))),"",INDEX('Policy Characteristics'!H:H,MATCH($C84,'Policy Characteristics'!$C:$C,0)))</f>
        <v>1000</v>
      </c>
      <c r="O84" s="354" t="str">
        <f>IF(ISBLANK(INDEX('Policy Characteristics'!I:I,MATCH($C84,'Policy Characteristics'!$C:$C,0))),"",INDEX('Policy Characteristics'!I:I,MATCH($C84,'Policy Characteristics'!$C:$C,0)))</f>
        <v>thousand KRW/vehicle</v>
      </c>
      <c r="P84" s="354" t="str">
        <f>IF(ISBLANK(INDEX('Policy Characteristics'!J:J,MATCH($C84,'Policy Characteristics'!$C:$C,0))),"",INDEX('Policy Characteristics'!J:J,MATCH($C84,'Policy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84" s="354" t="str">
        <f>IF(ISBLANK(INDEX('Policy Characteristics'!K:K,MATCH($C84,'Policy Characteristics'!$C:$C,0))),"",INDEX('Policy Characteristics'!K:K,MATCH($C84,'Policy Characteristics'!$C:$C,0)))</f>
        <v>transportation-sector-main.html#ev-subsidy</v>
      </c>
      <c r="R84" s="354" t="str">
        <f>IF(ISBLANK(INDEX('Policy Characteristics'!L:L,MATCH($C84,'Policy Characteristics'!$C:$C,0))),"",INDEX('Policy Characteristics'!L:L,MATCH($C84,'Policy Characteristics'!$C:$C,0)))</f>
        <v>ev-subsidy.html</v>
      </c>
    </row>
    <row r="85" spans="1:18" ht="19.899999999999999" customHeight="1">
      <c r="A85" s="354" t="str">
        <f>IF(ISBLANK(INDEX('Policy Characteristics'!A:A,MATCH($C85,'Policy Characteristics'!$C:$C,0))),"",INDEX('Policy Characteristics'!A:A,MATCH($C85,'Policy Characteristics'!$C:$C,0)))</f>
        <v>Transportation</v>
      </c>
      <c r="B85" s="366" t="str">
        <f>IF(ISBLANK(INDEX('Policy Characteristics'!B:B,MATCH($C85,'Policy Characteristics'!$C:$C,0))),"",INDEX('Policy Characteristics'!B:B,MATCH($C85,'Policy Characteristics'!$C:$C,0)))</f>
        <v>Passenger Vehicle Subsidy</v>
      </c>
      <c r="C85" s="354" t="str">
        <f t="shared" si="3"/>
        <v>Additional Passenger Vehicle Subsidy</v>
      </c>
      <c r="D85" s="253" t="s">
        <v>686</v>
      </c>
      <c r="E85" s="345" t="s">
        <v>695</v>
      </c>
      <c r="F85" s="345" t="s">
        <v>708</v>
      </c>
      <c r="G85" s="345" t="s">
        <v>696</v>
      </c>
      <c r="H85" s="18">
        <v>1666</v>
      </c>
      <c r="I85" s="369" t="s">
        <v>680</v>
      </c>
      <c r="J85" s="368" t="str">
        <f>IF(ISBLANK(INDEX('Policy Characteristics'!D:D,MATCH($C85,'Policy Characteristics'!$C:$C,0))),"",INDEX('Policy Characteristics'!D:D,MATCH($C85,'Policy Characteristics'!$C:$C,0)))</f>
        <v>Vehicle Subsidy</v>
      </c>
      <c r="K85" s="354" t="str">
        <f>IF(ISBLANK(INDEX('Policy Characteristics'!E:E,MATCH($C85,'Policy Characteristics'!$C:$C,0))),"",INDEX('Policy Characteristics'!E:E,MATCH($C85,'Policy Characteristics'!$C:$C,0)))</f>
        <v>trans psgr subsidy</v>
      </c>
      <c r="L85" s="222">
        <f>IF(ISBLANK(INDEX('Policy Characteristics'!F:F,MATCH($C85,'Policy Characteristics'!$C:$C,0))),"",INDEX('Policy Characteristics'!F:F,MATCH($C85,'Policy Characteristics'!$C:$C,0)))</f>
        <v>-60000</v>
      </c>
      <c r="M85" s="222">
        <f>IF(ISBLANK(INDEX('Policy Characteristics'!G:G,MATCH($C85,'Policy Characteristics'!$C:$C,0))),"",INDEX('Policy Characteristics'!G:G,MATCH($C85,'Policy Characteristics'!$C:$C,0)))</f>
        <v>60000</v>
      </c>
      <c r="N85" s="222">
        <f>IF(ISBLANK(INDEX('Policy Characteristics'!H:H,MATCH($C85,'Policy Characteristics'!$C:$C,0))),"",INDEX('Policy Characteristics'!H:H,MATCH($C85,'Policy Characteristics'!$C:$C,0)))</f>
        <v>1000</v>
      </c>
      <c r="O85" s="354" t="str">
        <f>IF(ISBLANK(INDEX('Policy Characteristics'!I:I,MATCH($C85,'Policy Characteristics'!$C:$C,0))),"",INDEX('Policy Characteristics'!I:I,MATCH($C85,'Policy Characteristics'!$C:$C,0)))</f>
        <v>thousand KRW/vehicle</v>
      </c>
      <c r="P85" s="354" t="str">
        <f>IF(ISBLANK(INDEX('Policy Characteristics'!J:J,MATCH($C85,'Policy Characteristics'!$C:$C,0))),"",INDEX('Policy Characteristics'!J:J,MATCH($C85,'Policy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85" s="354" t="str">
        <f>IF(ISBLANK(INDEX('Policy Characteristics'!K:K,MATCH($C85,'Policy Characteristics'!$C:$C,0))),"",INDEX('Policy Characteristics'!K:K,MATCH($C85,'Policy Characteristics'!$C:$C,0)))</f>
        <v>transportation-sector-main.html#ev-subsidy</v>
      </c>
      <c r="R85" s="354" t="str">
        <f>IF(ISBLANK(INDEX('Policy Characteristics'!L:L,MATCH($C85,'Policy Characteristics'!$C:$C,0))),"",INDEX('Policy Characteristics'!L:L,MATCH($C85,'Policy Characteristics'!$C:$C,0)))</f>
        <v>ev-subsidy.html</v>
      </c>
    </row>
    <row r="86" spans="1:18" ht="19.899999999999999" customHeight="1">
      <c r="A86" s="354" t="str">
        <f>IF(ISBLANK(INDEX('Policy Characteristics'!A:A,MATCH($C86,'Policy Characteristics'!$C:$C,0))),"",INDEX('Policy Characteristics'!A:A,MATCH($C86,'Policy Characteristics'!$C:$C,0)))</f>
        <v>Transportation</v>
      </c>
      <c r="B86" s="366" t="str">
        <f>IF(ISBLANK(INDEX('Policy Characteristics'!B:B,MATCH($C86,'Policy Characteristics'!$C:$C,0))),"",INDEX('Policy Characteristics'!B:B,MATCH($C86,'Policy Characteristics'!$C:$C,0)))</f>
        <v>Passenger Vehicle Subsidy</v>
      </c>
      <c r="C86" s="354" t="str">
        <f t="shared" si="3"/>
        <v>Additional Passenger Vehicle Subsidy</v>
      </c>
      <c r="D86" s="253" t="s">
        <v>686</v>
      </c>
      <c r="E86" s="345" t="s">
        <v>697</v>
      </c>
      <c r="F86" s="345" t="s">
        <v>708</v>
      </c>
      <c r="G86" s="345" t="s">
        <v>698</v>
      </c>
      <c r="H86" s="18">
        <v>1667</v>
      </c>
      <c r="I86" s="369" t="s">
        <v>680</v>
      </c>
      <c r="J86" s="368" t="str">
        <f>IF(ISBLANK(INDEX('Policy Characteristics'!D:D,MATCH($C86,'Policy Characteristics'!$C:$C,0))),"",INDEX('Policy Characteristics'!D:D,MATCH($C86,'Policy Characteristics'!$C:$C,0)))</f>
        <v>Vehicle Subsidy</v>
      </c>
      <c r="K86" s="354" t="str">
        <f>IF(ISBLANK(INDEX('Policy Characteristics'!E:E,MATCH($C86,'Policy Characteristics'!$C:$C,0))),"",INDEX('Policy Characteristics'!E:E,MATCH($C86,'Policy Characteristics'!$C:$C,0)))</f>
        <v>trans psgr subsidy</v>
      </c>
      <c r="L86" s="222">
        <f>IF(ISBLANK(INDEX('Policy Characteristics'!F:F,MATCH($C86,'Policy Characteristics'!$C:$C,0))),"",INDEX('Policy Characteristics'!F:F,MATCH($C86,'Policy Characteristics'!$C:$C,0)))</f>
        <v>-60000</v>
      </c>
      <c r="M86" s="222">
        <f>IF(ISBLANK(INDEX('Policy Characteristics'!G:G,MATCH($C86,'Policy Characteristics'!$C:$C,0))),"",INDEX('Policy Characteristics'!G:G,MATCH($C86,'Policy Characteristics'!$C:$C,0)))</f>
        <v>60000</v>
      </c>
      <c r="N86" s="222">
        <f>IF(ISBLANK(INDEX('Policy Characteristics'!H:H,MATCH($C86,'Policy Characteristics'!$C:$C,0))),"",INDEX('Policy Characteristics'!H:H,MATCH($C86,'Policy Characteristics'!$C:$C,0)))</f>
        <v>1000</v>
      </c>
      <c r="O86" s="354" t="str">
        <f>IF(ISBLANK(INDEX('Policy Characteristics'!I:I,MATCH($C86,'Policy Characteristics'!$C:$C,0))),"",INDEX('Policy Characteristics'!I:I,MATCH($C86,'Policy Characteristics'!$C:$C,0)))</f>
        <v>thousand KRW/vehicle</v>
      </c>
      <c r="P86" s="354" t="str">
        <f>IF(ISBLANK(INDEX('Policy Characteristics'!J:J,MATCH($C86,'Policy Characteristics'!$C:$C,0))),"",INDEX('Policy Characteristics'!J:J,MATCH($C86,'Policy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86" s="354" t="str">
        <f>IF(ISBLANK(INDEX('Policy Characteristics'!K:K,MATCH($C86,'Policy Characteristics'!$C:$C,0))),"",INDEX('Policy Characteristics'!K:K,MATCH($C86,'Policy Characteristics'!$C:$C,0)))</f>
        <v>transportation-sector-main.html#ev-subsidy</v>
      </c>
      <c r="R86" s="354" t="str">
        <f>IF(ISBLANK(INDEX('Policy Characteristics'!L:L,MATCH($C86,'Policy Characteristics'!$C:$C,0))),"",INDEX('Policy Characteristics'!L:L,MATCH($C86,'Policy Characteristics'!$C:$C,0)))</f>
        <v>ev-subsidy.html</v>
      </c>
    </row>
    <row r="87" spans="1:18" ht="19.899999999999999" customHeight="1">
      <c r="A87" s="354" t="str">
        <f>IF(ISBLANK(INDEX('Policy Characteristics'!A:A,MATCH($C87,'Policy Characteristics'!$C:$C,0))),"",INDEX('Policy Characteristics'!A:A,MATCH($C87,'Policy Characteristics'!$C:$C,0)))</f>
        <v>Transportation</v>
      </c>
      <c r="B87" s="366" t="str">
        <f>IF(ISBLANK(INDEX('Policy Characteristics'!B:B,MATCH($C87,'Policy Characteristics'!$C:$C,0))),"",INDEX('Policy Characteristics'!B:B,MATCH($C87,'Policy Characteristics'!$C:$C,0)))</f>
        <v>Passenger Vehicle Subsidy</v>
      </c>
      <c r="C87" s="354" t="str">
        <f t="shared" si="3"/>
        <v>Additional Passenger Vehicle Subsidy</v>
      </c>
      <c r="D87" s="253" t="s">
        <v>686</v>
      </c>
      <c r="E87" s="345" t="s">
        <v>699</v>
      </c>
      <c r="F87" s="345" t="s">
        <v>708</v>
      </c>
      <c r="G87" s="345" t="s">
        <v>700</v>
      </c>
      <c r="H87" s="18">
        <v>1668</v>
      </c>
      <c r="I87" s="369" t="s">
        <v>680</v>
      </c>
      <c r="J87" s="368" t="str">
        <f>IF(ISBLANK(INDEX('Policy Characteristics'!D:D,MATCH($C87,'Policy Characteristics'!$C:$C,0))),"",INDEX('Policy Characteristics'!D:D,MATCH($C87,'Policy Characteristics'!$C:$C,0)))</f>
        <v>Vehicle Subsidy</v>
      </c>
      <c r="K87" s="354" t="str">
        <f>IF(ISBLANK(INDEX('Policy Characteristics'!E:E,MATCH($C87,'Policy Characteristics'!$C:$C,0))),"",INDEX('Policy Characteristics'!E:E,MATCH($C87,'Policy Characteristics'!$C:$C,0)))</f>
        <v>trans psgr subsidy</v>
      </c>
      <c r="L87" s="222">
        <f>IF(ISBLANK(INDEX('Policy Characteristics'!F:F,MATCH($C87,'Policy Characteristics'!$C:$C,0))),"",INDEX('Policy Characteristics'!F:F,MATCH($C87,'Policy Characteristics'!$C:$C,0)))</f>
        <v>-60000</v>
      </c>
      <c r="M87" s="222">
        <f>IF(ISBLANK(INDEX('Policy Characteristics'!G:G,MATCH($C87,'Policy Characteristics'!$C:$C,0))),"",INDEX('Policy Characteristics'!G:G,MATCH($C87,'Policy Characteristics'!$C:$C,0)))</f>
        <v>60000</v>
      </c>
      <c r="N87" s="222">
        <f>IF(ISBLANK(INDEX('Policy Characteristics'!H:H,MATCH($C87,'Policy Characteristics'!$C:$C,0))),"",INDEX('Policy Characteristics'!H:H,MATCH($C87,'Policy Characteristics'!$C:$C,0)))</f>
        <v>1000</v>
      </c>
      <c r="O87" s="354" t="str">
        <f>IF(ISBLANK(INDEX('Policy Characteristics'!I:I,MATCH($C87,'Policy Characteristics'!$C:$C,0))),"",INDEX('Policy Characteristics'!I:I,MATCH($C87,'Policy Characteristics'!$C:$C,0)))</f>
        <v>thousand KRW/vehicle</v>
      </c>
      <c r="P87" s="354" t="str">
        <f>IF(ISBLANK(INDEX('Policy Characteristics'!J:J,MATCH($C87,'Policy Characteristics'!$C:$C,0))),"",INDEX('Policy Characteristics'!J:J,MATCH($C87,'Policy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87" s="354" t="str">
        <f>IF(ISBLANK(INDEX('Policy Characteristics'!K:K,MATCH($C87,'Policy Characteristics'!$C:$C,0))),"",INDEX('Policy Characteristics'!K:K,MATCH($C87,'Policy Characteristics'!$C:$C,0)))</f>
        <v>transportation-sector-main.html#ev-subsidy</v>
      </c>
      <c r="R87" s="354" t="str">
        <f>IF(ISBLANK(INDEX('Policy Characteristics'!L:L,MATCH($C87,'Policy Characteristics'!$C:$C,0))),"",INDEX('Policy Characteristics'!L:L,MATCH($C87,'Policy Characteristics'!$C:$C,0)))</f>
        <v>ev-subsidy.html</v>
      </c>
    </row>
    <row r="88" spans="1:18" ht="19.899999999999999" customHeight="1">
      <c r="A88" s="354" t="str">
        <f>IF(ISBLANK(INDEX('Policy Characteristics'!A:A,MATCH($C88,'Policy Characteristics'!$C:$C,0))),"",INDEX('Policy Characteristics'!A:A,MATCH($C88,'Policy Characteristics'!$C:$C,0)))</f>
        <v>Transportation</v>
      </c>
      <c r="B88" s="366" t="str">
        <f>IF(ISBLANK(INDEX('Policy Characteristics'!B:B,MATCH($C88,'Policy Characteristics'!$C:$C,0))),"",INDEX('Policy Characteristics'!B:B,MATCH($C88,'Policy Characteristics'!$C:$C,0)))</f>
        <v>Passenger Vehicle Subsidy</v>
      </c>
      <c r="C88" s="354" t="str">
        <f t="shared" si="3"/>
        <v>Additional Passenger Vehicle Subsidy</v>
      </c>
      <c r="D88" s="253" t="s">
        <v>686</v>
      </c>
      <c r="E88" s="345" t="s">
        <v>701</v>
      </c>
      <c r="F88" s="345" t="s">
        <v>708</v>
      </c>
      <c r="G88" s="345" t="s">
        <v>702</v>
      </c>
      <c r="H88" s="18">
        <v>1669</v>
      </c>
      <c r="I88" s="369" t="s">
        <v>680</v>
      </c>
      <c r="J88" s="368" t="str">
        <f>IF(ISBLANK(INDEX('Policy Characteristics'!D:D,MATCH($C88,'Policy Characteristics'!$C:$C,0))),"",INDEX('Policy Characteristics'!D:D,MATCH($C88,'Policy Characteristics'!$C:$C,0)))</f>
        <v>Vehicle Subsidy</v>
      </c>
      <c r="K88" s="354" t="str">
        <f>IF(ISBLANK(INDEX('Policy Characteristics'!E:E,MATCH($C88,'Policy Characteristics'!$C:$C,0))),"",INDEX('Policy Characteristics'!E:E,MATCH($C88,'Policy Characteristics'!$C:$C,0)))</f>
        <v>trans psgr subsidy</v>
      </c>
      <c r="L88" s="222">
        <f>IF(ISBLANK(INDEX('Policy Characteristics'!F:F,MATCH($C88,'Policy Characteristics'!$C:$C,0))),"",INDEX('Policy Characteristics'!F:F,MATCH($C88,'Policy Characteristics'!$C:$C,0)))</f>
        <v>-60000</v>
      </c>
      <c r="M88" s="222">
        <f>IF(ISBLANK(INDEX('Policy Characteristics'!G:G,MATCH($C88,'Policy Characteristics'!$C:$C,0))),"",INDEX('Policy Characteristics'!G:G,MATCH($C88,'Policy Characteristics'!$C:$C,0)))</f>
        <v>60000</v>
      </c>
      <c r="N88" s="222">
        <f>IF(ISBLANK(INDEX('Policy Characteristics'!H:H,MATCH($C88,'Policy Characteristics'!$C:$C,0))),"",INDEX('Policy Characteristics'!H:H,MATCH($C88,'Policy Characteristics'!$C:$C,0)))</f>
        <v>1000</v>
      </c>
      <c r="O88" s="354" t="str">
        <f>IF(ISBLANK(INDEX('Policy Characteristics'!I:I,MATCH($C88,'Policy Characteristics'!$C:$C,0))),"",INDEX('Policy Characteristics'!I:I,MATCH($C88,'Policy Characteristics'!$C:$C,0)))</f>
        <v>thousand KRW/vehicle</v>
      </c>
      <c r="P88" s="354" t="str">
        <f>IF(ISBLANK(INDEX('Policy Characteristics'!J:J,MATCH($C88,'Policy Characteristics'!$C:$C,0))),"",INDEX('Policy Characteristics'!J:J,MATCH($C88,'Policy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88" s="354" t="str">
        <f>IF(ISBLANK(INDEX('Policy Characteristics'!K:K,MATCH($C88,'Policy Characteristics'!$C:$C,0))),"",INDEX('Policy Characteristics'!K:K,MATCH($C88,'Policy Characteristics'!$C:$C,0)))</f>
        <v>transportation-sector-main.html#ev-subsidy</v>
      </c>
      <c r="R88" s="354" t="str">
        <f>IF(ISBLANK(INDEX('Policy Characteristics'!L:L,MATCH($C88,'Policy Characteristics'!$C:$C,0))),"",INDEX('Policy Characteristics'!L:L,MATCH($C88,'Policy Characteristics'!$C:$C,0)))</f>
        <v>ev-subsidy.html</v>
      </c>
    </row>
    <row r="89" spans="1:18" ht="19.899999999999999" customHeight="1">
      <c r="A89" s="354" t="str">
        <f>IF(ISBLANK(INDEX('Policy Characteristics'!A:A,MATCH($C89,'Policy Characteristics'!$C:$C,0))),"",INDEX('Policy Characteristics'!A:A,MATCH($C89,'Policy Characteristics'!$C:$C,0)))</f>
        <v>Transportation</v>
      </c>
      <c r="B89" s="366" t="str">
        <f>IF(ISBLANK(INDEX('Policy Characteristics'!B:B,MATCH($C89,'Policy Characteristics'!$C:$C,0))),"",INDEX('Policy Characteristics'!B:B,MATCH($C89,'Policy Characteristics'!$C:$C,0)))</f>
        <v>Passenger Vehicle Subsidy</v>
      </c>
      <c r="C89" s="354" t="str">
        <f t="shared" si="3"/>
        <v>Additional Passenger Vehicle Subsidy</v>
      </c>
      <c r="D89" s="253" t="s">
        <v>686</v>
      </c>
      <c r="E89" s="345" t="s">
        <v>703</v>
      </c>
      <c r="F89" s="345" t="s">
        <v>708</v>
      </c>
      <c r="G89" s="345" t="s">
        <v>703</v>
      </c>
      <c r="H89" s="18">
        <v>1670</v>
      </c>
      <c r="I89" s="369" t="s">
        <v>680</v>
      </c>
      <c r="J89" s="368" t="str">
        <f>IF(ISBLANK(INDEX('Policy Characteristics'!D:D,MATCH($C89,'Policy Characteristics'!$C:$C,0))),"",INDEX('Policy Characteristics'!D:D,MATCH($C89,'Policy Characteristics'!$C:$C,0)))</f>
        <v>Vehicle Subsidy</v>
      </c>
      <c r="K89" s="354" t="str">
        <f>IF(ISBLANK(INDEX('Policy Characteristics'!E:E,MATCH($C89,'Policy Characteristics'!$C:$C,0))),"",INDEX('Policy Characteristics'!E:E,MATCH($C89,'Policy Characteristics'!$C:$C,0)))</f>
        <v>trans psgr subsidy</v>
      </c>
      <c r="L89" s="222">
        <f>IF(ISBLANK(INDEX('Policy Characteristics'!F:F,MATCH($C89,'Policy Characteristics'!$C:$C,0))),"",INDEX('Policy Characteristics'!F:F,MATCH($C89,'Policy Characteristics'!$C:$C,0)))</f>
        <v>-60000</v>
      </c>
      <c r="M89" s="222">
        <f>IF(ISBLANK(INDEX('Policy Characteristics'!G:G,MATCH($C89,'Policy Characteristics'!$C:$C,0))),"",INDEX('Policy Characteristics'!G:G,MATCH($C89,'Policy Characteristics'!$C:$C,0)))</f>
        <v>60000</v>
      </c>
      <c r="N89" s="222">
        <f>IF(ISBLANK(INDEX('Policy Characteristics'!H:H,MATCH($C89,'Policy Characteristics'!$C:$C,0))),"",INDEX('Policy Characteristics'!H:H,MATCH($C89,'Policy Characteristics'!$C:$C,0)))</f>
        <v>1000</v>
      </c>
      <c r="O89" s="354" t="str">
        <f>IF(ISBLANK(INDEX('Policy Characteristics'!I:I,MATCH($C89,'Policy Characteristics'!$C:$C,0))),"",INDEX('Policy Characteristics'!I:I,MATCH($C89,'Policy Characteristics'!$C:$C,0)))</f>
        <v>thousand KRW/vehicle</v>
      </c>
      <c r="P89" s="354" t="str">
        <f>IF(ISBLANK(INDEX('Policy Characteristics'!J:J,MATCH($C89,'Policy Characteristics'!$C:$C,0))),"",INDEX('Policy Characteristics'!J:J,MATCH($C89,'Policy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89" s="354" t="str">
        <f>IF(ISBLANK(INDEX('Policy Characteristics'!K:K,MATCH($C89,'Policy Characteristics'!$C:$C,0))),"",INDEX('Policy Characteristics'!K:K,MATCH($C89,'Policy Characteristics'!$C:$C,0)))</f>
        <v>transportation-sector-main.html#ev-subsidy</v>
      </c>
      <c r="R89" s="354" t="str">
        <f>IF(ISBLANK(INDEX('Policy Characteristics'!L:L,MATCH($C89,'Policy Characteristics'!$C:$C,0))),"",INDEX('Policy Characteristics'!L:L,MATCH($C89,'Policy Characteristics'!$C:$C,0)))</f>
        <v>ev-subsidy.html</v>
      </c>
    </row>
    <row r="90" spans="1:18" ht="19.899999999999999" customHeight="1">
      <c r="A90" s="354" t="str">
        <f>IF(ISBLANK(INDEX('Policy Characteristics'!A:A,MATCH($C90,'Policy Characteristics'!$C:$C,0))),"",INDEX('Policy Characteristics'!A:A,MATCH($C90,'Policy Characteristics'!$C:$C,0)))</f>
        <v>Transportation</v>
      </c>
      <c r="B90" s="366" t="str">
        <f>IF(ISBLANK(INDEX('Policy Characteristics'!B:B,MATCH($C90,'Policy Characteristics'!$C:$C,0))),"",INDEX('Policy Characteristics'!B:B,MATCH($C90,'Policy Characteristics'!$C:$C,0)))</f>
        <v>Passenger Vehicle Subsidy</v>
      </c>
      <c r="C90" s="354" t="str">
        <f t="shared" si="3"/>
        <v>Additional Passenger Vehicle Subsidy</v>
      </c>
      <c r="D90" s="253" t="s">
        <v>686</v>
      </c>
      <c r="E90" s="345" t="s">
        <v>704</v>
      </c>
      <c r="F90" s="345" t="s">
        <v>708</v>
      </c>
      <c r="G90" s="345" t="s">
        <v>705</v>
      </c>
      <c r="H90" s="18">
        <v>1671</v>
      </c>
      <c r="I90" s="369" t="s">
        <v>680</v>
      </c>
      <c r="J90" s="368" t="str">
        <f>IF(ISBLANK(INDEX('Policy Characteristics'!D:D,MATCH($C90,'Policy Characteristics'!$C:$C,0))),"",INDEX('Policy Characteristics'!D:D,MATCH($C90,'Policy Characteristics'!$C:$C,0)))</f>
        <v>Vehicle Subsidy</v>
      </c>
      <c r="K90" s="354" t="str">
        <f>IF(ISBLANK(INDEX('Policy Characteristics'!E:E,MATCH($C90,'Policy Characteristics'!$C:$C,0))),"",INDEX('Policy Characteristics'!E:E,MATCH($C90,'Policy Characteristics'!$C:$C,0)))</f>
        <v>trans psgr subsidy</v>
      </c>
      <c r="L90" s="222">
        <f>IF(ISBLANK(INDEX('Policy Characteristics'!F:F,MATCH($C90,'Policy Characteristics'!$C:$C,0))),"",INDEX('Policy Characteristics'!F:F,MATCH($C90,'Policy Characteristics'!$C:$C,0)))</f>
        <v>-60000</v>
      </c>
      <c r="M90" s="222">
        <f>IF(ISBLANK(INDEX('Policy Characteristics'!G:G,MATCH($C90,'Policy Characteristics'!$C:$C,0))),"",INDEX('Policy Characteristics'!G:G,MATCH($C90,'Policy Characteristics'!$C:$C,0)))</f>
        <v>60000</v>
      </c>
      <c r="N90" s="222">
        <f>IF(ISBLANK(INDEX('Policy Characteristics'!H:H,MATCH($C90,'Policy Characteristics'!$C:$C,0))),"",INDEX('Policy Characteristics'!H:H,MATCH($C90,'Policy Characteristics'!$C:$C,0)))</f>
        <v>1000</v>
      </c>
      <c r="O90" s="354" t="str">
        <f>IF(ISBLANK(INDEX('Policy Characteristics'!I:I,MATCH($C90,'Policy Characteristics'!$C:$C,0))),"",INDEX('Policy Characteristics'!I:I,MATCH($C90,'Policy Characteristics'!$C:$C,0)))</f>
        <v>thousand KRW/vehicle</v>
      </c>
      <c r="P90" s="354" t="str">
        <f>IF(ISBLANK(INDEX('Policy Characteristics'!J:J,MATCH($C90,'Policy Characteristics'!$C:$C,0))),"",INDEX('Policy Characteristics'!J:J,MATCH($C90,'Policy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90" s="354" t="str">
        <f>IF(ISBLANK(INDEX('Policy Characteristics'!K:K,MATCH($C90,'Policy Characteristics'!$C:$C,0))),"",INDEX('Policy Characteristics'!K:K,MATCH($C90,'Policy Characteristics'!$C:$C,0)))</f>
        <v>transportation-sector-main.html#ev-subsidy</v>
      </c>
      <c r="R90" s="354" t="str">
        <f>IF(ISBLANK(INDEX('Policy Characteristics'!L:L,MATCH($C90,'Policy Characteristics'!$C:$C,0))),"",INDEX('Policy Characteristics'!L:L,MATCH($C90,'Policy Characteristics'!$C:$C,0)))</f>
        <v>ev-subsidy.html</v>
      </c>
    </row>
    <row r="91" spans="1:18" ht="19.899999999999999" customHeight="1">
      <c r="A91" s="354" t="str">
        <f>IF(ISBLANK(INDEX('Policy Characteristics'!A:A,MATCH($C91,'Policy Characteristics'!$C:$C,0))),"",INDEX('Policy Characteristics'!A:A,MATCH($C91,'Policy Characteristics'!$C:$C,0)))</f>
        <v>Transportation</v>
      </c>
      <c r="B91" s="366" t="str">
        <f>IF(ISBLANK(INDEX('Policy Characteristics'!B:B,MATCH($C91,'Policy Characteristics'!$C:$C,0))),"",INDEX('Policy Characteristics'!B:B,MATCH($C91,'Policy Characteristics'!$C:$C,0)))</f>
        <v>Passenger Vehicle Subsidy</v>
      </c>
      <c r="C91" s="354" t="str">
        <f t="shared" si="3"/>
        <v>Additional Passenger Vehicle Subsidy</v>
      </c>
      <c r="D91" s="253" t="s">
        <v>688</v>
      </c>
      <c r="E91" s="253" t="s">
        <v>692</v>
      </c>
      <c r="F91" s="345" t="s">
        <v>709</v>
      </c>
      <c r="G91" s="253" t="s">
        <v>694</v>
      </c>
      <c r="H91" s="18">
        <v>1672</v>
      </c>
      <c r="I91" s="369" t="s">
        <v>680</v>
      </c>
      <c r="J91" s="368" t="str">
        <f>IF(ISBLANK(INDEX('Policy Characteristics'!D:D,MATCH($C91,'Policy Characteristics'!$C:$C,0))),"",INDEX('Policy Characteristics'!D:D,MATCH($C91,'Policy Characteristics'!$C:$C,0)))</f>
        <v>Vehicle Subsidy</v>
      </c>
      <c r="K91" s="354" t="str">
        <f>IF(ISBLANK(INDEX('Policy Characteristics'!E:E,MATCH($C91,'Policy Characteristics'!$C:$C,0))),"",INDEX('Policy Characteristics'!E:E,MATCH($C91,'Policy Characteristics'!$C:$C,0)))</f>
        <v>trans psgr subsidy</v>
      </c>
      <c r="L91" s="222">
        <f>IF(ISBLANK(INDEX('Policy Characteristics'!F:F,MATCH($C91,'Policy Characteristics'!$C:$C,0))),"",INDEX('Policy Characteristics'!F:F,MATCH($C91,'Policy Characteristics'!$C:$C,0)))</f>
        <v>-60000</v>
      </c>
      <c r="M91" s="222">
        <f>IF(ISBLANK(INDEX('Policy Characteristics'!G:G,MATCH($C91,'Policy Characteristics'!$C:$C,0))),"",INDEX('Policy Characteristics'!G:G,MATCH($C91,'Policy Characteristics'!$C:$C,0)))</f>
        <v>60000</v>
      </c>
      <c r="N91" s="222">
        <f>IF(ISBLANK(INDEX('Policy Characteristics'!H:H,MATCH($C91,'Policy Characteristics'!$C:$C,0))),"",INDEX('Policy Characteristics'!H:H,MATCH($C91,'Policy Characteristics'!$C:$C,0)))</f>
        <v>1000</v>
      </c>
      <c r="O91" s="354" t="str">
        <f>IF(ISBLANK(INDEX('Policy Characteristics'!I:I,MATCH($C91,'Policy Characteristics'!$C:$C,0))),"",INDEX('Policy Characteristics'!I:I,MATCH($C91,'Policy Characteristics'!$C:$C,0)))</f>
        <v>thousand KRW/vehicle</v>
      </c>
      <c r="P91" s="354" t="str">
        <f>IF(ISBLANK(INDEX('Policy Characteristics'!J:J,MATCH($C91,'Policy Characteristics'!$C:$C,0))),"",INDEX('Policy Characteristics'!J:J,MATCH($C91,'Policy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91" s="354" t="str">
        <f>IF(ISBLANK(INDEX('Policy Characteristics'!K:K,MATCH($C91,'Policy Characteristics'!$C:$C,0))),"",INDEX('Policy Characteristics'!K:K,MATCH($C91,'Policy Characteristics'!$C:$C,0)))</f>
        <v>transportation-sector-main.html#ev-subsidy</v>
      </c>
      <c r="R91" s="354" t="str">
        <f>IF(ISBLANK(INDEX('Policy Characteristics'!L:L,MATCH($C91,'Policy Characteristics'!$C:$C,0))),"",INDEX('Policy Characteristics'!L:L,MATCH($C91,'Policy Characteristics'!$C:$C,0)))</f>
        <v>ev-subsidy.html</v>
      </c>
    </row>
    <row r="92" spans="1:18" ht="19.899999999999999" customHeight="1">
      <c r="A92" s="354" t="str">
        <f>IF(ISBLANK(INDEX('Policy Characteristics'!A:A,MATCH($C92,'Policy Characteristics'!$C:$C,0))),"",INDEX('Policy Characteristics'!A:A,MATCH($C92,'Policy Characteristics'!$C:$C,0)))</f>
        <v>Transportation</v>
      </c>
      <c r="B92" s="366" t="str">
        <f>IF(ISBLANK(INDEX('Policy Characteristics'!B:B,MATCH($C92,'Policy Characteristics'!$C:$C,0))),"",INDEX('Policy Characteristics'!B:B,MATCH($C92,'Policy Characteristics'!$C:$C,0)))</f>
        <v>Passenger Vehicle Subsidy</v>
      </c>
      <c r="C92" s="354" t="str">
        <f t="shared" si="3"/>
        <v>Additional Passenger Vehicle Subsidy</v>
      </c>
      <c r="D92" s="253" t="s">
        <v>688</v>
      </c>
      <c r="E92" s="345" t="s">
        <v>695</v>
      </c>
      <c r="F92" s="345" t="s">
        <v>709</v>
      </c>
      <c r="G92" s="345" t="s">
        <v>696</v>
      </c>
      <c r="H92" s="18">
        <v>1673</v>
      </c>
      <c r="I92" s="369" t="s">
        <v>680</v>
      </c>
      <c r="J92" s="368" t="str">
        <f>IF(ISBLANK(INDEX('Policy Characteristics'!D:D,MATCH($C92,'Policy Characteristics'!$C:$C,0))),"",INDEX('Policy Characteristics'!D:D,MATCH($C92,'Policy Characteristics'!$C:$C,0)))</f>
        <v>Vehicle Subsidy</v>
      </c>
      <c r="K92" s="354" t="str">
        <f>IF(ISBLANK(INDEX('Policy Characteristics'!E:E,MATCH($C92,'Policy Characteristics'!$C:$C,0))),"",INDEX('Policy Characteristics'!E:E,MATCH($C92,'Policy Characteristics'!$C:$C,0)))</f>
        <v>trans psgr subsidy</v>
      </c>
      <c r="L92" s="222">
        <f>IF(ISBLANK(INDEX('Policy Characteristics'!F:F,MATCH($C92,'Policy Characteristics'!$C:$C,0))),"",INDEX('Policy Characteristics'!F:F,MATCH($C92,'Policy Characteristics'!$C:$C,0)))</f>
        <v>-60000</v>
      </c>
      <c r="M92" s="222">
        <f>IF(ISBLANK(INDEX('Policy Characteristics'!G:G,MATCH($C92,'Policy Characteristics'!$C:$C,0))),"",INDEX('Policy Characteristics'!G:G,MATCH($C92,'Policy Characteristics'!$C:$C,0)))</f>
        <v>60000</v>
      </c>
      <c r="N92" s="222">
        <f>IF(ISBLANK(INDEX('Policy Characteristics'!H:H,MATCH($C92,'Policy Characteristics'!$C:$C,0))),"",INDEX('Policy Characteristics'!H:H,MATCH($C92,'Policy Characteristics'!$C:$C,0)))</f>
        <v>1000</v>
      </c>
      <c r="O92" s="354" t="str">
        <f>IF(ISBLANK(INDEX('Policy Characteristics'!I:I,MATCH($C92,'Policy Characteristics'!$C:$C,0))),"",INDEX('Policy Characteristics'!I:I,MATCH($C92,'Policy Characteristics'!$C:$C,0)))</f>
        <v>thousand KRW/vehicle</v>
      </c>
      <c r="P92" s="354" t="str">
        <f>IF(ISBLANK(INDEX('Policy Characteristics'!J:J,MATCH($C92,'Policy Characteristics'!$C:$C,0))),"",INDEX('Policy Characteristics'!J:J,MATCH($C92,'Policy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92" s="354" t="str">
        <f>IF(ISBLANK(INDEX('Policy Characteristics'!K:K,MATCH($C92,'Policy Characteristics'!$C:$C,0))),"",INDEX('Policy Characteristics'!K:K,MATCH($C92,'Policy Characteristics'!$C:$C,0)))</f>
        <v>transportation-sector-main.html#ev-subsidy</v>
      </c>
      <c r="R92" s="354" t="str">
        <f>IF(ISBLANK(INDEX('Policy Characteristics'!L:L,MATCH($C92,'Policy Characteristics'!$C:$C,0))),"",INDEX('Policy Characteristics'!L:L,MATCH($C92,'Policy Characteristics'!$C:$C,0)))</f>
        <v>ev-subsidy.html</v>
      </c>
    </row>
    <row r="93" spans="1:18" ht="19.899999999999999" customHeight="1">
      <c r="A93" s="354" t="str">
        <f>IF(ISBLANK(INDEX('Policy Characteristics'!A:A,MATCH($C93,'Policy Characteristics'!$C:$C,0))),"",INDEX('Policy Characteristics'!A:A,MATCH($C93,'Policy Characteristics'!$C:$C,0)))</f>
        <v>Transportation</v>
      </c>
      <c r="B93" s="366" t="str">
        <f>IF(ISBLANK(INDEX('Policy Characteristics'!B:B,MATCH($C93,'Policy Characteristics'!$C:$C,0))),"",INDEX('Policy Characteristics'!B:B,MATCH($C93,'Policy Characteristics'!$C:$C,0)))</f>
        <v>Passenger Vehicle Subsidy</v>
      </c>
      <c r="C93" s="354" t="str">
        <f t="shared" si="3"/>
        <v>Additional Passenger Vehicle Subsidy</v>
      </c>
      <c r="D93" s="253" t="s">
        <v>688</v>
      </c>
      <c r="E93" s="345" t="s">
        <v>697</v>
      </c>
      <c r="F93" s="345" t="s">
        <v>709</v>
      </c>
      <c r="G93" s="345" t="s">
        <v>698</v>
      </c>
      <c r="H93" s="18">
        <v>1674</v>
      </c>
      <c r="I93" s="369" t="s">
        <v>680</v>
      </c>
      <c r="J93" s="368" t="str">
        <f>IF(ISBLANK(INDEX('Policy Characteristics'!D:D,MATCH($C93,'Policy Characteristics'!$C:$C,0))),"",INDEX('Policy Characteristics'!D:D,MATCH($C93,'Policy Characteristics'!$C:$C,0)))</f>
        <v>Vehicle Subsidy</v>
      </c>
      <c r="K93" s="354" t="str">
        <f>IF(ISBLANK(INDEX('Policy Characteristics'!E:E,MATCH($C93,'Policy Characteristics'!$C:$C,0))),"",INDEX('Policy Characteristics'!E:E,MATCH($C93,'Policy Characteristics'!$C:$C,0)))</f>
        <v>trans psgr subsidy</v>
      </c>
      <c r="L93" s="222">
        <f>IF(ISBLANK(INDEX('Policy Characteristics'!F:F,MATCH($C93,'Policy Characteristics'!$C:$C,0))),"",INDEX('Policy Characteristics'!F:F,MATCH($C93,'Policy Characteristics'!$C:$C,0)))</f>
        <v>-60000</v>
      </c>
      <c r="M93" s="222">
        <f>IF(ISBLANK(INDEX('Policy Characteristics'!G:G,MATCH($C93,'Policy Characteristics'!$C:$C,0))),"",INDEX('Policy Characteristics'!G:G,MATCH($C93,'Policy Characteristics'!$C:$C,0)))</f>
        <v>60000</v>
      </c>
      <c r="N93" s="222">
        <f>IF(ISBLANK(INDEX('Policy Characteristics'!H:H,MATCH($C93,'Policy Characteristics'!$C:$C,0))),"",INDEX('Policy Characteristics'!H:H,MATCH($C93,'Policy Characteristics'!$C:$C,0)))</f>
        <v>1000</v>
      </c>
      <c r="O93" s="354" t="str">
        <f>IF(ISBLANK(INDEX('Policy Characteristics'!I:I,MATCH($C93,'Policy Characteristics'!$C:$C,0))),"",INDEX('Policy Characteristics'!I:I,MATCH($C93,'Policy Characteristics'!$C:$C,0)))</f>
        <v>thousand KRW/vehicle</v>
      </c>
      <c r="P93" s="354" t="str">
        <f>IF(ISBLANK(INDEX('Policy Characteristics'!J:J,MATCH($C93,'Policy Characteristics'!$C:$C,0))),"",INDEX('Policy Characteristics'!J:J,MATCH($C93,'Policy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93" s="354" t="str">
        <f>IF(ISBLANK(INDEX('Policy Characteristics'!K:K,MATCH($C93,'Policy Characteristics'!$C:$C,0))),"",INDEX('Policy Characteristics'!K:K,MATCH($C93,'Policy Characteristics'!$C:$C,0)))</f>
        <v>transportation-sector-main.html#ev-subsidy</v>
      </c>
      <c r="R93" s="354" t="str">
        <f>IF(ISBLANK(INDEX('Policy Characteristics'!L:L,MATCH($C93,'Policy Characteristics'!$C:$C,0))),"",INDEX('Policy Characteristics'!L:L,MATCH($C93,'Policy Characteristics'!$C:$C,0)))</f>
        <v>ev-subsidy.html</v>
      </c>
    </row>
    <row r="94" spans="1:18" ht="19.899999999999999" customHeight="1">
      <c r="A94" s="354" t="str">
        <f>IF(ISBLANK(INDEX('Policy Characteristics'!A:A,MATCH($C94,'Policy Characteristics'!$C:$C,0))),"",INDEX('Policy Characteristics'!A:A,MATCH($C94,'Policy Characteristics'!$C:$C,0)))</f>
        <v>Transportation</v>
      </c>
      <c r="B94" s="366" t="str">
        <f>IF(ISBLANK(INDEX('Policy Characteristics'!B:B,MATCH($C94,'Policy Characteristics'!$C:$C,0))),"",INDEX('Policy Characteristics'!B:B,MATCH($C94,'Policy Characteristics'!$C:$C,0)))</f>
        <v>Passenger Vehicle Subsidy</v>
      </c>
      <c r="C94" s="354" t="str">
        <f t="shared" si="3"/>
        <v>Additional Passenger Vehicle Subsidy</v>
      </c>
      <c r="D94" s="253" t="s">
        <v>688</v>
      </c>
      <c r="E94" s="345" t="s">
        <v>699</v>
      </c>
      <c r="F94" s="345" t="s">
        <v>709</v>
      </c>
      <c r="G94" s="345" t="s">
        <v>700</v>
      </c>
      <c r="H94" s="18">
        <v>1675</v>
      </c>
      <c r="I94" s="369" t="s">
        <v>680</v>
      </c>
      <c r="J94" s="368" t="str">
        <f>IF(ISBLANK(INDEX('Policy Characteristics'!D:D,MATCH($C94,'Policy Characteristics'!$C:$C,0))),"",INDEX('Policy Characteristics'!D:D,MATCH($C94,'Policy Characteristics'!$C:$C,0)))</f>
        <v>Vehicle Subsidy</v>
      </c>
      <c r="K94" s="354" t="str">
        <f>IF(ISBLANK(INDEX('Policy Characteristics'!E:E,MATCH($C94,'Policy Characteristics'!$C:$C,0))),"",INDEX('Policy Characteristics'!E:E,MATCH($C94,'Policy Characteristics'!$C:$C,0)))</f>
        <v>trans psgr subsidy</v>
      </c>
      <c r="L94" s="222">
        <f>IF(ISBLANK(INDEX('Policy Characteristics'!F:F,MATCH($C94,'Policy Characteristics'!$C:$C,0))),"",INDEX('Policy Characteristics'!F:F,MATCH($C94,'Policy Characteristics'!$C:$C,0)))</f>
        <v>-60000</v>
      </c>
      <c r="M94" s="222">
        <f>IF(ISBLANK(INDEX('Policy Characteristics'!G:G,MATCH($C94,'Policy Characteristics'!$C:$C,0))),"",INDEX('Policy Characteristics'!G:G,MATCH($C94,'Policy Characteristics'!$C:$C,0)))</f>
        <v>60000</v>
      </c>
      <c r="N94" s="222">
        <f>IF(ISBLANK(INDEX('Policy Characteristics'!H:H,MATCH($C94,'Policy Characteristics'!$C:$C,0))),"",INDEX('Policy Characteristics'!H:H,MATCH($C94,'Policy Characteristics'!$C:$C,0)))</f>
        <v>1000</v>
      </c>
      <c r="O94" s="354" t="str">
        <f>IF(ISBLANK(INDEX('Policy Characteristics'!I:I,MATCH($C94,'Policy Characteristics'!$C:$C,0))),"",INDEX('Policy Characteristics'!I:I,MATCH($C94,'Policy Characteristics'!$C:$C,0)))</f>
        <v>thousand KRW/vehicle</v>
      </c>
      <c r="P94" s="354" t="str">
        <f>IF(ISBLANK(INDEX('Policy Characteristics'!J:J,MATCH($C94,'Policy Characteristics'!$C:$C,0))),"",INDEX('Policy Characteristics'!J:J,MATCH($C94,'Policy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94" s="354" t="str">
        <f>IF(ISBLANK(INDEX('Policy Characteristics'!K:K,MATCH($C94,'Policy Characteristics'!$C:$C,0))),"",INDEX('Policy Characteristics'!K:K,MATCH($C94,'Policy Characteristics'!$C:$C,0)))</f>
        <v>transportation-sector-main.html#ev-subsidy</v>
      </c>
      <c r="R94" s="354" t="str">
        <f>IF(ISBLANK(INDEX('Policy Characteristics'!L:L,MATCH($C94,'Policy Characteristics'!$C:$C,0))),"",INDEX('Policy Characteristics'!L:L,MATCH($C94,'Policy Characteristics'!$C:$C,0)))</f>
        <v>ev-subsidy.html</v>
      </c>
    </row>
    <row r="95" spans="1:18" ht="19.899999999999999" customHeight="1">
      <c r="A95" s="354" t="str">
        <f>IF(ISBLANK(INDEX('Policy Characteristics'!A:A,MATCH($C95,'Policy Characteristics'!$C:$C,0))),"",INDEX('Policy Characteristics'!A:A,MATCH($C95,'Policy Characteristics'!$C:$C,0)))</f>
        <v>Transportation</v>
      </c>
      <c r="B95" s="366" t="str">
        <f>IF(ISBLANK(INDEX('Policy Characteristics'!B:B,MATCH($C95,'Policy Characteristics'!$C:$C,0))),"",INDEX('Policy Characteristics'!B:B,MATCH($C95,'Policy Characteristics'!$C:$C,0)))</f>
        <v>Passenger Vehicle Subsidy</v>
      </c>
      <c r="C95" s="354" t="str">
        <f t="shared" si="3"/>
        <v>Additional Passenger Vehicle Subsidy</v>
      </c>
      <c r="D95" s="253" t="s">
        <v>688</v>
      </c>
      <c r="E95" s="345" t="s">
        <v>701</v>
      </c>
      <c r="F95" s="345" t="s">
        <v>709</v>
      </c>
      <c r="G95" s="345" t="s">
        <v>702</v>
      </c>
      <c r="H95" s="18">
        <v>1676</v>
      </c>
      <c r="I95" s="369" t="s">
        <v>680</v>
      </c>
      <c r="J95" s="368" t="str">
        <f>IF(ISBLANK(INDEX('Policy Characteristics'!D:D,MATCH($C95,'Policy Characteristics'!$C:$C,0))),"",INDEX('Policy Characteristics'!D:D,MATCH($C95,'Policy Characteristics'!$C:$C,0)))</f>
        <v>Vehicle Subsidy</v>
      </c>
      <c r="K95" s="354" t="str">
        <f>IF(ISBLANK(INDEX('Policy Characteristics'!E:E,MATCH($C95,'Policy Characteristics'!$C:$C,0))),"",INDEX('Policy Characteristics'!E:E,MATCH($C95,'Policy Characteristics'!$C:$C,0)))</f>
        <v>trans psgr subsidy</v>
      </c>
      <c r="L95" s="222">
        <f>IF(ISBLANK(INDEX('Policy Characteristics'!F:F,MATCH($C95,'Policy Characteristics'!$C:$C,0))),"",INDEX('Policy Characteristics'!F:F,MATCH($C95,'Policy Characteristics'!$C:$C,0)))</f>
        <v>-60000</v>
      </c>
      <c r="M95" s="222">
        <f>IF(ISBLANK(INDEX('Policy Characteristics'!G:G,MATCH($C95,'Policy Characteristics'!$C:$C,0))),"",INDEX('Policy Characteristics'!G:G,MATCH($C95,'Policy Characteristics'!$C:$C,0)))</f>
        <v>60000</v>
      </c>
      <c r="N95" s="222">
        <f>IF(ISBLANK(INDEX('Policy Characteristics'!H:H,MATCH($C95,'Policy Characteristics'!$C:$C,0))),"",INDEX('Policy Characteristics'!H:H,MATCH($C95,'Policy Characteristics'!$C:$C,0)))</f>
        <v>1000</v>
      </c>
      <c r="O95" s="354" t="str">
        <f>IF(ISBLANK(INDEX('Policy Characteristics'!I:I,MATCH($C95,'Policy Characteristics'!$C:$C,0))),"",INDEX('Policy Characteristics'!I:I,MATCH($C95,'Policy Characteristics'!$C:$C,0)))</f>
        <v>thousand KRW/vehicle</v>
      </c>
      <c r="P95" s="354" t="str">
        <f>IF(ISBLANK(INDEX('Policy Characteristics'!J:J,MATCH($C95,'Policy Characteristics'!$C:$C,0))),"",INDEX('Policy Characteristics'!J:J,MATCH($C95,'Policy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95" s="354" t="str">
        <f>IF(ISBLANK(INDEX('Policy Characteristics'!K:K,MATCH($C95,'Policy Characteristics'!$C:$C,0))),"",INDEX('Policy Characteristics'!K:K,MATCH($C95,'Policy Characteristics'!$C:$C,0)))</f>
        <v>transportation-sector-main.html#ev-subsidy</v>
      </c>
      <c r="R95" s="354" t="str">
        <f>IF(ISBLANK(INDEX('Policy Characteristics'!L:L,MATCH($C95,'Policy Characteristics'!$C:$C,0))),"",INDEX('Policy Characteristics'!L:L,MATCH($C95,'Policy Characteristics'!$C:$C,0)))</f>
        <v>ev-subsidy.html</v>
      </c>
    </row>
    <row r="96" spans="1:18" ht="19.899999999999999" customHeight="1">
      <c r="A96" s="354" t="str">
        <f>IF(ISBLANK(INDEX('Policy Characteristics'!A:A,MATCH($C96,'Policy Characteristics'!$C:$C,0))),"",INDEX('Policy Characteristics'!A:A,MATCH($C96,'Policy Characteristics'!$C:$C,0)))</f>
        <v>Transportation</v>
      </c>
      <c r="B96" s="366" t="str">
        <f>IF(ISBLANK(INDEX('Policy Characteristics'!B:B,MATCH($C96,'Policy Characteristics'!$C:$C,0))),"",INDEX('Policy Characteristics'!B:B,MATCH($C96,'Policy Characteristics'!$C:$C,0)))</f>
        <v>Passenger Vehicle Subsidy</v>
      </c>
      <c r="C96" s="354" t="str">
        <f t="shared" si="3"/>
        <v>Additional Passenger Vehicle Subsidy</v>
      </c>
      <c r="D96" s="253" t="s">
        <v>688</v>
      </c>
      <c r="E96" s="345" t="s">
        <v>703</v>
      </c>
      <c r="F96" s="345" t="s">
        <v>709</v>
      </c>
      <c r="G96" s="345" t="s">
        <v>703</v>
      </c>
      <c r="H96" s="18">
        <v>1677</v>
      </c>
      <c r="I96" s="369" t="s">
        <v>680</v>
      </c>
      <c r="J96" s="368" t="str">
        <f>IF(ISBLANK(INDEX('Policy Characteristics'!D:D,MATCH($C96,'Policy Characteristics'!$C:$C,0))),"",INDEX('Policy Characteristics'!D:D,MATCH($C96,'Policy Characteristics'!$C:$C,0)))</f>
        <v>Vehicle Subsidy</v>
      </c>
      <c r="K96" s="354" t="str">
        <f>IF(ISBLANK(INDEX('Policy Characteristics'!E:E,MATCH($C96,'Policy Characteristics'!$C:$C,0))),"",INDEX('Policy Characteristics'!E:E,MATCH($C96,'Policy Characteristics'!$C:$C,0)))</f>
        <v>trans psgr subsidy</v>
      </c>
      <c r="L96" s="222">
        <f>IF(ISBLANK(INDEX('Policy Characteristics'!F:F,MATCH($C96,'Policy Characteristics'!$C:$C,0))),"",INDEX('Policy Characteristics'!F:F,MATCH($C96,'Policy Characteristics'!$C:$C,0)))</f>
        <v>-60000</v>
      </c>
      <c r="M96" s="222">
        <f>IF(ISBLANK(INDEX('Policy Characteristics'!G:G,MATCH($C96,'Policy Characteristics'!$C:$C,0))),"",INDEX('Policy Characteristics'!G:G,MATCH($C96,'Policy Characteristics'!$C:$C,0)))</f>
        <v>60000</v>
      </c>
      <c r="N96" s="222">
        <f>IF(ISBLANK(INDEX('Policy Characteristics'!H:H,MATCH($C96,'Policy Characteristics'!$C:$C,0))),"",INDEX('Policy Characteristics'!H:H,MATCH($C96,'Policy Characteristics'!$C:$C,0)))</f>
        <v>1000</v>
      </c>
      <c r="O96" s="354" t="str">
        <f>IF(ISBLANK(INDEX('Policy Characteristics'!I:I,MATCH($C96,'Policy Characteristics'!$C:$C,0))),"",INDEX('Policy Characteristics'!I:I,MATCH($C96,'Policy Characteristics'!$C:$C,0)))</f>
        <v>thousand KRW/vehicle</v>
      </c>
      <c r="P96" s="354" t="str">
        <f>IF(ISBLANK(INDEX('Policy Characteristics'!J:J,MATCH($C96,'Policy Characteristics'!$C:$C,0))),"",INDEX('Policy Characteristics'!J:J,MATCH($C96,'Policy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96" s="354" t="str">
        <f>IF(ISBLANK(INDEX('Policy Characteristics'!K:K,MATCH($C96,'Policy Characteristics'!$C:$C,0))),"",INDEX('Policy Characteristics'!K:K,MATCH($C96,'Policy Characteristics'!$C:$C,0)))</f>
        <v>transportation-sector-main.html#ev-subsidy</v>
      </c>
      <c r="R96" s="354" t="str">
        <f>IF(ISBLANK(INDEX('Policy Characteristics'!L:L,MATCH($C96,'Policy Characteristics'!$C:$C,0))),"",INDEX('Policy Characteristics'!L:L,MATCH($C96,'Policy Characteristics'!$C:$C,0)))</f>
        <v>ev-subsidy.html</v>
      </c>
    </row>
    <row r="97" spans="1:18" ht="19.899999999999999" customHeight="1">
      <c r="A97" s="354" t="str">
        <f>IF(ISBLANK(INDEX('Policy Characteristics'!A:A,MATCH($C97,'Policy Characteristics'!$C:$C,0))),"",INDEX('Policy Characteristics'!A:A,MATCH($C97,'Policy Characteristics'!$C:$C,0)))</f>
        <v>Transportation</v>
      </c>
      <c r="B97" s="366" t="str">
        <f>IF(ISBLANK(INDEX('Policy Characteristics'!B:B,MATCH($C97,'Policy Characteristics'!$C:$C,0))),"",INDEX('Policy Characteristics'!B:B,MATCH($C97,'Policy Characteristics'!$C:$C,0)))</f>
        <v>Passenger Vehicle Subsidy</v>
      </c>
      <c r="C97" s="354" t="str">
        <f t="shared" si="3"/>
        <v>Additional Passenger Vehicle Subsidy</v>
      </c>
      <c r="D97" s="253" t="s">
        <v>688</v>
      </c>
      <c r="E97" s="345" t="s">
        <v>704</v>
      </c>
      <c r="F97" s="345" t="s">
        <v>709</v>
      </c>
      <c r="G97" s="345" t="s">
        <v>705</v>
      </c>
      <c r="H97" s="18">
        <v>1678</v>
      </c>
      <c r="I97" s="369" t="s">
        <v>680</v>
      </c>
      <c r="J97" s="368" t="str">
        <f>IF(ISBLANK(INDEX('Policy Characteristics'!D:D,MATCH($C97,'Policy Characteristics'!$C:$C,0))),"",INDEX('Policy Characteristics'!D:D,MATCH($C97,'Policy Characteristics'!$C:$C,0)))</f>
        <v>Vehicle Subsidy</v>
      </c>
      <c r="K97" s="354" t="str">
        <f>IF(ISBLANK(INDEX('Policy Characteristics'!E:E,MATCH($C97,'Policy Characteristics'!$C:$C,0))),"",INDEX('Policy Characteristics'!E:E,MATCH($C97,'Policy Characteristics'!$C:$C,0)))</f>
        <v>trans psgr subsidy</v>
      </c>
      <c r="L97" s="222">
        <f>IF(ISBLANK(INDEX('Policy Characteristics'!F:F,MATCH($C97,'Policy Characteristics'!$C:$C,0))),"",INDEX('Policy Characteristics'!F:F,MATCH($C97,'Policy Characteristics'!$C:$C,0)))</f>
        <v>-60000</v>
      </c>
      <c r="M97" s="222">
        <f>IF(ISBLANK(INDEX('Policy Characteristics'!G:G,MATCH($C97,'Policy Characteristics'!$C:$C,0))),"",INDEX('Policy Characteristics'!G:G,MATCH($C97,'Policy Characteristics'!$C:$C,0)))</f>
        <v>60000</v>
      </c>
      <c r="N97" s="222">
        <f>IF(ISBLANK(INDEX('Policy Characteristics'!H:H,MATCH($C97,'Policy Characteristics'!$C:$C,0))),"",INDEX('Policy Characteristics'!H:H,MATCH($C97,'Policy Characteristics'!$C:$C,0)))</f>
        <v>1000</v>
      </c>
      <c r="O97" s="354" t="str">
        <f>IF(ISBLANK(INDEX('Policy Characteristics'!I:I,MATCH($C97,'Policy Characteristics'!$C:$C,0))),"",INDEX('Policy Characteristics'!I:I,MATCH($C97,'Policy Characteristics'!$C:$C,0)))</f>
        <v>thousand KRW/vehicle</v>
      </c>
      <c r="P97" s="354" t="str">
        <f>IF(ISBLANK(INDEX('Policy Characteristics'!J:J,MATCH($C97,'Policy Characteristics'!$C:$C,0))),"",INDEX('Policy Characteristics'!J:J,MATCH($C97,'Policy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97" s="354" t="str">
        <f>IF(ISBLANK(INDEX('Policy Characteristics'!K:K,MATCH($C97,'Policy Characteristics'!$C:$C,0))),"",INDEX('Policy Characteristics'!K:K,MATCH($C97,'Policy Characteristics'!$C:$C,0)))</f>
        <v>transportation-sector-main.html#ev-subsidy</v>
      </c>
      <c r="R97" s="354" t="str">
        <f>IF(ISBLANK(INDEX('Policy Characteristics'!L:L,MATCH($C97,'Policy Characteristics'!$C:$C,0))),"",INDEX('Policy Characteristics'!L:L,MATCH($C97,'Policy Characteristics'!$C:$C,0)))</f>
        <v>ev-subsidy.html</v>
      </c>
    </row>
    <row r="98" spans="1:18" ht="19.899999999999999" customHeight="1">
      <c r="A98" s="354" t="str">
        <f>IF(ISBLANK(INDEX('Policy Characteristics'!A:A,MATCH($C98,'Policy Characteristics'!$C:$C,0))),"",INDEX('Policy Characteristics'!A:A,MATCH($C98,'Policy Characteristics'!$C:$C,0)))</f>
        <v>Transportation</v>
      </c>
      <c r="B98" s="366" t="str">
        <f>IF(ISBLANK(INDEX('Policy Characteristics'!B:B,MATCH($C98,'Policy Characteristics'!$C:$C,0))),"",INDEX('Policy Characteristics'!B:B,MATCH($C98,'Policy Characteristics'!$C:$C,0)))</f>
        <v>Passenger Vehicle Subsidy</v>
      </c>
      <c r="C98" s="354" t="str">
        <f t="shared" si="3"/>
        <v>Additional Passenger Vehicle Subsidy</v>
      </c>
      <c r="D98" s="253" t="s">
        <v>690</v>
      </c>
      <c r="E98" s="253" t="s">
        <v>692</v>
      </c>
      <c r="F98" s="345" t="s">
        <v>710</v>
      </c>
      <c r="G98" s="253" t="s">
        <v>694</v>
      </c>
      <c r="H98" s="18">
        <v>1679</v>
      </c>
      <c r="I98" s="367" t="s">
        <v>670</v>
      </c>
      <c r="J98" s="368" t="str">
        <f>IF(ISBLANK(INDEX('Policy Characteristics'!D:D,MATCH($C98,'Policy Characteristics'!$C:$C,0))),"",INDEX('Policy Characteristics'!D:D,MATCH($C98,'Policy Characteristics'!$C:$C,0)))</f>
        <v>Vehicle Subsidy</v>
      </c>
      <c r="K98" s="354" t="str">
        <f>IF(ISBLANK(INDEX('Policy Characteristics'!E:E,MATCH($C98,'Policy Characteristics'!$C:$C,0))),"",INDEX('Policy Characteristics'!E:E,MATCH($C98,'Policy Characteristics'!$C:$C,0)))</f>
        <v>trans psgr subsidy</v>
      </c>
      <c r="L98" s="222">
        <f>IF(ISBLANK(INDEX('Policy Characteristics'!F:F,MATCH($C98,'Policy Characteristics'!$C:$C,0))),"",INDEX('Policy Characteristics'!F:F,MATCH($C98,'Policy Characteristics'!$C:$C,0)))</f>
        <v>-60000</v>
      </c>
      <c r="M98" s="222">
        <f>IF(ISBLANK(INDEX('Policy Characteristics'!G:G,MATCH($C98,'Policy Characteristics'!$C:$C,0))),"",INDEX('Policy Characteristics'!G:G,MATCH($C98,'Policy Characteristics'!$C:$C,0)))</f>
        <v>60000</v>
      </c>
      <c r="N98" s="222">
        <f>IF(ISBLANK(INDEX('Policy Characteristics'!H:H,MATCH($C98,'Policy Characteristics'!$C:$C,0))),"",INDEX('Policy Characteristics'!H:H,MATCH($C98,'Policy Characteristics'!$C:$C,0)))</f>
        <v>1000</v>
      </c>
      <c r="O98" s="354" t="str">
        <f>IF(ISBLANK(INDEX('Policy Characteristics'!I:I,MATCH($C98,'Policy Characteristics'!$C:$C,0))),"",INDEX('Policy Characteristics'!I:I,MATCH($C98,'Policy Characteristics'!$C:$C,0)))</f>
        <v>thousand KRW/vehicle</v>
      </c>
      <c r="P98" s="354" t="str">
        <f>IF(ISBLANK(INDEX('Policy Characteristics'!J:J,MATCH($C98,'Policy Characteristics'!$C:$C,0))),"",INDEX('Policy Characteristics'!J:J,MATCH($C98,'Policy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98" s="354" t="str">
        <f>IF(ISBLANK(INDEX('Policy Characteristics'!K:K,MATCH($C98,'Policy Characteristics'!$C:$C,0))),"",INDEX('Policy Characteristics'!K:K,MATCH($C98,'Policy Characteristics'!$C:$C,0)))</f>
        <v>transportation-sector-main.html#ev-subsidy</v>
      </c>
      <c r="R98" s="354" t="str">
        <f>IF(ISBLANK(INDEX('Policy Characteristics'!L:L,MATCH($C98,'Policy Characteristics'!$C:$C,0))),"",INDEX('Policy Characteristics'!L:L,MATCH($C98,'Policy Characteristics'!$C:$C,0)))</f>
        <v>ev-subsidy.html</v>
      </c>
    </row>
    <row r="99" spans="1:18" ht="19.899999999999999" customHeight="1">
      <c r="A99" s="354" t="str">
        <f>IF(ISBLANK(INDEX('Policy Characteristics'!A:A,MATCH($C99,'Policy Characteristics'!$C:$C,0))),"",INDEX('Policy Characteristics'!A:A,MATCH($C99,'Policy Characteristics'!$C:$C,0)))</f>
        <v>Transportation</v>
      </c>
      <c r="B99" s="366" t="str">
        <f>IF(ISBLANK(INDEX('Policy Characteristics'!B:B,MATCH($C99,'Policy Characteristics'!$C:$C,0))),"",INDEX('Policy Characteristics'!B:B,MATCH($C99,'Policy Characteristics'!$C:$C,0)))</f>
        <v>Passenger Vehicle Subsidy</v>
      </c>
      <c r="C99" s="354" t="str">
        <f t="shared" si="3"/>
        <v>Additional Passenger Vehicle Subsidy</v>
      </c>
      <c r="D99" s="253" t="s">
        <v>690</v>
      </c>
      <c r="E99" s="345" t="s">
        <v>695</v>
      </c>
      <c r="F99" s="345" t="s">
        <v>710</v>
      </c>
      <c r="G99" s="345" t="s">
        <v>696</v>
      </c>
      <c r="H99" s="18">
        <v>1680</v>
      </c>
      <c r="I99" s="369" t="s">
        <v>680</v>
      </c>
      <c r="J99" s="368" t="str">
        <f>IF(ISBLANK(INDEX('Policy Characteristics'!D:D,MATCH($C99,'Policy Characteristics'!$C:$C,0))),"",INDEX('Policy Characteristics'!D:D,MATCH($C99,'Policy Characteristics'!$C:$C,0)))</f>
        <v>Vehicle Subsidy</v>
      </c>
      <c r="K99" s="354" t="str">
        <f>IF(ISBLANK(INDEX('Policy Characteristics'!E:E,MATCH($C99,'Policy Characteristics'!$C:$C,0))),"",INDEX('Policy Characteristics'!E:E,MATCH($C99,'Policy Characteristics'!$C:$C,0)))</f>
        <v>trans psgr subsidy</v>
      </c>
      <c r="L99" s="222">
        <f>IF(ISBLANK(INDEX('Policy Characteristics'!F:F,MATCH($C99,'Policy Characteristics'!$C:$C,0))),"",INDEX('Policy Characteristics'!F:F,MATCH($C99,'Policy Characteristics'!$C:$C,0)))</f>
        <v>-60000</v>
      </c>
      <c r="M99" s="222">
        <f>IF(ISBLANK(INDEX('Policy Characteristics'!G:G,MATCH($C99,'Policy Characteristics'!$C:$C,0))),"",INDEX('Policy Characteristics'!G:G,MATCH($C99,'Policy Characteristics'!$C:$C,0)))</f>
        <v>60000</v>
      </c>
      <c r="N99" s="222">
        <f>IF(ISBLANK(INDEX('Policy Characteristics'!H:H,MATCH($C99,'Policy Characteristics'!$C:$C,0))),"",INDEX('Policy Characteristics'!H:H,MATCH($C99,'Policy Characteristics'!$C:$C,0)))</f>
        <v>1000</v>
      </c>
      <c r="O99" s="354" t="str">
        <f>IF(ISBLANK(INDEX('Policy Characteristics'!I:I,MATCH($C99,'Policy Characteristics'!$C:$C,0))),"",INDEX('Policy Characteristics'!I:I,MATCH($C99,'Policy Characteristics'!$C:$C,0)))</f>
        <v>thousand KRW/vehicle</v>
      </c>
      <c r="P99" s="354" t="str">
        <f>IF(ISBLANK(INDEX('Policy Characteristics'!J:J,MATCH($C99,'Policy Characteristics'!$C:$C,0))),"",INDEX('Policy Characteristics'!J:J,MATCH($C99,'Policy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99" s="354" t="str">
        <f>IF(ISBLANK(INDEX('Policy Characteristics'!K:K,MATCH($C99,'Policy Characteristics'!$C:$C,0))),"",INDEX('Policy Characteristics'!K:K,MATCH($C99,'Policy Characteristics'!$C:$C,0)))</f>
        <v>transportation-sector-main.html#ev-subsidy</v>
      </c>
      <c r="R99" s="354" t="str">
        <f>IF(ISBLANK(INDEX('Policy Characteristics'!L:L,MATCH($C99,'Policy Characteristics'!$C:$C,0))),"",INDEX('Policy Characteristics'!L:L,MATCH($C99,'Policy Characteristics'!$C:$C,0)))</f>
        <v>ev-subsidy.html</v>
      </c>
    </row>
    <row r="100" spans="1:18" ht="19.899999999999999" customHeight="1">
      <c r="A100" s="354" t="str">
        <f>IF(ISBLANK(INDEX('Policy Characteristics'!A:A,MATCH($C100,'Policy Characteristics'!$C:$C,0))),"",INDEX('Policy Characteristics'!A:A,MATCH($C100,'Policy Characteristics'!$C:$C,0)))</f>
        <v>Transportation</v>
      </c>
      <c r="B100" s="366" t="str">
        <f>IF(ISBLANK(INDEX('Policy Characteristics'!B:B,MATCH($C100,'Policy Characteristics'!$C:$C,0))),"",INDEX('Policy Characteristics'!B:B,MATCH($C100,'Policy Characteristics'!$C:$C,0)))</f>
        <v>Passenger Vehicle Subsidy</v>
      </c>
      <c r="C100" s="354" t="str">
        <f t="shared" si="3"/>
        <v>Additional Passenger Vehicle Subsidy</v>
      </c>
      <c r="D100" s="253" t="s">
        <v>690</v>
      </c>
      <c r="E100" s="345" t="s">
        <v>697</v>
      </c>
      <c r="F100" s="345" t="s">
        <v>710</v>
      </c>
      <c r="G100" s="345" t="s">
        <v>698</v>
      </c>
      <c r="H100" s="18">
        <v>1681</v>
      </c>
      <c r="I100" s="369" t="s">
        <v>680</v>
      </c>
      <c r="J100" s="368" t="str">
        <f>IF(ISBLANK(INDEX('Policy Characteristics'!D:D,MATCH($C100,'Policy Characteristics'!$C:$C,0))),"",INDEX('Policy Characteristics'!D:D,MATCH($C100,'Policy Characteristics'!$C:$C,0)))</f>
        <v>Vehicle Subsidy</v>
      </c>
      <c r="K100" s="354" t="str">
        <f>IF(ISBLANK(INDEX('Policy Characteristics'!E:E,MATCH($C100,'Policy Characteristics'!$C:$C,0))),"",INDEX('Policy Characteristics'!E:E,MATCH($C100,'Policy Characteristics'!$C:$C,0)))</f>
        <v>trans psgr subsidy</v>
      </c>
      <c r="L100" s="222">
        <f>IF(ISBLANK(INDEX('Policy Characteristics'!F:F,MATCH($C100,'Policy Characteristics'!$C:$C,0))),"",INDEX('Policy Characteristics'!F:F,MATCH($C100,'Policy Characteristics'!$C:$C,0)))</f>
        <v>-60000</v>
      </c>
      <c r="M100" s="222">
        <f>IF(ISBLANK(INDEX('Policy Characteristics'!G:G,MATCH($C100,'Policy Characteristics'!$C:$C,0))),"",INDEX('Policy Characteristics'!G:G,MATCH($C100,'Policy Characteristics'!$C:$C,0)))</f>
        <v>60000</v>
      </c>
      <c r="N100" s="222">
        <f>IF(ISBLANK(INDEX('Policy Characteristics'!H:H,MATCH($C100,'Policy Characteristics'!$C:$C,0))),"",INDEX('Policy Characteristics'!H:H,MATCH($C100,'Policy Characteristics'!$C:$C,0)))</f>
        <v>1000</v>
      </c>
      <c r="O100" s="354" t="str">
        <f>IF(ISBLANK(INDEX('Policy Characteristics'!I:I,MATCH($C100,'Policy Characteristics'!$C:$C,0))),"",INDEX('Policy Characteristics'!I:I,MATCH($C100,'Policy Characteristics'!$C:$C,0)))</f>
        <v>thousand KRW/vehicle</v>
      </c>
      <c r="P100" s="354" t="str">
        <f>IF(ISBLANK(INDEX('Policy Characteristics'!J:J,MATCH($C100,'Policy Characteristics'!$C:$C,0))),"",INDEX('Policy Characteristics'!J:J,MATCH($C100,'Policy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100" s="354" t="str">
        <f>IF(ISBLANK(INDEX('Policy Characteristics'!K:K,MATCH($C100,'Policy Characteristics'!$C:$C,0))),"",INDEX('Policy Characteristics'!K:K,MATCH($C100,'Policy Characteristics'!$C:$C,0)))</f>
        <v>transportation-sector-main.html#ev-subsidy</v>
      </c>
      <c r="R100" s="354" t="str">
        <f>IF(ISBLANK(INDEX('Policy Characteristics'!L:L,MATCH($C100,'Policy Characteristics'!$C:$C,0))),"",INDEX('Policy Characteristics'!L:L,MATCH($C100,'Policy Characteristics'!$C:$C,0)))</f>
        <v>ev-subsidy.html</v>
      </c>
    </row>
    <row r="101" spans="1:18" ht="19.899999999999999" customHeight="1">
      <c r="A101" s="354" t="str">
        <f>IF(ISBLANK(INDEX('Policy Characteristics'!A:A,MATCH($C101,'Policy Characteristics'!$C:$C,0))),"",INDEX('Policy Characteristics'!A:A,MATCH($C101,'Policy Characteristics'!$C:$C,0)))</f>
        <v>Transportation</v>
      </c>
      <c r="B101" s="366" t="str">
        <f>IF(ISBLANK(INDEX('Policy Characteristics'!B:B,MATCH($C101,'Policy Characteristics'!$C:$C,0))),"",INDEX('Policy Characteristics'!B:B,MATCH($C101,'Policy Characteristics'!$C:$C,0)))</f>
        <v>Passenger Vehicle Subsidy</v>
      </c>
      <c r="C101" s="354" t="str">
        <f t="shared" si="3"/>
        <v>Additional Passenger Vehicle Subsidy</v>
      </c>
      <c r="D101" s="253" t="s">
        <v>690</v>
      </c>
      <c r="E101" s="345" t="s">
        <v>699</v>
      </c>
      <c r="F101" s="345" t="s">
        <v>710</v>
      </c>
      <c r="G101" s="345" t="s">
        <v>700</v>
      </c>
      <c r="H101" s="18">
        <v>1682</v>
      </c>
      <c r="I101" s="369" t="s">
        <v>680</v>
      </c>
      <c r="J101" s="368" t="str">
        <f>IF(ISBLANK(INDEX('Policy Characteristics'!D:D,MATCH($C101,'Policy Characteristics'!$C:$C,0))),"",INDEX('Policy Characteristics'!D:D,MATCH($C101,'Policy Characteristics'!$C:$C,0)))</f>
        <v>Vehicle Subsidy</v>
      </c>
      <c r="K101" s="354" t="str">
        <f>IF(ISBLANK(INDEX('Policy Characteristics'!E:E,MATCH($C101,'Policy Characteristics'!$C:$C,0))),"",INDEX('Policy Characteristics'!E:E,MATCH($C101,'Policy Characteristics'!$C:$C,0)))</f>
        <v>trans psgr subsidy</v>
      </c>
      <c r="L101" s="222">
        <f>IF(ISBLANK(INDEX('Policy Characteristics'!F:F,MATCH($C101,'Policy Characteristics'!$C:$C,0))),"",INDEX('Policy Characteristics'!F:F,MATCH($C101,'Policy Characteristics'!$C:$C,0)))</f>
        <v>-60000</v>
      </c>
      <c r="M101" s="222">
        <f>IF(ISBLANK(INDEX('Policy Characteristics'!G:G,MATCH($C101,'Policy Characteristics'!$C:$C,0))),"",INDEX('Policy Characteristics'!G:G,MATCH($C101,'Policy Characteristics'!$C:$C,0)))</f>
        <v>60000</v>
      </c>
      <c r="N101" s="222">
        <f>IF(ISBLANK(INDEX('Policy Characteristics'!H:H,MATCH($C101,'Policy Characteristics'!$C:$C,0))),"",INDEX('Policy Characteristics'!H:H,MATCH($C101,'Policy Characteristics'!$C:$C,0)))</f>
        <v>1000</v>
      </c>
      <c r="O101" s="354" t="str">
        <f>IF(ISBLANK(INDEX('Policy Characteristics'!I:I,MATCH($C101,'Policy Characteristics'!$C:$C,0))),"",INDEX('Policy Characteristics'!I:I,MATCH($C101,'Policy Characteristics'!$C:$C,0)))</f>
        <v>thousand KRW/vehicle</v>
      </c>
      <c r="P101" s="354" t="str">
        <f>IF(ISBLANK(INDEX('Policy Characteristics'!J:J,MATCH($C101,'Policy Characteristics'!$C:$C,0))),"",INDEX('Policy Characteristics'!J:J,MATCH($C101,'Policy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101" s="354" t="str">
        <f>IF(ISBLANK(INDEX('Policy Characteristics'!K:K,MATCH($C101,'Policy Characteristics'!$C:$C,0))),"",INDEX('Policy Characteristics'!K:K,MATCH($C101,'Policy Characteristics'!$C:$C,0)))</f>
        <v>transportation-sector-main.html#ev-subsidy</v>
      </c>
      <c r="R101" s="354" t="str">
        <f>IF(ISBLANK(INDEX('Policy Characteristics'!L:L,MATCH($C101,'Policy Characteristics'!$C:$C,0))),"",INDEX('Policy Characteristics'!L:L,MATCH($C101,'Policy Characteristics'!$C:$C,0)))</f>
        <v>ev-subsidy.html</v>
      </c>
    </row>
    <row r="102" spans="1:18" ht="19.899999999999999" customHeight="1">
      <c r="A102" s="354" t="str">
        <f>IF(ISBLANK(INDEX('Policy Characteristics'!A:A,MATCH($C102,'Policy Characteristics'!$C:$C,0))),"",INDEX('Policy Characteristics'!A:A,MATCH($C102,'Policy Characteristics'!$C:$C,0)))</f>
        <v>Transportation</v>
      </c>
      <c r="B102" s="366" t="str">
        <f>IF(ISBLANK(INDEX('Policy Characteristics'!B:B,MATCH($C102,'Policy Characteristics'!$C:$C,0))),"",INDEX('Policy Characteristics'!B:B,MATCH($C102,'Policy Characteristics'!$C:$C,0)))</f>
        <v>Passenger Vehicle Subsidy</v>
      </c>
      <c r="C102" s="354" t="str">
        <f t="shared" si="3"/>
        <v>Additional Passenger Vehicle Subsidy</v>
      </c>
      <c r="D102" s="253" t="s">
        <v>690</v>
      </c>
      <c r="E102" s="345" t="s">
        <v>701</v>
      </c>
      <c r="F102" s="345" t="s">
        <v>710</v>
      </c>
      <c r="G102" s="345" t="s">
        <v>702</v>
      </c>
      <c r="H102" s="18">
        <v>1683</v>
      </c>
      <c r="I102" s="367" t="s">
        <v>670</v>
      </c>
      <c r="J102" s="368" t="str">
        <f>IF(ISBLANK(INDEX('Policy Characteristics'!D:D,MATCH($C102,'Policy Characteristics'!$C:$C,0))),"",INDEX('Policy Characteristics'!D:D,MATCH($C102,'Policy Characteristics'!$C:$C,0)))</f>
        <v>Vehicle Subsidy</v>
      </c>
      <c r="K102" s="354" t="str">
        <f>IF(ISBLANK(INDEX('Policy Characteristics'!E:E,MATCH($C102,'Policy Characteristics'!$C:$C,0))),"",INDEX('Policy Characteristics'!E:E,MATCH($C102,'Policy Characteristics'!$C:$C,0)))</f>
        <v>trans psgr subsidy</v>
      </c>
      <c r="L102" s="222">
        <f>IF(ISBLANK(INDEX('Policy Characteristics'!F:F,MATCH($C102,'Policy Characteristics'!$C:$C,0))),"",INDEX('Policy Characteristics'!F:F,MATCH($C102,'Policy Characteristics'!$C:$C,0)))</f>
        <v>-60000</v>
      </c>
      <c r="M102" s="222">
        <f>IF(ISBLANK(INDEX('Policy Characteristics'!G:G,MATCH($C102,'Policy Characteristics'!$C:$C,0))),"",INDEX('Policy Characteristics'!G:G,MATCH($C102,'Policy Characteristics'!$C:$C,0)))</f>
        <v>60000</v>
      </c>
      <c r="N102" s="222">
        <f>IF(ISBLANK(INDEX('Policy Characteristics'!H:H,MATCH($C102,'Policy Characteristics'!$C:$C,0))),"",INDEX('Policy Characteristics'!H:H,MATCH($C102,'Policy Characteristics'!$C:$C,0)))</f>
        <v>1000</v>
      </c>
      <c r="O102" s="354" t="str">
        <f>IF(ISBLANK(INDEX('Policy Characteristics'!I:I,MATCH($C102,'Policy Characteristics'!$C:$C,0))),"",INDEX('Policy Characteristics'!I:I,MATCH($C102,'Policy Characteristics'!$C:$C,0)))</f>
        <v>thousand KRW/vehicle</v>
      </c>
      <c r="P102" s="354" t="str">
        <f>IF(ISBLANK(INDEX('Policy Characteristics'!J:J,MATCH($C102,'Policy Characteristics'!$C:$C,0))),"",INDEX('Policy Characteristics'!J:J,MATCH($C102,'Policy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102" s="354" t="str">
        <f>IF(ISBLANK(INDEX('Policy Characteristics'!K:K,MATCH($C102,'Policy Characteristics'!$C:$C,0))),"",INDEX('Policy Characteristics'!K:K,MATCH($C102,'Policy Characteristics'!$C:$C,0)))</f>
        <v>transportation-sector-main.html#ev-subsidy</v>
      </c>
      <c r="R102" s="354" t="str">
        <f>IF(ISBLANK(INDEX('Policy Characteristics'!L:L,MATCH($C102,'Policy Characteristics'!$C:$C,0))),"",INDEX('Policy Characteristics'!L:L,MATCH($C102,'Policy Characteristics'!$C:$C,0)))</f>
        <v>ev-subsidy.html</v>
      </c>
    </row>
    <row r="103" spans="1:18" ht="19.899999999999999" customHeight="1">
      <c r="A103" s="354" t="str">
        <f>IF(ISBLANK(INDEX('Policy Characteristics'!A:A,MATCH($C103,'Policy Characteristics'!$C:$C,0))),"",INDEX('Policy Characteristics'!A:A,MATCH($C103,'Policy Characteristics'!$C:$C,0)))</f>
        <v>Transportation</v>
      </c>
      <c r="B103" s="366" t="str">
        <f>IF(ISBLANK(INDEX('Policy Characteristics'!B:B,MATCH($C103,'Policy Characteristics'!$C:$C,0))),"",INDEX('Policy Characteristics'!B:B,MATCH($C103,'Policy Characteristics'!$C:$C,0)))</f>
        <v>Passenger Vehicle Subsidy</v>
      </c>
      <c r="C103" s="354" t="str">
        <f t="shared" si="3"/>
        <v>Additional Passenger Vehicle Subsidy</v>
      </c>
      <c r="D103" s="253" t="s">
        <v>690</v>
      </c>
      <c r="E103" s="345" t="s">
        <v>703</v>
      </c>
      <c r="F103" s="345" t="s">
        <v>710</v>
      </c>
      <c r="G103" s="345" t="s">
        <v>703</v>
      </c>
      <c r="H103" s="18">
        <v>1684</v>
      </c>
      <c r="I103" s="369" t="s">
        <v>680</v>
      </c>
      <c r="J103" s="368" t="str">
        <f>IF(ISBLANK(INDEX('Policy Characteristics'!D:D,MATCH($C103,'Policy Characteristics'!$C:$C,0))),"",INDEX('Policy Characteristics'!D:D,MATCH($C103,'Policy Characteristics'!$C:$C,0)))</f>
        <v>Vehicle Subsidy</v>
      </c>
      <c r="K103" s="354" t="str">
        <f>IF(ISBLANK(INDEX('Policy Characteristics'!E:E,MATCH($C103,'Policy Characteristics'!$C:$C,0))),"",INDEX('Policy Characteristics'!E:E,MATCH($C103,'Policy Characteristics'!$C:$C,0)))</f>
        <v>trans psgr subsidy</v>
      </c>
      <c r="L103" s="222">
        <f>IF(ISBLANK(INDEX('Policy Characteristics'!F:F,MATCH($C103,'Policy Characteristics'!$C:$C,0))),"",INDEX('Policy Characteristics'!F:F,MATCH($C103,'Policy Characteristics'!$C:$C,0)))</f>
        <v>-60000</v>
      </c>
      <c r="M103" s="222">
        <f>IF(ISBLANK(INDEX('Policy Characteristics'!G:G,MATCH($C103,'Policy Characteristics'!$C:$C,0))),"",INDEX('Policy Characteristics'!G:G,MATCH($C103,'Policy Characteristics'!$C:$C,0)))</f>
        <v>60000</v>
      </c>
      <c r="N103" s="222">
        <f>IF(ISBLANK(INDEX('Policy Characteristics'!H:H,MATCH($C103,'Policy Characteristics'!$C:$C,0))),"",INDEX('Policy Characteristics'!H:H,MATCH($C103,'Policy Characteristics'!$C:$C,0)))</f>
        <v>1000</v>
      </c>
      <c r="O103" s="354" t="str">
        <f>IF(ISBLANK(INDEX('Policy Characteristics'!I:I,MATCH($C103,'Policy Characteristics'!$C:$C,0))),"",INDEX('Policy Characteristics'!I:I,MATCH($C103,'Policy Characteristics'!$C:$C,0)))</f>
        <v>thousand KRW/vehicle</v>
      </c>
      <c r="P103" s="354" t="str">
        <f>IF(ISBLANK(INDEX('Policy Characteristics'!J:J,MATCH($C103,'Policy Characteristics'!$C:$C,0))),"",INDEX('Policy Characteristics'!J:J,MATCH($C103,'Policy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103" s="354" t="str">
        <f>IF(ISBLANK(INDEX('Policy Characteristics'!K:K,MATCH($C103,'Policy Characteristics'!$C:$C,0))),"",INDEX('Policy Characteristics'!K:K,MATCH($C103,'Policy Characteristics'!$C:$C,0)))</f>
        <v>transportation-sector-main.html#ev-subsidy</v>
      </c>
      <c r="R103" s="354" t="str">
        <f>IF(ISBLANK(INDEX('Policy Characteristics'!L:L,MATCH($C103,'Policy Characteristics'!$C:$C,0))),"",INDEX('Policy Characteristics'!L:L,MATCH($C103,'Policy Characteristics'!$C:$C,0)))</f>
        <v>ev-subsidy.html</v>
      </c>
    </row>
    <row r="104" spans="1:18" ht="19.899999999999999" customHeight="1">
      <c r="A104" s="354" t="str">
        <f>IF(ISBLANK(INDEX('Policy Characteristics'!A:A,MATCH($C104,'Policy Characteristics'!$C:$C,0))),"",INDEX('Policy Characteristics'!A:A,MATCH($C104,'Policy Characteristics'!$C:$C,0)))</f>
        <v>Transportation</v>
      </c>
      <c r="B104" s="366" t="str">
        <f>IF(ISBLANK(INDEX('Policy Characteristics'!B:B,MATCH($C104,'Policy Characteristics'!$C:$C,0))),"",INDEX('Policy Characteristics'!B:B,MATCH($C104,'Policy Characteristics'!$C:$C,0)))</f>
        <v>Passenger Vehicle Subsidy</v>
      </c>
      <c r="C104" s="354" t="str">
        <f t="shared" si="3"/>
        <v>Additional Passenger Vehicle Subsidy</v>
      </c>
      <c r="D104" s="253" t="s">
        <v>690</v>
      </c>
      <c r="E104" s="345" t="s">
        <v>704</v>
      </c>
      <c r="F104" s="345" t="s">
        <v>710</v>
      </c>
      <c r="G104" s="345" t="s">
        <v>705</v>
      </c>
      <c r="H104" s="18">
        <v>1685</v>
      </c>
      <c r="I104" s="367" t="s">
        <v>670</v>
      </c>
      <c r="J104" s="368" t="str">
        <f>IF(ISBLANK(INDEX('Policy Characteristics'!D:D,MATCH($C104,'Policy Characteristics'!$C:$C,0))),"",INDEX('Policy Characteristics'!D:D,MATCH($C104,'Policy Characteristics'!$C:$C,0)))</f>
        <v>Vehicle Subsidy</v>
      </c>
      <c r="K104" s="354" t="str">
        <f>IF(ISBLANK(INDEX('Policy Characteristics'!E:E,MATCH($C104,'Policy Characteristics'!$C:$C,0))),"",INDEX('Policy Characteristics'!E:E,MATCH($C104,'Policy Characteristics'!$C:$C,0)))</f>
        <v>trans psgr subsidy</v>
      </c>
      <c r="L104" s="222">
        <f>IF(ISBLANK(INDEX('Policy Characteristics'!F:F,MATCH($C104,'Policy Characteristics'!$C:$C,0))),"",INDEX('Policy Characteristics'!F:F,MATCH($C104,'Policy Characteristics'!$C:$C,0)))</f>
        <v>-60000</v>
      </c>
      <c r="M104" s="222">
        <f>IF(ISBLANK(INDEX('Policy Characteristics'!G:G,MATCH($C104,'Policy Characteristics'!$C:$C,0))),"",INDEX('Policy Characteristics'!G:G,MATCH($C104,'Policy Characteristics'!$C:$C,0)))</f>
        <v>60000</v>
      </c>
      <c r="N104" s="222">
        <f>IF(ISBLANK(INDEX('Policy Characteristics'!H:H,MATCH($C104,'Policy Characteristics'!$C:$C,0))),"",INDEX('Policy Characteristics'!H:H,MATCH($C104,'Policy Characteristics'!$C:$C,0)))</f>
        <v>1000</v>
      </c>
      <c r="O104" s="354" t="str">
        <f>IF(ISBLANK(INDEX('Policy Characteristics'!I:I,MATCH($C104,'Policy Characteristics'!$C:$C,0))),"",INDEX('Policy Characteristics'!I:I,MATCH($C104,'Policy Characteristics'!$C:$C,0)))</f>
        <v>thousand KRW/vehicle</v>
      </c>
      <c r="P104" s="354" t="str">
        <f>IF(ISBLANK(INDEX('Policy Characteristics'!J:J,MATCH($C104,'Policy Characteristics'!$C:$C,0))),"",INDEX('Policy Characteristics'!J:J,MATCH($C104,'Policy Characteristics'!$C:$C,0)))</f>
        <v>**Description:** This policy specifies the subsidy amount offered to purchasers of new passenger vehicle.  This is in addition to subsidies that exist in the BAU case.  A negative value implies a tax or removal of subsidies. // **Guidance for setting values:** As of 2025, South Korea provides substantial purchase subsidies for zero-emission vehicles. For battery electric vehicles (BEVs), the maximum combined national and local subsidy is KRW 6.4 million. For hydrogen fuel cell vehicles (FCEVs), the maximum subsidy reaches KRW 29.5 million. For heavy-duty vehicles, the support is even more significant: large battery-electric HDVs receive up to KRW 198.12 million (combined national and Seoul municipal subsidies), while hydrogen-powered buses and large vans can receive up to KRW 350 million. These subsidy levels can be used as reference points when setting the policy lever values.</v>
      </c>
      <c r="Q104" s="354" t="str">
        <f>IF(ISBLANK(INDEX('Policy Characteristics'!K:K,MATCH($C104,'Policy Characteristics'!$C:$C,0))),"",INDEX('Policy Characteristics'!K:K,MATCH($C104,'Policy Characteristics'!$C:$C,0)))</f>
        <v>transportation-sector-main.html#ev-subsidy</v>
      </c>
      <c r="R104" s="354" t="str">
        <f>IF(ISBLANK(INDEX('Policy Characteristics'!L:L,MATCH($C104,'Policy Characteristics'!$C:$C,0))),"",INDEX('Policy Characteristics'!L:L,MATCH($C104,'Policy Characteristics'!$C:$C,0)))</f>
        <v>ev-subsidy.html</v>
      </c>
    </row>
    <row r="105" spans="1:18" s="345" customFormat="1" ht="19.899999999999999" customHeight="1">
      <c r="A105" s="354" t="str">
        <f>IF(ISBLANK(INDEX('Policy Characteristics'!A:A,MATCH($C105,'Policy Characteristics'!$C:$C,0))),"",INDEX('Policy Characteristics'!A:A,MATCH($C105,'Policy Characteristics'!$C:$C,0)))</f>
        <v>Transportation</v>
      </c>
      <c r="B105" s="366" t="str">
        <f>IF(ISBLANK(INDEX('Policy Characteristics'!B:B,MATCH($C105,'Policy Characteristics'!$C:$C,0))),"",INDEX('Policy Characteristics'!B:B,MATCH($C105,'Policy Characteristics'!$C:$C,0)))</f>
        <v>Freight Vehicle Subsidy</v>
      </c>
      <c r="C105" t="s">
        <v>90</v>
      </c>
      <c r="D105" s="253" t="s">
        <v>666</v>
      </c>
      <c r="E105" s="253" t="s">
        <v>692</v>
      </c>
      <c r="F105" s="345" t="s">
        <v>711</v>
      </c>
      <c r="G105" s="253" t="s">
        <v>694</v>
      </c>
      <c r="H105" s="18">
        <v>1686</v>
      </c>
      <c r="I105" s="367" t="s">
        <v>670</v>
      </c>
      <c r="J105" s="368" t="str">
        <f>IF(ISBLANK(INDEX('Policy Characteristics'!D:D,MATCH($C105,'Policy Characteristics'!$C:$C,0))),"",INDEX('Policy Characteristics'!D:D,MATCH($C105,'Policy Characteristics'!$C:$C,0)))</f>
        <v>Vehicle Subsidy</v>
      </c>
      <c r="K105" s="354" t="str">
        <f>IF(ISBLANK(INDEX('Policy Characteristics'!E:E,MATCH($C105,'Policy Characteristics'!$C:$C,0))),"",INDEX('Policy Characteristics'!E:E,MATCH($C105,'Policy Characteristics'!$C:$C,0)))</f>
        <v>trans frgt subsidy</v>
      </c>
      <c r="L105" s="222">
        <f>IF(ISBLANK(INDEX('Policy Characteristics'!F:F,MATCH($C105,'Policy Characteristics'!$C:$C,0))),"",INDEX('Policy Characteristics'!F:F,MATCH($C105,'Policy Characteristics'!$C:$C,0)))</f>
        <v>-60000</v>
      </c>
      <c r="M105" s="222">
        <f>IF(ISBLANK(INDEX('Policy Characteristics'!G:G,MATCH($C105,'Policy Characteristics'!$C:$C,0))),"",INDEX('Policy Characteristics'!G:G,MATCH($C105,'Policy Characteristics'!$C:$C,0)))</f>
        <v>60000</v>
      </c>
      <c r="N105" s="222">
        <f>IF(ISBLANK(INDEX('Policy Characteristics'!H:H,MATCH($C105,'Policy Characteristics'!$C:$C,0))),"",INDEX('Policy Characteristics'!H:H,MATCH($C105,'Policy Characteristics'!$C:$C,0)))</f>
        <v>1000</v>
      </c>
      <c r="O105" s="354" t="str">
        <f>IF(ISBLANK(INDEX('Policy Characteristics'!I:I,MATCH($C105,'Policy Characteristics'!$C:$C,0))),"",INDEX('Policy Characteristics'!I:I,MATCH($C105,'Policy Characteristics'!$C:$C,0)))</f>
        <v>thousand KRW/vehicle</v>
      </c>
      <c r="P105" s="354" t="str">
        <f>IF(ISBLANK(INDEX('Policy Characteristics'!J:J,MATCH($C105,'Policy Characteristics'!$C:$C,0))),"",INDEX('Policy Characteristics'!J:J,MATCH($C105,'Policy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05" s="354" t="str">
        <f>IF(ISBLANK(INDEX('Policy Characteristics'!K:K,MATCH($C105,'Policy Characteristics'!$C:$C,0))),"",INDEX('Policy Characteristics'!K:K,MATCH($C105,'Policy Characteristics'!$C:$C,0)))</f>
        <v>transportation-sector-main.html#ev-subsidy</v>
      </c>
      <c r="R105" s="354" t="str">
        <f>IF(ISBLANK(INDEX('Policy Characteristics'!L:L,MATCH($C105,'Policy Characteristics'!$C:$C,0))),"",INDEX('Policy Characteristics'!L:L,MATCH($C105,'Policy Characteristics'!$C:$C,0)))</f>
        <v>ev-subsidy.html</v>
      </c>
    </row>
    <row r="106" spans="1:18" ht="19.899999999999999" customHeight="1">
      <c r="A106" s="354" t="str">
        <f>IF(ISBLANK(INDEX('Policy Characteristics'!A:A,MATCH($C106,'Policy Characteristics'!$C:$C,0))),"",INDEX('Policy Characteristics'!A:A,MATCH($C106,'Policy Characteristics'!$C:$C,0)))</f>
        <v>Transportation</v>
      </c>
      <c r="B106" s="366" t="str">
        <f>IF(ISBLANK(INDEX('Policy Characteristics'!B:B,MATCH($C106,'Policy Characteristics'!$C:$C,0))),"",INDEX('Policy Characteristics'!B:B,MATCH($C106,'Policy Characteristics'!$C:$C,0)))</f>
        <v>Freight Vehicle Subsidy</v>
      </c>
      <c r="C106" s="354" t="str">
        <f>C$105</f>
        <v>Additional Freight Vehicle Subsidy</v>
      </c>
      <c r="D106" s="253" t="s">
        <v>666</v>
      </c>
      <c r="E106" s="345" t="s">
        <v>695</v>
      </c>
      <c r="F106" s="345" t="s">
        <v>711</v>
      </c>
      <c r="G106" s="345" t="s">
        <v>696</v>
      </c>
      <c r="H106" s="18">
        <v>1687</v>
      </c>
      <c r="I106" s="367" t="s">
        <v>670</v>
      </c>
      <c r="J106" s="368" t="str">
        <f>IF(ISBLANK(INDEX('Policy Characteristics'!D:D,MATCH($C106,'Policy Characteristics'!$C:$C,0))),"",INDEX('Policy Characteristics'!D:D,MATCH($C106,'Policy Characteristics'!$C:$C,0)))</f>
        <v>Vehicle Subsidy</v>
      </c>
      <c r="K106" s="354" t="str">
        <f>IF(ISBLANK(INDEX('Policy Characteristics'!E:E,MATCH($C106,'Policy Characteristics'!$C:$C,0))),"",INDEX('Policy Characteristics'!E:E,MATCH($C106,'Policy Characteristics'!$C:$C,0)))</f>
        <v>trans frgt subsidy</v>
      </c>
      <c r="L106" s="222">
        <f>IF(ISBLANK(INDEX('Policy Characteristics'!F:F,MATCH($C106,'Policy Characteristics'!$C:$C,0))),"",INDEX('Policy Characteristics'!F:F,MATCH($C106,'Policy Characteristics'!$C:$C,0)))</f>
        <v>-60000</v>
      </c>
      <c r="M106" s="222">
        <f>IF(ISBLANK(INDEX('Policy Characteristics'!G:G,MATCH($C106,'Policy Characteristics'!$C:$C,0))),"",INDEX('Policy Characteristics'!G:G,MATCH($C106,'Policy Characteristics'!$C:$C,0)))</f>
        <v>60000</v>
      </c>
      <c r="N106" s="222">
        <f>IF(ISBLANK(INDEX('Policy Characteristics'!H:H,MATCH($C106,'Policy Characteristics'!$C:$C,0))),"",INDEX('Policy Characteristics'!H:H,MATCH($C106,'Policy Characteristics'!$C:$C,0)))</f>
        <v>1000</v>
      </c>
      <c r="O106" s="354" t="str">
        <f>IF(ISBLANK(INDEX('Policy Characteristics'!I:I,MATCH($C106,'Policy Characteristics'!$C:$C,0))),"",INDEX('Policy Characteristics'!I:I,MATCH($C106,'Policy Characteristics'!$C:$C,0)))</f>
        <v>thousand KRW/vehicle</v>
      </c>
      <c r="P106" s="354" t="str">
        <f>IF(ISBLANK(INDEX('Policy Characteristics'!J:J,MATCH($C106,'Policy Characteristics'!$C:$C,0))),"",INDEX('Policy Characteristics'!J:J,MATCH($C106,'Policy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06" s="354" t="str">
        <f>IF(ISBLANK(INDEX('Policy Characteristics'!K:K,MATCH($C106,'Policy Characteristics'!$C:$C,0))),"",INDEX('Policy Characteristics'!K:K,MATCH($C106,'Policy Characteristics'!$C:$C,0)))</f>
        <v>transportation-sector-main.html#ev-subsidy</v>
      </c>
      <c r="R106" s="354" t="str">
        <f>IF(ISBLANK(INDEX('Policy Characteristics'!L:L,MATCH($C106,'Policy Characteristics'!$C:$C,0))),"",INDEX('Policy Characteristics'!L:L,MATCH($C106,'Policy Characteristics'!$C:$C,0)))</f>
        <v>ev-subsidy.html</v>
      </c>
    </row>
    <row r="107" spans="1:18" ht="19.899999999999999" customHeight="1">
      <c r="A107" s="354" t="str">
        <f>IF(ISBLANK(INDEX('Policy Characteristics'!A:A,MATCH($C107,'Policy Characteristics'!$C:$C,0))),"",INDEX('Policy Characteristics'!A:A,MATCH($C107,'Policy Characteristics'!$C:$C,0)))</f>
        <v>Transportation</v>
      </c>
      <c r="B107" s="366" t="str">
        <f>IF(ISBLANK(INDEX('Policy Characteristics'!B:B,MATCH($C107,'Policy Characteristics'!$C:$C,0))),"",INDEX('Policy Characteristics'!B:B,MATCH($C107,'Policy Characteristics'!$C:$C,0)))</f>
        <v>Freight Vehicle Subsidy</v>
      </c>
      <c r="C107" s="354" t="str">
        <f t="shared" ref="C107:C146" si="4">C$105</f>
        <v>Additional Freight Vehicle Subsidy</v>
      </c>
      <c r="D107" s="253" t="s">
        <v>666</v>
      </c>
      <c r="E107" s="345" t="s">
        <v>697</v>
      </c>
      <c r="F107" s="345" t="s">
        <v>711</v>
      </c>
      <c r="G107" s="345" t="s">
        <v>698</v>
      </c>
      <c r="H107" s="18">
        <v>1688</v>
      </c>
      <c r="I107" s="369" t="s">
        <v>680</v>
      </c>
      <c r="J107" s="368" t="str">
        <f>IF(ISBLANK(INDEX('Policy Characteristics'!D:D,MATCH($C107,'Policy Characteristics'!$C:$C,0))),"",INDEX('Policy Characteristics'!D:D,MATCH($C107,'Policy Characteristics'!$C:$C,0)))</f>
        <v>Vehicle Subsidy</v>
      </c>
      <c r="K107" s="354" t="str">
        <f>IF(ISBLANK(INDEX('Policy Characteristics'!E:E,MATCH($C107,'Policy Characteristics'!$C:$C,0))),"",INDEX('Policy Characteristics'!E:E,MATCH($C107,'Policy Characteristics'!$C:$C,0)))</f>
        <v>trans frgt subsidy</v>
      </c>
      <c r="L107" s="222">
        <f>IF(ISBLANK(INDEX('Policy Characteristics'!F:F,MATCH($C107,'Policy Characteristics'!$C:$C,0))),"",INDEX('Policy Characteristics'!F:F,MATCH($C107,'Policy Characteristics'!$C:$C,0)))</f>
        <v>-60000</v>
      </c>
      <c r="M107" s="222">
        <f>IF(ISBLANK(INDEX('Policy Characteristics'!G:G,MATCH($C107,'Policy Characteristics'!$C:$C,0))),"",INDEX('Policy Characteristics'!G:G,MATCH($C107,'Policy Characteristics'!$C:$C,0)))</f>
        <v>60000</v>
      </c>
      <c r="N107" s="222">
        <f>IF(ISBLANK(INDEX('Policy Characteristics'!H:H,MATCH($C107,'Policy Characteristics'!$C:$C,0))),"",INDEX('Policy Characteristics'!H:H,MATCH($C107,'Policy Characteristics'!$C:$C,0)))</f>
        <v>1000</v>
      </c>
      <c r="O107" s="354" t="str">
        <f>IF(ISBLANK(INDEX('Policy Characteristics'!I:I,MATCH($C107,'Policy Characteristics'!$C:$C,0))),"",INDEX('Policy Characteristics'!I:I,MATCH($C107,'Policy Characteristics'!$C:$C,0)))</f>
        <v>thousand KRW/vehicle</v>
      </c>
      <c r="P107" s="354" t="str">
        <f>IF(ISBLANK(INDEX('Policy Characteristics'!J:J,MATCH($C107,'Policy Characteristics'!$C:$C,0))),"",INDEX('Policy Characteristics'!J:J,MATCH($C107,'Policy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07" s="354" t="str">
        <f>IF(ISBLANK(INDEX('Policy Characteristics'!K:K,MATCH($C107,'Policy Characteristics'!$C:$C,0))),"",INDEX('Policy Characteristics'!K:K,MATCH($C107,'Policy Characteristics'!$C:$C,0)))</f>
        <v>transportation-sector-main.html#ev-subsidy</v>
      </c>
      <c r="R107" s="354" t="str">
        <f>IF(ISBLANK(INDEX('Policy Characteristics'!L:L,MATCH($C107,'Policy Characteristics'!$C:$C,0))),"",INDEX('Policy Characteristics'!L:L,MATCH($C107,'Policy Characteristics'!$C:$C,0)))</f>
        <v>ev-subsidy.html</v>
      </c>
    </row>
    <row r="108" spans="1:18" ht="19.899999999999999" customHeight="1">
      <c r="A108" s="354" t="str">
        <f>IF(ISBLANK(INDEX('Policy Characteristics'!A:A,MATCH($C108,'Policy Characteristics'!$C:$C,0))),"",INDEX('Policy Characteristics'!A:A,MATCH($C108,'Policy Characteristics'!$C:$C,0)))</f>
        <v>Transportation</v>
      </c>
      <c r="B108" s="366" t="str">
        <f>IF(ISBLANK(INDEX('Policy Characteristics'!B:B,MATCH($C108,'Policy Characteristics'!$C:$C,0))),"",INDEX('Policy Characteristics'!B:B,MATCH($C108,'Policy Characteristics'!$C:$C,0)))</f>
        <v>Freight Vehicle Subsidy</v>
      </c>
      <c r="C108" s="354" t="str">
        <f t="shared" si="4"/>
        <v>Additional Freight Vehicle Subsidy</v>
      </c>
      <c r="D108" s="253" t="s">
        <v>666</v>
      </c>
      <c r="E108" s="345" t="s">
        <v>699</v>
      </c>
      <c r="F108" s="345" t="s">
        <v>711</v>
      </c>
      <c r="G108" s="345" t="s">
        <v>700</v>
      </c>
      <c r="H108" s="18">
        <v>1689</v>
      </c>
      <c r="I108" s="369" t="s">
        <v>680</v>
      </c>
      <c r="J108" s="368" t="str">
        <f>IF(ISBLANK(INDEX('Policy Characteristics'!D:D,MATCH($C108,'Policy Characteristics'!$C:$C,0))),"",INDEX('Policy Characteristics'!D:D,MATCH($C108,'Policy Characteristics'!$C:$C,0)))</f>
        <v>Vehicle Subsidy</v>
      </c>
      <c r="K108" s="354" t="str">
        <f>IF(ISBLANK(INDEX('Policy Characteristics'!E:E,MATCH($C108,'Policy Characteristics'!$C:$C,0))),"",INDEX('Policy Characteristics'!E:E,MATCH($C108,'Policy Characteristics'!$C:$C,0)))</f>
        <v>trans frgt subsidy</v>
      </c>
      <c r="L108" s="222">
        <f>IF(ISBLANK(INDEX('Policy Characteristics'!F:F,MATCH($C108,'Policy Characteristics'!$C:$C,0))),"",INDEX('Policy Characteristics'!F:F,MATCH($C108,'Policy Characteristics'!$C:$C,0)))</f>
        <v>-60000</v>
      </c>
      <c r="M108" s="222">
        <f>IF(ISBLANK(INDEX('Policy Characteristics'!G:G,MATCH($C108,'Policy Characteristics'!$C:$C,0))),"",INDEX('Policy Characteristics'!G:G,MATCH($C108,'Policy Characteristics'!$C:$C,0)))</f>
        <v>60000</v>
      </c>
      <c r="N108" s="222">
        <f>IF(ISBLANK(INDEX('Policy Characteristics'!H:H,MATCH($C108,'Policy Characteristics'!$C:$C,0))),"",INDEX('Policy Characteristics'!H:H,MATCH($C108,'Policy Characteristics'!$C:$C,0)))</f>
        <v>1000</v>
      </c>
      <c r="O108" s="354" t="str">
        <f>IF(ISBLANK(INDEX('Policy Characteristics'!I:I,MATCH($C108,'Policy Characteristics'!$C:$C,0))),"",INDEX('Policy Characteristics'!I:I,MATCH($C108,'Policy Characteristics'!$C:$C,0)))</f>
        <v>thousand KRW/vehicle</v>
      </c>
      <c r="P108" s="354" t="str">
        <f>IF(ISBLANK(INDEX('Policy Characteristics'!J:J,MATCH($C108,'Policy Characteristics'!$C:$C,0))),"",INDEX('Policy Characteristics'!J:J,MATCH($C108,'Policy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08" s="354" t="str">
        <f>IF(ISBLANK(INDEX('Policy Characteristics'!K:K,MATCH($C108,'Policy Characteristics'!$C:$C,0))),"",INDEX('Policy Characteristics'!K:K,MATCH($C108,'Policy Characteristics'!$C:$C,0)))</f>
        <v>transportation-sector-main.html#ev-subsidy</v>
      </c>
      <c r="R108" s="354" t="str">
        <f>IF(ISBLANK(INDEX('Policy Characteristics'!L:L,MATCH($C108,'Policy Characteristics'!$C:$C,0))),"",INDEX('Policy Characteristics'!L:L,MATCH($C108,'Policy Characteristics'!$C:$C,0)))</f>
        <v>ev-subsidy.html</v>
      </c>
    </row>
    <row r="109" spans="1:18" ht="19.899999999999999" customHeight="1">
      <c r="A109" s="354" t="str">
        <f>IF(ISBLANK(INDEX('Policy Characteristics'!A:A,MATCH($C109,'Policy Characteristics'!$C:$C,0))),"",INDEX('Policy Characteristics'!A:A,MATCH($C109,'Policy Characteristics'!$C:$C,0)))</f>
        <v>Transportation</v>
      </c>
      <c r="B109" s="366" t="str">
        <f>IF(ISBLANK(INDEX('Policy Characteristics'!B:B,MATCH($C109,'Policy Characteristics'!$C:$C,0))),"",INDEX('Policy Characteristics'!B:B,MATCH($C109,'Policy Characteristics'!$C:$C,0)))</f>
        <v>Freight Vehicle Subsidy</v>
      </c>
      <c r="C109" s="354" t="str">
        <f t="shared" si="4"/>
        <v>Additional Freight Vehicle Subsidy</v>
      </c>
      <c r="D109" s="253" t="s">
        <v>666</v>
      </c>
      <c r="E109" s="345" t="s">
        <v>701</v>
      </c>
      <c r="F109" s="345" t="s">
        <v>711</v>
      </c>
      <c r="G109" s="345" t="s">
        <v>702</v>
      </c>
      <c r="H109" s="18">
        <v>1690</v>
      </c>
      <c r="I109" s="369" t="s">
        <v>670</v>
      </c>
      <c r="J109" s="368" t="str">
        <f>IF(ISBLANK(INDEX('Policy Characteristics'!D:D,MATCH($C109,'Policy Characteristics'!$C:$C,0))),"",INDEX('Policy Characteristics'!D:D,MATCH($C109,'Policy Characteristics'!$C:$C,0)))</f>
        <v>Vehicle Subsidy</v>
      </c>
      <c r="K109" s="354" t="str">
        <f>IF(ISBLANK(INDEX('Policy Characteristics'!E:E,MATCH($C109,'Policy Characteristics'!$C:$C,0))),"",INDEX('Policy Characteristics'!E:E,MATCH($C109,'Policy Characteristics'!$C:$C,0)))</f>
        <v>trans frgt subsidy</v>
      </c>
      <c r="L109" s="222">
        <f>IF(ISBLANK(INDEX('Policy Characteristics'!F:F,MATCH($C109,'Policy Characteristics'!$C:$C,0))),"",INDEX('Policy Characteristics'!F:F,MATCH($C109,'Policy Characteristics'!$C:$C,0)))</f>
        <v>-60000</v>
      </c>
      <c r="M109" s="222">
        <f>IF(ISBLANK(INDEX('Policy Characteristics'!G:G,MATCH($C109,'Policy Characteristics'!$C:$C,0))),"",INDEX('Policy Characteristics'!G:G,MATCH($C109,'Policy Characteristics'!$C:$C,0)))</f>
        <v>60000</v>
      </c>
      <c r="N109" s="222">
        <f>IF(ISBLANK(INDEX('Policy Characteristics'!H:H,MATCH($C109,'Policy Characteristics'!$C:$C,0))),"",INDEX('Policy Characteristics'!H:H,MATCH($C109,'Policy Characteristics'!$C:$C,0)))</f>
        <v>1000</v>
      </c>
      <c r="O109" s="354" t="str">
        <f>IF(ISBLANK(INDEX('Policy Characteristics'!I:I,MATCH($C109,'Policy Characteristics'!$C:$C,0))),"",INDEX('Policy Characteristics'!I:I,MATCH($C109,'Policy Characteristics'!$C:$C,0)))</f>
        <v>thousand KRW/vehicle</v>
      </c>
      <c r="P109" s="354" t="str">
        <f>IF(ISBLANK(INDEX('Policy Characteristics'!J:J,MATCH($C109,'Policy Characteristics'!$C:$C,0))),"",INDEX('Policy Characteristics'!J:J,MATCH($C109,'Policy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09" s="354" t="str">
        <f>IF(ISBLANK(INDEX('Policy Characteristics'!K:K,MATCH($C109,'Policy Characteristics'!$C:$C,0))),"",INDEX('Policy Characteristics'!K:K,MATCH($C109,'Policy Characteristics'!$C:$C,0)))</f>
        <v>transportation-sector-main.html#ev-subsidy</v>
      </c>
      <c r="R109" s="354" t="str">
        <f>IF(ISBLANK(INDEX('Policy Characteristics'!L:L,MATCH($C109,'Policy Characteristics'!$C:$C,0))),"",INDEX('Policy Characteristics'!L:L,MATCH($C109,'Policy Characteristics'!$C:$C,0)))</f>
        <v>ev-subsidy.html</v>
      </c>
    </row>
    <row r="110" spans="1:18" ht="19.899999999999999" customHeight="1">
      <c r="A110" s="354" t="str">
        <f>IF(ISBLANK(INDEX('Policy Characteristics'!A:A,MATCH($C110,'Policy Characteristics'!$C:$C,0))),"",INDEX('Policy Characteristics'!A:A,MATCH($C110,'Policy Characteristics'!$C:$C,0)))</f>
        <v>Transportation</v>
      </c>
      <c r="B110" s="366" t="str">
        <f>IF(ISBLANK(INDEX('Policy Characteristics'!B:B,MATCH($C110,'Policy Characteristics'!$C:$C,0))),"",INDEX('Policy Characteristics'!B:B,MATCH($C110,'Policy Characteristics'!$C:$C,0)))</f>
        <v>Freight Vehicle Subsidy</v>
      </c>
      <c r="C110" s="354" t="str">
        <f t="shared" si="4"/>
        <v>Additional Freight Vehicle Subsidy</v>
      </c>
      <c r="D110" s="253" t="s">
        <v>666</v>
      </c>
      <c r="E110" s="345" t="s">
        <v>703</v>
      </c>
      <c r="F110" s="345" t="s">
        <v>711</v>
      </c>
      <c r="G110" s="345" t="s">
        <v>703</v>
      </c>
      <c r="H110" s="18">
        <v>1691</v>
      </c>
      <c r="I110" s="367" t="s">
        <v>670</v>
      </c>
      <c r="J110" s="368" t="str">
        <f>IF(ISBLANK(INDEX('Policy Characteristics'!D:D,MATCH($C110,'Policy Characteristics'!$C:$C,0))),"",INDEX('Policy Characteristics'!D:D,MATCH($C110,'Policy Characteristics'!$C:$C,0)))</f>
        <v>Vehicle Subsidy</v>
      </c>
      <c r="K110" s="354" t="str">
        <f>IF(ISBLANK(INDEX('Policy Characteristics'!E:E,MATCH($C110,'Policy Characteristics'!$C:$C,0))),"",INDEX('Policy Characteristics'!E:E,MATCH($C110,'Policy Characteristics'!$C:$C,0)))</f>
        <v>trans frgt subsidy</v>
      </c>
      <c r="L110" s="222">
        <f>IF(ISBLANK(INDEX('Policy Characteristics'!F:F,MATCH($C110,'Policy Characteristics'!$C:$C,0))),"",INDEX('Policy Characteristics'!F:F,MATCH($C110,'Policy Characteristics'!$C:$C,0)))</f>
        <v>-60000</v>
      </c>
      <c r="M110" s="222">
        <f>IF(ISBLANK(INDEX('Policy Characteristics'!G:G,MATCH($C110,'Policy Characteristics'!$C:$C,0))),"",INDEX('Policy Characteristics'!G:G,MATCH($C110,'Policy Characteristics'!$C:$C,0)))</f>
        <v>60000</v>
      </c>
      <c r="N110" s="222">
        <f>IF(ISBLANK(INDEX('Policy Characteristics'!H:H,MATCH($C110,'Policy Characteristics'!$C:$C,0))),"",INDEX('Policy Characteristics'!H:H,MATCH($C110,'Policy Characteristics'!$C:$C,0)))</f>
        <v>1000</v>
      </c>
      <c r="O110" s="354" t="str">
        <f>IF(ISBLANK(INDEX('Policy Characteristics'!I:I,MATCH($C110,'Policy Characteristics'!$C:$C,0))),"",INDEX('Policy Characteristics'!I:I,MATCH($C110,'Policy Characteristics'!$C:$C,0)))</f>
        <v>thousand KRW/vehicle</v>
      </c>
      <c r="P110" s="354" t="str">
        <f>IF(ISBLANK(INDEX('Policy Characteristics'!J:J,MATCH($C110,'Policy Characteristics'!$C:$C,0))),"",INDEX('Policy Characteristics'!J:J,MATCH($C110,'Policy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10" s="354" t="str">
        <f>IF(ISBLANK(INDEX('Policy Characteristics'!K:K,MATCH($C110,'Policy Characteristics'!$C:$C,0))),"",INDEX('Policy Characteristics'!K:K,MATCH($C110,'Policy Characteristics'!$C:$C,0)))</f>
        <v>transportation-sector-main.html#ev-subsidy</v>
      </c>
      <c r="R110" s="354" t="str">
        <f>IF(ISBLANK(INDEX('Policy Characteristics'!L:L,MATCH($C110,'Policy Characteristics'!$C:$C,0))),"",INDEX('Policy Characteristics'!L:L,MATCH($C110,'Policy Characteristics'!$C:$C,0)))</f>
        <v>ev-subsidy.html</v>
      </c>
    </row>
    <row r="111" spans="1:18" ht="19.899999999999999" customHeight="1">
      <c r="A111" s="354" t="str">
        <f>IF(ISBLANK(INDEX('Policy Characteristics'!A:A,MATCH($C111,'Policy Characteristics'!$C:$C,0))),"",INDEX('Policy Characteristics'!A:A,MATCH($C111,'Policy Characteristics'!$C:$C,0)))</f>
        <v>Transportation</v>
      </c>
      <c r="B111" s="366" t="str">
        <f>IF(ISBLANK(INDEX('Policy Characteristics'!B:B,MATCH($C111,'Policy Characteristics'!$C:$C,0))),"",INDEX('Policy Characteristics'!B:B,MATCH($C111,'Policy Characteristics'!$C:$C,0)))</f>
        <v>Freight Vehicle Subsidy</v>
      </c>
      <c r="C111" s="354" t="str">
        <f t="shared" si="4"/>
        <v>Additional Freight Vehicle Subsidy</v>
      </c>
      <c r="D111" s="253" t="s">
        <v>666</v>
      </c>
      <c r="E111" s="345" t="s">
        <v>704</v>
      </c>
      <c r="F111" s="345" t="s">
        <v>711</v>
      </c>
      <c r="G111" s="345" t="s">
        <v>705</v>
      </c>
      <c r="H111" s="18">
        <v>1692</v>
      </c>
      <c r="I111" s="369" t="s">
        <v>670</v>
      </c>
      <c r="J111" s="368" t="str">
        <f>IF(ISBLANK(INDEX('Policy Characteristics'!D:D,MATCH($C111,'Policy Characteristics'!$C:$C,0))),"",INDEX('Policy Characteristics'!D:D,MATCH($C111,'Policy Characteristics'!$C:$C,0)))</f>
        <v>Vehicle Subsidy</v>
      </c>
      <c r="K111" s="354" t="str">
        <f>IF(ISBLANK(INDEX('Policy Characteristics'!E:E,MATCH($C111,'Policy Characteristics'!$C:$C,0))),"",INDEX('Policy Characteristics'!E:E,MATCH($C111,'Policy Characteristics'!$C:$C,0)))</f>
        <v>trans frgt subsidy</v>
      </c>
      <c r="L111" s="222">
        <f>IF(ISBLANK(INDEX('Policy Characteristics'!F:F,MATCH($C111,'Policy Characteristics'!$C:$C,0))),"",INDEX('Policy Characteristics'!F:F,MATCH($C111,'Policy Characteristics'!$C:$C,0)))</f>
        <v>-60000</v>
      </c>
      <c r="M111" s="222">
        <f>IF(ISBLANK(INDEX('Policy Characteristics'!G:G,MATCH($C111,'Policy Characteristics'!$C:$C,0))),"",INDEX('Policy Characteristics'!G:G,MATCH($C111,'Policy Characteristics'!$C:$C,0)))</f>
        <v>60000</v>
      </c>
      <c r="N111" s="222">
        <f>IF(ISBLANK(INDEX('Policy Characteristics'!H:H,MATCH($C111,'Policy Characteristics'!$C:$C,0))),"",INDEX('Policy Characteristics'!H:H,MATCH($C111,'Policy Characteristics'!$C:$C,0)))</f>
        <v>1000</v>
      </c>
      <c r="O111" s="354" t="str">
        <f>IF(ISBLANK(INDEX('Policy Characteristics'!I:I,MATCH($C111,'Policy Characteristics'!$C:$C,0))),"",INDEX('Policy Characteristics'!I:I,MATCH($C111,'Policy Characteristics'!$C:$C,0)))</f>
        <v>thousand KRW/vehicle</v>
      </c>
      <c r="P111" s="354" t="str">
        <f>IF(ISBLANK(INDEX('Policy Characteristics'!J:J,MATCH($C111,'Policy Characteristics'!$C:$C,0))),"",INDEX('Policy Characteristics'!J:J,MATCH($C111,'Policy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11" s="354" t="str">
        <f>IF(ISBLANK(INDEX('Policy Characteristics'!K:K,MATCH($C111,'Policy Characteristics'!$C:$C,0))),"",INDEX('Policy Characteristics'!K:K,MATCH($C111,'Policy Characteristics'!$C:$C,0)))</f>
        <v>transportation-sector-main.html#ev-subsidy</v>
      </c>
      <c r="R111" s="354" t="str">
        <f>IF(ISBLANK(INDEX('Policy Characteristics'!L:L,MATCH($C111,'Policy Characteristics'!$C:$C,0))),"",INDEX('Policy Characteristics'!L:L,MATCH($C111,'Policy Characteristics'!$C:$C,0)))</f>
        <v>ev-subsidy.html</v>
      </c>
    </row>
    <row r="112" spans="1:18" ht="19.899999999999999" customHeight="1">
      <c r="A112" s="354" t="str">
        <f>IF(ISBLANK(INDEX('Policy Characteristics'!A:A,MATCH($C112,'Policy Characteristics'!$C:$C,0))),"",INDEX('Policy Characteristics'!A:A,MATCH($C112,'Policy Characteristics'!$C:$C,0)))</f>
        <v>Transportation</v>
      </c>
      <c r="B112" s="366" t="str">
        <f>IF(ISBLANK(INDEX('Policy Characteristics'!B:B,MATCH($C112,'Policy Characteristics'!$C:$C,0))),"",INDEX('Policy Characteristics'!B:B,MATCH($C112,'Policy Characteristics'!$C:$C,0)))</f>
        <v>Freight Vehicle Subsidy</v>
      </c>
      <c r="C112" s="354" t="str">
        <f t="shared" si="4"/>
        <v>Additional Freight Vehicle Subsidy</v>
      </c>
      <c r="D112" s="253" t="s">
        <v>682</v>
      </c>
      <c r="E112" s="253" t="s">
        <v>692</v>
      </c>
      <c r="F112" s="345" t="s">
        <v>712</v>
      </c>
      <c r="G112" s="253" t="s">
        <v>694</v>
      </c>
      <c r="H112" s="18">
        <v>1693</v>
      </c>
      <c r="I112" s="367" t="s">
        <v>670</v>
      </c>
      <c r="J112" s="368" t="str">
        <f>IF(ISBLANK(INDEX('Policy Characteristics'!D:D,MATCH($C112,'Policy Characteristics'!$C:$C,0))),"",INDEX('Policy Characteristics'!D:D,MATCH($C112,'Policy Characteristics'!$C:$C,0)))</f>
        <v>Vehicle Subsidy</v>
      </c>
      <c r="K112" s="354" t="str">
        <f>IF(ISBLANK(INDEX('Policy Characteristics'!E:E,MATCH($C112,'Policy Characteristics'!$C:$C,0))),"",INDEX('Policy Characteristics'!E:E,MATCH($C112,'Policy Characteristics'!$C:$C,0)))</f>
        <v>trans frgt subsidy</v>
      </c>
      <c r="L112" s="222">
        <f>IF(ISBLANK(INDEX('Policy Characteristics'!F:F,MATCH($C112,'Policy Characteristics'!$C:$C,0))),"",INDEX('Policy Characteristics'!F:F,MATCH($C112,'Policy Characteristics'!$C:$C,0)))</f>
        <v>-60000</v>
      </c>
      <c r="M112" s="222">
        <f>IF(ISBLANK(INDEX('Policy Characteristics'!G:G,MATCH($C112,'Policy Characteristics'!$C:$C,0))),"",INDEX('Policy Characteristics'!G:G,MATCH($C112,'Policy Characteristics'!$C:$C,0)))</f>
        <v>60000</v>
      </c>
      <c r="N112" s="222">
        <f>IF(ISBLANK(INDEX('Policy Characteristics'!H:H,MATCH($C112,'Policy Characteristics'!$C:$C,0))),"",INDEX('Policy Characteristics'!H:H,MATCH($C112,'Policy Characteristics'!$C:$C,0)))</f>
        <v>1000</v>
      </c>
      <c r="O112" s="354" t="str">
        <f>IF(ISBLANK(INDEX('Policy Characteristics'!I:I,MATCH($C112,'Policy Characteristics'!$C:$C,0))),"",INDEX('Policy Characteristics'!I:I,MATCH($C112,'Policy Characteristics'!$C:$C,0)))</f>
        <v>thousand KRW/vehicle</v>
      </c>
      <c r="P112" s="354" t="str">
        <f>IF(ISBLANK(INDEX('Policy Characteristics'!J:J,MATCH($C112,'Policy Characteristics'!$C:$C,0))),"",INDEX('Policy Characteristics'!J:J,MATCH($C112,'Policy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12" s="354" t="str">
        <f>IF(ISBLANK(INDEX('Policy Characteristics'!K:K,MATCH($C112,'Policy Characteristics'!$C:$C,0))),"",INDEX('Policy Characteristics'!K:K,MATCH($C112,'Policy Characteristics'!$C:$C,0)))</f>
        <v>transportation-sector-main.html#ev-subsidy</v>
      </c>
      <c r="R112" s="354" t="str">
        <f>IF(ISBLANK(INDEX('Policy Characteristics'!L:L,MATCH($C112,'Policy Characteristics'!$C:$C,0))),"",INDEX('Policy Characteristics'!L:L,MATCH($C112,'Policy Characteristics'!$C:$C,0)))</f>
        <v>ev-subsidy.html</v>
      </c>
    </row>
    <row r="113" spans="1:18" ht="19.899999999999999" customHeight="1">
      <c r="A113" s="354" t="str">
        <f>IF(ISBLANK(INDEX('Policy Characteristics'!A:A,MATCH($C113,'Policy Characteristics'!$C:$C,0))),"",INDEX('Policy Characteristics'!A:A,MATCH($C113,'Policy Characteristics'!$C:$C,0)))</f>
        <v>Transportation</v>
      </c>
      <c r="B113" s="366" t="str">
        <f>IF(ISBLANK(INDEX('Policy Characteristics'!B:B,MATCH($C113,'Policy Characteristics'!$C:$C,0))),"",INDEX('Policy Characteristics'!B:B,MATCH($C113,'Policy Characteristics'!$C:$C,0)))</f>
        <v>Freight Vehicle Subsidy</v>
      </c>
      <c r="C113" s="354" t="str">
        <f t="shared" si="4"/>
        <v>Additional Freight Vehicle Subsidy</v>
      </c>
      <c r="D113" s="253" t="s">
        <v>682</v>
      </c>
      <c r="E113" s="345" t="s">
        <v>695</v>
      </c>
      <c r="F113" s="345" t="s">
        <v>712</v>
      </c>
      <c r="G113" s="345" t="s">
        <v>696</v>
      </c>
      <c r="H113" s="18">
        <v>1694</v>
      </c>
      <c r="I113" s="369" t="s">
        <v>680</v>
      </c>
      <c r="J113" s="368" t="str">
        <f>IF(ISBLANK(INDEX('Policy Characteristics'!D:D,MATCH($C113,'Policy Characteristics'!$C:$C,0))),"",INDEX('Policy Characteristics'!D:D,MATCH($C113,'Policy Characteristics'!$C:$C,0)))</f>
        <v>Vehicle Subsidy</v>
      </c>
      <c r="K113" s="354" t="str">
        <f>IF(ISBLANK(INDEX('Policy Characteristics'!E:E,MATCH($C113,'Policy Characteristics'!$C:$C,0))),"",INDEX('Policy Characteristics'!E:E,MATCH($C113,'Policy Characteristics'!$C:$C,0)))</f>
        <v>trans frgt subsidy</v>
      </c>
      <c r="L113" s="222">
        <f>IF(ISBLANK(INDEX('Policy Characteristics'!F:F,MATCH($C113,'Policy Characteristics'!$C:$C,0))),"",INDEX('Policy Characteristics'!F:F,MATCH($C113,'Policy Characteristics'!$C:$C,0)))</f>
        <v>-60000</v>
      </c>
      <c r="M113" s="222">
        <f>IF(ISBLANK(INDEX('Policy Characteristics'!G:G,MATCH($C113,'Policy Characteristics'!$C:$C,0))),"",INDEX('Policy Characteristics'!G:G,MATCH($C113,'Policy Characteristics'!$C:$C,0)))</f>
        <v>60000</v>
      </c>
      <c r="N113" s="222">
        <f>IF(ISBLANK(INDEX('Policy Characteristics'!H:H,MATCH($C113,'Policy Characteristics'!$C:$C,0))),"",INDEX('Policy Characteristics'!H:H,MATCH($C113,'Policy Characteristics'!$C:$C,0)))</f>
        <v>1000</v>
      </c>
      <c r="O113" s="354" t="str">
        <f>IF(ISBLANK(INDEX('Policy Characteristics'!I:I,MATCH($C113,'Policy Characteristics'!$C:$C,0))),"",INDEX('Policy Characteristics'!I:I,MATCH($C113,'Policy Characteristics'!$C:$C,0)))</f>
        <v>thousand KRW/vehicle</v>
      </c>
      <c r="P113" s="354" t="str">
        <f>IF(ISBLANK(INDEX('Policy Characteristics'!J:J,MATCH($C113,'Policy Characteristics'!$C:$C,0))),"",INDEX('Policy Characteristics'!J:J,MATCH($C113,'Policy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13" s="354" t="str">
        <f>IF(ISBLANK(INDEX('Policy Characteristics'!K:K,MATCH($C113,'Policy Characteristics'!$C:$C,0))),"",INDEX('Policy Characteristics'!K:K,MATCH($C113,'Policy Characteristics'!$C:$C,0)))</f>
        <v>transportation-sector-main.html#ev-subsidy</v>
      </c>
      <c r="R113" s="354" t="str">
        <f>IF(ISBLANK(INDEX('Policy Characteristics'!L:L,MATCH($C113,'Policy Characteristics'!$C:$C,0))),"",INDEX('Policy Characteristics'!L:L,MATCH($C113,'Policy Characteristics'!$C:$C,0)))</f>
        <v>ev-subsidy.html</v>
      </c>
    </row>
    <row r="114" spans="1:18" ht="19.899999999999999" customHeight="1">
      <c r="A114" s="354" t="str">
        <f>IF(ISBLANK(INDEX('Policy Characteristics'!A:A,MATCH($C114,'Policy Characteristics'!$C:$C,0))),"",INDEX('Policy Characteristics'!A:A,MATCH($C114,'Policy Characteristics'!$C:$C,0)))</f>
        <v>Transportation</v>
      </c>
      <c r="B114" s="366" t="str">
        <f>IF(ISBLANK(INDEX('Policy Characteristics'!B:B,MATCH($C114,'Policy Characteristics'!$C:$C,0))),"",INDEX('Policy Characteristics'!B:B,MATCH($C114,'Policy Characteristics'!$C:$C,0)))</f>
        <v>Freight Vehicle Subsidy</v>
      </c>
      <c r="C114" s="354" t="str">
        <f t="shared" si="4"/>
        <v>Additional Freight Vehicle Subsidy</v>
      </c>
      <c r="D114" s="253" t="s">
        <v>682</v>
      </c>
      <c r="E114" s="345" t="s">
        <v>697</v>
      </c>
      <c r="F114" s="345" t="s">
        <v>712</v>
      </c>
      <c r="G114" s="345" t="s">
        <v>698</v>
      </c>
      <c r="H114" s="18">
        <v>1695</v>
      </c>
      <c r="I114" s="369" t="s">
        <v>680</v>
      </c>
      <c r="J114" s="368" t="str">
        <f>IF(ISBLANK(INDEX('Policy Characteristics'!D:D,MATCH($C114,'Policy Characteristics'!$C:$C,0))),"",INDEX('Policy Characteristics'!D:D,MATCH($C114,'Policy Characteristics'!$C:$C,0)))</f>
        <v>Vehicle Subsidy</v>
      </c>
      <c r="K114" s="354" t="str">
        <f>IF(ISBLANK(INDEX('Policy Characteristics'!E:E,MATCH($C114,'Policy Characteristics'!$C:$C,0))),"",INDEX('Policy Characteristics'!E:E,MATCH($C114,'Policy Characteristics'!$C:$C,0)))</f>
        <v>trans frgt subsidy</v>
      </c>
      <c r="L114" s="222">
        <f>IF(ISBLANK(INDEX('Policy Characteristics'!F:F,MATCH($C114,'Policy Characteristics'!$C:$C,0))),"",INDEX('Policy Characteristics'!F:F,MATCH($C114,'Policy Characteristics'!$C:$C,0)))</f>
        <v>-60000</v>
      </c>
      <c r="M114" s="222">
        <f>IF(ISBLANK(INDEX('Policy Characteristics'!G:G,MATCH($C114,'Policy Characteristics'!$C:$C,0))),"",INDEX('Policy Characteristics'!G:G,MATCH($C114,'Policy Characteristics'!$C:$C,0)))</f>
        <v>60000</v>
      </c>
      <c r="N114" s="222">
        <f>IF(ISBLANK(INDEX('Policy Characteristics'!H:H,MATCH($C114,'Policy Characteristics'!$C:$C,0))),"",INDEX('Policy Characteristics'!H:H,MATCH($C114,'Policy Characteristics'!$C:$C,0)))</f>
        <v>1000</v>
      </c>
      <c r="O114" s="354" t="str">
        <f>IF(ISBLANK(INDEX('Policy Characteristics'!I:I,MATCH($C114,'Policy Characteristics'!$C:$C,0))),"",INDEX('Policy Characteristics'!I:I,MATCH($C114,'Policy Characteristics'!$C:$C,0)))</f>
        <v>thousand KRW/vehicle</v>
      </c>
      <c r="P114" s="354" t="str">
        <f>IF(ISBLANK(INDEX('Policy Characteristics'!J:J,MATCH($C114,'Policy Characteristics'!$C:$C,0))),"",INDEX('Policy Characteristics'!J:J,MATCH($C114,'Policy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14" s="354" t="str">
        <f>IF(ISBLANK(INDEX('Policy Characteristics'!K:K,MATCH($C114,'Policy Characteristics'!$C:$C,0))),"",INDEX('Policy Characteristics'!K:K,MATCH($C114,'Policy Characteristics'!$C:$C,0)))</f>
        <v>transportation-sector-main.html#ev-subsidy</v>
      </c>
      <c r="R114" s="354" t="str">
        <f>IF(ISBLANK(INDEX('Policy Characteristics'!L:L,MATCH($C114,'Policy Characteristics'!$C:$C,0))),"",INDEX('Policy Characteristics'!L:L,MATCH($C114,'Policy Characteristics'!$C:$C,0)))</f>
        <v>ev-subsidy.html</v>
      </c>
    </row>
    <row r="115" spans="1:18" ht="19.899999999999999" customHeight="1">
      <c r="A115" s="354" t="str">
        <f>IF(ISBLANK(INDEX('Policy Characteristics'!A:A,MATCH($C115,'Policy Characteristics'!$C:$C,0))),"",INDEX('Policy Characteristics'!A:A,MATCH($C115,'Policy Characteristics'!$C:$C,0)))</f>
        <v>Transportation</v>
      </c>
      <c r="B115" s="366" t="str">
        <f>IF(ISBLANK(INDEX('Policy Characteristics'!B:B,MATCH($C115,'Policy Characteristics'!$C:$C,0))),"",INDEX('Policy Characteristics'!B:B,MATCH($C115,'Policy Characteristics'!$C:$C,0)))</f>
        <v>Freight Vehicle Subsidy</v>
      </c>
      <c r="C115" s="354" t="str">
        <f t="shared" si="4"/>
        <v>Additional Freight Vehicle Subsidy</v>
      </c>
      <c r="D115" s="253" t="s">
        <v>682</v>
      </c>
      <c r="E115" s="345" t="s">
        <v>699</v>
      </c>
      <c r="F115" s="345" t="s">
        <v>712</v>
      </c>
      <c r="G115" s="345" t="s">
        <v>700</v>
      </c>
      <c r="H115" s="18">
        <v>1696</v>
      </c>
      <c r="I115" s="369" t="s">
        <v>680</v>
      </c>
      <c r="J115" s="368" t="str">
        <f>IF(ISBLANK(INDEX('Policy Characteristics'!D:D,MATCH($C115,'Policy Characteristics'!$C:$C,0))),"",INDEX('Policy Characteristics'!D:D,MATCH($C115,'Policy Characteristics'!$C:$C,0)))</f>
        <v>Vehicle Subsidy</v>
      </c>
      <c r="K115" s="354" t="str">
        <f>IF(ISBLANK(INDEX('Policy Characteristics'!E:E,MATCH($C115,'Policy Characteristics'!$C:$C,0))),"",INDEX('Policy Characteristics'!E:E,MATCH($C115,'Policy Characteristics'!$C:$C,0)))</f>
        <v>trans frgt subsidy</v>
      </c>
      <c r="L115" s="222">
        <f>IF(ISBLANK(INDEX('Policy Characteristics'!F:F,MATCH($C115,'Policy Characteristics'!$C:$C,0))),"",INDEX('Policy Characteristics'!F:F,MATCH($C115,'Policy Characteristics'!$C:$C,0)))</f>
        <v>-60000</v>
      </c>
      <c r="M115" s="222">
        <f>IF(ISBLANK(INDEX('Policy Characteristics'!G:G,MATCH($C115,'Policy Characteristics'!$C:$C,0))),"",INDEX('Policy Characteristics'!G:G,MATCH($C115,'Policy Characteristics'!$C:$C,0)))</f>
        <v>60000</v>
      </c>
      <c r="N115" s="222">
        <f>IF(ISBLANK(INDEX('Policy Characteristics'!H:H,MATCH($C115,'Policy Characteristics'!$C:$C,0))),"",INDEX('Policy Characteristics'!H:H,MATCH($C115,'Policy Characteristics'!$C:$C,0)))</f>
        <v>1000</v>
      </c>
      <c r="O115" s="354" t="str">
        <f>IF(ISBLANK(INDEX('Policy Characteristics'!I:I,MATCH($C115,'Policy Characteristics'!$C:$C,0))),"",INDEX('Policy Characteristics'!I:I,MATCH($C115,'Policy Characteristics'!$C:$C,0)))</f>
        <v>thousand KRW/vehicle</v>
      </c>
      <c r="P115" s="354" t="str">
        <f>IF(ISBLANK(INDEX('Policy Characteristics'!J:J,MATCH($C115,'Policy Characteristics'!$C:$C,0))),"",INDEX('Policy Characteristics'!J:J,MATCH($C115,'Policy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15" s="354" t="str">
        <f>IF(ISBLANK(INDEX('Policy Characteristics'!K:K,MATCH($C115,'Policy Characteristics'!$C:$C,0))),"",INDEX('Policy Characteristics'!K:K,MATCH($C115,'Policy Characteristics'!$C:$C,0)))</f>
        <v>transportation-sector-main.html#ev-subsidy</v>
      </c>
      <c r="R115" s="354" t="str">
        <f>IF(ISBLANK(INDEX('Policy Characteristics'!L:L,MATCH($C115,'Policy Characteristics'!$C:$C,0))),"",INDEX('Policy Characteristics'!L:L,MATCH($C115,'Policy Characteristics'!$C:$C,0)))</f>
        <v>ev-subsidy.html</v>
      </c>
    </row>
    <row r="116" spans="1:18" ht="19.899999999999999" customHeight="1">
      <c r="A116" s="354" t="str">
        <f>IF(ISBLANK(INDEX('Policy Characteristics'!A:A,MATCH($C116,'Policy Characteristics'!$C:$C,0))),"",INDEX('Policy Characteristics'!A:A,MATCH($C116,'Policy Characteristics'!$C:$C,0)))</f>
        <v>Transportation</v>
      </c>
      <c r="B116" s="366" t="str">
        <f>IF(ISBLANK(INDEX('Policy Characteristics'!B:B,MATCH($C116,'Policy Characteristics'!$C:$C,0))),"",INDEX('Policy Characteristics'!B:B,MATCH($C116,'Policy Characteristics'!$C:$C,0)))</f>
        <v>Freight Vehicle Subsidy</v>
      </c>
      <c r="C116" s="354" t="str">
        <f t="shared" si="4"/>
        <v>Additional Freight Vehicle Subsidy</v>
      </c>
      <c r="D116" s="253" t="s">
        <v>682</v>
      </c>
      <c r="E116" s="345" t="s">
        <v>701</v>
      </c>
      <c r="F116" s="345" t="s">
        <v>712</v>
      </c>
      <c r="G116" s="345" t="s">
        <v>702</v>
      </c>
      <c r="H116" s="18">
        <v>1697</v>
      </c>
      <c r="I116" s="367" t="s">
        <v>670</v>
      </c>
      <c r="J116" s="368" t="str">
        <f>IF(ISBLANK(INDEX('Policy Characteristics'!D:D,MATCH($C116,'Policy Characteristics'!$C:$C,0))),"",INDEX('Policy Characteristics'!D:D,MATCH($C116,'Policy Characteristics'!$C:$C,0)))</f>
        <v>Vehicle Subsidy</v>
      </c>
      <c r="K116" s="354" t="str">
        <f>IF(ISBLANK(INDEX('Policy Characteristics'!E:E,MATCH($C116,'Policy Characteristics'!$C:$C,0))),"",INDEX('Policy Characteristics'!E:E,MATCH($C116,'Policy Characteristics'!$C:$C,0)))</f>
        <v>trans frgt subsidy</v>
      </c>
      <c r="L116" s="222">
        <f>IF(ISBLANK(INDEX('Policy Characteristics'!F:F,MATCH($C116,'Policy Characteristics'!$C:$C,0))),"",INDEX('Policy Characteristics'!F:F,MATCH($C116,'Policy Characteristics'!$C:$C,0)))</f>
        <v>-60000</v>
      </c>
      <c r="M116" s="222">
        <f>IF(ISBLANK(INDEX('Policy Characteristics'!G:G,MATCH($C116,'Policy Characteristics'!$C:$C,0))),"",INDEX('Policy Characteristics'!G:G,MATCH($C116,'Policy Characteristics'!$C:$C,0)))</f>
        <v>60000</v>
      </c>
      <c r="N116" s="222">
        <f>IF(ISBLANK(INDEX('Policy Characteristics'!H:H,MATCH($C116,'Policy Characteristics'!$C:$C,0))),"",INDEX('Policy Characteristics'!H:H,MATCH($C116,'Policy Characteristics'!$C:$C,0)))</f>
        <v>1000</v>
      </c>
      <c r="O116" s="354" t="str">
        <f>IF(ISBLANK(INDEX('Policy Characteristics'!I:I,MATCH($C116,'Policy Characteristics'!$C:$C,0))),"",INDEX('Policy Characteristics'!I:I,MATCH($C116,'Policy Characteristics'!$C:$C,0)))</f>
        <v>thousand KRW/vehicle</v>
      </c>
      <c r="P116" s="354" t="str">
        <f>IF(ISBLANK(INDEX('Policy Characteristics'!J:J,MATCH($C116,'Policy Characteristics'!$C:$C,0))),"",INDEX('Policy Characteristics'!J:J,MATCH($C116,'Policy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16" s="354" t="str">
        <f>IF(ISBLANK(INDEX('Policy Characteristics'!K:K,MATCH($C116,'Policy Characteristics'!$C:$C,0))),"",INDEX('Policy Characteristics'!K:K,MATCH($C116,'Policy Characteristics'!$C:$C,0)))</f>
        <v>transportation-sector-main.html#ev-subsidy</v>
      </c>
      <c r="R116" s="354" t="str">
        <f>IF(ISBLANK(INDEX('Policy Characteristics'!L:L,MATCH($C116,'Policy Characteristics'!$C:$C,0))),"",INDEX('Policy Characteristics'!L:L,MATCH($C116,'Policy Characteristics'!$C:$C,0)))</f>
        <v>ev-subsidy.html</v>
      </c>
    </row>
    <row r="117" spans="1:18" ht="19.899999999999999" customHeight="1">
      <c r="A117" s="354" t="str">
        <f>IF(ISBLANK(INDEX('Policy Characteristics'!A:A,MATCH($C117,'Policy Characteristics'!$C:$C,0))),"",INDEX('Policy Characteristics'!A:A,MATCH($C117,'Policy Characteristics'!$C:$C,0)))</f>
        <v>Transportation</v>
      </c>
      <c r="B117" s="366" t="str">
        <f>IF(ISBLANK(INDEX('Policy Characteristics'!B:B,MATCH($C117,'Policy Characteristics'!$C:$C,0))),"",INDEX('Policy Characteristics'!B:B,MATCH($C117,'Policy Characteristics'!$C:$C,0)))</f>
        <v>Freight Vehicle Subsidy</v>
      </c>
      <c r="C117" s="354" t="str">
        <f t="shared" si="4"/>
        <v>Additional Freight Vehicle Subsidy</v>
      </c>
      <c r="D117" s="253" t="s">
        <v>682</v>
      </c>
      <c r="E117" s="345" t="s">
        <v>703</v>
      </c>
      <c r="F117" s="345" t="s">
        <v>712</v>
      </c>
      <c r="G117" s="345" t="s">
        <v>703</v>
      </c>
      <c r="H117" s="18">
        <v>1698</v>
      </c>
      <c r="I117" s="369" t="s">
        <v>680</v>
      </c>
      <c r="J117" s="368" t="str">
        <f>IF(ISBLANK(INDEX('Policy Characteristics'!D:D,MATCH($C117,'Policy Characteristics'!$C:$C,0))),"",INDEX('Policy Characteristics'!D:D,MATCH($C117,'Policy Characteristics'!$C:$C,0)))</f>
        <v>Vehicle Subsidy</v>
      </c>
      <c r="K117" s="354" t="str">
        <f>IF(ISBLANK(INDEX('Policy Characteristics'!E:E,MATCH($C117,'Policy Characteristics'!$C:$C,0))),"",INDEX('Policy Characteristics'!E:E,MATCH($C117,'Policy Characteristics'!$C:$C,0)))</f>
        <v>trans frgt subsidy</v>
      </c>
      <c r="L117" s="222">
        <f>IF(ISBLANK(INDEX('Policy Characteristics'!F:F,MATCH($C117,'Policy Characteristics'!$C:$C,0))),"",INDEX('Policy Characteristics'!F:F,MATCH($C117,'Policy Characteristics'!$C:$C,0)))</f>
        <v>-60000</v>
      </c>
      <c r="M117" s="222">
        <f>IF(ISBLANK(INDEX('Policy Characteristics'!G:G,MATCH($C117,'Policy Characteristics'!$C:$C,0))),"",INDEX('Policy Characteristics'!G:G,MATCH($C117,'Policy Characteristics'!$C:$C,0)))</f>
        <v>60000</v>
      </c>
      <c r="N117" s="222">
        <f>IF(ISBLANK(INDEX('Policy Characteristics'!H:H,MATCH($C117,'Policy Characteristics'!$C:$C,0))),"",INDEX('Policy Characteristics'!H:H,MATCH($C117,'Policy Characteristics'!$C:$C,0)))</f>
        <v>1000</v>
      </c>
      <c r="O117" s="354" t="str">
        <f>IF(ISBLANK(INDEX('Policy Characteristics'!I:I,MATCH($C117,'Policy Characteristics'!$C:$C,0))),"",INDEX('Policy Characteristics'!I:I,MATCH($C117,'Policy Characteristics'!$C:$C,0)))</f>
        <v>thousand KRW/vehicle</v>
      </c>
      <c r="P117" s="354" t="str">
        <f>IF(ISBLANK(INDEX('Policy Characteristics'!J:J,MATCH($C117,'Policy Characteristics'!$C:$C,0))),"",INDEX('Policy Characteristics'!J:J,MATCH($C117,'Policy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17" s="354" t="str">
        <f>IF(ISBLANK(INDEX('Policy Characteristics'!K:K,MATCH($C117,'Policy Characteristics'!$C:$C,0))),"",INDEX('Policy Characteristics'!K:K,MATCH($C117,'Policy Characteristics'!$C:$C,0)))</f>
        <v>transportation-sector-main.html#ev-subsidy</v>
      </c>
      <c r="R117" s="354" t="str">
        <f>IF(ISBLANK(INDEX('Policy Characteristics'!L:L,MATCH($C117,'Policy Characteristics'!$C:$C,0))),"",INDEX('Policy Characteristics'!L:L,MATCH($C117,'Policy Characteristics'!$C:$C,0)))</f>
        <v>ev-subsidy.html</v>
      </c>
    </row>
    <row r="118" spans="1:18" ht="19.899999999999999" customHeight="1">
      <c r="A118" s="354" t="str">
        <f>IF(ISBLANK(INDEX('Policy Characteristics'!A:A,MATCH($C118,'Policy Characteristics'!$C:$C,0))),"",INDEX('Policy Characteristics'!A:A,MATCH($C118,'Policy Characteristics'!$C:$C,0)))</f>
        <v>Transportation</v>
      </c>
      <c r="B118" s="366" t="str">
        <f>IF(ISBLANK(INDEX('Policy Characteristics'!B:B,MATCH($C118,'Policy Characteristics'!$C:$C,0))),"",INDEX('Policy Characteristics'!B:B,MATCH($C118,'Policy Characteristics'!$C:$C,0)))</f>
        <v>Freight Vehicle Subsidy</v>
      </c>
      <c r="C118" s="354" t="str">
        <f t="shared" si="4"/>
        <v>Additional Freight Vehicle Subsidy</v>
      </c>
      <c r="D118" s="253" t="s">
        <v>682</v>
      </c>
      <c r="E118" s="345" t="s">
        <v>704</v>
      </c>
      <c r="F118" s="345" t="s">
        <v>712</v>
      </c>
      <c r="G118" s="345" t="s">
        <v>705</v>
      </c>
      <c r="H118" s="18">
        <v>1699</v>
      </c>
      <c r="I118" s="367" t="s">
        <v>670</v>
      </c>
      <c r="J118" s="368" t="str">
        <f>IF(ISBLANK(INDEX('Policy Characteristics'!D:D,MATCH($C118,'Policy Characteristics'!$C:$C,0))),"",INDEX('Policy Characteristics'!D:D,MATCH($C118,'Policy Characteristics'!$C:$C,0)))</f>
        <v>Vehicle Subsidy</v>
      </c>
      <c r="K118" s="354" t="str">
        <f>IF(ISBLANK(INDEX('Policy Characteristics'!E:E,MATCH($C118,'Policy Characteristics'!$C:$C,0))),"",INDEX('Policy Characteristics'!E:E,MATCH($C118,'Policy Characteristics'!$C:$C,0)))</f>
        <v>trans frgt subsidy</v>
      </c>
      <c r="L118" s="222">
        <f>IF(ISBLANK(INDEX('Policy Characteristics'!F:F,MATCH($C118,'Policy Characteristics'!$C:$C,0))),"",INDEX('Policy Characteristics'!F:F,MATCH($C118,'Policy Characteristics'!$C:$C,0)))</f>
        <v>-60000</v>
      </c>
      <c r="M118" s="222">
        <f>IF(ISBLANK(INDEX('Policy Characteristics'!G:G,MATCH($C118,'Policy Characteristics'!$C:$C,0))),"",INDEX('Policy Characteristics'!G:G,MATCH($C118,'Policy Characteristics'!$C:$C,0)))</f>
        <v>60000</v>
      </c>
      <c r="N118" s="222">
        <f>IF(ISBLANK(INDEX('Policy Characteristics'!H:H,MATCH($C118,'Policy Characteristics'!$C:$C,0))),"",INDEX('Policy Characteristics'!H:H,MATCH($C118,'Policy Characteristics'!$C:$C,0)))</f>
        <v>1000</v>
      </c>
      <c r="O118" s="354" t="str">
        <f>IF(ISBLANK(INDEX('Policy Characteristics'!I:I,MATCH($C118,'Policy Characteristics'!$C:$C,0))),"",INDEX('Policy Characteristics'!I:I,MATCH($C118,'Policy Characteristics'!$C:$C,0)))</f>
        <v>thousand KRW/vehicle</v>
      </c>
      <c r="P118" s="354" t="str">
        <f>IF(ISBLANK(INDEX('Policy Characteristics'!J:J,MATCH($C118,'Policy Characteristics'!$C:$C,0))),"",INDEX('Policy Characteristics'!J:J,MATCH($C118,'Policy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18" s="354" t="str">
        <f>IF(ISBLANK(INDEX('Policy Characteristics'!K:K,MATCH($C118,'Policy Characteristics'!$C:$C,0))),"",INDEX('Policy Characteristics'!K:K,MATCH($C118,'Policy Characteristics'!$C:$C,0)))</f>
        <v>transportation-sector-main.html#ev-subsidy</v>
      </c>
      <c r="R118" s="354" t="str">
        <f>IF(ISBLANK(INDEX('Policy Characteristics'!L:L,MATCH($C118,'Policy Characteristics'!$C:$C,0))),"",INDEX('Policy Characteristics'!L:L,MATCH($C118,'Policy Characteristics'!$C:$C,0)))</f>
        <v>ev-subsidy.html</v>
      </c>
    </row>
    <row r="119" spans="1:18" ht="19.899999999999999" customHeight="1">
      <c r="A119" s="354" t="str">
        <f>IF(ISBLANK(INDEX('Policy Characteristics'!A:A,MATCH($C119,'Policy Characteristics'!$C:$C,0))),"",INDEX('Policy Characteristics'!A:A,MATCH($C119,'Policy Characteristics'!$C:$C,0)))</f>
        <v>Transportation</v>
      </c>
      <c r="B119" s="366" t="str">
        <f>IF(ISBLANK(INDEX('Policy Characteristics'!B:B,MATCH($C119,'Policy Characteristics'!$C:$C,0))),"",INDEX('Policy Characteristics'!B:B,MATCH($C119,'Policy Characteristics'!$C:$C,0)))</f>
        <v>Freight Vehicle Subsidy</v>
      </c>
      <c r="C119" s="354" t="str">
        <f t="shared" si="4"/>
        <v>Additional Freight Vehicle Subsidy</v>
      </c>
      <c r="D119" s="345" t="s">
        <v>684</v>
      </c>
      <c r="E119" s="253" t="s">
        <v>692</v>
      </c>
      <c r="F119" s="345" t="s">
        <v>707</v>
      </c>
      <c r="G119" s="253" t="s">
        <v>694</v>
      </c>
      <c r="H119" s="18">
        <v>1700</v>
      </c>
      <c r="I119" s="369" t="s">
        <v>680</v>
      </c>
      <c r="J119" s="368" t="str">
        <f>IF(ISBLANK(INDEX('Policy Characteristics'!D:D,MATCH($C119,'Policy Characteristics'!$C:$C,0))),"",INDEX('Policy Characteristics'!D:D,MATCH($C119,'Policy Characteristics'!$C:$C,0)))</f>
        <v>Vehicle Subsidy</v>
      </c>
      <c r="K119" s="354" t="str">
        <f>IF(ISBLANK(INDEX('Policy Characteristics'!E:E,MATCH($C119,'Policy Characteristics'!$C:$C,0))),"",INDEX('Policy Characteristics'!E:E,MATCH($C119,'Policy Characteristics'!$C:$C,0)))</f>
        <v>trans frgt subsidy</v>
      </c>
      <c r="L119" s="222">
        <f>IF(ISBLANK(INDEX('Policy Characteristics'!F:F,MATCH($C119,'Policy Characteristics'!$C:$C,0))),"",INDEX('Policy Characteristics'!F:F,MATCH($C119,'Policy Characteristics'!$C:$C,0)))</f>
        <v>-60000</v>
      </c>
      <c r="M119" s="222">
        <f>IF(ISBLANK(INDEX('Policy Characteristics'!G:G,MATCH($C119,'Policy Characteristics'!$C:$C,0))),"",INDEX('Policy Characteristics'!G:G,MATCH($C119,'Policy Characteristics'!$C:$C,0)))</f>
        <v>60000</v>
      </c>
      <c r="N119" s="222">
        <f>IF(ISBLANK(INDEX('Policy Characteristics'!H:H,MATCH($C119,'Policy Characteristics'!$C:$C,0))),"",INDEX('Policy Characteristics'!H:H,MATCH($C119,'Policy Characteristics'!$C:$C,0)))</f>
        <v>1000</v>
      </c>
      <c r="O119" s="354" t="str">
        <f>IF(ISBLANK(INDEX('Policy Characteristics'!I:I,MATCH($C119,'Policy Characteristics'!$C:$C,0))),"",INDEX('Policy Characteristics'!I:I,MATCH($C119,'Policy Characteristics'!$C:$C,0)))</f>
        <v>thousand KRW/vehicle</v>
      </c>
      <c r="P119" s="354" t="str">
        <f>IF(ISBLANK(INDEX('Policy Characteristics'!J:J,MATCH($C119,'Policy Characteristics'!$C:$C,0))),"",INDEX('Policy Characteristics'!J:J,MATCH($C119,'Policy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19" s="354" t="str">
        <f>IF(ISBLANK(INDEX('Policy Characteristics'!K:K,MATCH($C119,'Policy Characteristics'!$C:$C,0))),"",INDEX('Policy Characteristics'!K:K,MATCH($C119,'Policy Characteristics'!$C:$C,0)))</f>
        <v>transportation-sector-main.html#ev-subsidy</v>
      </c>
      <c r="R119" s="354" t="str">
        <f>IF(ISBLANK(INDEX('Policy Characteristics'!L:L,MATCH($C119,'Policy Characteristics'!$C:$C,0))),"",INDEX('Policy Characteristics'!L:L,MATCH($C119,'Policy Characteristics'!$C:$C,0)))</f>
        <v>ev-subsidy.html</v>
      </c>
    </row>
    <row r="120" spans="1:18" ht="19.899999999999999" customHeight="1">
      <c r="A120" s="354" t="str">
        <f>IF(ISBLANK(INDEX('Policy Characteristics'!A:A,MATCH($C120,'Policy Characteristics'!$C:$C,0))),"",INDEX('Policy Characteristics'!A:A,MATCH($C120,'Policy Characteristics'!$C:$C,0)))</f>
        <v>Transportation</v>
      </c>
      <c r="B120" s="366" t="str">
        <f>IF(ISBLANK(INDEX('Policy Characteristics'!B:B,MATCH($C120,'Policy Characteristics'!$C:$C,0))),"",INDEX('Policy Characteristics'!B:B,MATCH($C120,'Policy Characteristics'!$C:$C,0)))</f>
        <v>Freight Vehicle Subsidy</v>
      </c>
      <c r="C120" s="354" t="str">
        <f t="shared" si="4"/>
        <v>Additional Freight Vehicle Subsidy</v>
      </c>
      <c r="D120" s="345" t="s">
        <v>684</v>
      </c>
      <c r="E120" s="345" t="s">
        <v>695</v>
      </c>
      <c r="F120" s="345" t="s">
        <v>707</v>
      </c>
      <c r="G120" s="345" t="s">
        <v>696</v>
      </c>
      <c r="H120" s="18">
        <v>1701</v>
      </c>
      <c r="I120" s="369" t="s">
        <v>680</v>
      </c>
      <c r="J120" s="368" t="str">
        <f>IF(ISBLANK(INDEX('Policy Characteristics'!D:D,MATCH($C120,'Policy Characteristics'!$C:$C,0))),"",INDEX('Policy Characteristics'!D:D,MATCH($C120,'Policy Characteristics'!$C:$C,0)))</f>
        <v>Vehicle Subsidy</v>
      </c>
      <c r="K120" s="354" t="str">
        <f>IF(ISBLANK(INDEX('Policy Characteristics'!E:E,MATCH($C120,'Policy Characteristics'!$C:$C,0))),"",INDEX('Policy Characteristics'!E:E,MATCH($C120,'Policy Characteristics'!$C:$C,0)))</f>
        <v>trans frgt subsidy</v>
      </c>
      <c r="L120" s="222">
        <f>IF(ISBLANK(INDEX('Policy Characteristics'!F:F,MATCH($C120,'Policy Characteristics'!$C:$C,0))),"",INDEX('Policy Characteristics'!F:F,MATCH($C120,'Policy Characteristics'!$C:$C,0)))</f>
        <v>-60000</v>
      </c>
      <c r="M120" s="222">
        <f>IF(ISBLANK(INDEX('Policy Characteristics'!G:G,MATCH($C120,'Policy Characteristics'!$C:$C,0))),"",INDEX('Policy Characteristics'!G:G,MATCH($C120,'Policy Characteristics'!$C:$C,0)))</f>
        <v>60000</v>
      </c>
      <c r="N120" s="222">
        <f>IF(ISBLANK(INDEX('Policy Characteristics'!H:H,MATCH($C120,'Policy Characteristics'!$C:$C,0))),"",INDEX('Policy Characteristics'!H:H,MATCH($C120,'Policy Characteristics'!$C:$C,0)))</f>
        <v>1000</v>
      </c>
      <c r="O120" s="354" t="str">
        <f>IF(ISBLANK(INDEX('Policy Characteristics'!I:I,MATCH($C120,'Policy Characteristics'!$C:$C,0))),"",INDEX('Policy Characteristics'!I:I,MATCH($C120,'Policy Characteristics'!$C:$C,0)))</f>
        <v>thousand KRW/vehicle</v>
      </c>
      <c r="P120" s="354" t="str">
        <f>IF(ISBLANK(INDEX('Policy Characteristics'!J:J,MATCH($C120,'Policy Characteristics'!$C:$C,0))),"",INDEX('Policy Characteristics'!J:J,MATCH($C120,'Policy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20" s="354" t="str">
        <f>IF(ISBLANK(INDEX('Policy Characteristics'!K:K,MATCH($C120,'Policy Characteristics'!$C:$C,0))),"",INDEX('Policy Characteristics'!K:K,MATCH($C120,'Policy Characteristics'!$C:$C,0)))</f>
        <v>transportation-sector-main.html#ev-subsidy</v>
      </c>
      <c r="R120" s="354" t="str">
        <f>IF(ISBLANK(INDEX('Policy Characteristics'!L:L,MATCH($C120,'Policy Characteristics'!$C:$C,0))),"",INDEX('Policy Characteristics'!L:L,MATCH($C120,'Policy Characteristics'!$C:$C,0)))</f>
        <v>ev-subsidy.html</v>
      </c>
    </row>
    <row r="121" spans="1:18" ht="19.899999999999999" customHeight="1">
      <c r="A121" s="354" t="str">
        <f>IF(ISBLANK(INDEX('Policy Characteristics'!A:A,MATCH($C121,'Policy Characteristics'!$C:$C,0))),"",INDEX('Policy Characteristics'!A:A,MATCH($C121,'Policy Characteristics'!$C:$C,0)))</f>
        <v>Transportation</v>
      </c>
      <c r="B121" s="366" t="str">
        <f>IF(ISBLANK(INDEX('Policy Characteristics'!B:B,MATCH($C121,'Policy Characteristics'!$C:$C,0))),"",INDEX('Policy Characteristics'!B:B,MATCH($C121,'Policy Characteristics'!$C:$C,0)))</f>
        <v>Freight Vehicle Subsidy</v>
      </c>
      <c r="C121" s="354" t="str">
        <f t="shared" si="4"/>
        <v>Additional Freight Vehicle Subsidy</v>
      </c>
      <c r="D121" s="345" t="s">
        <v>684</v>
      </c>
      <c r="E121" s="345" t="s">
        <v>697</v>
      </c>
      <c r="F121" s="345" t="s">
        <v>707</v>
      </c>
      <c r="G121" s="345" t="s">
        <v>698</v>
      </c>
      <c r="H121" s="18">
        <v>1702</v>
      </c>
      <c r="I121" s="369" t="s">
        <v>680</v>
      </c>
      <c r="J121" s="368" t="str">
        <f>IF(ISBLANK(INDEX('Policy Characteristics'!D:D,MATCH($C121,'Policy Characteristics'!$C:$C,0))),"",INDEX('Policy Characteristics'!D:D,MATCH($C121,'Policy Characteristics'!$C:$C,0)))</f>
        <v>Vehicle Subsidy</v>
      </c>
      <c r="K121" s="354" t="str">
        <f>IF(ISBLANK(INDEX('Policy Characteristics'!E:E,MATCH($C121,'Policy Characteristics'!$C:$C,0))),"",INDEX('Policy Characteristics'!E:E,MATCH($C121,'Policy Characteristics'!$C:$C,0)))</f>
        <v>trans frgt subsidy</v>
      </c>
      <c r="L121" s="222">
        <f>IF(ISBLANK(INDEX('Policy Characteristics'!F:F,MATCH($C121,'Policy Characteristics'!$C:$C,0))),"",INDEX('Policy Characteristics'!F:F,MATCH($C121,'Policy Characteristics'!$C:$C,0)))</f>
        <v>-60000</v>
      </c>
      <c r="M121" s="222">
        <f>IF(ISBLANK(INDEX('Policy Characteristics'!G:G,MATCH($C121,'Policy Characteristics'!$C:$C,0))),"",INDEX('Policy Characteristics'!G:G,MATCH($C121,'Policy Characteristics'!$C:$C,0)))</f>
        <v>60000</v>
      </c>
      <c r="N121" s="222">
        <f>IF(ISBLANK(INDEX('Policy Characteristics'!H:H,MATCH($C121,'Policy Characteristics'!$C:$C,0))),"",INDEX('Policy Characteristics'!H:H,MATCH($C121,'Policy Characteristics'!$C:$C,0)))</f>
        <v>1000</v>
      </c>
      <c r="O121" s="354" t="str">
        <f>IF(ISBLANK(INDEX('Policy Characteristics'!I:I,MATCH($C121,'Policy Characteristics'!$C:$C,0))),"",INDEX('Policy Characteristics'!I:I,MATCH($C121,'Policy Characteristics'!$C:$C,0)))</f>
        <v>thousand KRW/vehicle</v>
      </c>
      <c r="P121" s="354" t="str">
        <f>IF(ISBLANK(INDEX('Policy Characteristics'!J:J,MATCH($C121,'Policy Characteristics'!$C:$C,0))),"",INDEX('Policy Characteristics'!J:J,MATCH($C121,'Policy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21" s="354" t="str">
        <f>IF(ISBLANK(INDEX('Policy Characteristics'!K:K,MATCH($C121,'Policy Characteristics'!$C:$C,0))),"",INDEX('Policy Characteristics'!K:K,MATCH($C121,'Policy Characteristics'!$C:$C,0)))</f>
        <v>transportation-sector-main.html#ev-subsidy</v>
      </c>
      <c r="R121" s="354" t="str">
        <f>IF(ISBLANK(INDEX('Policy Characteristics'!L:L,MATCH($C121,'Policy Characteristics'!$C:$C,0))),"",INDEX('Policy Characteristics'!L:L,MATCH($C121,'Policy Characteristics'!$C:$C,0)))</f>
        <v>ev-subsidy.html</v>
      </c>
    </row>
    <row r="122" spans="1:18" ht="19.899999999999999" customHeight="1">
      <c r="A122" s="354" t="str">
        <f>IF(ISBLANK(INDEX('Policy Characteristics'!A:A,MATCH($C122,'Policy Characteristics'!$C:$C,0))),"",INDEX('Policy Characteristics'!A:A,MATCH($C122,'Policy Characteristics'!$C:$C,0)))</f>
        <v>Transportation</v>
      </c>
      <c r="B122" s="366" t="str">
        <f>IF(ISBLANK(INDEX('Policy Characteristics'!B:B,MATCH($C122,'Policy Characteristics'!$C:$C,0))),"",INDEX('Policy Characteristics'!B:B,MATCH($C122,'Policy Characteristics'!$C:$C,0)))</f>
        <v>Freight Vehicle Subsidy</v>
      </c>
      <c r="C122" s="354" t="str">
        <f t="shared" si="4"/>
        <v>Additional Freight Vehicle Subsidy</v>
      </c>
      <c r="D122" s="345" t="s">
        <v>684</v>
      </c>
      <c r="E122" s="345" t="s">
        <v>699</v>
      </c>
      <c r="F122" s="345" t="s">
        <v>707</v>
      </c>
      <c r="G122" s="345" t="s">
        <v>700</v>
      </c>
      <c r="H122" s="18">
        <v>1703</v>
      </c>
      <c r="I122" s="369" t="s">
        <v>680</v>
      </c>
      <c r="J122" s="368" t="str">
        <f>IF(ISBLANK(INDEX('Policy Characteristics'!D:D,MATCH($C122,'Policy Characteristics'!$C:$C,0))),"",INDEX('Policy Characteristics'!D:D,MATCH($C122,'Policy Characteristics'!$C:$C,0)))</f>
        <v>Vehicle Subsidy</v>
      </c>
      <c r="K122" s="354" t="str">
        <f>IF(ISBLANK(INDEX('Policy Characteristics'!E:E,MATCH($C122,'Policy Characteristics'!$C:$C,0))),"",INDEX('Policy Characteristics'!E:E,MATCH($C122,'Policy Characteristics'!$C:$C,0)))</f>
        <v>trans frgt subsidy</v>
      </c>
      <c r="L122" s="222">
        <f>IF(ISBLANK(INDEX('Policy Characteristics'!F:F,MATCH($C122,'Policy Characteristics'!$C:$C,0))),"",INDEX('Policy Characteristics'!F:F,MATCH($C122,'Policy Characteristics'!$C:$C,0)))</f>
        <v>-60000</v>
      </c>
      <c r="M122" s="222">
        <f>IF(ISBLANK(INDEX('Policy Characteristics'!G:G,MATCH($C122,'Policy Characteristics'!$C:$C,0))),"",INDEX('Policy Characteristics'!G:G,MATCH($C122,'Policy Characteristics'!$C:$C,0)))</f>
        <v>60000</v>
      </c>
      <c r="N122" s="222">
        <f>IF(ISBLANK(INDEX('Policy Characteristics'!H:H,MATCH($C122,'Policy Characteristics'!$C:$C,0))),"",INDEX('Policy Characteristics'!H:H,MATCH($C122,'Policy Characteristics'!$C:$C,0)))</f>
        <v>1000</v>
      </c>
      <c r="O122" s="354" t="str">
        <f>IF(ISBLANK(INDEX('Policy Characteristics'!I:I,MATCH($C122,'Policy Characteristics'!$C:$C,0))),"",INDEX('Policy Characteristics'!I:I,MATCH($C122,'Policy Characteristics'!$C:$C,0)))</f>
        <v>thousand KRW/vehicle</v>
      </c>
      <c r="P122" s="354" t="str">
        <f>IF(ISBLANK(INDEX('Policy Characteristics'!J:J,MATCH($C122,'Policy Characteristics'!$C:$C,0))),"",INDEX('Policy Characteristics'!J:J,MATCH($C122,'Policy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22" s="354" t="str">
        <f>IF(ISBLANK(INDEX('Policy Characteristics'!K:K,MATCH($C122,'Policy Characteristics'!$C:$C,0))),"",INDEX('Policy Characteristics'!K:K,MATCH($C122,'Policy Characteristics'!$C:$C,0)))</f>
        <v>transportation-sector-main.html#ev-subsidy</v>
      </c>
      <c r="R122" s="354" t="str">
        <f>IF(ISBLANK(INDEX('Policy Characteristics'!L:L,MATCH($C122,'Policy Characteristics'!$C:$C,0))),"",INDEX('Policy Characteristics'!L:L,MATCH($C122,'Policy Characteristics'!$C:$C,0)))</f>
        <v>ev-subsidy.html</v>
      </c>
    </row>
    <row r="123" spans="1:18" ht="19.899999999999999" customHeight="1">
      <c r="A123" s="354" t="str">
        <f>IF(ISBLANK(INDEX('Policy Characteristics'!A:A,MATCH($C123,'Policy Characteristics'!$C:$C,0))),"",INDEX('Policy Characteristics'!A:A,MATCH($C123,'Policy Characteristics'!$C:$C,0)))</f>
        <v>Transportation</v>
      </c>
      <c r="B123" s="366" t="str">
        <f>IF(ISBLANK(INDEX('Policy Characteristics'!B:B,MATCH($C123,'Policy Characteristics'!$C:$C,0))),"",INDEX('Policy Characteristics'!B:B,MATCH($C123,'Policy Characteristics'!$C:$C,0)))</f>
        <v>Freight Vehicle Subsidy</v>
      </c>
      <c r="C123" s="354" t="str">
        <f t="shared" si="4"/>
        <v>Additional Freight Vehicle Subsidy</v>
      </c>
      <c r="D123" s="345" t="s">
        <v>684</v>
      </c>
      <c r="E123" s="345" t="s">
        <v>701</v>
      </c>
      <c r="F123" s="345" t="s">
        <v>707</v>
      </c>
      <c r="G123" s="345" t="s">
        <v>702</v>
      </c>
      <c r="H123" s="18">
        <v>1704</v>
      </c>
      <c r="I123" s="369" t="s">
        <v>680</v>
      </c>
      <c r="J123" s="368" t="str">
        <f>IF(ISBLANK(INDEX('Policy Characteristics'!D:D,MATCH($C123,'Policy Characteristics'!$C:$C,0))),"",INDEX('Policy Characteristics'!D:D,MATCH($C123,'Policy Characteristics'!$C:$C,0)))</f>
        <v>Vehicle Subsidy</v>
      </c>
      <c r="K123" s="354" t="str">
        <f>IF(ISBLANK(INDEX('Policy Characteristics'!E:E,MATCH($C123,'Policy Characteristics'!$C:$C,0))),"",INDEX('Policy Characteristics'!E:E,MATCH($C123,'Policy Characteristics'!$C:$C,0)))</f>
        <v>trans frgt subsidy</v>
      </c>
      <c r="L123" s="222">
        <f>IF(ISBLANK(INDEX('Policy Characteristics'!F:F,MATCH($C123,'Policy Characteristics'!$C:$C,0))),"",INDEX('Policy Characteristics'!F:F,MATCH($C123,'Policy Characteristics'!$C:$C,0)))</f>
        <v>-60000</v>
      </c>
      <c r="M123" s="222">
        <f>IF(ISBLANK(INDEX('Policy Characteristics'!G:G,MATCH($C123,'Policy Characteristics'!$C:$C,0))),"",INDEX('Policy Characteristics'!G:G,MATCH($C123,'Policy Characteristics'!$C:$C,0)))</f>
        <v>60000</v>
      </c>
      <c r="N123" s="222">
        <f>IF(ISBLANK(INDEX('Policy Characteristics'!H:H,MATCH($C123,'Policy Characteristics'!$C:$C,0))),"",INDEX('Policy Characteristics'!H:H,MATCH($C123,'Policy Characteristics'!$C:$C,0)))</f>
        <v>1000</v>
      </c>
      <c r="O123" s="354" t="str">
        <f>IF(ISBLANK(INDEX('Policy Characteristics'!I:I,MATCH($C123,'Policy Characteristics'!$C:$C,0))),"",INDEX('Policy Characteristics'!I:I,MATCH($C123,'Policy Characteristics'!$C:$C,0)))</f>
        <v>thousand KRW/vehicle</v>
      </c>
      <c r="P123" s="354" t="str">
        <f>IF(ISBLANK(INDEX('Policy Characteristics'!J:J,MATCH($C123,'Policy Characteristics'!$C:$C,0))),"",INDEX('Policy Characteristics'!J:J,MATCH($C123,'Policy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23" s="354" t="str">
        <f>IF(ISBLANK(INDEX('Policy Characteristics'!K:K,MATCH($C123,'Policy Characteristics'!$C:$C,0))),"",INDEX('Policy Characteristics'!K:K,MATCH($C123,'Policy Characteristics'!$C:$C,0)))</f>
        <v>transportation-sector-main.html#ev-subsidy</v>
      </c>
      <c r="R123" s="354" t="str">
        <f>IF(ISBLANK(INDEX('Policy Characteristics'!L:L,MATCH($C123,'Policy Characteristics'!$C:$C,0))),"",INDEX('Policy Characteristics'!L:L,MATCH($C123,'Policy Characteristics'!$C:$C,0)))</f>
        <v>ev-subsidy.html</v>
      </c>
    </row>
    <row r="124" spans="1:18" ht="19.899999999999999" customHeight="1">
      <c r="A124" s="354" t="str">
        <f>IF(ISBLANK(INDEX('Policy Characteristics'!A:A,MATCH($C124,'Policy Characteristics'!$C:$C,0))),"",INDEX('Policy Characteristics'!A:A,MATCH($C124,'Policy Characteristics'!$C:$C,0)))</f>
        <v>Transportation</v>
      </c>
      <c r="B124" s="366" t="str">
        <f>IF(ISBLANK(INDEX('Policy Characteristics'!B:B,MATCH($C124,'Policy Characteristics'!$C:$C,0))),"",INDEX('Policy Characteristics'!B:B,MATCH($C124,'Policy Characteristics'!$C:$C,0)))</f>
        <v>Freight Vehicle Subsidy</v>
      </c>
      <c r="C124" s="354" t="str">
        <f t="shared" si="4"/>
        <v>Additional Freight Vehicle Subsidy</v>
      </c>
      <c r="D124" s="345" t="s">
        <v>684</v>
      </c>
      <c r="E124" s="345" t="s">
        <v>703</v>
      </c>
      <c r="F124" s="345" t="s">
        <v>707</v>
      </c>
      <c r="G124" s="345" t="s">
        <v>703</v>
      </c>
      <c r="H124" s="18">
        <v>1705</v>
      </c>
      <c r="I124" s="369" t="s">
        <v>680</v>
      </c>
      <c r="J124" s="368" t="str">
        <f>IF(ISBLANK(INDEX('Policy Characteristics'!D:D,MATCH($C124,'Policy Characteristics'!$C:$C,0))),"",INDEX('Policy Characteristics'!D:D,MATCH($C124,'Policy Characteristics'!$C:$C,0)))</f>
        <v>Vehicle Subsidy</v>
      </c>
      <c r="K124" s="354" t="str">
        <f>IF(ISBLANK(INDEX('Policy Characteristics'!E:E,MATCH($C124,'Policy Characteristics'!$C:$C,0))),"",INDEX('Policy Characteristics'!E:E,MATCH($C124,'Policy Characteristics'!$C:$C,0)))</f>
        <v>trans frgt subsidy</v>
      </c>
      <c r="L124" s="222">
        <f>IF(ISBLANK(INDEX('Policy Characteristics'!F:F,MATCH($C124,'Policy Characteristics'!$C:$C,0))),"",INDEX('Policy Characteristics'!F:F,MATCH($C124,'Policy Characteristics'!$C:$C,0)))</f>
        <v>-60000</v>
      </c>
      <c r="M124" s="222">
        <f>IF(ISBLANK(INDEX('Policy Characteristics'!G:G,MATCH($C124,'Policy Characteristics'!$C:$C,0))),"",INDEX('Policy Characteristics'!G:G,MATCH($C124,'Policy Characteristics'!$C:$C,0)))</f>
        <v>60000</v>
      </c>
      <c r="N124" s="222">
        <f>IF(ISBLANK(INDEX('Policy Characteristics'!H:H,MATCH($C124,'Policy Characteristics'!$C:$C,0))),"",INDEX('Policy Characteristics'!H:H,MATCH($C124,'Policy Characteristics'!$C:$C,0)))</f>
        <v>1000</v>
      </c>
      <c r="O124" s="354" t="str">
        <f>IF(ISBLANK(INDEX('Policy Characteristics'!I:I,MATCH($C124,'Policy Characteristics'!$C:$C,0))),"",INDEX('Policy Characteristics'!I:I,MATCH($C124,'Policy Characteristics'!$C:$C,0)))</f>
        <v>thousand KRW/vehicle</v>
      </c>
      <c r="P124" s="354" t="str">
        <f>IF(ISBLANK(INDEX('Policy Characteristics'!J:J,MATCH($C124,'Policy Characteristics'!$C:$C,0))),"",INDEX('Policy Characteristics'!J:J,MATCH($C124,'Policy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24" s="354" t="str">
        <f>IF(ISBLANK(INDEX('Policy Characteristics'!K:K,MATCH($C124,'Policy Characteristics'!$C:$C,0))),"",INDEX('Policy Characteristics'!K:K,MATCH($C124,'Policy Characteristics'!$C:$C,0)))</f>
        <v>transportation-sector-main.html#ev-subsidy</v>
      </c>
      <c r="R124" s="354" t="str">
        <f>IF(ISBLANK(INDEX('Policy Characteristics'!L:L,MATCH($C124,'Policy Characteristics'!$C:$C,0))),"",INDEX('Policy Characteristics'!L:L,MATCH($C124,'Policy Characteristics'!$C:$C,0)))</f>
        <v>ev-subsidy.html</v>
      </c>
    </row>
    <row r="125" spans="1:18" ht="19.899999999999999" customHeight="1">
      <c r="A125" s="354" t="str">
        <f>IF(ISBLANK(INDEX('Policy Characteristics'!A:A,MATCH($C125,'Policy Characteristics'!$C:$C,0))),"",INDEX('Policy Characteristics'!A:A,MATCH($C125,'Policy Characteristics'!$C:$C,0)))</f>
        <v>Transportation</v>
      </c>
      <c r="B125" s="366" t="str">
        <f>IF(ISBLANK(INDEX('Policy Characteristics'!B:B,MATCH($C125,'Policy Characteristics'!$C:$C,0))),"",INDEX('Policy Characteristics'!B:B,MATCH($C125,'Policy Characteristics'!$C:$C,0)))</f>
        <v>Freight Vehicle Subsidy</v>
      </c>
      <c r="C125" s="354" t="str">
        <f t="shared" si="4"/>
        <v>Additional Freight Vehicle Subsidy</v>
      </c>
      <c r="D125" s="345" t="s">
        <v>684</v>
      </c>
      <c r="E125" s="345" t="s">
        <v>704</v>
      </c>
      <c r="F125" s="345" t="s">
        <v>707</v>
      </c>
      <c r="G125" s="345" t="s">
        <v>705</v>
      </c>
      <c r="H125" s="18">
        <v>1706</v>
      </c>
      <c r="I125" s="369" t="s">
        <v>680</v>
      </c>
      <c r="J125" s="368" t="str">
        <f>IF(ISBLANK(INDEX('Policy Characteristics'!D:D,MATCH($C125,'Policy Characteristics'!$C:$C,0))),"",INDEX('Policy Characteristics'!D:D,MATCH($C125,'Policy Characteristics'!$C:$C,0)))</f>
        <v>Vehicle Subsidy</v>
      </c>
      <c r="K125" s="354" t="str">
        <f>IF(ISBLANK(INDEX('Policy Characteristics'!E:E,MATCH($C125,'Policy Characteristics'!$C:$C,0))),"",INDEX('Policy Characteristics'!E:E,MATCH($C125,'Policy Characteristics'!$C:$C,0)))</f>
        <v>trans frgt subsidy</v>
      </c>
      <c r="L125" s="222">
        <f>IF(ISBLANK(INDEX('Policy Characteristics'!F:F,MATCH($C125,'Policy Characteristics'!$C:$C,0))),"",INDEX('Policy Characteristics'!F:F,MATCH($C125,'Policy Characteristics'!$C:$C,0)))</f>
        <v>-60000</v>
      </c>
      <c r="M125" s="222">
        <f>IF(ISBLANK(INDEX('Policy Characteristics'!G:G,MATCH($C125,'Policy Characteristics'!$C:$C,0))),"",INDEX('Policy Characteristics'!G:G,MATCH($C125,'Policy Characteristics'!$C:$C,0)))</f>
        <v>60000</v>
      </c>
      <c r="N125" s="222">
        <f>IF(ISBLANK(INDEX('Policy Characteristics'!H:H,MATCH($C125,'Policy Characteristics'!$C:$C,0))),"",INDEX('Policy Characteristics'!H:H,MATCH($C125,'Policy Characteristics'!$C:$C,0)))</f>
        <v>1000</v>
      </c>
      <c r="O125" s="354" t="str">
        <f>IF(ISBLANK(INDEX('Policy Characteristics'!I:I,MATCH($C125,'Policy Characteristics'!$C:$C,0))),"",INDEX('Policy Characteristics'!I:I,MATCH($C125,'Policy Characteristics'!$C:$C,0)))</f>
        <v>thousand KRW/vehicle</v>
      </c>
      <c r="P125" s="354" t="str">
        <f>IF(ISBLANK(INDEX('Policy Characteristics'!J:J,MATCH($C125,'Policy Characteristics'!$C:$C,0))),"",INDEX('Policy Characteristics'!J:J,MATCH($C125,'Policy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25" s="354" t="str">
        <f>IF(ISBLANK(INDEX('Policy Characteristics'!K:K,MATCH($C125,'Policy Characteristics'!$C:$C,0))),"",INDEX('Policy Characteristics'!K:K,MATCH($C125,'Policy Characteristics'!$C:$C,0)))</f>
        <v>transportation-sector-main.html#ev-subsidy</v>
      </c>
      <c r="R125" s="354" t="str">
        <f>IF(ISBLANK(INDEX('Policy Characteristics'!L:L,MATCH($C125,'Policy Characteristics'!$C:$C,0))),"",INDEX('Policy Characteristics'!L:L,MATCH($C125,'Policy Characteristics'!$C:$C,0)))</f>
        <v>ev-subsidy.html</v>
      </c>
    </row>
    <row r="126" spans="1:18" ht="19.899999999999999" customHeight="1">
      <c r="A126" s="354" t="str">
        <f>IF(ISBLANK(INDEX('Policy Characteristics'!A:A,MATCH($C126,'Policy Characteristics'!$C:$C,0))),"",INDEX('Policy Characteristics'!A:A,MATCH($C126,'Policy Characteristics'!$C:$C,0)))</f>
        <v>Transportation</v>
      </c>
      <c r="B126" s="366" t="str">
        <f>IF(ISBLANK(INDEX('Policy Characteristics'!B:B,MATCH($C126,'Policy Characteristics'!$C:$C,0))),"",INDEX('Policy Characteristics'!B:B,MATCH($C126,'Policy Characteristics'!$C:$C,0)))</f>
        <v>Freight Vehicle Subsidy</v>
      </c>
      <c r="C126" s="354" t="str">
        <f t="shared" si="4"/>
        <v>Additional Freight Vehicle Subsidy</v>
      </c>
      <c r="D126" s="253" t="s">
        <v>686</v>
      </c>
      <c r="E126" s="253" t="s">
        <v>692</v>
      </c>
      <c r="F126" s="345" t="s">
        <v>708</v>
      </c>
      <c r="G126" s="253" t="s">
        <v>694</v>
      </c>
      <c r="H126" s="18">
        <v>1707</v>
      </c>
      <c r="I126" s="369" t="s">
        <v>680</v>
      </c>
      <c r="J126" s="368" t="str">
        <f>IF(ISBLANK(INDEX('Policy Characteristics'!D:D,MATCH($C126,'Policy Characteristics'!$C:$C,0))),"",INDEX('Policy Characteristics'!D:D,MATCH($C126,'Policy Characteristics'!$C:$C,0)))</f>
        <v>Vehicle Subsidy</v>
      </c>
      <c r="K126" s="354" t="str">
        <f>IF(ISBLANK(INDEX('Policy Characteristics'!E:E,MATCH($C126,'Policy Characteristics'!$C:$C,0))),"",INDEX('Policy Characteristics'!E:E,MATCH($C126,'Policy Characteristics'!$C:$C,0)))</f>
        <v>trans frgt subsidy</v>
      </c>
      <c r="L126" s="222">
        <f>IF(ISBLANK(INDEX('Policy Characteristics'!F:F,MATCH($C126,'Policy Characteristics'!$C:$C,0))),"",INDEX('Policy Characteristics'!F:F,MATCH($C126,'Policy Characteristics'!$C:$C,0)))</f>
        <v>-60000</v>
      </c>
      <c r="M126" s="222">
        <f>IF(ISBLANK(INDEX('Policy Characteristics'!G:G,MATCH($C126,'Policy Characteristics'!$C:$C,0))),"",INDEX('Policy Characteristics'!G:G,MATCH($C126,'Policy Characteristics'!$C:$C,0)))</f>
        <v>60000</v>
      </c>
      <c r="N126" s="222">
        <f>IF(ISBLANK(INDEX('Policy Characteristics'!H:H,MATCH($C126,'Policy Characteristics'!$C:$C,0))),"",INDEX('Policy Characteristics'!H:H,MATCH($C126,'Policy Characteristics'!$C:$C,0)))</f>
        <v>1000</v>
      </c>
      <c r="O126" s="354" t="str">
        <f>IF(ISBLANK(INDEX('Policy Characteristics'!I:I,MATCH($C126,'Policy Characteristics'!$C:$C,0))),"",INDEX('Policy Characteristics'!I:I,MATCH($C126,'Policy Characteristics'!$C:$C,0)))</f>
        <v>thousand KRW/vehicle</v>
      </c>
      <c r="P126" s="354" t="str">
        <f>IF(ISBLANK(INDEX('Policy Characteristics'!J:J,MATCH($C126,'Policy Characteristics'!$C:$C,0))),"",INDEX('Policy Characteristics'!J:J,MATCH($C126,'Policy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26" s="354" t="str">
        <f>IF(ISBLANK(INDEX('Policy Characteristics'!K:K,MATCH($C126,'Policy Characteristics'!$C:$C,0))),"",INDEX('Policy Characteristics'!K:K,MATCH($C126,'Policy Characteristics'!$C:$C,0)))</f>
        <v>transportation-sector-main.html#ev-subsidy</v>
      </c>
      <c r="R126" s="354" t="str">
        <f>IF(ISBLANK(INDEX('Policy Characteristics'!L:L,MATCH($C126,'Policy Characteristics'!$C:$C,0))),"",INDEX('Policy Characteristics'!L:L,MATCH($C126,'Policy Characteristics'!$C:$C,0)))</f>
        <v>ev-subsidy.html</v>
      </c>
    </row>
    <row r="127" spans="1:18" ht="19.899999999999999" customHeight="1">
      <c r="A127" s="354" t="str">
        <f>IF(ISBLANK(INDEX('Policy Characteristics'!A:A,MATCH($C127,'Policy Characteristics'!$C:$C,0))),"",INDEX('Policy Characteristics'!A:A,MATCH($C127,'Policy Characteristics'!$C:$C,0)))</f>
        <v>Transportation</v>
      </c>
      <c r="B127" s="366" t="str">
        <f>IF(ISBLANK(INDEX('Policy Characteristics'!B:B,MATCH($C127,'Policy Characteristics'!$C:$C,0))),"",INDEX('Policy Characteristics'!B:B,MATCH($C127,'Policy Characteristics'!$C:$C,0)))</f>
        <v>Freight Vehicle Subsidy</v>
      </c>
      <c r="C127" s="354" t="str">
        <f t="shared" si="4"/>
        <v>Additional Freight Vehicle Subsidy</v>
      </c>
      <c r="D127" s="253" t="s">
        <v>686</v>
      </c>
      <c r="E127" s="345" t="s">
        <v>695</v>
      </c>
      <c r="F127" s="345" t="s">
        <v>708</v>
      </c>
      <c r="G127" s="345" t="s">
        <v>696</v>
      </c>
      <c r="H127" s="18">
        <v>1708</v>
      </c>
      <c r="I127" s="369" t="s">
        <v>680</v>
      </c>
      <c r="J127" s="368" t="str">
        <f>IF(ISBLANK(INDEX('Policy Characteristics'!D:D,MATCH($C127,'Policy Characteristics'!$C:$C,0))),"",INDEX('Policy Characteristics'!D:D,MATCH($C127,'Policy Characteristics'!$C:$C,0)))</f>
        <v>Vehicle Subsidy</v>
      </c>
      <c r="K127" s="354" t="str">
        <f>IF(ISBLANK(INDEX('Policy Characteristics'!E:E,MATCH($C127,'Policy Characteristics'!$C:$C,0))),"",INDEX('Policy Characteristics'!E:E,MATCH($C127,'Policy Characteristics'!$C:$C,0)))</f>
        <v>trans frgt subsidy</v>
      </c>
      <c r="L127" s="222">
        <f>IF(ISBLANK(INDEX('Policy Characteristics'!F:F,MATCH($C127,'Policy Characteristics'!$C:$C,0))),"",INDEX('Policy Characteristics'!F:F,MATCH($C127,'Policy Characteristics'!$C:$C,0)))</f>
        <v>-60000</v>
      </c>
      <c r="M127" s="222">
        <f>IF(ISBLANK(INDEX('Policy Characteristics'!G:G,MATCH($C127,'Policy Characteristics'!$C:$C,0))),"",INDEX('Policy Characteristics'!G:G,MATCH($C127,'Policy Characteristics'!$C:$C,0)))</f>
        <v>60000</v>
      </c>
      <c r="N127" s="222">
        <f>IF(ISBLANK(INDEX('Policy Characteristics'!H:H,MATCH($C127,'Policy Characteristics'!$C:$C,0))),"",INDEX('Policy Characteristics'!H:H,MATCH($C127,'Policy Characteristics'!$C:$C,0)))</f>
        <v>1000</v>
      </c>
      <c r="O127" s="354" t="str">
        <f>IF(ISBLANK(INDEX('Policy Characteristics'!I:I,MATCH($C127,'Policy Characteristics'!$C:$C,0))),"",INDEX('Policy Characteristics'!I:I,MATCH($C127,'Policy Characteristics'!$C:$C,0)))</f>
        <v>thousand KRW/vehicle</v>
      </c>
      <c r="P127" s="354" t="str">
        <f>IF(ISBLANK(INDEX('Policy Characteristics'!J:J,MATCH($C127,'Policy Characteristics'!$C:$C,0))),"",INDEX('Policy Characteristics'!J:J,MATCH($C127,'Policy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27" s="354" t="str">
        <f>IF(ISBLANK(INDEX('Policy Characteristics'!K:K,MATCH($C127,'Policy Characteristics'!$C:$C,0))),"",INDEX('Policy Characteristics'!K:K,MATCH($C127,'Policy Characteristics'!$C:$C,0)))</f>
        <v>transportation-sector-main.html#ev-subsidy</v>
      </c>
      <c r="R127" s="354" t="str">
        <f>IF(ISBLANK(INDEX('Policy Characteristics'!L:L,MATCH($C127,'Policy Characteristics'!$C:$C,0))),"",INDEX('Policy Characteristics'!L:L,MATCH($C127,'Policy Characteristics'!$C:$C,0)))</f>
        <v>ev-subsidy.html</v>
      </c>
    </row>
    <row r="128" spans="1:18" ht="19.899999999999999" customHeight="1">
      <c r="A128" s="354" t="str">
        <f>IF(ISBLANK(INDEX('Policy Characteristics'!A:A,MATCH($C128,'Policy Characteristics'!$C:$C,0))),"",INDEX('Policy Characteristics'!A:A,MATCH($C128,'Policy Characteristics'!$C:$C,0)))</f>
        <v>Transportation</v>
      </c>
      <c r="B128" s="366" t="str">
        <f>IF(ISBLANK(INDEX('Policy Characteristics'!B:B,MATCH($C128,'Policy Characteristics'!$C:$C,0))),"",INDEX('Policy Characteristics'!B:B,MATCH($C128,'Policy Characteristics'!$C:$C,0)))</f>
        <v>Freight Vehicle Subsidy</v>
      </c>
      <c r="C128" s="354" t="str">
        <f t="shared" si="4"/>
        <v>Additional Freight Vehicle Subsidy</v>
      </c>
      <c r="D128" s="253" t="s">
        <v>686</v>
      </c>
      <c r="E128" s="345" t="s">
        <v>697</v>
      </c>
      <c r="F128" s="345" t="s">
        <v>708</v>
      </c>
      <c r="G128" s="345" t="s">
        <v>698</v>
      </c>
      <c r="H128" s="18">
        <v>1709</v>
      </c>
      <c r="I128" s="369" t="s">
        <v>680</v>
      </c>
      <c r="J128" s="368" t="str">
        <f>IF(ISBLANK(INDEX('Policy Characteristics'!D:D,MATCH($C128,'Policy Characteristics'!$C:$C,0))),"",INDEX('Policy Characteristics'!D:D,MATCH($C128,'Policy Characteristics'!$C:$C,0)))</f>
        <v>Vehicle Subsidy</v>
      </c>
      <c r="K128" s="354" t="str">
        <f>IF(ISBLANK(INDEX('Policy Characteristics'!E:E,MATCH($C128,'Policy Characteristics'!$C:$C,0))),"",INDEX('Policy Characteristics'!E:E,MATCH($C128,'Policy Characteristics'!$C:$C,0)))</f>
        <v>trans frgt subsidy</v>
      </c>
      <c r="L128" s="222">
        <f>IF(ISBLANK(INDEX('Policy Characteristics'!F:F,MATCH($C128,'Policy Characteristics'!$C:$C,0))),"",INDEX('Policy Characteristics'!F:F,MATCH($C128,'Policy Characteristics'!$C:$C,0)))</f>
        <v>-60000</v>
      </c>
      <c r="M128" s="222">
        <f>IF(ISBLANK(INDEX('Policy Characteristics'!G:G,MATCH($C128,'Policy Characteristics'!$C:$C,0))),"",INDEX('Policy Characteristics'!G:G,MATCH($C128,'Policy Characteristics'!$C:$C,0)))</f>
        <v>60000</v>
      </c>
      <c r="N128" s="222">
        <f>IF(ISBLANK(INDEX('Policy Characteristics'!H:H,MATCH($C128,'Policy Characteristics'!$C:$C,0))),"",INDEX('Policy Characteristics'!H:H,MATCH($C128,'Policy Characteristics'!$C:$C,0)))</f>
        <v>1000</v>
      </c>
      <c r="O128" s="354" t="str">
        <f>IF(ISBLANK(INDEX('Policy Characteristics'!I:I,MATCH($C128,'Policy Characteristics'!$C:$C,0))),"",INDEX('Policy Characteristics'!I:I,MATCH($C128,'Policy Characteristics'!$C:$C,0)))</f>
        <v>thousand KRW/vehicle</v>
      </c>
      <c r="P128" s="354" t="str">
        <f>IF(ISBLANK(INDEX('Policy Characteristics'!J:J,MATCH($C128,'Policy Characteristics'!$C:$C,0))),"",INDEX('Policy Characteristics'!J:J,MATCH($C128,'Policy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28" s="354" t="str">
        <f>IF(ISBLANK(INDEX('Policy Characteristics'!K:K,MATCH($C128,'Policy Characteristics'!$C:$C,0))),"",INDEX('Policy Characteristics'!K:K,MATCH($C128,'Policy Characteristics'!$C:$C,0)))</f>
        <v>transportation-sector-main.html#ev-subsidy</v>
      </c>
      <c r="R128" s="354" t="str">
        <f>IF(ISBLANK(INDEX('Policy Characteristics'!L:L,MATCH($C128,'Policy Characteristics'!$C:$C,0))),"",INDEX('Policy Characteristics'!L:L,MATCH($C128,'Policy Characteristics'!$C:$C,0)))</f>
        <v>ev-subsidy.html</v>
      </c>
    </row>
    <row r="129" spans="1:18" ht="19.899999999999999" customHeight="1">
      <c r="A129" s="354" t="str">
        <f>IF(ISBLANK(INDEX('Policy Characteristics'!A:A,MATCH($C129,'Policy Characteristics'!$C:$C,0))),"",INDEX('Policy Characteristics'!A:A,MATCH($C129,'Policy Characteristics'!$C:$C,0)))</f>
        <v>Transportation</v>
      </c>
      <c r="B129" s="366" t="str">
        <f>IF(ISBLANK(INDEX('Policy Characteristics'!B:B,MATCH($C129,'Policy Characteristics'!$C:$C,0))),"",INDEX('Policy Characteristics'!B:B,MATCH($C129,'Policy Characteristics'!$C:$C,0)))</f>
        <v>Freight Vehicle Subsidy</v>
      </c>
      <c r="C129" s="354" t="str">
        <f t="shared" si="4"/>
        <v>Additional Freight Vehicle Subsidy</v>
      </c>
      <c r="D129" s="253" t="s">
        <v>686</v>
      </c>
      <c r="E129" s="345" t="s">
        <v>699</v>
      </c>
      <c r="F129" s="345" t="s">
        <v>708</v>
      </c>
      <c r="G129" s="345" t="s">
        <v>700</v>
      </c>
      <c r="H129" s="18">
        <v>1710</v>
      </c>
      <c r="I129" s="369" t="s">
        <v>680</v>
      </c>
      <c r="J129" s="368" t="str">
        <f>IF(ISBLANK(INDEX('Policy Characteristics'!D:D,MATCH($C129,'Policy Characteristics'!$C:$C,0))),"",INDEX('Policy Characteristics'!D:D,MATCH($C129,'Policy Characteristics'!$C:$C,0)))</f>
        <v>Vehicle Subsidy</v>
      </c>
      <c r="K129" s="354" t="str">
        <f>IF(ISBLANK(INDEX('Policy Characteristics'!E:E,MATCH($C129,'Policy Characteristics'!$C:$C,0))),"",INDEX('Policy Characteristics'!E:E,MATCH($C129,'Policy Characteristics'!$C:$C,0)))</f>
        <v>trans frgt subsidy</v>
      </c>
      <c r="L129" s="222">
        <f>IF(ISBLANK(INDEX('Policy Characteristics'!F:F,MATCH($C129,'Policy Characteristics'!$C:$C,0))),"",INDEX('Policy Characteristics'!F:F,MATCH($C129,'Policy Characteristics'!$C:$C,0)))</f>
        <v>-60000</v>
      </c>
      <c r="M129" s="222">
        <f>IF(ISBLANK(INDEX('Policy Characteristics'!G:G,MATCH($C129,'Policy Characteristics'!$C:$C,0))),"",INDEX('Policy Characteristics'!G:G,MATCH($C129,'Policy Characteristics'!$C:$C,0)))</f>
        <v>60000</v>
      </c>
      <c r="N129" s="222">
        <f>IF(ISBLANK(INDEX('Policy Characteristics'!H:H,MATCH($C129,'Policy Characteristics'!$C:$C,0))),"",INDEX('Policy Characteristics'!H:H,MATCH($C129,'Policy Characteristics'!$C:$C,0)))</f>
        <v>1000</v>
      </c>
      <c r="O129" s="354" t="str">
        <f>IF(ISBLANK(INDEX('Policy Characteristics'!I:I,MATCH($C129,'Policy Characteristics'!$C:$C,0))),"",INDEX('Policy Characteristics'!I:I,MATCH($C129,'Policy Characteristics'!$C:$C,0)))</f>
        <v>thousand KRW/vehicle</v>
      </c>
      <c r="P129" s="354" t="str">
        <f>IF(ISBLANK(INDEX('Policy Characteristics'!J:J,MATCH($C129,'Policy Characteristics'!$C:$C,0))),"",INDEX('Policy Characteristics'!J:J,MATCH($C129,'Policy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29" s="354" t="str">
        <f>IF(ISBLANK(INDEX('Policy Characteristics'!K:K,MATCH($C129,'Policy Characteristics'!$C:$C,0))),"",INDEX('Policy Characteristics'!K:K,MATCH($C129,'Policy Characteristics'!$C:$C,0)))</f>
        <v>transportation-sector-main.html#ev-subsidy</v>
      </c>
      <c r="R129" s="354" t="str">
        <f>IF(ISBLANK(INDEX('Policy Characteristics'!L:L,MATCH($C129,'Policy Characteristics'!$C:$C,0))),"",INDEX('Policy Characteristics'!L:L,MATCH($C129,'Policy Characteristics'!$C:$C,0)))</f>
        <v>ev-subsidy.html</v>
      </c>
    </row>
    <row r="130" spans="1:18" ht="19.899999999999999" customHeight="1">
      <c r="A130" s="354" t="str">
        <f>IF(ISBLANK(INDEX('Policy Characteristics'!A:A,MATCH($C130,'Policy Characteristics'!$C:$C,0))),"",INDEX('Policy Characteristics'!A:A,MATCH($C130,'Policy Characteristics'!$C:$C,0)))</f>
        <v>Transportation</v>
      </c>
      <c r="B130" s="366" t="str">
        <f>IF(ISBLANK(INDEX('Policy Characteristics'!B:B,MATCH($C130,'Policy Characteristics'!$C:$C,0))),"",INDEX('Policy Characteristics'!B:B,MATCH($C130,'Policy Characteristics'!$C:$C,0)))</f>
        <v>Freight Vehicle Subsidy</v>
      </c>
      <c r="C130" s="354" t="str">
        <f t="shared" si="4"/>
        <v>Additional Freight Vehicle Subsidy</v>
      </c>
      <c r="D130" s="253" t="s">
        <v>686</v>
      </c>
      <c r="E130" s="345" t="s">
        <v>701</v>
      </c>
      <c r="F130" s="345" t="s">
        <v>708</v>
      </c>
      <c r="G130" s="345" t="s">
        <v>702</v>
      </c>
      <c r="H130" s="18">
        <v>1711</v>
      </c>
      <c r="I130" s="369" t="s">
        <v>680</v>
      </c>
      <c r="J130" s="368" t="str">
        <f>IF(ISBLANK(INDEX('Policy Characteristics'!D:D,MATCH($C130,'Policy Characteristics'!$C:$C,0))),"",INDEX('Policy Characteristics'!D:D,MATCH($C130,'Policy Characteristics'!$C:$C,0)))</f>
        <v>Vehicle Subsidy</v>
      </c>
      <c r="K130" s="354" t="str">
        <f>IF(ISBLANK(INDEX('Policy Characteristics'!E:E,MATCH($C130,'Policy Characteristics'!$C:$C,0))),"",INDEX('Policy Characteristics'!E:E,MATCH($C130,'Policy Characteristics'!$C:$C,0)))</f>
        <v>trans frgt subsidy</v>
      </c>
      <c r="L130" s="222">
        <f>IF(ISBLANK(INDEX('Policy Characteristics'!F:F,MATCH($C130,'Policy Characteristics'!$C:$C,0))),"",INDEX('Policy Characteristics'!F:F,MATCH($C130,'Policy Characteristics'!$C:$C,0)))</f>
        <v>-60000</v>
      </c>
      <c r="M130" s="222">
        <f>IF(ISBLANK(INDEX('Policy Characteristics'!G:G,MATCH($C130,'Policy Characteristics'!$C:$C,0))),"",INDEX('Policy Characteristics'!G:G,MATCH($C130,'Policy Characteristics'!$C:$C,0)))</f>
        <v>60000</v>
      </c>
      <c r="N130" s="222">
        <f>IF(ISBLANK(INDEX('Policy Characteristics'!H:H,MATCH($C130,'Policy Characteristics'!$C:$C,0))),"",INDEX('Policy Characteristics'!H:H,MATCH($C130,'Policy Characteristics'!$C:$C,0)))</f>
        <v>1000</v>
      </c>
      <c r="O130" s="354" t="str">
        <f>IF(ISBLANK(INDEX('Policy Characteristics'!I:I,MATCH($C130,'Policy Characteristics'!$C:$C,0))),"",INDEX('Policy Characteristics'!I:I,MATCH($C130,'Policy Characteristics'!$C:$C,0)))</f>
        <v>thousand KRW/vehicle</v>
      </c>
      <c r="P130" s="354" t="str">
        <f>IF(ISBLANK(INDEX('Policy Characteristics'!J:J,MATCH($C130,'Policy Characteristics'!$C:$C,0))),"",INDEX('Policy Characteristics'!J:J,MATCH($C130,'Policy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30" s="354" t="str">
        <f>IF(ISBLANK(INDEX('Policy Characteristics'!K:K,MATCH($C130,'Policy Characteristics'!$C:$C,0))),"",INDEX('Policy Characteristics'!K:K,MATCH($C130,'Policy Characteristics'!$C:$C,0)))</f>
        <v>transportation-sector-main.html#ev-subsidy</v>
      </c>
      <c r="R130" s="354" t="str">
        <f>IF(ISBLANK(INDEX('Policy Characteristics'!L:L,MATCH($C130,'Policy Characteristics'!$C:$C,0))),"",INDEX('Policy Characteristics'!L:L,MATCH($C130,'Policy Characteristics'!$C:$C,0)))</f>
        <v>ev-subsidy.html</v>
      </c>
    </row>
    <row r="131" spans="1:18" ht="19.899999999999999" customHeight="1">
      <c r="A131" s="354" t="str">
        <f>IF(ISBLANK(INDEX('Policy Characteristics'!A:A,MATCH($C131,'Policy Characteristics'!$C:$C,0))),"",INDEX('Policy Characteristics'!A:A,MATCH($C131,'Policy Characteristics'!$C:$C,0)))</f>
        <v>Transportation</v>
      </c>
      <c r="B131" s="366" t="str">
        <f>IF(ISBLANK(INDEX('Policy Characteristics'!B:B,MATCH($C131,'Policy Characteristics'!$C:$C,0))),"",INDEX('Policy Characteristics'!B:B,MATCH($C131,'Policy Characteristics'!$C:$C,0)))</f>
        <v>Freight Vehicle Subsidy</v>
      </c>
      <c r="C131" s="354" t="str">
        <f t="shared" si="4"/>
        <v>Additional Freight Vehicle Subsidy</v>
      </c>
      <c r="D131" s="253" t="s">
        <v>686</v>
      </c>
      <c r="E131" s="345" t="s">
        <v>703</v>
      </c>
      <c r="F131" s="345" t="s">
        <v>708</v>
      </c>
      <c r="G131" s="345" t="s">
        <v>703</v>
      </c>
      <c r="H131" s="18">
        <v>1712</v>
      </c>
      <c r="I131" s="369" t="s">
        <v>680</v>
      </c>
      <c r="J131" s="368" t="str">
        <f>IF(ISBLANK(INDEX('Policy Characteristics'!D:D,MATCH($C131,'Policy Characteristics'!$C:$C,0))),"",INDEX('Policy Characteristics'!D:D,MATCH($C131,'Policy Characteristics'!$C:$C,0)))</f>
        <v>Vehicle Subsidy</v>
      </c>
      <c r="K131" s="354" t="str">
        <f>IF(ISBLANK(INDEX('Policy Characteristics'!E:E,MATCH($C131,'Policy Characteristics'!$C:$C,0))),"",INDEX('Policy Characteristics'!E:E,MATCH($C131,'Policy Characteristics'!$C:$C,0)))</f>
        <v>trans frgt subsidy</v>
      </c>
      <c r="L131" s="222">
        <f>IF(ISBLANK(INDEX('Policy Characteristics'!F:F,MATCH($C131,'Policy Characteristics'!$C:$C,0))),"",INDEX('Policy Characteristics'!F:F,MATCH($C131,'Policy Characteristics'!$C:$C,0)))</f>
        <v>-60000</v>
      </c>
      <c r="M131" s="222">
        <f>IF(ISBLANK(INDEX('Policy Characteristics'!G:G,MATCH($C131,'Policy Characteristics'!$C:$C,0))),"",INDEX('Policy Characteristics'!G:G,MATCH($C131,'Policy Characteristics'!$C:$C,0)))</f>
        <v>60000</v>
      </c>
      <c r="N131" s="222">
        <f>IF(ISBLANK(INDEX('Policy Characteristics'!H:H,MATCH($C131,'Policy Characteristics'!$C:$C,0))),"",INDEX('Policy Characteristics'!H:H,MATCH($C131,'Policy Characteristics'!$C:$C,0)))</f>
        <v>1000</v>
      </c>
      <c r="O131" s="354" t="str">
        <f>IF(ISBLANK(INDEX('Policy Characteristics'!I:I,MATCH($C131,'Policy Characteristics'!$C:$C,0))),"",INDEX('Policy Characteristics'!I:I,MATCH($C131,'Policy Characteristics'!$C:$C,0)))</f>
        <v>thousand KRW/vehicle</v>
      </c>
      <c r="P131" s="354" t="str">
        <f>IF(ISBLANK(INDEX('Policy Characteristics'!J:J,MATCH($C131,'Policy Characteristics'!$C:$C,0))),"",INDEX('Policy Characteristics'!J:J,MATCH($C131,'Policy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31" s="354" t="str">
        <f>IF(ISBLANK(INDEX('Policy Characteristics'!K:K,MATCH($C131,'Policy Characteristics'!$C:$C,0))),"",INDEX('Policy Characteristics'!K:K,MATCH($C131,'Policy Characteristics'!$C:$C,0)))</f>
        <v>transportation-sector-main.html#ev-subsidy</v>
      </c>
      <c r="R131" s="354" t="str">
        <f>IF(ISBLANK(INDEX('Policy Characteristics'!L:L,MATCH($C131,'Policy Characteristics'!$C:$C,0))),"",INDEX('Policy Characteristics'!L:L,MATCH($C131,'Policy Characteristics'!$C:$C,0)))</f>
        <v>ev-subsidy.html</v>
      </c>
    </row>
    <row r="132" spans="1:18" ht="19.899999999999999" customHeight="1">
      <c r="A132" s="354" t="str">
        <f>IF(ISBLANK(INDEX('Policy Characteristics'!A:A,MATCH($C132,'Policy Characteristics'!$C:$C,0))),"",INDEX('Policy Characteristics'!A:A,MATCH($C132,'Policy Characteristics'!$C:$C,0)))</f>
        <v>Transportation</v>
      </c>
      <c r="B132" s="366" t="str">
        <f>IF(ISBLANK(INDEX('Policy Characteristics'!B:B,MATCH($C132,'Policy Characteristics'!$C:$C,0))),"",INDEX('Policy Characteristics'!B:B,MATCH($C132,'Policy Characteristics'!$C:$C,0)))</f>
        <v>Freight Vehicle Subsidy</v>
      </c>
      <c r="C132" s="354" t="str">
        <f t="shared" si="4"/>
        <v>Additional Freight Vehicle Subsidy</v>
      </c>
      <c r="D132" s="253" t="s">
        <v>686</v>
      </c>
      <c r="E132" s="345" t="s">
        <v>704</v>
      </c>
      <c r="F132" s="345" t="s">
        <v>708</v>
      </c>
      <c r="G132" s="345" t="s">
        <v>705</v>
      </c>
      <c r="H132" s="18">
        <v>1713</v>
      </c>
      <c r="I132" s="369" t="s">
        <v>680</v>
      </c>
      <c r="J132" s="368" t="str">
        <f>IF(ISBLANK(INDEX('Policy Characteristics'!D:D,MATCH($C132,'Policy Characteristics'!$C:$C,0))),"",INDEX('Policy Characteristics'!D:D,MATCH($C132,'Policy Characteristics'!$C:$C,0)))</f>
        <v>Vehicle Subsidy</v>
      </c>
      <c r="K132" s="354" t="str">
        <f>IF(ISBLANK(INDEX('Policy Characteristics'!E:E,MATCH($C132,'Policy Characteristics'!$C:$C,0))),"",INDEX('Policy Characteristics'!E:E,MATCH($C132,'Policy Characteristics'!$C:$C,0)))</f>
        <v>trans frgt subsidy</v>
      </c>
      <c r="L132" s="222">
        <f>IF(ISBLANK(INDEX('Policy Characteristics'!F:F,MATCH($C132,'Policy Characteristics'!$C:$C,0))),"",INDEX('Policy Characteristics'!F:F,MATCH($C132,'Policy Characteristics'!$C:$C,0)))</f>
        <v>-60000</v>
      </c>
      <c r="M132" s="222">
        <f>IF(ISBLANK(INDEX('Policy Characteristics'!G:G,MATCH($C132,'Policy Characteristics'!$C:$C,0))),"",INDEX('Policy Characteristics'!G:G,MATCH($C132,'Policy Characteristics'!$C:$C,0)))</f>
        <v>60000</v>
      </c>
      <c r="N132" s="222">
        <f>IF(ISBLANK(INDEX('Policy Characteristics'!H:H,MATCH($C132,'Policy Characteristics'!$C:$C,0))),"",INDEX('Policy Characteristics'!H:H,MATCH($C132,'Policy Characteristics'!$C:$C,0)))</f>
        <v>1000</v>
      </c>
      <c r="O132" s="354" t="str">
        <f>IF(ISBLANK(INDEX('Policy Characteristics'!I:I,MATCH($C132,'Policy Characteristics'!$C:$C,0))),"",INDEX('Policy Characteristics'!I:I,MATCH($C132,'Policy Characteristics'!$C:$C,0)))</f>
        <v>thousand KRW/vehicle</v>
      </c>
      <c r="P132" s="354" t="str">
        <f>IF(ISBLANK(INDEX('Policy Characteristics'!J:J,MATCH($C132,'Policy Characteristics'!$C:$C,0))),"",INDEX('Policy Characteristics'!J:J,MATCH($C132,'Policy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32" s="354" t="str">
        <f>IF(ISBLANK(INDEX('Policy Characteristics'!K:K,MATCH($C132,'Policy Characteristics'!$C:$C,0))),"",INDEX('Policy Characteristics'!K:K,MATCH($C132,'Policy Characteristics'!$C:$C,0)))</f>
        <v>transportation-sector-main.html#ev-subsidy</v>
      </c>
      <c r="R132" s="354" t="str">
        <f>IF(ISBLANK(INDEX('Policy Characteristics'!L:L,MATCH($C132,'Policy Characteristics'!$C:$C,0))),"",INDEX('Policy Characteristics'!L:L,MATCH($C132,'Policy Characteristics'!$C:$C,0)))</f>
        <v>ev-subsidy.html</v>
      </c>
    </row>
    <row r="133" spans="1:18" ht="19.899999999999999" customHeight="1">
      <c r="A133" s="354" t="str">
        <f>IF(ISBLANK(INDEX('Policy Characteristics'!A:A,MATCH($C133,'Policy Characteristics'!$C:$C,0))),"",INDEX('Policy Characteristics'!A:A,MATCH($C133,'Policy Characteristics'!$C:$C,0)))</f>
        <v>Transportation</v>
      </c>
      <c r="B133" s="366" t="str">
        <f>IF(ISBLANK(INDEX('Policy Characteristics'!B:B,MATCH($C133,'Policy Characteristics'!$C:$C,0))),"",INDEX('Policy Characteristics'!B:B,MATCH($C133,'Policy Characteristics'!$C:$C,0)))</f>
        <v>Freight Vehicle Subsidy</v>
      </c>
      <c r="C133" s="354" t="str">
        <f t="shared" si="4"/>
        <v>Additional Freight Vehicle Subsidy</v>
      </c>
      <c r="D133" s="253" t="s">
        <v>688</v>
      </c>
      <c r="E133" s="253" t="s">
        <v>692</v>
      </c>
      <c r="F133" s="345" t="s">
        <v>713</v>
      </c>
      <c r="G133" s="253" t="s">
        <v>694</v>
      </c>
      <c r="H133" s="18">
        <v>1714</v>
      </c>
      <c r="I133" s="369" t="s">
        <v>680</v>
      </c>
      <c r="J133" s="368" t="str">
        <f>IF(ISBLANK(INDEX('Policy Characteristics'!D:D,MATCH($C133,'Policy Characteristics'!$C:$C,0))),"",INDEX('Policy Characteristics'!D:D,MATCH($C133,'Policy Characteristics'!$C:$C,0)))</f>
        <v>Vehicle Subsidy</v>
      </c>
      <c r="K133" s="354" t="str">
        <f>IF(ISBLANK(INDEX('Policy Characteristics'!E:E,MATCH($C133,'Policy Characteristics'!$C:$C,0))),"",INDEX('Policy Characteristics'!E:E,MATCH($C133,'Policy Characteristics'!$C:$C,0)))</f>
        <v>trans frgt subsidy</v>
      </c>
      <c r="L133" s="222">
        <f>IF(ISBLANK(INDEX('Policy Characteristics'!F:F,MATCH($C133,'Policy Characteristics'!$C:$C,0))),"",INDEX('Policy Characteristics'!F:F,MATCH($C133,'Policy Characteristics'!$C:$C,0)))</f>
        <v>-60000</v>
      </c>
      <c r="M133" s="222">
        <f>IF(ISBLANK(INDEX('Policy Characteristics'!G:G,MATCH($C133,'Policy Characteristics'!$C:$C,0))),"",INDEX('Policy Characteristics'!G:G,MATCH($C133,'Policy Characteristics'!$C:$C,0)))</f>
        <v>60000</v>
      </c>
      <c r="N133" s="222">
        <f>IF(ISBLANK(INDEX('Policy Characteristics'!H:H,MATCH($C133,'Policy Characteristics'!$C:$C,0))),"",INDEX('Policy Characteristics'!H:H,MATCH($C133,'Policy Characteristics'!$C:$C,0)))</f>
        <v>1000</v>
      </c>
      <c r="O133" s="354" t="str">
        <f>IF(ISBLANK(INDEX('Policy Characteristics'!I:I,MATCH($C133,'Policy Characteristics'!$C:$C,0))),"",INDEX('Policy Characteristics'!I:I,MATCH($C133,'Policy Characteristics'!$C:$C,0)))</f>
        <v>thousand KRW/vehicle</v>
      </c>
      <c r="P133" s="354" t="str">
        <f>IF(ISBLANK(INDEX('Policy Characteristics'!J:J,MATCH($C133,'Policy Characteristics'!$C:$C,0))),"",INDEX('Policy Characteristics'!J:J,MATCH($C133,'Policy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33" s="354" t="str">
        <f>IF(ISBLANK(INDEX('Policy Characteristics'!K:K,MATCH($C133,'Policy Characteristics'!$C:$C,0))),"",INDEX('Policy Characteristics'!K:K,MATCH($C133,'Policy Characteristics'!$C:$C,0)))</f>
        <v>transportation-sector-main.html#ev-subsidy</v>
      </c>
      <c r="R133" s="354" t="str">
        <f>IF(ISBLANK(INDEX('Policy Characteristics'!L:L,MATCH($C133,'Policy Characteristics'!$C:$C,0))),"",INDEX('Policy Characteristics'!L:L,MATCH($C133,'Policy Characteristics'!$C:$C,0)))</f>
        <v>ev-subsidy.html</v>
      </c>
    </row>
    <row r="134" spans="1:18" ht="19.899999999999999" customHeight="1">
      <c r="A134" s="354" t="str">
        <f>IF(ISBLANK(INDEX('Policy Characteristics'!A:A,MATCH($C134,'Policy Characteristics'!$C:$C,0))),"",INDEX('Policy Characteristics'!A:A,MATCH($C134,'Policy Characteristics'!$C:$C,0)))</f>
        <v>Transportation</v>
      </c>
      <c r="B134" s="366" t="str">
        <f>IF(ISBLANK(INDEX('Policy Characteristics'!B:B,MATCH($C134,'Policy Characteristics'!$C:$C,0))),"",INDEX('Policy Characteristics'!B:B,MATCH($C134,'Policy Characteristics'!$C:$C,0)))</f>
        <v>Freight Vehicle Subsidy</v>
      </c>
      <c r="C134" s="354" t="str">
        <f t="shared" si="4"/>
        <v>Additional Freight Vehicle Subsidy</v>
      </c>
      <c r="D134" s="253" t="s">
        <v>688</v>
      </c>
      <c r="E134" s="345" t="s">
        <v>695</v>
      </c>
      <c r="F134" s="345" t="s">
        <v>713</v>
      </c>
      <c r="G134" s="345" t="s">
        <v>696</v>
      </c>
      <c r="H134" s="18">
        <v>1715</v>
      </c>
      <c r="I134" s="369" t="s">
        <v>680</v>
      </c>
      <c r="J134" s="368" t="str">
        <f>IF(ISBLANK(INDEX('Policy Characteristics'!D:D,MATCH($C134,'Policy Characteristics'!$C:$C,0))),"",INDEX('Policy Characteristics'!D:D,MATCH($C134,'Policy Characteristics'!$C:$C,0)))</f>
        <v>Vehicle Subsidy</v>
      </c>
      <c r="K134" s="354" t="str">
        <f>IF(ISBLANK(INDEX('Policy Characteristics'!E:E,MATCH($C134,'Policy Characteristics'!$C:$C,0))),"",INDEX('Policy Characteristics'!E:E,MATCH($C134,'Policy Characteristics'!$C:$C,0)))</f>
        <v>trans frgt subsidy</v>
      </c>
      <c r="L134" s="222">
        <f>IF(ISBLANK(INDEX('Policy Characteristics'!F:F,MATCH($C134,'Policy Characteristics'!$C:$C,0))),"",INDEX('Policy Characteristics'!F:F,MATCH($C134,'Policy Characteristics'!$C:$C,0)))</f>
        <v>-60000</v>
      </c>
      <c r="M134" s="222">
        <f>IF(ISBLANK(INDEX('Policy Characteristics'!G:G,MATCH($C134,'Policy Characteristics'!$C:$C,0))),"",INDEX('Policy Characteristics'!G:G,MATCH($C134,'Policy Characteristics'!$C:$C,0)))</f>
        <v>60000</v>
      </c>
      <c r="N134" s="222">
        <f>IF(ISBLANK(INDEX('Policy Characteristics'!H:H,MATCH($C134,'Policy Characteristics'!$C:$C,0))),"",INDEX('Policy Characteristics'!H:H,MATCH($C134,'Policy Characteristics'!$C:$C,0)))</f>
        <v>1000</v>
      </c>
      <c r="O134" s="354" t="str">
        <f>IF(ISBLANK(INDEX('Policy Characteristics'!I:I,MATCH($C134,'Policy Characteristics'!$C:$C,0))),"",INDEX('Policy Characteristics'!I:I,MATCH($C134,'Policy Characteristics'!$C:$C,0)))</f>
        <v>thousand KRW/vehicle</v>
      </c>
      <c r="P134" s="354" t="str">
        <f>IF(ISBLANK(INDEX('Policy Characteristics'!J:J,MATCH($C134,'Policy Characteristics'!$C:$C,0))),"",INDEX('Policy Characteristics'!J:J,MATCH($C134,'Policy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34" s="354" t="str">
        <f>IF(ISBLANK(INDEX('Policy Characteristics'!K:K,MATCH($C134,'Policy Characteristics'!$C:$C,0))),"",INDEX('Policy Characteristics'!K:K,MATCH($C134,'Policy Characteristics'!$C:$C,0)))</f>
        <v>transportation-sector-main.html#ev-subsidy</v>
      </c>
      <c r="R134" s="354" t="str">
        <f>IF(ISBLANK(INDEX('Policy Characteristics'!L:L,MATCH($C134,'Policy Characteristics'!$C:$C,0))),"",INDEX('Policy Characteristics'!L:L,MATCH($C134,'Policy Characteristics'!$C:$C,0)))</f>
        <v>ev-subsidy.html</v>
      </c>
    </row>
    <row r="135" spans="1:18" ht="19.899999999999999" customHeight="1">
      <c r="A135" s="354" t="str">
        <f>IF(ISBLANK(INDEX('Policy Characteristics'!A:A,MATCH($C135,'Policy Characteristics'!$C:$C,0))),"",INDEX('Policy Characteristics'!A:A,MATCH($C135,'Policy Characteristics'!$C:$C,0)))</f>
        <v>Transportation</v>
      </c>
      <c r="B135" s="366" t="str">
        <f>IF(ISBLANK(INDEX('Policy Characteristics'!B:B,MATCH($C135,'Policy Characteristics'!$C:$C,0))),"",INDEX('Policy Characteristics'!B:B,MATCH($C135,'Policy Characteristics'!$C:$C,0)))</f>
        <v>Freight Vehicle Subsidy</v>
      </c>
      <c r="C135" s="354" t="str">
        <f t="shared" si="4"/>
        <v>Additional Freight Vehicle Subsidy</v>
      </c>
      <c r="D135" s="253" t="s">
        <v>688</v>
      </c>
      <c r="E135" s="345" t="s">
        <v>697</v>
      </c>
      <c r="F135" s="345" t="s">
        <v>713</v>
      </c>
      <c r="G135" s="345" t="s">
        <v>698</v>
      </c>
      <c r="H135" s="18">
        <v>1716</v>
      </c>
      <c r="I135" s="369" t="s">
        <v>680</v>
      </c>
      <c r="J135" s="368" t="str">
        <f>IF(ISBLANK(INDEX('Policy Characteristics'!D:D,MATCH($C135,'Policy Characteristics'!$C:$C,0))),"",INDEX('Policy Characteristics'!D:D,MATCH($C135,'Policy Characteristics'!$C:$C,0)))</f>
        <v>Vehicle Subsidy</v>
      </c>
      <c r="K135" s="354" t="str">
        <f>IF(ISBLANK(INDEX('Policy Characteristics'!E:E,MATCH($C135,'Policy Characteristics'!$C:$C,0))),"",INDEX('Policy Characteristics'!E:E,MATCH($C135,'Policy Characteristics'!$C:$C,0)))</f>
        <v>trans frgt subsidy</v>
      </c>
      <c r="L135" s="222">
        <f>IF(ISBLANK(INDEX('Policy Characteristics'!F:F,MATCH($C135,'Policy Characteristics'!$C:$C,0))),"",INDEX('Policy Characteristics'!F:F,MATCH($C135,'Policy Characteristics'!$C:$C,0)))</f>
        <v>-60000</v>
      </c>
      <c r="M135" s="222">
        <f>IF(ISBLANK(INDEX('Policy Characteristics'!G:G,MATCH($C135,'Policy Characteristics'!$C:$C,0))),"",INDEX('Policy Characteristics'!G:G,MATCH($C135,'Policy Characteristics'!$C:$C,0)))</f>
        <v>60000</v>
      </c>
      <c r="N135" s="222">
        <f>IF(ISBLANK(INDEX('Policy Characteristics'!H:H,MATCH($C135,'Policy Characteristics'!$C:$C,0))),"",INDEX('Policy Characteristics'!H:H,MATCH($C135,'Policy Characteristics'!$C:$C,0)))</f>
        <v>1000</v>
      </c>
      <c r="O135" s="354" t="str">
        <f>IF(ISBLANK(INDEX('Policy Characteristics'!I:I,MATCH($C135,'Policy Characteristics'!$C:$C,0))),"",INDEX('Policy Characteristics'!I:I,MATCH($C135,'Policy Characteristics'!$C:$C,0)))</f>
        <v>thousand KRW/vehicle</v>
      </c>
      <c r="P135" s="354" t="str">
        <f>IF(ISBLANK(INDEX('Policy Characteristics'!J:J,MATCH($C135,'Policy Characteristics'!$C:$C,0))),"",INDEX('Policy Characteristics'!J:J,MATCH($C135,'Policy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35" s="354" t="str">
        <f>IF(ISBLANK(INDEX('Policy Characteristics'!K:K,MATCH($C135,'Policy Characteristics'!$C:$C,0))),"",INDEX('Policy Characteristics'!K:K,MATCH($C135,'Policy Characteristics'!$C:$C,0)))</f>
        <v>transportation-sector-main.html#ev-subsidy</v>
      </c>
      <c r="R135" s="354" t="str">
        <f>IF(ISBLANK(INDEX('Policy Characteristics'!L:L,MATCH($C135,'Policy Characteristics'!$C:$C,0))),"",INDEX('Policy Characteristics'!L:L,MATCH($C135,'Policy Characteristics'!$C:$C,0)))</f>
        <v>ev-subsidy.html</v>
      </c>
    </row>
    <row r="136" spans="1:18" ht="19.899999999999999" customHeight="1">
      <c r="A136" s="354" t="str">
        <f>IF(ISBLANK(INDEX('Policy Characteristics'!A:A,MATCH($C136,'Policy Characteristics'!$C:$C,0))),"",INDEX('Policy Characteristics'!A:A,MATCH($C136,'Policy Characteristics'!$C:$C,0)))</f>
        <v>Transportation</v>
      </c>
      <c r="B136" s="366" t="str">
        <f>IF(ISBLANK(INDEX('Policy Characteristics'!B:B,MATCH($C136,'Policy Characteristics'!$C:$C,0))),"",INDEX('Policy Characteristics'!B:B,MATCH($C136,'Policy Characteristics'!$C:$C,0)))</f>
        <v>Freight Vehicle Subsidy</v>
      </c>
      <c r="C136" s="354" t="str">
        <f t="shared" si="4"/>
        <v>Additional Freight Vehicle Subsidy</v>
      </c>
      <c r="D136" s="253" t="s">
        <v>688</v>
      </c>
      <c r="E136" s="345" t="s">
        <v>699</v>
      </c>
      <c r="F136" s="345" t="s">
        <v>713</v>
      </c>
      <c r="G136" s="345" t="s">
        <v>700</v>
      </c>
      <c r="H136" s="18">
        <v>1717</v>
      </c>
      <c r="I136" s="369" t="s">
        <v>680</v>
      </c>
      <c r="J136" s="368" t="str">
        <f>IF(ISBLANK(INDEX('Policy Characteristics'!D:D,MATCH($C136,'Policy Characteristics'!$C:$C,0))),"",INDEX('Policy Characteristics'!D:D,MATCH($C136,'Policy Characteristics'!$C:$C,0)))</f>
        <v>Vehicle Subsidy</v>
      </c>
      <c r="K136" s="354" t="str">
        <f>IF(ISBLANK(INDEX('Policy Characteristics'!E:E,MATCH($C136,'Policy Characteristics'!$C:$C,0))),"",INDEX('Policy Characteristics'!E:E,MATCH($C136,'Policy Characteristics'!$C:$C,0)))</f>
        <v>trans frgt subsidy</v>
      </c>
      <c r="L136" s="222">
        <f>IF(ISBLANK(INDEX('Policy Characteristics'!F:F,MATCH($C136,'Policy Characteristics'!$C:$C,0))),"",INDEX('Policy Characteristics'!F:F,MATCH($C136,'Policy Characteristics'!$C:$C,0)))</f>
        <v>-60000</v>
      </c>
      <c r="M136" s="222">
        <f>IF(ISBLANK(INDEX('Policy Characteristics'!G:G,MATCH($C136,'Policy Characteristics'!$C:$C,0))),"",INDEX('Policy Characteristics'!G:G,MATCH($C136,'Policy Characteristics'!$C:$C,0)))</f>
        <v>60000</v>
      </c>
      <c r="N136" s="222">
        <f>IF(ISBLANK(INDEX('Policy Characteristics'!H:H,MATCH($C136,'Policy Characteristics'!$C:$C,0))),"",INDEX('Policy Characteristics'!H:H,MATCH($C136,'Policy Characteristics'!$C:$C,0)))</f>
        <v>1000</v>
      </c>
      <c r="O136" s="354" t="str">
        <f>IF(ISBLANK(INDEX('Policy Characteristics'!I:I,MATCH($C136,'Policy Characteristics'!$C:$C,0))),"",INDEX('Policy Characteristics'!I:I,MATCH($C136,'Policy Characteristics'!$C:$C,0)))</f>
        <v>thousand KRW/vehicle</v>
      </c>
      <c r="P136" s="354" t="str">
        <f>IF(ISBLANK(INDEX('Policy Characteristics'!J:J,MATCH($C136,'Policy Characteristics'!$C:$C,0))),"",INDEX('Policy Characteristics'!J:J,MATCH($C136,'Policy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36" s="354" t="str">
        <f>IF(ISBLANK(INDEX('Policy Characteristics'!K:K,MATCH($C136,'Policy Characteristics'!$C:$C,0))),"",INDEX('Policy Characteristics'!K:K,MATCH($C136,'Policy Characteristics'!$C:$C,0)))</f>
        <v>transportation-sector-main.html#ev-subsidy</v>
      </c>
      <c r="R136" s="354" t="str">
        <f>IF(ISBLANK(INDEX('Policy Characteristics'!L:L,MATCH($C136,'Policy Characteristics'!$C:$C,0))),"",INDEX('Policy Characteristics'!L:L,MATCH($C136,'Policy Characteristics'!$C:$C,0)))</f>
        <v>ev-subsidy.html</v>
      </c>
    </row>
    <row r="137" spans="1:18" ht="19.899999999999999" customHeight="1">
      <c r="A137" s="354" t="str">
        <f>IF(ISBLANK(INDEX('Policy Characteristics'!A:A,MATCH($C137,'Policy Characteristics'!$C:$C,0))),"",INDEX('Policy Characteristics'!A:A,MATCH($C137,'Policy Characteristics'!$C:$C,0)))</f>
        <v>Transportation</v>
      </c>
      <c r="B137" s="366" t="str">
        <f>IF(ISBLANK(INDEX('Policy Characteristics'!B:B,MATCH($C137,'Policy Characteristics'!$C:$C,0))),"",INDEX('Policy Characteristics'!B:B,MATCH($C137,'Policy Characteristics'!$C:$C,0)))</f>
        <v>Freight Vehicle Subsidy</v>
      </c>
      <c r="C137" s="354" t="str">
        <f t="shared" si="4"/>
        <v>Additional Freight Vehicle Subsidy</v>
      </c>
      <c r="D137" s="253" t="s">
        <v>688</v>
      </c>
      <c r="E137" s="345" t="s">
        <v>701</v>
      </c>
      <c r="F137" s="345" t="s">
        <v>713</v>
      </c>
      <c r="G137" s="345" t="s">
        <v>702</v>
      </c>
      <c r="H137" s="18">
        <v>1718</v>
      </c>
      <c r="I137" s="369" t="s">
        <v>680</v>
      </c>
      <c r="J137" s="368" t="str">
        <f>IF(ISBLANK(INDEX('Policy Characteristics'!D:D,MATCH($C137,'Policy Characteristics'!$C:$C,0))),"",INDEX('Policy Characteristics'!D:D,MATCH($C137,'Policy Characteristics'!$C:$C,0)))</f>
        <v>Vehicle Subsidy</v>
      </c>
      <c r="K137" s="354" t="str">
        <f>IF(ISBLANK(INDEX('Policy Characteristics'!E:E,MATCH($C137,'Policy Characteristics'!$C:$C,0))),"",INDEX('Policy Characteristics'!E:E,MATCH($C137,'Policy Characteristics'!$C:$C,0)))</f>
        <v>trans frgt subsidy</v>
      </c>
      <c r="L137" s="222">
        <f>IF(ISBLANK(INDEX('Policy Characteristics'!F:F,MATCH($C137,'Policy Characteristics'!$C:$C,0))),"",INDEX('Policy Characteristics'!F:F,MATCH($C137,'Policy Characteristics'!$C:$C,0)))</f>
        <v>-60000</v>
      </c>
      <c r="M137" s="222">
        <f>IF(ISBLANK(INDEX('Policy Characteristics'!G:G,MATCH($C137,'Policy Characteristics'!$C:$C,0))),"",INDEX('Policy Characteristics'!G:G,MATCH($C137,'Policy Characteristics'!$C:$C,0)))</f>
        <v>60000</v>
      </c>
      <c r="N137" s="222">
        <f>IF(ISBLANK(INDEX('Policy Characteristics'!H:H,MATCH($C137,'Policy Characteristics'!$C:$C,0))),"",INDEX('Policy Characteristics'!H:H,MATCH($C137,'Policy Characteristics'!$C:$C,0)))</f>
        <v>1000</v>
      </c>
      <c r="O137" s="354" t="str">
        <f>IF(ISBLANK(INDEX('Policy Characteristics'!I:I,MATCH($C137,'Policy Characteristics'!$C:$C,0))),"",INDEX('Policy Characteristics'!I:I,MATCH($C137,'Policy Characteristics'!$C:$C,0)))</f>
        <v>thousand KRW/vehicle</v>
      </c>
      <c r="P137" s="354" t="str">
        <f>IF(ISBLANK(INDEX('Policy Characteristics'!J:J,MATCH($C137,'Policy Characteristics'!$C:$C,0))),"",INDEX('Policy Characteristics'!J:J,MATCH($C137,'Policy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37" s="354" t="str">
        <f>IF(ISBLANK(INDEX('Policy Characteristics'!K:K,MATCH($C137,'Policy Characteristics'!$C:$C,0))),"",INDEX('Policy Characteristics'!K:K,MATCH($C137,'Policy Characteristics'!$C:$C,0)))</f>
        <v>transportation-sector-main.html#ev-subsidy</v>
      </c>
      <c r="R137" s="354" t="str">
        <f>IF(ISBLANK(INDEX('Policy Characteristics'!L:L,MATCH($C137,'Policy Characteristics'!$C:$C,0))),"",INDEX('Policy Characteristics'!L:L,MATCH($C137,'Policy Characteristics'!$C:$C,0)))</f>
        <v>ev-subsidy.html</v>
      </c>
    </row>
    <row r="138" spans="1:18" ht="19.899999999999999" customHeight="1">
      <c r="A138" s="354" t="str">
        <f>IF(ISBLANK(INDEX('Policy Characteristics'!A:A,MATCH($C138,'Policy Characteristics'!$C:$C,0))),"",INDEX('Policy Characteristics'!A:A,MATCH($C138,'Policy Characteristics'!$C:$C,0)))</f>
        <v>Transportation</v>
      </c>
      <c r="B138" s="366" t="str">
        <f>IF(ISBLANK(INDEX('Policy Characteristics'!B:B,MATCH($C138,'Policy Characteristics'!$C:$C,0))),"",INDEX('Policy Characteristics'!B:B,MATCH($C138,'Policy Characteristics'!$C:$C,0)))</f>
        <v>Freight Vehicle Subsidy</v>
      </c>
      <c r="C138" s="354" t="str">
        <f t="shared" si="4"/>
        <v>Additional Freight Vehicle Subsidy</v>
      </c>
      <c r="D138" s="253" t="s">
        <v>688</v>
      </c>
      <c r="E138" s="345" t="s">
        <v>703</v>
      </c>
      <c r="F138" s="345" t="s">
        <v>713</v>
      </c>
      <c r="G138" s="345" t="s">
        <v>703</v>
      </c>
      <c r="H138" s="18">
        <v>1719</v>
      </c>
      <c r="I138" s="369" t="s">
        <v>680</v>
      </c>
      <c r="J138" s="368" t="str">
        <f>IF(ISBLANK(INDEX('Policy Characteristics'!D:D,MATCH($C138,'Policy Characteristics'!$C:$C,0))),"",INDEX('Policy Characteristics'!D:D,MATCH($C138,'Policy Characteristics'!$C:$C,0)))</f>
        <v>Vehicle Subsidy</v>
      </c>
      <c r="K138" s="354" t="str">
        <f>IF(ISBLANK(INDEX('Policy Characteristics'!E:E,MATCH($C138,'Policy Characteristics'!$C:$C,0))),"",INDEX('Policy Characteristics'!E:E,MATCH($C138,'Policy Characteristics'!$C:$C,0)))</f>
        <v>trans frgt subsidy</v>
      </c>
      <c r="L138" s="222">
        <f>IF(ISBLANK(INDEX('Policy Characteristics'!F:F,MATCH($C138,'Policy Characteristics'!$C:$C,0))),"",INDEX('Policy Characteristics'!F:F,MATCH($C138,'Policy Characteristics'!$C:$C,0)))</f>
        <v>-60000</v>
      </c>
      <c r="M138" s="222">
        <f>IF(ISBLANK(INDEX('Policy Characteristics'!G:G,MATCH($C138,'Policy Characteristics'!$C:$C,0))),"",INDEX('Policy Characteristics'!G:G,MATCH($C138,'Policy Characteristics'!$C:$C,0)))</f>
        <v>60000</v>
      </c>
      <c r="N138" s="222">
        <f>IF(ISBLANK(INDEX('Policy Characteristics'!H:H,MATCH($C138,'Policy Characteristics'!$C:$C,0))),"",INDEX('Policy Characteristics'!H:H,MATCH($C138,'Policy Characteristics'!$C:$C,0)))</f>
        <v>1000</v>
      </c>
      <c r="O138" s="354" t="str">
        <f>IF(ISBLANK(INDEX('Policy Characteristics'!I:I,MATCH($C138,'Policy Characteristics'!$C:$C,0))),"",INDEX('Policy Characteristics'!I:I,MATCH($C138,'Policy Characteristics'!$C:$C,0)))</f>
        <v>thousand KRW/vehicle</v>
      </c>
      <c r="P138" s="354" t="str">
        <f>IF(ISBLANK(INDEX('Policy Characteristics'!J:J,MATCH($C138,'Policy Characteristics'!$C:$C,0))),"",INDEX('Policy Characteristics'!J:J,MATCH($C138,'Policy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38" s="354" t="str">
        <f>IF(ISBLANK(INDEX('Policy Characteristics'!K:K,MATCH($C138,'Policy Characteristics'!$C:$C,0))),"",INDEX('Policy Characteristics'!K:K,MATCH($C138,'Policy Characteristics'!$C:$C,0)))</f>
        <v>transportation-sector-main.html#ev-subsidy</v>
      </c>
      <c r="R138" s="354" t="str">
        <f>IF(ISBLANK(INDEX('Policy Characteristics'!L:L,MATCH($C138,'Policy Characteristics'!$C:$C,0))),"",INDEX('Policy Characteristics'!L:L,MATCH($C138,'Policy Characteristics'!$C:$C,0)))</f>
        <v>ev-subsidy.html</v>
      </c>
    </row>
    <row r="139" spans="1:18" ht="19.899999999999999" customHeight="1">
      <c r="A139" s="354" t="str">
        <f>IF(ISBLANK(INDEX('Policy Characteristics'!A:A,MATCH($C139,'Policy Characteristics'!$C:$C,0))),"",INDEX('Policy Characteristics'!A:A,MATCH($C139,'Policy Characteristics'!$C:$C,0)))</f>
        <v>Transportation</v>
      </c>
      <c r="B139" s="366" t="str">
        <f>IF(ISBLANK(INDEX('Policy Characteristics'!B:B,MATCH($C139,'Policy Characteristics'!$C:$C,0))),"",INDEX('Policy Characteristics'!B:B,MATCH($C139,'Policy Characteristics'!$C:$C,0)))</f>
        <v>Freight Vehicle Subsidy</v>
      </c>
      <c r="C139" s="354" t="str">
        <f t="shared" si="4"/>
        <v>Additional Freight Vehicle Subsidy</v>
      </c>
      <c r="D139" s="253" t="s">
        <v>688</v>
      </c>
      <c r="E139" s="345" t="s">
        <v>704</v>
      </c>
      <c r="F139" s="345" t="s">
        <v>713</v>
      </c>
      <c r="G139" s="345" t="s">
        <v>705</v>
      </c>
      <c r="H139" s="18">
        <v>1720</v>
      </c>
      <c r="I139" s="369" t="s">
        <v>680</v>
      </c>
      <c r="J139" s="368" t="str">
        <f>IF(ISBLANK(INDEX('Policy Characteristics'!D:D,MATCH($C139,'Policy Characteristics'!$C:$C,0))),"",INDEX('Policy Characteristics'!D:D,MATCH($C139,'Policy Characteristics'!$C:$C,0)))</f>
        <v>Vehicle Subsidy</v>
      </c>
      <c r="K139" s="354" t="str">
        <f>IF(ISBLANK(INDEX('Policy Characteristics'!E:E,MATCH($C139,'Policy Characteristics'!$C:$C,0))),"",INDEX('Policy Characteristics'!E:E,MATCH($C139,'Policy Characteristics'!$C:$C,0)))</f>
        <v>trans frgt subsidy</v>
      </c>
      <c r="L139" s="222">
        <f>IF(ISBLANK(INDEX('Policy Characteristics'!F:F,MATCH($C139,'Policy Characteristics'!$C:$C,0))),"",INDEX('Policy Characteristics'!F:F,MATCH($C139,'Policy Characteristics'!$C:$C,0)))</f>
        <v>-60000</v>
      </c>
      <c r="M139" s="222">
        <f>IF(ISBLANK(INDEX('Policy Characteristics'!G:G,MATCH($C139,'Policy Characteristics'!$C:$C,0))),"",INDEX('Policy Characteristics'!G:G,MATCH($C139,'Policy Characteristics'!$C:$C,0)))</f>
        <v>60000</v>
      </c>
      <c r="N139" s="222">
        <f>IF(ISBLANK(INDEX('Policy Characteristics'!H:H,MATCH($C139,'Policy Characteristics'!$C:$C,0))),"",INDEX('Policy Characteristics'!H:H,MATCH($C139,'Policy Characteristics'!$C:$C,0)))</f>
        <v>1000</v>
      </c>
      <c r="O139" s="354" t="str">
        <f>IF(ISBLANK(INDEX('Policy Characteristics'!I:I,MATCH($C139,'Policy Characteristics'!$C:$C,0))),"",INDEX('Policy Characteristics'!I:I,MATCH($C139,'Policy Characteristics'!$C:$C,0)))</f>
        <v>thousand KRW/vehicle</v>
      </c>
      <c r="P139" s="354" t="str">
        <f>IF(ISBLANK(INDEX('Policy Characteristics'!J:J,MATCH($C139,'Policy Characteristics'!$C:$C,0))),"",INDEX('Policy Characteristics'!J:J,MATCH($C139,'Policy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39" s="354" t="str">
        <f>IF(ISBLANK(INDEX('Policy Characteristics'!K:K,MATCH($C139,'Policy Characteristics'!$C:$C,0))),"",INDEX('Policy Characteristics'!K:K,MATCH($C139,'Policy Characteristics'!$C:$C,0)))</f>
        <v>transportation-sector-main.html#ev-subsidy</v>
      </c>
      <c r="R139" s="354" t="str">
        <f>IF(ISBLANK(INDEX('Policy Characteristics'!L:L,MATCH($C139,'Policy Characteristics'!$C:$C,0))),"",INDEX('Policy Characteristics'!L:L,MATCH($C139,'Policy Characteristics'!$C:$C,0)))</f>
        <v>ev-subsidy.html</v>
      </c>
    </row>
    <row r="140" spans="1:18" ht="19.899999999999999" customHeight="1">
      <c r="A140" s="354" t="str">
        <f>IF(ISBLANK(INDEX('Policy Characteristics'!A:A,MATCH($C140,'Policy Characteristics'!$C:$C,0))),"",INDEX('Policy Characteristics'!A:A,MATCH($C140,'Policy Characteristics'!$C:$C,0)))</f>
        <v>Transportation</v>
      </c>
      <c r="B140" s="366" t="str">
        <f>IF(ISBLANK(INDEX('Policy Characteristics'!B:B,MATCH($C140,'Policy Characteristics'!$C:$C,0))),"",INDEX('Policy Characteristics'!B:B,MATCH($C140,'Policy Characteristics'!$C:$C,0)))</f>
        <v>Freight Vehicle Subsidy</v>
      </c>
      <c r="C140" s="354" t="str">
        <f t="shared" si="4"/>
        <v>Additional Freight Vehicle Subsidy</v>
      </c>
      <c r="D140" s="253" t="s">
        <v>690</v>
      </c>
      <c r="E140" s="253" t="s">
        <v>692</v>
      </c>
      <c r="F140" s="345" t="s">
        <v>710</v>
      </c>
      <c r="G140" s="253" t="s">
        <v>694</v>
      </c>
      <c r="H140" s="18">
        <v>1721</v>
      </c>
      <c r="I140" s="369" t="s">
        <v>680</v>
      </c>
      <c r="J140" s="368" t="str">
        <f>IF(ISBLANK(INDEX('Policy Characteristics'!D:D,MATCH($C140,'Policy Characteristics'!$C:$C,0))),"",INDEX('Policy Characteristics'!D:D,MATCH($C140,'Policy Characteristics'!$C:$C,0)))</f>
        <v>Vehicle Subsidy</v>
      </c>
      <c r="K140" s="354" t="str">
        <f>IF(ISBLANK(INDEX('Policy Characteristics'!E:E,MATCH($C140,'Policy Characteristics'!$C:$C,0))),"",INDEX('Policy Characteristics'!E:E,MATCH($C140,'Policy Characteristics'!$C:$C,0)))</f>
        <v>trans frgt subsidy</v>
      </c>
      <c r="L140" s="222">
        <f>IF(ISBLANK(INDEX('Policy Characteristics'!F:F,MATCH($C140,'Policy Characteristics'!$C:$C,0))),"",INDEX('Policy Characteristics'!F:F,MATCH($C140,'Policy Characteristics'!$C:$C,0)))</f>
        <v>-60000</v>
      </c>
      <c r="M140" s="222">
        <f>IF(ISBLANK(INDEX('Policy Characteristics'!G:G,MATCH($C140,'Policy Characteristics'!$C:$C,0))),"",INDEX('Policy Characteristics'!G:G,MATCH($C140,'Policy Characteristics'!$C:$C,0)))</f>
        <v>60000</v>
      </c>
      <c r="N140" s="222">
        <f>IF(ISBLANK(INDEX('Policy Characteristics'!H:H,MATCH($C140,'Policy Characteristics'!$C:$C,0))),"",INDEX('Policy Characteristics'!H:H,MATCH($C140,'Policy Characteristics'!$C:$C,0)))</f>
        <v>1000</v>
      </c>
      <c r="O140" s="354" t="str">
        <f>IF(ISBLANK(INDEX('Policy Characteristics'!I:I,MATCH($C140,'Policy Characteristics'!$C:$C,0))),"",INDEX('Policy Characteristics'!I:I,MATCH($C140,'Policy Characteristics'!$C:$C,0)))</f>
        <v>thousand KRW/vehicle</v>
      </c>
      <c r="P140" s="354" t="str">
        <f>IF(ISBLANK(INDEX('Policy Characteristics'!J:J,MATCH($C140,'Policy Characteristics'!$C:$C,0))),"",INDEX('Policy Characteristics'!J:J,MATCH($C140,'Policy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40" s="354" t="str">
        <f>IF(ISBLANK(INDEX('Policy Characteristics'!K:K,MATCH($C140,'Policy Characteristics'!$C:$C,0))),"",INDEX('Policy Characteristics'!K:K,MATCH($C140,'Policy Characteristics'!$C:$C,0)))</f>
        <v>transportation-sector-main.html#ev-subsidy</v>
      </c>
      <c r="R140" s="354" t="str">
        <f>IF(ISBLANK(INDEX('Policy Characteristics'!L:L,MATCH($C140,'Policy Characteristics'!$C:$C,0))),"",INDEX('Policy Characteristics'!L:L,MATCH($C140,'Policy Characteristics'!$C:$C,0)))</f>
        <v>ev-subsidy.html</v>
      </c>
    </row>
    <row r="141" spans="1:18" ht="19.899999999999999" customHeight="1">
      <c r="A141" s="354" t="str">
        <f>IF(ISBLANK(INDEX('Policy Characteristics'!A:A,MATCH($C141,'Policy Characteristics'!$C:$C,0))),"",INDEX('Policy Characteristics'!A:A,MATCH($C141,'Policy Characteristics'!$C:$C,0)))</f>
        <v>Transportation</v>
      </c>
      <c r="B141" s="366" t="str">
        <f>IF(ISBLANK(INDEX('Policy Characteristics'!B:B,MATCH($C141,'Policy Characteristics'!$C:$C,0))),"",INDEX('Policy Characteristics'!B:B,MATCH($C141,'Policy Characteristics'!$C:$C,0)))</f>
        <v>Freight Vehicle Subsidy</v>
      </c>
      <c r="C141" s="354" t="str">
        <f t="shared" si="4"/>
        <v>Additional Freight Vehicle Subsidy</v>
      </c>
      <c r="D141" s="253" t="s">
        <v>690</v>
      </c>
      <c r="E141" s="345" t="s">
        <v>695</v>
      </c>
      <c r="F141" s="345" t="s">
        <v>710</v>
      </c>
      <c r="G141" s="345" t="s">
        <v>696</v>
      </c>
      <c r="H141" s="18">
        <v>1722</v>
      </c>
      <c r="I141" s="369" t="s">
        <v>680</v>
      </c>
      <c r="J141" s="368" t="str">
        <f>IF(ISBLANK(INDEX('Policy Characteristics'!D:D,MATCH($C141,'Policy Characteristics'!$C:$C,0))),"",INDEX('Policy Characteristics'!D:D,MATCH($C141,'Policy Characteristics'!$C:$C,0)))</f>
        <v>Vehicle Subsidy</v>
      </c>
      <c r="K141" s="354" t="str">
        <f>IF(ISBLANK(INDEX('Policy Characteristics'!E:E,MATCH($C141,'Policy Characteristics'!$C:$C,0))),"",INDEX('Policy Characteristics'!E:E,MATCH($C141,'Policy Characteristics'!$C:$C,0)))</f>
        <v>trans frgt subsidy</v>
      </c>
      <c r="L141" s="222">
        <f>IF(ISBLANK(INDEX('Policy Characteristics'!F:F,MATCH($C141,'Policy Characteristics'!$C:$C,0))),"",INDEX('Policy Characteristics'!F:F,MATCH($C141,'Policy Characteristics'!$C:$C,0)))</f>
        <v>-60000</v>
      </c>
      <c r="M141" s="222">
        <f>IF(ISBLANK(INDEX('Policy Characteristics'!G:G,MATCH($C141,'Policy Characteristics'!$C:$C,0))),"",INDEX('Policy Characteristics'!G:G,MATCH($C141,'Policy Characteristics'!$C:$C,0)))</f>
        <v>60000</v>
      </c>
      <c r="N141" s="222">
        <f>IF(ISBLANK(INDEX('Policy Characteristics'!H:H,MATCH($C141,'Policy Characteristics'!$C:$C,0))),"",INDEX('Policy Characteristics'!H:H,MATCH($C141,'Policy Characteristics'!$C:$C,0)))</f>
        <v>1000</v>
      </c>
      <c r="O141" s="354" t="str">
        <f>IF(ISBLANK(INDEX('Policy Characteristics'!I:I,MATCH($C141,'Policy Characteristics'!$C:$C,0))),"",INDEX('Policy Characteristics'!I:I,MATCH($C141,'Policy Characteristics'!$C:$C,0)))</f>
        <v>thousand KRW/vehicle</v>
      </c>
      <c r="P141" s="354" t="str">
        <f>IF(ISBLANK(INDEX('Policy Characteristics'!J:J,MATCH($C141,'Policy Characteristics'!$C:$C,0))),"",INDEX('Policy Characteristics'!J:J,MATCH($C141,'Policy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41" s="354" t="str">
        <f>IF(ISBLANK(INDEX('Policy Characteristics'!K:K,MATCH($C141,'Policy Characteristics'!$C:$C,0))),"",INDEX('Policy Characteristics'!K:K,MATCH($C141,'Policy Characteristics'!$C:$C,0)))</f>
        <v>transportation-sector-main.html#ev-subsidy</v>
      </c>
      <c r="R141" s="354" t="str">
        <f>IF(ISBLANK(INDEX('Policy Characteristics'!L:L,MATCH($C141,'Policy Characteristics'!$C:$C,0))),"",INDEX('Policy Characteristics'!L:L,MATCH($C141,'Policy Characteristics'!$C:$C,0)))</f>
        <v>ev-subsidy.html</v>
      </c>
    </row>
    <row r="142" spans="1:18" ht="19.899999999999999" customHeight="1">
      <c r="A142" s="354" t="str">
        <f>IF(ISBLANK(INDEX('Policy Characteristics'!A:A,MATCH($C142,'Policy Characteristics'!$C:$C,0))),"",INDEX('Policy Characteristics'!A:A,MATCH($C142,'Policy Characteristics'!$C:$C,0)))</f>
        <v>Transportation</v>
      </c>
      <c r="B142" s="366" t="str">
        <f>IF(ISBLANK(INDEX('Policy Characteristics'!B:B,MATCH($C142,'Policy Characteristics'!$C:$C,0))),"",INDEX('Policy Characteristics'!B:B,MATCH($C142,'Policy Characteristics'!$C:$C,0)))</f>
        <v>Freight Vehicle Subsidy</v>
      </c>
      <c r="C142" s="354" t="str">
        <f t="shared" si="4"/>
        <v>Additional Freight Vehicle Subsidy</v>
      </c>
      <c r="D142" s="253" t="s">
        <v>690</v>
      </c>
      <c r="E142" s="345" t="s">
        <v>697</v>
      </c>
      <c r="F142" s="345" t="s">
        <v>710</v>
      </c>
      <c r="G142" s="345" t="s">
        <v>698</v>
      </c>
      <c r="H142" s="18">
        <v>1723</v>
      </c>
      <c r="I142" s="369" t="s">
        <v>680</v>
      </c>
      <c r="J142" s="368" t="str">
        <f>IF(ISBLANK(INDEX('Policy Characteristics'!D:D,MATCH($C142,'Policy Characteristics'!$C:$C,0))),"",INDEX('Policy Characteristics'!D:D,MATCH($C142,'Policy Characteristics'!$C:$C,0)))</f>
        <v>Vehicle Subsidy</v>
      </c>
      <c r="K142" s="354" t="str">
        <f>IF(ISBLANK(INDEX('Policy Characteristics'!E:E,MATCH($C142,'Policy Characteristics'!$C:$C,0))),"",INDEX('Policy Characteristics'!E:E,MATCH($C142,'Policy Characteristics'!$C:$C,0)))</f>
        <v>trans frgt subsidy</v>
      </c>
      <c r="L142" s="222">
        <f>IF(ISBLANK(INDEX('Policy Characteristics'!F:F,MATCH($C142,'Policy Characteristics'!$C:$C,0))),"",INDEX('Policy Characteristics'!F:F,MATCH($C142,'Policy Characteristics'!$C:$C,0)))</f>
        <v>-60000</v>
      </c>
      <c r="M142" s="222">
        <f>IF(ISBLANK(INDEX('Policy Characteristics'!G:G,MATCH($C142,'Policy Characteristics'!$C:$C,0))),"",INDEX('Policy Characteristics'!G:G,MATCH($C142,'Policy Characteristics'!$C:$C,0)))</f>
        <v>60000</v>
      </c>
      <c r="N142" s="222">
        <f>IF(ISBLANK(INDEX('Policy Characteristics'!H:H,MATCH($C142,'Policy Characteristics'!$C:$C,0))),"",INDEX('Policy Characteristics'!H:H,MATCH($C142,'Policy Characteristics'!$C:$C,0)))</f>
        <v>1000</v>
      </c>
      <c r="O142" s="354" t="str">
        <f>IF(ISBLANK(INDEX('Policy Characteristics'!I:I,MATCH($C142,'Policy Characteristics'!$C:$C,0))),"",INDEX('Policy Characteristics'!I:I,MATCH($C142,'Policy Characteristics'!$C:$C,0)))</f>
        <v>thousand KRW/vehicle</v>
      </c>
      <c r="P142" s="354" t="str">
        <f>IF(ISBLANK(INDEX('Policy Characteristics'!J:J,MATCH($C142,'Policy Characteristics'!$C:$C,0))),"",INDEX('Policy Characteristics'!J:J,MATCH($C142,'Policy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42" s="354" t="str">
        <f>IF(ISBLANK(INDEX('Policy Characteristics'!K:K,MATCH($C142,'Policy Characteristics'!$C:$C,0))),"",INDEX('Policy Characteristics'!K:K,MATCH($C142,'Policy Characteristics'!$C:$C,0)))</f>
        <v>transportation-sector-main.html#ev-subsidy</v>
      </c>
      <c r="R142" s="354" t="str">
        <f>IF(ISBLANK(INDEX('Policy Characteristics'!L:L,MATCH($C142,'Policy Characteristics'!$C:$C,0))),"",INDEX('Policy Characteristics'!L:L,MATCH($C142,'Policy Characteristics'!$C:$C,0)))</f>
        <v>ev-subsidy.html</v>
      </c>
    </row>
    <row r="143" spans="1:18" ht="19.899999999999999" customHeight="1">
      <c r="A143" s="354" t="str">
        <f>IF(ISBLANK(INDEX('Policy Characteristics'!A:A,MATCH($C143,'Policy Characteristics'!$C:$C,0))),"",INDEX('Policy Characteristics'!A:A,MATCH($C143,'Policy Characteristics'!$C:$C,0)))</f>
        <v>Transportation</v>
      </c>
      <c r="B143" s="366" t="str">
        <f>IF(ISBLANK(INDEX('Policy Characteristics'!B:B,MATCH($C143,'Policy Characteristics'!$C:$C,0))),"",INDEX('Policy Characteristics'!B:B,MATCH($C143,'Policy Characteristics'!$C:$C,0)))</f>
        <v>Freight Vehicle Subsidy</v>
      </c>
      <c r="C143" s="354" t="str">
        <f t="shared" si="4"/>
        <v>Additional Freight Vehicle Subsidy</v>
      </c>
      <c r="D143" s="253" t="s">
        <v>690</v>
      </c>
      <c r="E143" s="345" t="s">
        <v>699</v>
      </c>
      <c r="F143" s="345" t="s">
        <v>710</v>
      </c>
      <c r="G143" s="345" t="s">
        <v>700</v>
      </c>
      <c r="H143" s="18">
        <v>1724</v>
      </c>
      <c r="I143" s="369" t="s">
        <v>680</v>
      </c>
      <c r="J143" s="368" t="str">
        <f>IF(ISBLANK(INDEX('Policy Characteristics'!D:D,MATCH($C143,'Policy Characteristics'!$C:$C,0))),"",INDEX('Policy Characteristics'!D:D,MATCH($C143,'Policy Characteristics'!$C:$C,0)))</f>
        <v>Vehicle Subsidy</v>
      </c>
      <c r="K143" s="354" t="str">
        <f>IF(ISBLANK(INDEX('Policy Characteristics'!E:E,MATCH($C143,'Policy Characteristics'!$C:$C,0))),"",INDEX('Policy Characteristics'!E:E,MATCH($C143,'Policy Characteristics'!$C:$C,0)))</f>
        <v>trans frgt subsidy</v>
      </c>
      <c r="L143" s="222">
        <f>IF(ISBLANK(INDEX('Policy Characteristics'!F:F,MATCH($C143,'Policy Characteristics'!$C:$C,0))),"",INDEX('Policy Characteristics'!F:F,MATCH($C143,'Policy Characteristics'!$C:$C,0)))</f>
        <v>-60000</v>
      </c>
      <c r="M143" s="222">
        <f>IF(ISBLANK(INDEX('Policy Characteristics'!G:G,MATCH($C143,'Policy Characteristics'!$C:$C,0))),"",INDEX('Policy Characteristics'!G:G,MATCH($C143,'Policy Characteristics'!$C:$C,0)))</f>
        <v>60000</v>
      </c>
      <c r="N143" s="222">
        <f>IF(ISBLANK(INDEX('Policy Characteristics'!H:H,MATCH($C143,'Policy Characteristics'!$C:$C,0))),"",INDEX('Policy Characteristics'!H:H,MATCH($C143,'Policy Characteristics'!$C:$C,0)))</f>
        <v>1000</v>
      </c>
      <c r="O143" s="354" t="str">
        <f>IF(ISBLANK(INDEX('Policy Characteristics'!I:I,MATCH($C143,'Policy Characteristics'!$C:$C,0))),"",INDEX('Policy Characteristics'!I:I,MATCH($C143,'Policy Characteristics'!$C:$C,0)))</f>
        <v>thousand KRW/vehicle</v>
      </c>
      <c r="P143" s="354" t="str">
        <f>IF(ISBLANK(INDEX('Policy Characteristics'!J:J,MATCH($C143,'Policy Characteristics'!$C:$C,0))),"",INDEX('Policy Characteristics'!J:J,MATCH($C143,'Policy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43" s="354" t="str">
        <f>IF(ISBLANK(INDEX('Policy Characteristics'!K:K,MATCH($C143,'Policy Characteristics'!$C:$C,0))),"",INDEX('Policy Characteristics'!K:K,MATCH($C143,'Policy Characteristics'!$C:$C,0)))</f>
        <v>transportation-sector-main.html#ev-subsidy</v>
      </c>
      <c r="R143" s="354" t="str">
        <f>IF(ISBLANK(INDEX('Policy Characteristics'!L:L,MATCH($C143,'Policy Characteristics'!$C:$C,0))),"",INDEX('Policy Characteristics'!L:L,MATCH($C143,'Policy Characteristics'!$C:$C,0)))</f>
        <v>ev-subsidy.html</v>
      </c>
    </row>
    <row r="144" spans="1:18" ht="19.899999999999999" customHeight="1">
      <c r="A144" s="354" t="str">
        <f>IF(ISBLANK(INDEX('Policy Characteristics'!A:A,MATCH($C144,'Policy Characteristics'!$C:$C,0))),"",INDEX('Policy Characteristics'!A:A,MATCH($C144,'Policy Characteristics'!$C:$C,0)))</f>
        <v>Transportation</v>
      </c>
      <c r="B144" s="366" t="str">
        <f>IF(ISBLANK(INDEX('Policy Characteristics'!B:B,MATCH($C144,'Policy Characteristics'!$C:$C,0))),"",INDEX('Policy Characteristics'!B:B,MATCH($C144,'Policy Characteristics'!$C:$C,0)))</f>
        <v>Freight Vehicle Subsidy</v>
      </c>
      <c r="C144" s="354" t="str">
        <f t="shared" si="4"/>
        <v>Additional Freight Vehicle Subsidy</v>
      </c>
      <c r="D144" s="253" t="s">
        <v>690</v>
      </c>
      <c r="E144" s="345" t="s">
        <v>701</v>
      </c>
      <c r="F144" s="345" t="s">
        <v>710</v>
      </c>
      <c r="G144" s="345" t="s">
        <v>702</v>
      </c>
      <c r="H144" s="18">
        <v>1725</v>
      </c>
      <c r="I144" s="369" t="s">
        <v>680</v>
      </c>
      <c r="J144" s="368" t="str">
        <f>IF(ISBLANK(INDEX('Policy Characteristics'!D:D,MATCH($C144,'Policy Characteristics'!$C:$C,0))),"",INDEX('Policy Characteristics'!D:D,MATCH($C144,'Policy Characteristics'!$C:$C,0)))</f>
        <v>Vehicle Subsidy</v>
      </c>
      <c r="K144" s="354" t="str">
        <f>IF(ISBLANK(INDEX('Policy Characteristics'!E:E,MATCH($C144,'Policy Characteristics'!$C:$C,0))),"",INDEX('Policy Characteristics'!E:E,MATCH($C144,'Policy Characteristics'!$C:$C,0)))</f>
        <v>trans frgt subsidy</v>
      </c>
      <c r="L144" s="222">
        <f>IF(ISBLANK(INDEX('Policy Characteristics'!F:F,MATCH($C144,'Policy Characteristics'!$C:$C,0))),"",INDEX('Policy Characteristics'!F:F,MATCH($C144,'Policy Characteristics'!$C:$C,0)))</f>
        <v>-60000</v>
      </c>
      <c r="M144" s="222">
        <f>IF(ISBLANK(INDEX('Policy Characteristics'!G:G,MATCH($C144,'Policy Characteristics'!$C:$C,0))),"",INDEX('Policy Characteristics'!G:G,MATCH($C144,'Policy Characteristics'!$C:$C,0)))</f>
        <v>60000</v>
      </c>
      <c r="N144" s="222">
        <f>IF(ISBLANK(INDEX('Policy Characteristics'!H:H,MATCH($C144,'Policy Characteristics'!$C:$C,0))),"",INDEX('Policy Characteristics'!H:H,MATCH($C144,'Policy Characteristics'!$C:$C,0)))</f>
        <v>1000</v>
      </c>
      <c r="O144" s="354" t="str">
        <f>IF(ISBLANK(INDEX('Policy Characteristics'!I:I,MATCH($C144,'Policy Characteristics'!$C:$C,0))),"",INDEX('Policy Characteristics'!I:I,MATCH($C144,'Policy Characteristics'!$C:$C,0)))</f>
        <v>thousand KRW/vehicle</v>
      </c>
      <c r="P144" s="354" t="str">
        <f>IF(ISBLANK(INDEX('Policy Characteristics'!J:J,MATCH($C144,'Policy Characteristics'!$C:$C,0))),"",INDEX('Policy Characteristics'!J:J,MATCH($C144,'Policy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44" s="354" t="str">
        <f>IF(ISBLANK(INDEX('Policy Characteristics'!K:K,MATCH($C144,'Policy Characteristics'!$C:$C,0))),"",INDEX('Policy Characteristics'!K:K,MATCH($C144,'Policy Characteristics'!$C:$C,0)))</f>
        <v>transportation-sector-main.html#ev-subsidy</v>
      </c>
      <c r="R144" s="354" t="str">
        <f>IF(ISBLANK(INDEX('Policy Characteristics'!L:L,MATCH($C144,'Policy Characteristics'!$C:$C,0))),"",INDEX('Policy Characteristics'!L:L,MATCH($C144,'Policy Characteristics'!$C:$C,0)))</f>
        <v>ev-subsidy.html</v>
      </c>
    </row>
    <row r="145" spans="1:18" ht="19.899999999999999" customHeight="1">
      <c r="A145" s="354" t="str">
        <f>IF(ISBLANK(INDEX('Policy Characteristics'!A:A,MATCH($C145,'Policy Characteristics'!$C:$C,0))),"",INDEX('Policy Characteristics'!A:A,MATCH($C145,'Policy Characteristics'!$C:$C,0)))</f>
        <v>Transportation</v>
      </c>
      <c r="B145" s="366" t="str">
        <f>IF(ISBLANK(INDEX('Policy Characteristics'!B:B,MATCH($C145,'Policy Characteristics'!$C:$C,0))),"",INDEX('Policy Characteristics'!B:B,MATCH($C145,'Policy Characteristics'!$C:$C,0)))</f>
        <v>Freight Vehicle Subsidy</v>
      </c>
      <c r="C145" s="354" t="str">
        <f t="shared" si="4"/>
        <v>Additional Freight Vehicle Subsidy</v>
      </c>
      <c r="D145" s="253" t="s">
        <v>690</v>
      </c>
      <c r="E145" s="345" t="s">
        <v>703</v>
      </c>
      <c r="F145" s="345" t="s">
        <v>710</v>
      </c>
      <c r="G145" s="345" t="s">
        <v>703</v>
      </c>
      <c r="H145" s="18">
        <v>1726</v>
      </c>
      <c r="I145" s="369" t="s">
        <v>680</v>
      </c>
      <c r="J145" s="368" t="str">
        <f>IF(ISBLANK(INDEX('Policy Characteristics'!D:D,MATCH($C145,'Policy Characteristics'!$C:$C,0))),"",INDEX('Policy Characteristics'!D:D,MATCH($C145,'Policy Characteristics'!$C:$C,0)))</f>
        <v>Vehicle Subsidy</v>
      </c>
      <c r="K145" s="354" t="str">
        <f>IF(ISBLANK(INDEX('Policy Characteristics'!E:E,MATCH($C145,'Policy Characteristics'!$C:$C,0))),"",INDEX('Policy Characteristics'!E:E,MATCH($C145,'Policy Characteristics'!$C:$C,0)))</f>
        <v>trans frgt subsidy</v>
      </c>
      <c r="L145" s="222">
        <f>IF(ISBLANK(INDEX('Policy Characteristics'!F:F,MATCH($C145,'Policy Characteristics'!$C:$C,0))),"",INDEX('Policy Characteristics'!F:F,MATCH($C145,'Policy Characteristics'!$C:$C,0)))</f>
        <v>-60000</v>
      </c>
      <c r="M145" s="222">
        <f>IF(ISBLANK(INDEX('Policy Characteristics'!G:G,MATCH($C145,'Policy Characteristics'!$C:$C,0))),"",INDEX('Policy Characteristics'!G:G,MATCH($C145,'Policy Characteristics'!$C:$C,0)))</f>
        <v>60000</v>
      </c>
      <c r="N145" s="222">
        <f>IF(ISBLANK(INDEX('Policy Characteristics'!H:H,MATCH($C145,'Policy Characteristics'!$C:$C,0))),"",INDEX('Policy Characteristics'!H:H,MATCH($C145,'Policy Characteristics'!$C:$C,0)))</f>
        <v>1000</v>
      </c>
      <c r="O145" s="354" t="str">
        <f>IF(ISBLANK(INDEX('Policy Characteristics'!I:I,MATCH($C145,'Policy Characteristics'!$C:$C,0))),"",INDEX('Policy Characteristics'!I:I,MATCH($C145,'Policy Characteristics'!$C:$C,0)))</f>
        <v>thousand KRW/vehicle</v>
      </c>
      <c r="P145" s="354" t="str">
        <f>IF(ISBLANK(INDEX('Policy Characteristics'!J:J,MATCH($C145,'Policy Characteristics'!$C:$C,0))),"",INDEX('Policy Characteristics'!J:J,MATCH($C145,'Policy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45" s="354" t="str">
        <f>IF(ISBLANK(INDEX('Policy Characteristics'!K:K,MATCH($C145,'Policy Characteristics'!$C:$C,0))),"",INDEX('Policy Characteristics'!K:K,MATCH($C145,'Policy Characteristics'!$C:$C,0)))</f>
        <v>transportation-sector-main.html#ev-subsidy</v>
      </c>
      <c r="R145" s="354" t="str">
        <f>IF(ISBLANK(INDEX('Policy Characteristics'!L:L,MATCH($C145,'Policy Characteristics'!$C:$C,0))),"",INDEX('Policy Characteristics'!L:L,MATCH($C145,'Policy Characteristics'!$C:$C,0)))</f>
        <v>ev-subsidy.html</v>
      </c>
    </row>
    <row r="146" spans="1:18" ht="19.899999999999999" customHeight="1">
      <c r="A146" s="354" t="str">
        <f>IF(ISBLANK(INDEX('Policy Characteristics'!A:A,MATCH($C146,'Policy Characteristics'!$C:$C,0))),"",INDEX('Policy Characteristics'!A:A,MATCH($C146,'Policy Characteristics'!$C:$C,0)))</f>
        <v>Transportation</v>
      </c>
      <c r="B146" s="366" t="str">
        <f>IF(ISBLANK(INDEX('Policy Characteristics'!B:B,MATCH($C146,'Policy Characteristics'!$C:$C,0))),"",INDEX('Policy Characteristics'!B:B,MATCH($C146,'Policy Characteristics'!$C:$C,0)))</f>
        <v>Freight Vehicle Subsidy</v>
      </c>
      <c r="C146" s="354" t="str">
        <f t="shared" si="4"/>
        <v>Additional Freight Vehicle Subsidy</v>
      </c>
      <c r="D146" s="253" t="s">
        <v>690</v>
      </c>
      <c r="E146" s="345" t="s">
        <v>704</v>
      </c>
      <c r="F146" s="345" t="s">
        <v>710</v>
      </c>
      <c r="G146" s="345" t="s">
        <v>705</v>
      </c>
      <c r="H146" s="18">
        <v>1727</v>
      </c>
      <c r="I146" s="369" t="s">
        <v>680</v>
      </c>
      <c r="J146" s="368" t="str">
        <f>IF(ISBLANK(INDEX('Policy Characteristics'!D:D,MATCH($C146,'Policy Characteristics'!$C:$C,0))),"",INDEX('Policy Characteristics'!D:D,MATCH($C146,'Policy Characteristics'!$C:$C,0)))</f>
        <v>Vehicle Subsidy</v>
      </c>
      <c r="K146" s="354" t="str">
        <f>IF(ISBLANK(INDEX('Policy Characteristics'!E:E,MATCH($C146,'Policy Characteristics'!$C:$C,0))),"",INDEX('Policy Characteristics'!E:E,MATCH($C146,'Policy Characteristics'!$C:$C,0)))</f>
        <v>trans frgt subsidy</v>
      </c>
      <c r="L146" s="222">
        <f>IF(ISBLANK(INDEX('Policy Characteristics'!F:F,MATCH($C146,'Policy Characteristics'!$C:$C,0))),"",INDEX('Policy Characteristics'!F:F,MATCH($C146,'Policy Characteristics'!$C:$C,0)))</f>
        <v>-60000</v>
      </c>
      <c r="M146" s="222">
        <f>IF(ISBLANK(INDEX('Policy Characteristics'!G:G,MATCH($C146,'Policy Characteristics'!$C:$C,0))),"",INDEX('Policy Characteristics'!G:G,MATCH($C146,'Policy Characteristics'!$C:$C,0)))</f>
        <v>60000</v>
      </c>
      <c r="N146" s="222">
        <f>IF(ISBLANK(INDEX('Policy Characteristics'!H:H,MATCH($C146,'Policy Characteristics'!$C:$C,0))),"",INDEX('Policy Characteristics'!H:H,MATCH($C146,'Policy Characteristics'!$C:$C,0)))</f>
        <v>1000</v>
      </c>
      <c r="O146" s="354" t="str">
        <f>IF(ISBLANK(INDEX('Policy Characteristics'!I:I,MATCH($C146,'Policy Characteristics'!$C:$C,0))),"",INDEX('Policy Characteristics'!I:I,MATCH($C146,'Policy Characteristics'!$C:$C,0)))</f>
        <v>thousand KRW/vehicle</v>
      </c>
      <c r="P146" s="354" t="str">
        <f>IF(ISBLANK(INDEX('Policy Characteristics'!J:J,MATCH($C146,'Policy Characteristics'!$C:$C,0))),"",INDEX('Policy Characteristics'!J:J,MATCH($C146,'Policy Characteristics'!$C:$C,0)))</f>
        <v>**Description:** This policy specifies the amount of subsidy provided to purchasers of new freight trucks. This value represents additional support on top of what already exists in the BAU scenario. A negative value indicates a reduction of existing subsidies or the imposition of a tax. //**Guidance for setting values:** As of 2025, subsidies for light electric freight trucks in Korea can reach up to 7.67 million KRW (combined national and local support), while subsidies for heavy-duty electric trucks can reach up to 19.9 million KRW. Korea aims to deploy 193,000 electric trucks and 900 hydrogen trucks by 2025. (Source: Ministry of Environment, 4th Basic Plan for Eco-Friendly Vehicles (2021–2025))</v>
      </c>
      <c r="Q146" s="354" t="str">
        <f>IF(ISBLANK(INDEX('Policy Characteristics'!K:K,MATCH($C146,'Policy Characteristics'!$C:$C,0))),"",INDEX('Policy Characteristics'!K:K,MATCH($C146,'Policy Characteristics'!$C:$C,0)))</f>
        <v>transportation-sector-main.html#ev-subsidy</v>
      </c>
      <c r="R146" s="354" t="str">
        <f>IF(ISBLANK(INDEX('Policy Characteristics'!L:L,MATCH($C146,'Policy Characteristics'!$C:$C,0))),"",INDEX('Policy Characteristics'!L:L,MATCH($C146,'Policy Characteristics'!$C:$C,0)))</f>
        <v>ev-subsidy.html</v>
      </c>
    </row>
    <row r="147" spans="1:18" ht="19.899999999999999" customHeight="1">
      <c r="A147" s="354" t="str">
        <f>IF(ISBLANK(INDEX('Policy Characteristics'!A:A,MATCH($C147,'Policy Characteristics'!$C:$C,0))),"",INDEX('Policy Characteristics'!A:A,MATCH($C147,'Policy Characteristics'!$C:$C,0)))</f>
        <v>Transportation</v>
      </c>
      <c r="B147" s="366" t="str">
        <f>IF(ISBLANK(INDEX('Policy Characteristics'!B:B,MATCH($C147,'Policy Characteristics'!$C:$C,0))),"",INDEX('Policy Characteristics'!B:B,MATCH($C147,'Policy Characteristics'!$C:$C,0)))</f>
        <v>Feebate</v>
      </c>
      <c r="C147" t="s">
        <v>93</v>
      </c>
      <c r="D147" s="253"/>
      <c r="E147" s="253"/>
      <c r="F147" s="253"/>
      <c r="G147" s="253"/>
      <c r="H147" s="18">
        <v>1</v>
      </c>
      <c r="I147" s="367" t="s">
        <v>670</v>
      </c>
      <c r="J147" s="368" t="str">
        <f>IF(ISBLANK(INDEX('Policy Characteristics'!D:D,MATCH($C147,'Policy Characteristics'!$C:$C,0))),"",INDEX('Policy Characteristics'!D:D,MATCH($C147,'Policy Characteristics'!$C:$C,0)))</f>
        <v>Feebate</v>
      </c>
      <c r="K147" s="354" t="str">
        <f>IF(ISBLANK(INDEX('Policy Characteristics'!E:E,MATCH($C147,'Policy Characteristics'!$C:$C,0))),"",INDEX('Policy Characteristics'!E:E,MATCH($C147,'Policy Characteristics'!$C:$C,0)))</f>
        <v>trans LDVs feebate</v>
      </c>
      <c r="L147" s="222">
        <f>IF(ISBLANK(INDEX('Policy Characteristics'!F:F,MATCH($C147,'Policy Characteristics'!$C:$C,0))),"",INDEX('Policy Characteristics'!F:F,MATCH($C147,'Policy Characteristics'!$C:$C,0)))</f>
        <v>0</v>
      </c>
      <c r="M147" s="222">
        <f>IF(ISBLANK(INDEX('Policy Characteristics'!G:G,MATCH($C147,'Policy Characteristics'!$C:$C,0))),"",INDEX('Policy Characteristics'!G:G,MATCH($C147,'Policy Characteristics'!$C:$C,0)))</f>
        <v>1</v>
      </c>
      <c r="N147" s="222">
        <f>IF(ISBLANK(INDEX('Policy Characteristics'!H:H,MATCH($C147,'Policy Characteristics'!$C:$C,0))),"",INDEX('Policy Characteristics'!H:H,MATCH($C147,'Policy Characteristics'!$C:$C,0)))</f>
        <v>0.02</v>
      </c>
      <c r="O147" s="354" t="str">
        <f>IF(ISBLANK(INDEX('Policy Characteristics'!I:I,MATCH($C147,'Policy Characteristics'!$C:$C,0))),"",INDEX('Policy Characteristics'!I:I,MATCH($C147,'Policy Characteristics'!$C:$C,0)))</f>
        <v>% of global best practice rate</v>
      </c>
      <c r="P147" s="354" t="str">
        <f>IF(ISBLANK(INDEX('Policy Characteristics'!J:J,MATCH($C147,'Policy Characteristics'!$C:$C,0))),"",INDEX('Policy Characteristics'!J:J,MATCH($C147,'Policy Characteristics'!$C:$C,0)))</f>
        <v>**Description:** This policy imposes a fee on the sale of inefficient light-duty road vehicles (LDVs), including passenger cars and SUVs, and uses the resulting revenue to provide rebates for more efficient LDVs. The policy is designed to be revenue-neutral, as the pivot point (the efficiency level that incurs neither a rebate nor a fee) is set such that the total of all fees equals the total of all rebates.//**Guidance for setting values:** The lever is expressed as a percentage of the global best-practice feebate rate. The benchmark rate is $2,000 per 0.01 gallon per mile (gpm). For example, a vehicle rated at 20 mpg consumes 0.05 gpm, while a vehicle rated at 25 mpg consumes 0.04 gpm. The difference is 0.01 gpm, resulting in a $2,000 fee when the pivot point is 25 mpg. South Korea considered the introduction of a feebate-type Low-Carbon Vehicle Cooperation Scheme, but the scheme was not ultimately implemented.</v>
      </c>
      <c r="Q147" s="354" t="str">
        <f>IF(ISBLANK(INDEX('Policy Characteristics'!K:K,MATCH($C147,'Policy Characteristics'!$C:$C,0))),"",INDEX('Policy Characteristics'!K:K,MATCH($C147,'Policy Characteristics'!$C:$C,0)))</f>
        <v>transportation-sector-main.html#feebate</v>
      </c>
      <c r="R147" s="354" t="str">
        <f>IF(ISBLANK(INDEX('Policy Characteristics'!L:L,MATCH($C147,'Policy Characteristics'!$C:$C,0))),"",INDEX('Policy Characteristics'!L:L,MATCH($C147,'Policy Characteristics'!$C:$C,0)))</f>
        <v>feebate.html</v>
      </c>
    </row>
    <row r="148" spans="1:18" ht="19.899999999999999" customHeight="1">
      <c r="A148" s="354" t="str">
        <f>IF(ISBLANK(INDEX('Policy Characteristics'!A:A,MATCH($C148,'Policy Characteristics'!$C:$C,0))),"",INDEX('Policy Characteristics'!A:A,MATCH($C148,'Policy Characteristics'!$C:$C,0)))</f>
        <v>Transportation</v>
      </c>
      <c r="B148" s="366" t="str">
        <f>IF(ISBLANK(INDEX('Policy Characteristics'!B:B,MATCH($C148,'Policy Characteristics'!$C:$C,0))),"",INDEX('Policy Characteristics'!B:B,MATCH($C148,'Policy Characteristics'!$C:$C,0)))</f>
        <v>Fuel Economy Standard</v>
      </c>
      <c r="C148" t="s">
        <v>101</v>
      </c>
      <c r="D148" s="253" t="s">
        <v>714</v>
      </c>
      <c r="E148" s="253" t="s">
        <v>666</v>
      </c>
      <c r="F148" s="253" t="s">
        <v>715</v>
      </c>
      <c r="G148" s="345" t="s">
        <v>693</v>
      </c>
      <c r="H148" s="18">
        <v>362</v>
      </c>
      <c r="I148" s="369" t="s">
        <v>670</v>
      </c>
      <c r="J148" s="368" t="str">
        <f>IF(ISBLANK(INDEX('Policy Characteristics'!D:D,MATCH($C148,'Policy Characteristics'!$C:$C,0))),"",INDEX('Policy Characteristics'!D:D,MATCH($C148,'Policy Characteristics'!$C:$C,0)))</f>
        <v>Vehicle Fuel Economy Standards</v>
      </c>
      <c r="K148" s="354" t="str">
        <f>IF(ISBLANK(INDEX('Policy Characteristics'!E:E,MATCH($C148,'Policy Characteristics'!$C:$C,0))),"",INDEX('Policy Characteristics'!E:E,MATCH($C148,'Policy Characteristics'!$C:$C,0)))</f>
        <v>trans fuel economy standards</v>
      </c>
      <c r="L148" s="222">
        <f>IF(ISBLANK(INDEX('Policy Characteristics'!F:F,MATCH($C148,'Policy Characteristics'!$C:$C,0))),"",INDEX('Policy Characteristics'!F:F,MATCH($C148,'Policy Characteristics'!$C:$C,0)))</f>
        <v>-0.25</v>
      </c>
      <c r="M148" s="222">
        <f>IF(ISBLANK(INDEX('Policy Characteristics'!G:G,MATCH($C148,'Policy Characteristics'!$C:$C,0))),"",INDEX('Policy Characteristics'!G:G,MATCH($C148,'Policy Characteristics'!$C:$C,0)))</f>
        <v>1</v>
      </c>
      <c r="N148" s="222">
        <f>IF(ISBLANK(INDEX('Policy Characteristics'!H:H,MATCH($C148,'Policy Characteristics'!$C:$C,0))),"",INDEX('Policy Characteristics'!H:H,MATCH($C148,'Policy Characteristics'!$C:$C,0)))</f>
        <v>0.01</v>
      </c>
      <c r="O148" s="354" t="str">
        <f>IF(ISBLANK(INDEX('Policy Characteristics'!I:I,MATCH($C148,'Policy Characteristics'!$C:$C,0))),"",INDEX('Policy Characteristics'!I:I,MATCH($C148,'Policy Characteristics'!$C:$C,0)))</f>
        <v>% change in miles/gal</v>
      </c>
      <c r="P148" s="354" t="str">
        <f>IF(ISBLANK(INDEX('Policy Characteristics'!J:J,MATCH($C148,'Policy Characteristics'!$C:$C,0))),"",INDEX('Policy Characteristics'!J:J,MATCH($C148,'Policy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48" s="354" t="str">
        <f>IF(ISBLANK(INDEX('Policy Characteristics'!K:K,MATCH($C148,'Policy Characteristics'!$C:$C,0))),"",INDEX('Policy Characteristics'!K:K,MATCH($C148,'Policy Characteristics'!$C:$C,0)))</f>
        <v>transportation-sector-main.html#fuel-econ-std</v>
      </c>
      <c r="R148" s="354" t="str">
        <f>IF(ISBLANK(INDEX('Policy Characteristics'!L:L,MATCH($C148,'Policy Characteristics'!$C:$C,0))),"",INDEX('Policy Characteristics'!L:L,MATCH($C148,'Policy Characteristics'!$C:$C,0)))</f>
        <v>fuel-economy-standard.html</v>
      </c>
    </row>
    <row r="149" spans="1:18" ht="19.899999999999999" customHeight="1">
      <c r="A149" s="354" t="str">
        <f>IF(ISBLANK(INDEX('Policy Characteristics'!A:A,MATCH($C149,'Policy Characteristics'!$C:$C,0))),"",INDEX('Policy Characteristics'!A:A,MATCH($C149,'Policy Characteristics'!$C:$C,0)))</f>
        <v>Transportation</v>
      </c>
      <c r="B149" s="366" t="str">
        <f>IF(ISBLANK(INDEX('Policy Characteristics'!B:B,MATCH($C149,'Policy Characteristics'!$C:$C,0))),"",INDEX('Policy Characteristics'!B:B,MATCH($C149,'Policy Characteristics'!$C:$C,0)))</f>
        <v>Fuel Economy Standard</v>
      </c>
      <c r="C149" s="354" t="str">
        <f t="shared" ref="C149:C152" si="5">C$148</f>
        <v>Percentage Additional Improvement of Fuel Economy Std</v>
      </c>
      <c r="D149" s="253" t="s">
        <v>716</v>
      </c>
      <c r="E149" s="253" t="s">
        <v>666</v>
      </c>
      <c r="F149" s="253" t="s">
        <v>717</v>
      </c>
      <c r="G149" s="345" t="s">
        <v>711</v>
      </c>
      <c r="H149" s="18">
        <v>363</v>
      </c>
      <c r="I149" s="369" t="s">
        <v>670</v>
      </c>
      <c r="J149" s="368" t="str">
        <f>IF(ISBLANK(INDEX('Policy Characteristics'!D:D,MATCH($C149,'Policy Characteristics'!$C:$C,0))),"",INDEX('Policy Characteristics'!D:D,MATCH($C149,'Policy Characteristics'!$C:$C,0)))</f>
        <v>Vehicle Fuel Economy Standards</v>
      </c>
      <c r="K149" s="354" t="str">
        <f>IF(ISBLANK(INDEX('Policy Characteristics'!E:E,MATCH($C149,'Policy Characteristics'!$C:$C,0))),"",INDEX('Policy Characteristics'!E:E,MATCH($C149,'Policy Characteristics'!$C:$C,0)))</f>
        <v>trans fuel economy standards</v>
      </c>
      <c r="L149" s="222">
        <f>IF(ISBLANK(INDEX('Policy Characteristics'!F:F,MATCH($C149,'Policy Characteristics'!$C:$C,0))),"",INDEX('Policy Characteristics'!F:F,MATCH($C149,'Policy Characteristics'!$C:$C,0)))</f>
        <v>-0.25</v>
      </c>
      <c r="M149" s="222">
        <f>IF(ISBLANK(INDEX('Policy Characteristics'!G:G,MATCH($C149,'Policy Characteristics'!$C:$C,0))),"",INDEX('Policy Characteristics'!G:G,MATCH($C149,'Policy Characteristics'!$C:$C,0)))</f>
        <v>1</v>
      </c>
      <c r="N149" s="222">
        <f>IF(ISBLANK(INDEX('Policy Characteristics'!H:H,MATCH($C149,'Policy Characteristics'!$C:$C,0))),"",INDEX('Policy Characteristics'!H:H,MATCH($C149,'Policy Characteristics'!$C:$C,0)))</f>
        <v>0.01</v>
      </c>
      <c r="O149" s="354" t="str">
        <f>IF(ISBLANK(INDEX('Policy Characteristics'!I:I,MATCH($C149,'Policy Characteristics'!$C:$C,0))),"",INDEX('Policy Characteristics'!I:I,MATCH($C149,'Policy Characteristics'!$C:$C,0)))</f>
        <v>% change in miles/gal</v>
      </c>
      <c r="P149" s="354" t="str">
        <f>IF(ISBLANK(INDEX('Policy Characteristics'!J:J,MATCH($C149,'Policy Characteristics'!$C:$C,0))),"",INDEX('Policy Characteristics'!J:J,MATCH($C149,'Policy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49" s="354" t="str">
        <f>IF(ISBLANK(INDEX('Policy Characteristics'!K:K,MATCH($C149,'Policy Characteristics'!$C:$C,0))),"",INDEX('Policy Characteristics'!K:K,MATCH($C149,'Policy Characteristics'!$C:$C,0)))</f>
        <v>transportation-sector-main.html#fuel-econ-std</v>
      </c>
      <c r="R149" s="354" t="str">
        <f>IF(ISBLANK(INDEX('Policy Characteristics'!L:L,MATCH($C149,'Policy Characteristics'!$C:$C,0))),"",INDEX('Policy Characteristics'!L:L,MATCH($C149,'Policy Characteristics'!$C:$C,0)))</f>
        <v>fuel-economy-standard.html</v>
      </c>
    </row>
    <row r="150" spans="1:18" ht="19.899999999999999" customHeight="1">
      <c r="A150" s="354" t="str">
        <f>IF(ISBLANK(INDEX('Policy Characteristics'!A:A,MATCH($C150,'Policy Characteristics'!$C:$C,0))),"",INDEX('Policy Characteristics'!A:A,MATCH($C150,'Policy Characteristics'!$C:$C,0)))</f>
        <v>Transportation</v>
      </c>
      <c r="B150" s="366" t="str">
        <f>IF(ISBLANK(INDEX('Policy Characteristics'!B:B,MATCH($C150,'Policy Characteristics'!$C:$C,0))),"",INDEX('Policy Characteristics'!B:B,MATCH($C150,'Policy Characteristics'!$C:$C,0)))</f>
        <v>Fuel Economy Standard</v>
      </c>
      <c r="C150" s="354" t="str">
        <f t="shared" ref="C150:C153" si="6">C$148</f>
        <v>Percentage Additional Improvement of Fuel Economy Std</v>
      </c>
      <c r="D150" s="253" t="s">
        <v>714</v>
      </c>
      <c r="E150" s="253" t="s">
        <v>682</v>
      </c>
      <c r="F150" s="253" t="s">
        <v>715</v>
      </c>
      <c r="G150" s="345" t="s">
        <v>706</v>
      </c>
      <c r="H150" s="18">
        <v>364</v>
      </c>
      <c r="I150" s="369" t="s">
        <v>670</v>
      </c>
      <c r="J150" s="368" t="str">
        <f>IF(ISBLANK(INDEX('Policy Characteristics'!D:D,MATCH($C150,'Policy Characteristics'!$C:$C,0))),"",INDEX('Policy Characteristics'!D:D,MATCH($C150,'Policy Characteristics'!$C:$C,0)))</f>
        <v>Vehicle Fuel Economy Standards</v>
      </c>
      <c r="K150" s="354" t="str">
        <f>IF(ISBLANK(INDEX('Policy Characteristics'!E:E,MATCH($C150,'Policy Characteristics'!$C:$C,0))),"",INDEX('Policy Characteristics'!E:E,MATCH($C150,'Policy Characteristics'!$C:$C,0)))</f>
        <v>trans fuel economy standards</v>
      </c>
      <c r="L150" s="222">
        <f>IF(ISBLANK(INDEX('Policy Characteristics'!F:F,MATCH($C150,'Policy Characteristics'!$C:$C,0))),"",INDEX('Policy Characteristics'!F:F,MATCH($C150,'Policy Characteristics'!$C:$C,0)))</f>
        <v>-0.25</v>
      </c>
      <c r="M150" s="222">
        <f>IF(ISBLANK(INDEX('Policy Characteristics'!G:G,MATCH($C150,'Policy Characteristics'!$C:$C,0))),"",INDEX('Policy Characteristics'!G:G,MATCH($C150,'Policy Characteristics'!$C:$C,0)))</f>
        <v>1</v>
      </c>
      <c r="N150" s="222">
        <f>IF(ISBLANK(INDEX('Policy Characteristics'!H:H,MATCH($C150,'Policy Characteristics'!$C:$C,0))),"",INDEX('Policy Characteristics'!H:H,MATCH($C150,'Policy Characteristics'!$C:$C,0)))</f>
        <v>0.01</v>
      </c>
      <c r="O150" s="354" t="str">
        <f>IF(ISBLANK(INDEX('Policy Characteristics'!I:I,MATCH($C150,'Policy Characteristics'!$C:$C,0))),"",INDEX('Policy Characteristics'!I:I,MATCH($C150,'Policy Characteristics'!$C:$C,0)))</f>
        <v>% change in miles/gal</v>
      </c>
      <c r="P150" s="354" t="str">
        <f>IF(ISBLANK(INDEX('Policy Characteristics'!J:J,MATCH($C150,'Policy Characteristics'!$C:$C,0))),"",INDEX('Policy Characteristics'!J:J,MATCH($C150,'Policy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0" s="354" t="str">
        <f>IF(ISBLANK(INDEX('Policy Characteristics'!K:K,MATCH($C150,'Policy Characteristics'!$C:$C,0))),"",INDEX('Policy Characteristics'!K:K,MATCH($C150,'Policy Characteristics'!$C:$C,0)))</f>
        <v>transportation-sector-main.html#fuel-econ-std</v>
      </c>
      <c r="R150" s="354" t="str">
        <f>IF(ISBLANK(INDEX('Policy Characteristics'!L:L,MATCH($C150,'Policy Characteristics'!$C:$C,0))),"",INDEX('Policy Characteristics'!L:L,MATCH($C150,'Policy Characteristics'!$C:$C,0)))</f>
        <v>fuel-economy-standard.html</v>
      </c>
    </row>
    <row r="151" spans="1:18" ht="19.899999999999999" customHeight="1">
      <c r="A151" s="354" t="str">
        <f>IF(ISBLANK(INDEX('Policy Characteristics'!A:A,MATCH($C151,'Policy Characteristics'!$C:$C,0))),"",INDEX('Policy Characteristics'!A:A,MATCH($C151,'Policy Characteristics'!$C:$C,0)))</f>
        <v>Transportation</v>
      </c>
      <c r="B151" s="366" t="str">
        <f>IF(ISBLANK(INDEX('Policy Characteristics'!B:B,MATCH($C151,'Policy Characteristics'!$C:$C,0))),"",INDEX('Policy Characteristics'!B:B,MATCH($C151,'Policy Characteristics'!$C:$C,0)))</f>
        <v>Fuel Economy Standard</v>
      </c>
      <c r="C151" s="354" t="str">
        <f t="shared" si="5"/>
        <v>Percentage Additional Improvement of Fuel Economy Std</v>
      </c>
      <c r="D151" s="253" t="s">
        <v>716</v>
      </c>
      <c r="E151" s="253" t="s">
        <v>682</v>
      </c>
      <c r="F151" s="253" t="s">
        <v>717</v>
      </c>
      <c r="G151" s="345" t="s">
        <v>712</v>
      </c>
      <c r="H151" s="18">
        <v>365</v>
      </c>
      <c r="I151" s="369" t="s">
        <v>670</v>
      </c>
      <c r="J151" s="368" t="str">
        <f>IF(ISBLANK(INDEX('Policy Characteristics'!D:D,MATCH($C151,'Policy Characteristics'!$C:$C,0))),"",INDEX('Policy Characteristics'!D:D,MATCH($C151,'Policy Characteristics'!$C:$C,0)))</f>
        <v>Vehicle Fuel Economy Standards</v>
      </c>
      <c r="K151" s="354" t="str">
        <f>IF(ISBLANK(INDEX('Policy Characteristics'!E:E,MATCH($C151,'Policy Characteristics'!$C:$C,0))),"",INDEX('Policy Characteristics'!E:E,MATCH($C151,'Policy Characteristics'!$C:$C,0)))</f>
        <v>trans fuel economy standards</v>
      </c>
      <c r="L151" s="222">
        <f>IF(ISBLANK(INDEX('Policy Characteristics'!F:F,MATCH($C151,'Policy Characteristics'!$C:$C,0))),"",INDEX('Policy Characteristics'!F:F,MATCH($C151,'Policy Characteristics'!$C:$C,0)))</f>
        <v>-0.25</v>
      </c>
      <c r="M151" s="222">
        <f>IF(ISBLANK(INDEX('Policy Characteristics'!G:G,MATCH($C151,'Policy Characteristics'!$C:$C,0))),"",INDEX('Policy Characteristics'!G:G,MATCH($C151,'Policy Characteristics'!$C:$C,0)))</f>
        <v>1</v>
      </c>
      <c r="N151" s="222">
        <f>IF(ISBLANK(INDEX('Policy Characteristics'!H:H,MATCH($C151,'Policy Characteristics'!$C:$C,0))),"",INDEX('Policy Characteristics'!H:H,MATCH($C151,'Policy Characteristics'!$C:$C,0)))</f>
        <v>0.01</v>
      </c>
      <c r="O151" s="354" t="str">
        <f>IF(ISBLANK(INDEX('Policy Characteristics'!I:I,MATCH($C151,'Policy Characteristics'!$C:$C,0))),"",INDEX('Policy Characteristics'!I:I,MATCH($C151,'Policy Characteristics'!$C:$C,0)))</f>
        <v>% change in miles/gal</v>
      </c>
      <c r="P151" s="354" t="str">
        <f>IF(ISBLANK(INDEX('Policy Characteristics'!J:J,MATCH($C151,'Policy Characteristics'!$C:$C,0))),"",INDEX('Policy Characteristics'!J:J,MATCH($C151,'Policy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1" s="354" t="str">
        <f>IF(ISBLANK(INDEX('Policy Characteristics'!K:K,MATCH($C151,'Policy Characteristics'!$C:$C,0))),"",INDEX('Policy Characteristics'!K:K,MATCH($C151,'Policy Characteristics'!$C:$C,0)))</f>
        <v>transportation-sector-main.html#fuel-econ-std</v>
      </c>
      <c r="R151" s="354" t="str">
        <f>IF(ISBLANK(INDEX('Policy Characteristics'!L:L,MATCH($C151,'Policy Characteristics'!$C:$C,0))),"",INDEX('Policy Characteristics'!L:L,MATCH($C151,'Policy Characteristics'!$C:$C,0)))</f>
        <v>fuel-economy-standard.html</v>
      </c>
    </row>
    <row r="152" spans="1:18" ht="19.899999999999999" customHeight="1">
      <c r="A152" s="354" t="str">
        <f>IF(ISBLANK(INDEX('Policy Characteristics'!A:A,MATCH($C152,'Policy Characteristics'!$C:$C,0))),"",INDEX('Policy Characteristics'!A:A,MATCH($C152,'Policy Characteristics'!$C:$C,0)))</f>
        <v>Transportation</v>
      </c>
      <c r="B152" s="366" t="str">
        <f>IF(ISBLANK(INDEX('Policy Characteristics'!B:B,MATCH($C152,'Policy Characteristics'!$C:$C,0))),"",INDEX('Policy Characteristics'!B:B,MATCH($C152,'Policy Characteristics'!$C:$C,0)))</f>
        <v>Fuel Economy Standard</v>
      </c>
      <c r="C152" s="354" t="str">
        <f t="shared" si="5"/>
        <v>Percentage Additional Improvement of Fuel Economy Std</v>
      </c>
      <c r="D152" s="253" t="s">
        <v>714</v>
      </c>
      <c r="E152" s="253" t="s">
        <v>684</v>
      </c>
      <c r="F152" s="253" t="s">
        <v>715</v>
      </c>
      <c r="G152" s="345" t="s">
        <v>707</v>
      </c>
      <c r="H152" s="18">
        <v>366</v>
      </c>
      <c r="I152" s="369" t="s">
        <v>670</v>
      </c>
      <c r="J152" s="368" t="str">
        <f>IF(ISBLANK(INDEX('Policy Characteristics'!D:D,MATCH($C152,'Policy Characteristics'!$C:$C,0))),"",INDEX('Policy Characteristics'!D:D,MATCH($C152,'Policy Characteristics'!$C:$C,0)))</f>
        <v>Vehicle Fuel Economy Standards</v>
      </c>
      <c r="K152" s="354" t="str">
        <f>IF(ISBLANK(INDEX('Policy Characteristics'!E:E,MATCH($C152,'Policy Characteristics'!$C:$C,0))),"",INDEX('Policy Characteristics'!E:E,MATCH($C152,'Policy Characteristics'!$C:$C,0)))</f>
        <v>trans fuel economy standards</v>
      </c>
      <c r="L152" s="222">
        <f>IF(ISBLANK(INDEX('Policy Characteristics'!F:F,MATCH($C152,'Policy Characteristics'!$C:$C,0))),"",INDEX('Policy Characteristics'!F:F,MATCH($C152,'Policy Characteristics'!$C:$C,0)))</f>
        <v>-0.25</v>
      </c>
      <c r="M152" s="222">
        <f>IF(ISBLANK(INDEX('Policy Characteristics'!G:G,MATCH($C152,'Policy Characteristics'!$C:$C,0))),"",INDEX('Policy Characteristics'!G:G,MATCH($C152,'Policy Characteristics'!$C:$C,0)))</f>
        <v>1</v>
      </c>
      <c r="N152" s="222">
        <f>IF(ISBLANK(INDEX('Policy Characteristics'!H:H,MATCH($C152,'Policy Characteristics'!$C:$C,0))),"",INDEX('Policy Characteristics'!H:H,MATCH($C152,'Policy Characteristics'!$C:$C,0)))</f>
        <v>0.01</v>
      </c>
      <c r="O152" s="354" t="str">
        <f>IF(ISBLANK(INDEX('Policy Characteristics'!I:I,MATCH($C152,'Policy Characteristics'!$C:$C,0))),"",INDEX('Policy Characteristics'!I:I,MATCH($C152,'Policy Characteristics'!$C:$C,0)))</f>
        <v>% change in miles/gal</v>
      </c>
      <c r="P152" s="354" t="str">
        <f>IF(ISBLANK(INDEX('Policy Characteristics'!J:J,MATCH($C152,'Policy Characteristics'!$C:$C,0))),"",INDEX('Policy Characteristics'!J:J,MATCH($C152,'Policy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2" s="354" t="str">
        <f>IF(ISBLANK(INDEX('Policy Characteristics'!K:K,MATCH($C152,'Policy Characteristics'!$C:$C,0))),"",INDEX('Policy Characteristics'!K:K,MATCH($C152,'Policy Characteristics'!$C:$C,0)))</f>
        <v>transportation-sector-main.html#fuel-econ-std</v>
      </c>
      <c r="R152" s="354" t="str">
        <f>IF(ISBLANK(INDEX('Policy Characteristics'!L:L,MATCH($C152,'Policy Characteristics'!$C:$C,0))),"",INDEX('Policy Characteristics'!L:L,MATCH($C152,'Policy Characteristics'!$C:$C,0)))</f>
        <v>fuel-economy-standard.html</v>
      </c>
    </row>
    <row r="153" spans="1:18" ht="19.899999999999999" customHeight="1">
      <c r="A153" s="354" t="str">
        <f>IF(ISBLANK(INDEX('Policy Characteristics'!A:A,MATCH($C153,'Policy Characteristics'!$C:$C,0))),"",INDEX('Policy Characteristics'!A:A,MATCH($C153,'Policy Characteristics'!$C:$C,0)))</f>
        <v>Transportation</v>
      </c>
      <c r="B153" s="366" t="str">
        <f>IF(ISBLANK(INDEX('Policy Characteristics'!B:B,MATCH($C153,'Policy Characteristics'!$C:$C,0))),"",INDEX('Policy Characteristics'!B:B,MATCH($C153,'Policy Characteristics'!$C:$C,0)))</f>
        <v>Fuel Economy Standard</v>
      </c>
      <c r="C153" s="354" t="str">
        <f t="shared" si="6"/>
        <v>Percentage Additional Improvement of Fuel Economy Std</v>
      </c>
      <c r="D153" s="253" t="s">
        <v>716</v>
      </c>
      <c r="E153" s="253" t="s">
        <v>684</v>
      </c>
      <c r="F153" s="253" t="s">
        <v>717</v>
      </c>
      <c r="G153" s="345" t="s">
        <v>707</v>
      </c>
      <c r="H153" s="18">
        <v>367</v>
      </c>
      <c r="I153" s="369" t="s">
        <v>670</v>
      </c>
      <c r="J153" s="368" t="str">
        <f>IF(ISBLANK(INDEX('Policy Characteristics'!D:D,MATCH($C153,'Policy Characteristics'!$C:$C,0))),"",INDEX('Policy Characteristics'!D:D,MATCH($C153,'Policy Characteristics'!$C:$C,0)))</f>
        <v>Vehicle Fuel Economy Standards</v>
      </c>
      <c r="K153" s="354" t="str">
        <f>IF(ISBLANK(INDEX('Policy Characteristics'!E:E,MATCH($C153,'Policy Characteristics'!$C:$C,0))),"",INDEX('Policy Characteristics'!E:E,MATCH($C153,'Policy Characteristics'!$C:$C,0)))</f>
        <v>trans fuel economy standards</v>
      </c>
      <c r="L153" s="222">
        <f>IF(ISBLANK(INDEX('Policy Characteristics'!F:F,MATCH($C153,'Policy Characteristics'!$C:$C,0))),"",INDEX('Policy Characteristics'!F:F,MATCH($C153,'Policy Characteristics'!$C:$C,0)))</f>
        <v>-0.25</v>
      </c>
      <c r="M153" s="222">
        <f>IF(ISBLANK(INDEX('Policy Characteristics'!G:G,MATCH($C153,'Policy Characteristics'!$C:$C,0))),"",INDEX('Policy Characteristics'!G:G,MATCH($C153,'Policy Characteristics'!$C:$C,0)))</f>
        <v>1</v>
      </c>
      <c r="N153" s="222">
        <f>IF(ISBLANK(INDEX('Policy Characteristics'!H:H,MATCH($C153,'Policy Characteristics'!$C:$C,0))),"",INDEX('Policy Characteristics'!H:H,MATCH($C153,'Policy Characteristics'!$C:$C,0)))</f>
        <v>0.01</v>
      </c>
      <c r="O153" s="354" t="str">
        <f>IF(ISBLANK(INDEX('Policy Characteristics'!I:I,MATCH($C153,'Policy Characteristics'!$C:$C,0))),"",INDEX('Policy Characteristics'!I:I,MATCH($C153,'Policy Characteristics'!$C:$C,0)))</f>
        <v>% change in miles/gal</v>
      </c>
      <c r="P153" s="354" t="str">
        <f>IF(ISBLANK(INDEX('Policy Characteristics'!J:J,MATCH($C153,'Policy Characteristics'!$C:$C,0))),"",INDEX('Policy Characteristics'!J:J,MATCH($C153,'Policy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3" s="354" t="str">
        <f>IF(ISBLANK(INDEX('Policy Characteristics'!K:K,MATCH($C153,'Policy Characteristics'!$C:$C,0))),"",INDEX('Policy Characteristics'!K:K,MATCH($C153,'Policy Characteristics'!$C:$C,0)))</f>
        <v>transportation-sector-main.html#fuel-econ-std</v>
      </c>
      <c r="R153" s="354" t="str">
        <f>IF(ISBLANK(INDEX('Policy Characteristics'!L:L,MATCH($C153,'Policy Characteristics'!$C:$C,0))),"",INDEX('Policy Characteristics'!L:L,MATCH($C153,'Policy Characteristics'!$C:$C,0)))</f>
        <v>fuel-economy-standard.html</v>
      </c>
    </row>
    <row r="154" spans="1:18" ht="19.899999999999999" customHeight="1">
      <c r="A154" s="354" t="str">
        <f>IF(ISBLANK(INDEX('Policy Characteristics'!A:A,MATCH($C154,'Policy Characteristics'!$C:$C,0))),"",INDEX('Policy Characteristics'!A:A,MATCH($C154,'Policy Characteristics'!$C:$C,0)))</f>
        <v>Transportation</v>
      </c>
      <c r="B154" s="366" t="str">
        <f>IF(ISBLANK(INDEX('Policy Characteristics'!B:B,MATCH($C154,'Policy Characteristics'!$C:$C,0))),"",INDEX('Policy Characteristics'!B:B,MATCH($C154,'Policy Characteristics'!$C:$C,0)))</f>
        <v>Fuel Economy Standard</v>
      </c>
      <c r="C154" s="354" t="str">
        <f t="shared" ref="C154:C159" si="7">C$148</f>
        <v>Percentage Additional Improvement of Fuel Economy Std</v>
      </c>
      <c r="D154" s="253" t="s">
        <v>714</v>
      </c>
      <c r="E154" s="253" t="s">
        <v>686</v>
      </c>
      <c r="F154" s="253" t="s">
        <v>715</v>
      </c>
      <c r="G154" s="345" t="s">
        <v>708</v>
      </c>
      <c r="H154" s="18">
        <v>368</v>
      </c>
      <c r="I154" s="369" t="s">
        <v>670</v>
      </c>
      <c r="J154" s="368" t="str">
        <f>IF(ISBLANK(INDEX('Policy Characteristics'!D:D,MATCH($C154,'Policy Characteristics'!$C:$C,0))),"",INDEX('Policy Characteristics'!D:D,MATCH($C154,'Policy Characteristics'!$C:$C,0)))</f>
        <v>Vehicle Fuel Economy Standards</v>
      </c>
      <c r="K154" s="354" t="str">
        <f>IF(ISBLANK(INDEX('Policy Characteristics'!E:E,MATCH($C154,'Policy Characteristics'!$C:$C,0))),"",INDEX('Policy Characteristics'!E:E,MATCH($C154,'Policy Characteristics'!$C:$C,0)))</f>
        <v>trans fuel economy standards</v>
      </c>
      <c r="L154" s="222">
        <f>IF(ISBLANK(INDEX('Policy Characteristics'!F:F,MATCH($C154,'Policy Characteristics'!$C:$C,0))),"",INDEX('Policy Characteristics'!F:F,MATCH($C154,'Policy Characteristics'!$C:$C,0)))</f>
        <v>-0.25</v>
      </c>
      <c r="M154" s="222">
        <f>IF(ISBLANK(INDEX('Policy Characteristics'!G:G,MATCH($C154,'Policy Characteristics'!$C:$C,0))),"",INDEX('Policy Characteristics'!G:G,MATCH($C154,'Policy Characteristics'!$C:$C,0)))</f>
        <v>1</v>
      </c>
      <c r="N154" s="222">
        <f>IF(ISBLANK(INDEX('Policy Characteristics'!H:H,MATCH($C154,'Policy Characteristics'!$C:$C,0))),"",INDEX('Policy Characteristics'!H:H,MATCH($C154,'Policy Characteristics'!$C:$C,0)))</f>
        <v>0.01</v>
      </c>
      <c r="O154" s="354" t="str">
        <f>IF(ISBLANK(INDEX('Policy Characteristics'!I:I,MATCH($C154,'Policy Characteristics'!$C:$C,0))),"",INDEX('Policy Characteristics'!I:I,MATCH($C154,'Policy Characteristics'!$C:$C,0)))</f>
        <v>% change in miles/gal</v>
      </c>
      <c r="P154" s="354" t="str">
        <f>IF(ISBLANK(INDEX('Policy Characteristics'!J:J,MATCH($C154,'Policy Characteristics'!$C:$C,0))),"",INDEX('Policy Characteristics'!J:J,MATCH($C154,'Policy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4" s="354" t="str">
        <f>IF(ISBLANK(INDEX('Policy Characteristics'!K:K,MATCH($C154,'Policy Characteristics'!$C:$C,0))),"",INDEX('Policy Characteristics'!K:K,MATCH($C154,'Policy Characteristics'!$C:$C,0)))</f>
        <v>transportation-sector-main.html#fuel-econ-std</v>
      </c>
      <c r="R154" s="354" t="str">
        <f>IF(ISBLANK(INDEX('Policy Characteristics'!L:L,MATCH($C154,'Policy Characteristics'!$C:$C,0))),"",INDEX('Policy Characteristics'!L:L,MATCH($C154,'Policy Characteristics'!$C:$C,0)))</f>
        <v>fuel-economy-standard.html</v>
      </c>
    </row>
    <row r="155" spans="1:18" ht="19.899999999999999" customHeight="1">
      <c r="A155" s="354" t="str">
        <f>IF(ISBLANK(INDEX('Policy Characteristics'!A:A,MATCH($C155,'Policy Characteristics'!$C:$C,0))),"",INDEX('Policy Characteristics'!A:A,MATCH($C155,'Policy Characteristics'!$C:$C,0)))</f>
        <v>Transportation</v>
      </c>
      <c r="B155" s="366" t="str">
        <f>IF(ISBLANK(INDEX('Policy Characteristics'!B:B,MATCH($C155,'Policy Characteristics'!$C:$C,0))),"",INDEX('Policy Characteristics'!B:B,MATCH($C155,'Policy Characteristics'!$C:$C,0)))</f>
        <v>Fuel Economy Standard</v>
      </c>
      <c r="C155" s="354" t="str">
        <f t="shared" si="7"/>
        <v>Percentage Additional Improvement of Fuel Economy Std</v>
      </c>
      <c r="D155" s="253" t="s">
        <v>716</v>
      </c>
      <c r="E155" s="253" t="s">
        <v>686</v>
      </c>
      <c r="F155" s="253" t="s">
        <v>717</v>
      </c>
      <c r="G155" s="345" t="s">
        <v>708</v>
      </c>
      <c r="H155" s="18">
        <v>369</v>
      </c>
      <c r="I155" s="369" t="s">
        <v>670</v>
      </c>
      <c r="J155" s="368" t="str">
        <f>IF(ISBLANK(INDEX('Policy Characteristics'!D:D,MATCH($C155,'Policy Characteristics'!$C:$C,0))),"",INDEX('Policy Characteristics'!D:D,MATCH($C155,'Policy Characteristics'!$C:$C,0)))</f>
        <v>Vehicle Fuel Economy Standards</v>
      </c>
      <c r="K155" s="354" t="str">
        <f>IF(ISBLANK(INDEX('Policy Characteristics'!E:E,MATCH($C155,'Policy Characteristics'!$C:$C,0))),"",INDEX('Policy Characteristics'!E:E,MATCH($C155,'Policy Characteristics'!$C:$C,0)))</f>
        <v>trans fuel economy standards</v>
      </c>
      <c r="L155" s="222">
        <f>IF(ISBLANK(INDEX('Policy Characteristics'!F:F,MATCH($C155,'Policy Characteristics'!$C:$C,0))),"",INDEX('Policy Characteristics'!F:F,MATCH($C155,'Policy Characteristics'!$C:$C,0)))</f>
        <v>-0.25</v>
      </c>
      <c r="M155" s="222">
        <f>IF(ISBLANK(INDEX('Policy Characteristics'!G:G,MATCH($C155,'Policy Characteristics'!$C:$C,0))),"",INDEX('Policy Characteristics'!G:G,MATCH($C155,'Policy Characteristics'!$C:$C,0)))</f>
        <v>1</v>
      </c>
      <c r="N155" s="222">
        <f>IF(ISBLANK(INDEX('Policy Characteristics'!H:H,MATCH($C155,'Policy Characteristics'!$C:$C,0))),"",INDEX('Policy Characteristics'!H:H,MATCH($C155,'Policy Characteristics'!$C:$C,0)))</f>
        <v>0.01</v>
      </c>
      <c r="O155" s="354" t="str">
        <f>IF(ISBLANK(INDEX('Policy Characteristics'!I:I,MATCH($C155,'Policy Characteristics'!$C:$C,0))),"",INDEX('Policy Characteristics'!I:I,MATCH($C155,'Policy Characteristics'!$C:$C,0)))</f>
        <v>% change in miles/gal</v>
      </c>
      <c r="P155" s="354" t="str">
        <f>IF(ISBLANK(INDEX('Policy Characteristics'!J:J,MATCH($C155,'Policy Characteristics'!$C:$C,0))),"",INDEX('Policy Characteristics'!J:J,MATCH($C155,'Policy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5" s="354" t="str">
        <f>IF(ISBLANK(INDEX('Policy Characteristics'!K:K,MATCH($C155,'Policy Characteristics'!$C:$C,0))),"",INDEX('Policy Characteristics'!K:K,MATCH($C155,'Policy Characteristics'!$C:$C,0)))</f>
        <v>transportation-sector-main.html#fuel-econ-std</v>
      </c>
      <c r="R155" s="354" t="str">
        <f>IF(ISBLANK(INDEX('Policy Characteristics'!L:L,MATCH($C155,'Policy Characteristics'!$C:$C,0))),"",INDEX('Policy Characteristics'!L:L,MATCH($C155,'Policy Characteristics'!$C:$C,0)))</f>
        <v>fuel-economy-standard.html</v>
      </c>
    </row>
    <row r="156" spans="1:18" ht="19.899999999999999" customHeight="1">
      <c r="A156" s="354" t="str">
        <f>IF(ISBLANK(INDEX('Policy Characteristics'!A:A,MATCH($C156,'Policy Characteristics'!$C:$C,0))),"",INDEX('Policy Characteristics'!A:A,MATCH($C156,'Policy Characteristics'!$C:$C,0)))</f>
        <v>Transportation</v>
      </c>
      <c r="B156" s="366" t="str">
        <f>IF(ISBLANK(INDEX('Policy Characteristics'!B:B,MATCH($C156,'Policy Characteristics'!$C:$C,0))),"",INDEX('Policy Characteristics'!B:B,MATCH($C156,'Policy Characteristics'!$C:$C,0)))</f>
        <v>Fuel Economy Standard</v>
      </c>
      <c r="C156" s="354" t="str">
        <f t="shared" si="7"/>
        <v>Percentage Additional Improvement of Fuel Economy Std</v>
      </c>
      <c r="D156" s="253" t="s">
        <v>714</v>
      </c>
      <c r="E156" s="253" t="s">
        <v>688</v>
      </c>
      <c r="F156" s="253" t="s">
        <v>715</v>
      </c>
      <c r="G156" s="345" t="s">
        <v>709</v>
      </c>
      <c r="H156" s="18">
        <v>370</v>
      </c>
      <c r="I156" s="369" t="s">
        <v>670</v>
      </c>
      <c r="J156" s="368" t="str">
        <f>IF(ISBLANK(INDEX('Policy Characteristics'!D:D,MATCH($C156,'Policy Characteristics'!$C:$C,0))),"",INDEX('Policy Characteristics'!D:D,MATCH($C156,'Policy Characteristics'!$C:$C,0)))</f>
        <v>Vehicle Fuel Economy Standards</v>
      </c>
      <c r="K156" s="354" t="str">
        <f>IF(ISBLANK(INDEX('Policy Characteristics'!E:E,MATCH($C156,'Policy Characteristics'!$C:$C,0))),"",INDEX('Policy Characteristics'!E:E,MATCH($C156,'Policy Characteristics'!$C:$C,0)))</f>
        <v>trans fuel economy standards</v>
      </c>
      <c r="L156" s="222">
        <f>IF(ISBLANK(INDEX('Policy Characteristics'!F:F,MATCH($C156,'Policy Characteristics'!$C:$C,0))),"",INDEX('Policy Characteristics'!F:F,MATCH($C156,'Policy Characteristics'!$C:$C,0)))</f>
        <v>-0.25</v>
      </c>
      <c r="M156" s="222">
        <f>IF(ISBLANK(INDEX('Policy Characteristics'!G:G,MATCH($C156,'Policy Characteristics'!$C:$C,0))),"",INDEX('Policy Characteristics'!G:G,MATCH($C156,'Policy Characteristics'!$C:$C,0)))</f>
        <v>1</v>
      </c>
      <c r="N156" s="222">
        <f>IF(ISBLANK(INDEX('Policy Characteristics'!H:H,MATCH($C156,'Policy Characteristics'!$C:$C,0))),"",INDEX('Policy Characteristics'!H:H,MATCH($C156,'Policy Characteristics'!$C:$C,0)))</f>
        <v>0.01</v>
      </c>
      <c r="O156" s="354" t="str">
        <f>IF(ISBLANK(INDEX('Policy Characteristics'!I:I,MATCH($C156,'Policy Characteristics'!$C:$C,0))),"",INDEX('Policy Characteristics'!I:I,MATCH($C156,'Policy Characteristics'!$C:$C,0)))</f>
        <v>% change in miles/gal</v>
      </c>
      <c r="P156" s="354" t="str">
        <f>IF(ISBLANK(INDEX('Policy Characteristics'!J:J,MATCH($C156,'Policy Characteristics'!$C:$C,0))),"",INDEX('Policy Characteristics'!J:J,MATCH($C156,'Policy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6" s="354" t="str">
        <f>IF(ISBLANK(INDEX('Policy Characteristics'!K:K,MATCH($C156,'Policy Characteristics'!$C:$C,0))),"",INDEX('Policy Characteristics'!K:K,MATCH($C156,'Policy Characteristics'!$C:$C,0)))</f>
        <v>transportation-sector-main.html#fuel-econ-std</v>
      </c>
      <c r="R156" s="354" t="str">
        <f>IF(ISBLANK(INDEX('Policy Characteristics'!L:L,MATCH($C156,'Policy Characteristics'!$C:$C,0))),"",INDEX('Policy Characteristics'!L:L,MATCH($C156,'Policy Characteristics'!$C:$C,0)))</f>
        <v>fuel-economy-standard.html</v>
      </c>
    </row>
    <row r="157" spans="1:18" ht="19.899999999999999" customHeight="1">
      <c r="A157" s="354" t="str">
        <f>IF(ISBLANK(INDEX('Policy Characteristics'!A:A,MATCH($C157,'Policy Characteristics'!$C:$C,0))),"",INDEX('Policy Characteristics'!A:A,MATCH($C157,'Policy Characteristics'!$C:$C,0)))</f>
        <v>Transportation</v>
      </c>
      <c r="B157" s="366" t="str">
        <f>IF(ISBLANK(INDEX('Policy Characteristics'!B:B,MATCH($C157,'Policy Characteristics'!$C:$C,0))),"",INDEX('Policy Characteristics'!B:B,MATCH($C157,'Policy Characteristics'!$C:$C,0)))</f>
        <v>Fuel Economy Standard</v>
      </c>
      <c r="C157" s="354" t="str">
        <f t="shared" si="7"/>
        <v>Percentage Additional Improvement of Fuel Economy Std</v>
      </c>
      <c r="D157" s="253" t="s">
        <v>716</v>
      </c>
      <c r="E157" s="253" t="s">
        <v>688</v>
      </c>
      <c r="F157" s="253" t="s">
        <v>717</v>
      </c>
      <c r="G157" s="345" t="s">
        <v>713</v>
      </c>
      <c r="H157" s="18">
        <v>371</v>
      </c>
      <c r="I157" s="369" t="s">
        <v>670</v>
      </c>
      <c r="J157" s="368" t="str">
        <f>IF(ISBLANK(INDEX('Policy Characteristics'!D:D,MATCH($C157,'Policy Characteristics'!$C:$C,0))),"",INDEX('Policy Characteristics'!D:D,MATCH($C157,'Policy Characteristics'!$C:$C,0)))</f>
        <v>Vehicle Fuel Economy Standards</v>
      </c>
      <c r="K157" s="354" t="str">
        <f>IF(ISBLANK(INDEX('Policy Characteristics'!E:E,MATCH($C157,'Policy Characteristics'!$C:$C,0))),"",INDEX('Policy Characteristics'!E:E,MATCH($C157,'Policy Characteristics'!$C:$C,0)))</f>
        <v>trans fuel economy standards</v>
      </c>
      <c r="L157" s="222">
        <f>IF(ISBLANK(INDEX('Policy Characteristics'!F:F,MATCH($C157,'Policy Characteristics'!$C:$C,0))),"",INDEX('Policy Characteristics'!F:F,MATCH($C157,'Policy Characteristics'!$C:$C,0)))</f>
        <v>-0.25</v>
      </c>
      <c r="M157" s="222">
        <f>IF(ISBLANK(INDEX('Policy Characteristics'!G:G,MATCH($C157,'Policy Characteristics'!$C:$C,0))),"",INDEX('Policy Characteristics'!G:G,MATCH($C157,'Policy Characteristics'!$C:$C,0)))</f>
        <v>1</v>
      </c>
      <c r="N157" s="222">
        <f>IF(ISBLANK(INDEX('Policy Characteristics'!H:H,MATCH($C157,'Policy Characteristics'!$C:$C,0))),"",INDEX('Policy Characteristics'!H:H,MATCH($C157,'Policy Characteristics'!$C:$C,0)))</f>
        <v>0.01</v>
      </c>
      <c r="O157" s="354" t="str">
        <f>IF(ISBLANK(INDEX('Policy Characteristics'!I:I,MATCH($C157,'Policy Characteristics'!$C:$C,0))),"",INDEX('Policy Characteristics'!I:I,MATCH($C157,'Policy Characteristics'!$C:$C,0)))</f>
        <v>% change in miles/gal</v>
      </c>
      <c r="P157" s="354" t="str">
        <f>IF(ISBLANK(INDEX('Policy Characteristics'!J:J,MATCH($C157,'Policy Characteristics'!$C:$C,0))),"",INDEX('Policy Characteristics'!J:J,MATCH($C157,'Policy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7" s="354" t="str">
        <f>IF(ISBLANK(INDEX('Policy Characteristics'!K:K,MATCH($C157,'Policy Characteristics'!$C:$C,0))),"",INDEX('Policy Characteristics'!K:K,MATCH($C157,'Policy Characteristics'!$C:$C,0)))</f>
        <v>transportation-sector-main.html#fuel-econ-std</v>
      </c>
      <c r="R157" s="354" t="str">
        <f>IF(ISBLANK(INDEX('Policy Characteristics'!L:L,MATCH($C157,'Policy Characteristics'!$C:$C,0))),"",INDEX('Policy Characteristics'!L:L,MATCH($C157,'Policy Characteristics'!$C:$C,0)))</f>
        <v>fuel-economy-standard.html</v>
      </c>
    </row>
    <row r="158" spans="1:18" ht="19.899999999999999" customHeight="1">
      <c r="A158" s="354" t="str">
        <f>IF(ISBLANK(INDEX('Policy Characteristics'!A:A,MATCH($C158,'Policy Characteristics'!$C:$C,0))),"",INDEX('Policy Characteristics'!A:A,MATCH($C158,'Policy Characteristics'!$C:$C,0)))</f>
        <v>Transportation</v>
      </c>
      <c r="B158" s="366" t="str">
        <f>IF(ISBLANK(INDEX('Policy Characteristics'!B:B,MATCH($C158,'Policy Characteristics'!$C:$C,0))),"",INDEX('Policy Characteristics'!B:B,MATCH($C158,'Policy Characteristics'!$C:$C,0)))</f>
        <v>Fuel Economy Standard</v>
      </c>
      <c r="C158" s="354" t="str">
        <f t="shared" si="7"/>
        <v>Percentage Additional Improvement of Fuel Economy Std</v>
      </c>
      <c r="D158" s="253" t="s">
        <v>714</v>
      </c>
      <c r="E158" s="253" t="s">
        <v>690</v>
      </c>
      <c r="F158" s="253" t="s">
        <v>715</v>
      </c>
      <c r="G158" s="345" t="s">
        <v>710</v>
      </c>
      <c r="H158" s="18">
        <v>372</v>
      </c>
      <c r="I158" s="369" t="s">
        <v>670</v>
      </c>
      <c r="J158" s="368" t="str">
        <f>IF(ISBLANK(INDEX('Policy Characteristics'!D:D,MATCH($C158,'Policy Characteristics'!$C:$C,0))),"",INDEX('Policy Characteristics'!D:D,MATCH($C158,'Policy Characteristics'!$C:$C,0)))</f>
        <v>Vehicle Fuel Economy Standards</v>
      </c>
      <c r="K158" s="354" t="str">
        <f>IF(ISBLANK(INDEX('Policy Characteristics'!E:E,MATCH($C158,'Policy Characteristics'!$C:$C,0))),"",INDEX('Policy Characteristics'!E:E,MATCH($C158,'Policy Characteristics'!$C:$C,0)))</f>
        <v>trans fuel economy standards</v>
      </c>
      <c r="L158" s="222">
        <f>IF(ISBLANK(INDEX('Policy Characteristics'!F:F,MATCH($C158,'Policy Characteristics'!$C:$C,0))),"",INDEX('Policy Characteristics'!F:F,MATCH($C158,'Policy Characteristics'!$C:$C,0)))</f>
        <v>-0.25</v>
      </c>
      <c r="M158" s="222">
        <f>IF(ISBLANK(INDEX('Policy Characteristics'!G:G,MATCH($C158,'Policy Characteristics'!$C:$C,0))),"",INDEX('Policy Characteristics'!G:G,MATCH($C158,'Policy Characteristics'!$C:$C,0)))</f>
        <v>1</v>
      </c>
      <c r="N158" s="222">
        <f>IF(ISBLANK(INDEX('Policy Characteristics'!H:H,MATCH($C158,'Policy Characteristics'!$C:$C,0))),"",INDEX('Policy Characteristics'!H:H,MATCH($C158,'Policy Characteristics'!$C:$C,0)))</f>
        <v>0.01</v>
      </c>
      <c r="O158" s="354" t="str">
        <f>IF(ISBLANK(INDEX('Policy Characteristics'!I:I,MATCH($C158,'Policy Characteristics'!$C:$C,0))),"",INDEX('Policy Characteristics'!I:I,MATCH($C158,'Policy Characteristics'!$C:$C,0)))</f>
        <v>% change in miles/gal</v>
      </c>
      <c r="P158" s="354" t="str">
        <f>IF(ISBLANK(INDEX('Policy Characteristics'!J:J,MATCH($C158,'Policy Characteristics'!$C:$C,0))),"",INDEX('Policy Characteristics'!J:J,MATCH($C158,'Policy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8" s="354" t="str">
        <f>IF(ISBLANK(INDEX('Policy Characteristics'!K:K,MATCH($C158,'Policy Characteristics'!$C:$C,0))),"",INDEX('Policy Characteristics'!K:K,MATCH($C158,'Policy Characteristics'!$C:$C,0)))</f>
        <v>transportation-sector-main.html#fuel-econ-std</v>
      </c>
      <c r="R158" s="354" t="str">
        <f>IF(ISBLANK(INDEX('Policy Characteristics'!L:L,MATCH($C158,'Policy Characteristics'!$C:$C,0))),"",INDEX('Policy Characteristics'!L:L,MATCH($C158,'Policy Characteristics'!$C:$C,0)))</f>
        <v>fuel-economy-standard.html</v>
      </c>
    </row>
    <row r="159" spans="1:18" ht="19.899999999999999" customHeight="1">
      <c r="A159" s="354" t="str">
        <f>IF(ISBLANK(INDEX('Policy Characteristics'!A:A,MATCH($C159,'Policy Characteristics'!$C:$C,0))),"",INDEX('Policy Characteristics'!A:A,MATCH($C159,'Policy Characteristics'!$C:$C,0)))</f>
        <v>Transportation</v>
      </c>
      <c r="B159" s="366" t="str">
        <f>IF(ISBLANK(INDEX('Policy Characteristics'!B:B,MATCH($C159,'Policy Characteristics'!$C:$C,0))),"",INDEX('Policy Characteristics'!B:B,MATCH($C159,'Policy Characteristics'!$C:$C,0)))</f>
        <v>Fuel Economy Standard</v>
      </c>
      <c r="C159" s="354" t="str">
        <f t="shared" si="7"/>
        <v>Percentage Additional Improvement of Fuel Economy Std</v>
      </c>
      <c r="D159" s="253" t="s">
        <v>716</v>
      </c>
      <c r="E159" s="253" t="s">
        <v>690</v>
      </c>
      <c r="F159" s="253" t="s">
        <v>717</v>
      </c>
      <c r="G159" s="345" t="s">
        <v>710</v>
      </c>
      <c r="H159" s="18">
        <v>373</v>
      </c>
      <c r="I159" s="369" t="s">
        <v>680</v>
      </c>
      <c r="J159" s="368" t="str">
        <f>IF(ISBLANK(INDEX('Policy Characteristics'!D:D,MATCH($C159,'Policy Characteristics'!$C:$C,0))),"",INDEX('Policy Characteristics'!D:D,MATCH($C159,'Policy Characteristics'!$C:$C,0)))</f>
        <v>Vehicle Fuel Economy Standards</v>
      </c>
      <c r="K159" s="354" t="str">
        <f>IF(ISBLANK(INDEX('Policy Characteristics'!E:E,MATCH($C159,'Policy Characteristics'!$C:$C,0))),"",INDEX('Policy Characteristics'!E:E,MATCH($C159,'Policy Characteristics'!$C:$C,0)))</f>
        <v>trans fuel economy standards</v>
      </c>
      <c r="L159" s="222">
        <f>IF(ISBLANK(INDEX('Policy Characteristics'!F:F,MATCH($C159,'Policy Characteristics'!$C:$C,0))),"",INDEX('Policy Characteristics'!F:F,MATCH($C159,'Policy Characteristics'!$C:$C,0)))</f>
        <v>-0.25</v>
      </c>
      <c r="M159" s="222">
        <f>IF(ISBLANK(INDEX('Policy Characteristics'!G:G,MATCH($C159,'Policy Characteristics'!$C:$C,0))),"",INDEX('Policy Characteristics'!G:G,MATCH($C159,'Policy Characteristics'!$C:$C,0)))</f>
        <v>1</v>
      </c>
      <c r="N159" s="222">
        <f>IF(ISBLANK(INDEX('Policy Characteristics'!H:H,MATCH($C159,'Policy Characteristics'!$C:$C,0))),"",INDEX('Policy Characteristics'!H:H,MATCH($C159,'Policy Characteristics'!$C:$C,0)))</f>
        <v>0.01</v>
      </c>
      <c r="O159" s="354" t="str">
        <f>IF(ISBLANK(INDEX('Policy Characteristics'!I:I,MATCH($C159,'Policy Characteristics'!$C:$C,0))),"",INDEX('Policy Characteristics'!I:I,MATCH($C159,'Policy Characteristics'!$C:$C,0)))</f>
        <v>% change in miles/gal</v>
      </c>
      <c r="P159" s="354" t="str">
        <f>IF(ISBLANK(INDEX('Policy Characteristics'!J:J,MATCH($C159,'Policy Characteristics'!$C:$C,0))),"",INDEX('Policy Characteristics'!J:J,MATCH($C159,'Policy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 LDVs (Light Duty Vehicles): South Korea combined fuel economy standards for light duty cars is 67.5mpg (28.7 km/L) (at 1070kg inertia weight) and light trucks is 44.9mpg(19.1 km/L)(at 1070kg inertia weight) in 2021. These are scheduled to rise to 89.6mpg (38.1 km/L, Approximately 33% improvement) (at 1110kg inertia weight) for cars and 51.0mpg(21.7 km/L, Approximately 14% improvement)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9" s="354" t="str">
        <f>IF(ISBLANK(INDEX('Policy Characteristics'!K:K,MATCH($C159,'Policy Characteristics'!$C:$C,0))),"",INDEX('Policy Characteristics'!K:K,MATCH($C159,'Policy Characteristics'!$C:$C,0)))</f>
        <v>transportation-sector-main.html#fuel-econ-std</v>
      </c>
      <c r="R159" s="354" t="str">
        <f>IF(ISBLANK(INDEX('Policy Characteristics'!L:L,MATCH($C159,'Policy Characteristics'!$C:$C,0))),"",INDEX('Policy Characteristics'!L:L,MATCH($C159,'Policy Characteristics'!$C:$C,0)))</f>
        <v>fuel-economy-standard.html</v>
      </c>
    </row>
    <row r="160" spans="1:18" s="345" customFormat="1" ht="19.899999999999999" customHeight="1">
      <c r="A160" s="354" t="str">
        <f>IF(ISBLANK(INDEX('Policy Characteristics'!A:A,MATCH($C160,'Policy Characteristics'!$C:$C,0))),"",INDEX('Policy Characteristics'!A:A,MATCH($C160,'Policy Characteristics'!$C:$C,0)))</f>
        <v>Transportation</v>
      </c>
      <c r="B160" s="366" t="str">
        <f>IF(ISBLANK(INDEX('Policy Characteristics'!B:B,MATCH($C160,'Policy Characteristics'!$C:$C,0))),"",INDEX('Policy Characteristics'!B:B,MATCH($C160,'Policy Characteristics'!$C:$C,0)))</f>
        <v>Low Carbon Fuel Standard</v>
      </c>
      <c r="C160" s="345" t="s">
        <v>110</v>
      </c>
      <c r="D160" s="253"/>
      <c r="E160" s="253"/>
      <c r="F160" s="253"/>
      <c r="G160" s="253"/>
      <c r="H160" s="241">
        <v>190</v>
      </c>
      <c r="I160" s="367" t="s">
        <v>670</v>
      </c>
      <c r="J160" s="368" t="str">
        <f>IF(ISBLANK(INDEX('Policy Characteristics'!D:D,MATCH($C160,'Policy Characteristics'!$C:$C,0))),"",INDEX('Policy Characteristics'!D:D,MATCH($C160,'Policy Characteristics'!$C:$C,0)))</f>
        <v>Low Carbon Fuel Standard</v>
      </c>
      <c r="K160" s="354" t="str">
        <f>IF(ISBLANK(INDEX('Policy Characteristics'!E:E,MATCH($C160,'Policy Characteristics'!$C:$C,0))),"",INDEX('Policy Characteristics'!E:E,MATCH($C160,'Policy Characteristics'!$C:$C,0)))</f>
        <v>trans LCFS</v>
      </c>
      <c r="L160" s="222">
        <f>IF(ISBLANK(INDEX('Policy Characteristics'!F:F,MATCH($C160,'Policy Characteristics'!$C:$C,0))),"",INDEX('Policy Characteristics'!F:F,MATCH($C160,'Policy Characteristics'!$C:$C,0)))</f>
        <v>0</v>
      </c>
      <c r="M160" s="222">
        <f>IF(ISBLANK(INDEX('Policy Characteristics'!G:G,MATCH($C160,'Policy Characteristics'!$C:$C,0))),"",INDEX('Policy Characteristics'!G:G,MATCH($C160,'Policy Characteristics'!$C:$C,0)))</f>
        <v>1</v>
      </c>
      <c r="N160" s="222">
        <f>IF(ISBLANK(INDEX('Policy Characteristics'!H:H,MATCH($C160,'Policy Characteristics'!$C:$C,0))),"",INDEX('Policy Characteristics'!H:H,MATCH($C160,'Policy Characteristics'!$C:$C,0)))</f>
        <v>0.01</v>
      </c>
      <c r="O160" s="354" t="str">
        <f>IF(ISBLANK(INDEX('Policy Characteristics'!I:I,MATCH($C160,'Policy Characteristics'!$C:$C,0))),"",INDEX('Policy Characteristics'!I:I,MATCH($C160,'Policy Characteristics'!$C:$C,0)))</f>
        <v>% reduction in carbon emissions</v>
      </c>
      <c r="P160" s="354" t="str">
        <f>IF(ISBLANK(INDEX('Policy Characteristics'!J:J,MATCH($C160,'Policy Characteristics'!$C:$C,0))),"",INDEX('Policy Characteristics'!J:J,MATCH($C160,'Policy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Although South Korea has not yet adopted a Low Carbon Fuel Standard (LCFS) system, which directly regulates the Carbon Intensity (CI) of fuels like the United States or Europe, it operates a similar policy known as the Renewable Fuel Standard (RFS). This policy mandates the blending of renewable fuels, such as biodiesel, into fossil fuels like diesel at a certain percentage, aiming to reduce greenhouse gas emissions in the transportation sector by lowering the carbon content of the fuel itself. //Although this system regulates the blending ratio of fuel components, it effectively serves to gradually reduce the carbon emission intensity of transportation fuels, leading to its evaluation as the foundational form of a Korean-style LCFS.
(Source: Ministry of Trade, Industry and Energy's Enforcement Decree of the Renewable Energy Development, Use and Dissemination Promotion Act, Korea Energy Agency Renewable Energy Center RFS system explanatory materials, 2024 basis)</v>
      </c>
      <c r="Q160" s="354" t="str">
        <f>IF(ISBLANK(INDEX('Policy Characteristics'!K:K,MATCH($C160,'Policy Characteristics'!$C:$C,0))),"",INDEX('Policy Characteristics'!K:K,MATCH($C160,'Policy Characteristics'!$C:$C,0)))</f>
        <v>transportation-sector-main.html#lcfs</v>
      </c>
      <c r="R160" s="354" t="str">
        <f>IF(ISBLANK(INDEX('Policy Characteristics'!L:L,MATCH($C160,'Policy Characteristics'!$C:$C,0))),"",INDEX('Policy Characteristics'!L:L,MATCH($C160,'Policy Characteristics'!$C:$C,0)))</f>
        <v>low-carbon-fuel-standard.html</v>
      </c>
    </row>
    <row r="161" spans="1:18" s="345" customFormat="1" ht="19.899999999999999" customHeight="1">
      <c r="A161" s="354" t="str">
        <f>IF(ISBLANK(INDEX('Policy Characteristics'!A:A,MATCH($C161,'Policy Characteristics'!$C:$C,0))),"",INDEX('Policy Characteristics'!A:A,MATCH($C161,'Policy Characteristics'!$C:$C,0)))</f>
        <v>Transportation</v>
      </c>
      <c r="B161" s="366" t="str">
        <f>IF(ISBLANK(INDEX('Policy Characteristics'!B:B,MATCH($C161,'Policy Characteristics'!$C:$C,0))),"",INDEX('Policy Characteristics'!B:B,MATCH($C161,'Policy Characteristics'!$C:$C,0)))</f>
        <v>Non-BAU LCFS-Qualifying Vehicles</v>
      </c>
      <c r="C161" t="s">
        <v>117</v>
      </c>
      <c r="D161" s="253"/>
      <c r="E161" s="253"/>
      <c r="F161" s="253"/>
      <c r="G161" s="253"/>
      <c r="H161" s="241">
        <v>2284</v>
      </c>
      <c r="I161" s="367" t="s">
        <v>670</v>
      </c>
      <c r="J161" s="368" t="str">
        <f>IF(ISBLANK(INDEX('Policy Characteristics'!D:D,MATCH($C161,'Policy Characteristics'!$C:$C,0))),"",INDEX('Policy Characteristics'!D:D,MATCH($C161,'Policy Characteristics'!$C:$C,0)))</f>
        <v>Low Carbon Fuel Standard</v>
      </c>
      <c r="K161" s="354" t="str">
        <f>IF(ISBLANK(INDEX('Policy Characteristics'!E:E,MATCH($C161,'Policy Characteristics'!$C:$C,0))),"",INDEX('Policy Characteristics'!E:E,MATCH($C161,'Policy Characteristics'!$C:$C,0)))</f>
        <v>trans LCFS vehicles</v>
      </c>
      <c r="L161" s="222">
        <f>IF(ISBLANK(INDEX('Policy Characteristics'!F:F,MATCH($C161,'Policy Characteristics'!$C:$C,0))),"",INDEX('Policy Characteristics'!F:F,MATCH($C161,'Policy Characteristics'!$C:$C,0)))</f>
        <v>0</v>
      </c>
      <c r="M161" s="222">
        <f>IF(ISBLANK(INDEX('Policy Characteristics'!G:G,MATCH($C161,'Policy Characteristics'!$C:$C,0))),"",INDEX('Policy Characteristics'!G:G,MATCH($C161,'Policy Characteristics'!$C:$C,0)))</f>
        <v>1</v>
      </c>
      <c r="N161" s="222">
        <f>IF(ISBLANK(INDEX('Policy Characteristics'!H:H,MATCH($C161,'Policy Characteristics'!$C:$C,0))),"",INDEX('Policy Characteristics'!H:H,MATCH($C161,'Policy Characteristics'!$C:$C,0)))</f>
        <v>1</v>
      </c>
      <c r="O161" s="354" t="str">
        <f>IF(ISBLANK(INDEX('Policy Characteristics'!I:I,MATCH($C161,'Policy Characteristics'!$C:$C,0))),"",INDEX('Policy Characteristics'!I:I,MATCH($C161,'Policy Characteristics'!$C:$C,0)))</f>
        <v>on/off</v>
      </c>
      <c r="P161" s="354" t="str">
        <f>IF(ISBLANK(INDEX('Policy Characteristics'!J:J,MATCH($C161,'Policy Characteristics'!$C:$C,0))),"",INDEX('Policy Characteristics'!J:J,MATCH($C161,'Policy Characteristics'!$C:$C,0)))</f>
        <v>**Description:** This lever changes which vehicles qualify under the low carbon fuel standard. With the lever off, LCFS-qualifying vehicles include all vehicle types except aircraft. With the lever on, only aircraft qualify.</v>
      </c>
      <c r="Q161" s="354" t="str">
        <f>IF(ISBLANK(INDEX('Policy Characteristics'!K:K,MATCH($C161,'Policy Characteristics'!$C:$C,0))),"",INDEX('Policy Characteristics'!K:K,MATCH($C161,'Policy Characteristics'!$C:$C,0)))</f>
        <v>transportation-sector-main.html#lcfs</v>
      </c>
      <c r="R161" s="354" t="str">
        <f>IF(ISBLANK(INDEX('Policy Characteristics'!L:L,MATCH($C161,'Policy Characteristics'!$C:$C,0))),"",INDEX('Policy Characteristics'!L:L,MATCH($C161,'Policy Characteristics'!$C:$C,0)))</f>
        <v>low-carbon-fuel-standard.html</v>
      </c>
    </row>
    <row r="162" spans="1:18" ht="19.899999999999999" customHeight="1">
      <c r="A162" s="354" t="str">
        <f>IF(ISBLANK(INDEX('Policy Characteristics'!A:A,MATCH($C162,'Policy Characteristics'!$C:$C,0))),"",INDEX('Policy Characteristics'!A:A,MATCH($C162,'Policy Characteristics'!$C:$C,0)))</f>
        <v>Transportation</v>
      </c>
      <c r="B162" s="366" t="str">
        <f>IF(ISBLANK(INDEX('Policy Characteristics'!B:B,MATCH($C162,'Policy Characteristics'!$C:$C,0))),"",INDEX('Policy Characteristics'!B:B,MATCH($C162,'Policy Characteristics'!$C:$C,0)))</f>
        <v>Mode Shifting</v>
      </c>
      <c r="C162" t="s">
        <v>122</v>
      </c>
      <c r="D162" s="253" t="s">
        <v>714</v>
      </c>
      <c r="E162" s="253" t="s">
        <v>666</v>
      </c>
      <c r="F162" s="253" t="s">
        <v>715</v>
      </c>
      <c r="G162" s="345" t="s">
        <v>693</v>
      </c>
      <c r="H162" s="18">
        <v>848</v>
      </c>
      <c r="I162" s="367" t="s">
        <v>670</v>
      </c>
      <c r="J162" s="368" t="str">
        <f>IF(ISBLANK(INDEX('Policy Characteristics'!D:D,MATCH($C162,'Policy Characteristics'!$C:$C,0))),"",INDEX('Policy Characteristics'!D:D,MATCH($C162,'Policy Characteristics'!$C:$C,0)))</f>
        <v>Mode Shifting</v>
      </c>
      <c r="K162" s="354" t="str">
        <f>IF(ISBLANK(INDEX('Policy Characteristics'!E:E,MATCH($C162,'Policy Characteristics'!$C:$C,0))),"",INDEX('Policy Characteristics'!E:E,MATCH($C162,'Policy Characteristics'!$C:$C,0)))</f>
        <v>trans mode shifting</v>
      </c>
      <c r="L162" s="222">
        <f>IF(ISBLANK(INDEX('Policy Characteristics'!F:F,MATCH($C162,'Policy Characteristics'!$C:$C,0))),"",INDEX('Policy Characteristics'!F:F,MATCH($C162,'Policy Characteristics'!$C:$C,0)))</f>
        <v>0</v>
      </c>
      <c r="M162" s="222">
        <f>IF(ISBLANK(INDEX('Policy Characteristics'!G:G,MATCH($C162,'Policy Characteristics'!$C:$C,0))),"",INDEX('Policy Characteristics'!G:G,MATCH($C162,'Policy Characteristics'!$C:$C,0)))</f>
        <v>0.5</v>
      </c>
      <c r="N162" s="222">
        <f>IF(ISBLANK(INDEX('Policy Characteristics'!H:H,MATCH($C162,'Policy Characteristics'!$C:$C,0))),"",INDEX('Policy Characteristics'!H:H,MATCH($C162,'Policy Characteristics'!$C:$C,0)))</f>
        <v>0.01</v>
      </c>
      <c r="O162" s="354" t="str">
        <f>IF(ISBLANK(INDEX('Policy Characteristics'!I:I,MATCH($C162,'Policy Characteristics'!$C:$C,0))),"",INDEX('Policy Characteristics'!I:I,MATCH($C162,'Policy Characteristics'!$C:$C,0)))</f>
        <v>% of trips shifted</v>
      </c>
      <c r="P162" s="354" t="str">
        <f>IF(ISBLANK(INDEX('Policy Characteristics'!J:J,MATCH($C162,'Policy Characteristics'!$C:$C,0))),"",INDEX('Policy Characteristics'!J:J,MATCH($C162,'Policy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2" s="354" t="str">
        <f>IF(ISBLANK(INDEX('Policy Characteristics'!K:K,MATCH($C162,'Policy Characteristics'!$C:$C,0))),"",INDEX('Policy Characteristics'!K:K,MATCH($C162,'Policy Characteristics'!$C:$C,0)))</f>
        <v>transportation-sector-main.html#tdm</v>
      </c>
      <c r="R162" s="354" t="str">
        <f>IF(ISBLANK(INDEX('Policy Characteristics'!L:L,MATCH($C162,'Policy Characteristics'!$C:$C,0))),"",INDEX('Policy Characteristics'!L:L,MATCH($C162,'Policy Characteristics'!$C:$C,0)))</f>
        <v>transportation-demand-management.html</v>
      </c>
    </row>
    <row r="163" spans="1:18" ht="19.899999999999999" customHeight="1">
      <c r="A163" s="354" t="str">
        <f>IF(ISBLANK(INDEX('Policy Characteristics'!A:A,MATCH($C163,'Policy Characteristics'!$C:$C,0))),"",INDEX('Policy Characteristics'!A:A,MATCH($C163,'Policy Characteristics'!$C:$C,0)))</f>
        <v>Transportation</v>
      </c>
      <c r="B163" s="366" t="str">
        <f>IF(ISBLANK(INDEX('Policy Characteristics'!B:B,MATCH($C163,'Policy Characteristics'!$C:$C,0))),"",INDEX('Policy Characteristics'!B:B,MATCH($C163,'Policy Characteristics'!$C:$C,0)))</f>
        <v>Mode Shifting</v>
      </c>
      <c r="C163" s="354" t="str">
        <f t="shared" ref="C163:C173" si="8">C$162</f>
        <v>Percent of Travel Demand Shifted to Other Modes or Eliminated</v>
      </c>
      <c r="D163" s="253" t="s">
        <v>714</v>
      </c>
      <c r="E163" s="253" t="s">
        <v>682</v>
      </c>
      <c r="F163" s="253" t="s">
        <v>715</v>
      </c>
      <c r="G163" s="345" t="s">
        <v>706</v>
      </c>
      <c r="H163" s="18">
        <v>849</v>
      </c>
      <c r="I163" s="369" t="s">
        <v>680</v>
      </c>
      <c r="J163" s="368" t="str">
        <f>IF(ISBLANK(INDEX('Policy Characteristics'!D:D,MATCH($C163,'Policy Characteristics'!$C:$C,0))),"",INDEX('Policy Characteristics'!D:D,MATCH($C163,'Policy Characteristics'!$C:$C,0)))</f>
        <v>Mode Shifting</v>
      </c>
      <c r="K163" s="354" t="str">
        <f>IF(ISBLANK(INDEX('Policy Characteristics'!E:E,MATCH($C163,'Policy Characteristics'!$C:$C,0))),"",INDEX('Policy Characteristics'!E:E,MATCH($C163,'Policy Characteristics'!$C:$C,0)))</f>
        <v>trans mode shifting</v>
      </c>
      <c r="L163" s="222">
        <f>IF(ISBLANK(INDEX('Policy Characteristics'!F:F,MATCH($C163,'Policy Characteristics'!$C:$C,0))),"",INDEX('Policy Characteristics'!F:F,MATCH($C163,'Policy Characteristics'!$C:$C,0)))</f>
        <v>0</v>
      </c>
      <c r="M163" s="222">
        <f>IF(ISBLANK(INDEX('Policy Characteristics'!G:G,MATCH($C163,'Policy Characteristics'!$C:$C,0))),"",INDEX('Policy Characteristics'!G:G,MATCH($C163,'Policy Characteristics'!$C:$C,0)))</f>
        <v>0.5</v>
      </c>
      <c r="N163" s="222">
        <f>IF(ISBLANK(INDEX('Policy Characteristics'!H:H,MATCH($C163,'Policy Characteristics'!$C:$C,0))),"",INDEX('Policy Characteristics'!H:H,MATCH($C163,'Policy Characteristics'!$C:$C,0)))</f>
        <v>0.01</v>
      </c>
      <c r="O163" s="354" t="str">
        <f>IF(ISBLANK(INDEX('Policy Characteristics'!I:I,MATCH($C163,'Policy Characteristics'!$C:$C,0))),"",INDEX('Policy Characteristics'!I:I,MATCH($C163,'Policy Characteristics'!$C:$C,0)))</f>
        <v>% of trips shifted</v>
      </c>
      <c r="P163" s="354" t="str">
        <f>IF(ISBLANK(INDEX('Policy Characteristics'!J:J,MATCH($C163,'Policy Characteristics'!$C:$C,0))),"",INDEX('Policy Characteristics'!J:J,MATCH($C163,'Policy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3" s="354" t="str">
        <f>IF(ISBLANK(INDEX('Policy Characteristics'!K:K,MATCH($C163,'Policy Characteristics'!$C:$C,0))),"",INDEX('Policy Characteristics'!K:K,MATCH($C163,'Policy Characteristics'!$C:$C,0)))</f>
        <v>transportation-sector-main.html#tdm</v>
      </c>
      <c r="R163" s="354" t="str">
        <f>IF(ISBLANK(INDEX('Policy Characteristics'!L:L,MATCH($C163,'Policy Characteristics'!$C:$C,0))),"",INDEX('Policy Characteristics'!L:L,MATCH($C163,'Policy Characteristics'!$C:$C,0)))</f>
        <v>transportation-demand-management.html</v>
      </c>
    </row>
    <row r="164" spans="1:18" ht="19.899999999999999" customHeight="1">
      <c r="A164" s="354" t="str">
        <f>IF(ISBLANK(INDEX('Policy Characteristics'!A:A,MATCH($C164,'Policy Characteristics'!$C:$C,0))),"",INDEX('Policy Characteristics'!A:A,MATCH($C164,'Policy Characteristics'!$C:$C,0)))</f>
        <v>Transportation</v>
      </c>
      <c r="B164" s="366" t="str">
        <f>IF(ISBLANK(INDEX('Policy Characteristics'!B:B,MATCH($C164,'Policy Characteristics'!$C:$C,0))),"",INDEX('Policy Characteristics'!B:B,MATCH($C164,'Policy Characteristics'!$C:$C,0)))</f>
        <v>Mode Shifting</v>
      </c>
      <c r="C164" s="354" t="str">
        <f t="shared" si="8"/>
        <v>Percent of Travel Demand Shifted to Other Modes or Eliminated</v>
      </c>
      <c r="D164" s="253" t="s">
        <v>714</v>
      </c>
      <c r="E164" s="253" t="s">
        <v>684</v>
      </c>
      <c r="F164" s="253" t="s">
        <v>715</v>
      </c>
      <c r="G164" s="345" t="s">
        <v>707</v>
      </c>
      <c r="H164" s="18">
        <v>850</v>
      </c>
      <c r="I164" s="367" t="s">
        <v>670</v>
      </c>
      <c r="J164" s="368" t="str">
        <f>IF(ISBLANK(INDEX('Policy Characteristics'!D:D,MATCH($C164,'Policy Characteristics'!$C:$C,0))),"",INDEX('Policy Characteristics'!D:D,MATCH($C164,'Policy Characteristics'!$C:$C,0)))</f>
        <v>Mode Shifting</v>
      </c>
      <c r="K164" s="354" t="str">
        <f>IF(ISBLANK(INDEX('Policy Characteristics'!E:E,MATCH($C164,'Policy Characteristics'!$C:$C,0))),"",INDEX('Policy Characteristics'!E:E,MATCH($C164,'Policy Characteristics'!$C:$C,0)))</f>
        <v>trans mode shifting</v>
      </c>
      <c r="L164" s="222">
        <f>IF(ISBLANK(INDEX('Policy Characteristics'!F:F,MATCH($C164,'Policy Characteristics'!$C:$C,0))),"",INDEX('Policy Characteristics'!F:F,MATCH($C164,'Policy Characteristics'!$C:$C,0)))</f>
        <v>0</v>
      </c>
      <c r="M164" s="222">
        <f>IF(ISBLANK(INDEX('Policy Characteristics'!G:G,MATCH($C164,'Policy Characteristics'!$C:$C,0))),"",INDEX('Policy Characteristics'!G:G,MATCH($C164,'Policy Characteristics'!$C:$C,0)))</f>
        <v>0.5</v>
      </c>
      <c r="N164" s="222">
        <f>IF(ISBLANK(INDEX('Policy Characteristics'!H:H,MATCH($C164,'Policy Characteristics'!$C:$C,0))),"",INDEX('Policy Characteristics'!H:H,MATCH($C164,'Policy Characteristics'!$C:$C,0)))</f>
        <v>0.01</v>
      </c>
      <c r="O164" s="354" t="str">
        <f>IF(ISBLANK(INDEX('Policy Characteristics'!I:I,MATCH($C164,'Policy Characteristics'!$C:$C,0))),"",INDEX('Policy Characteristics'!I:I,MATCH($C164,'Policy Characteristics'!$C:$C,0)))</f>
        <v>% of trips shifted</v>
      </c>
      <c r="P164" s="354" t="str">
        <f>IF(ISBLANK(INDEX('Policy Characteristics'!J:J,MATCH($C164,'Policy Characteristics'!$C:$C,0))),"",INDEX('Policy Characteristics'!J:J,MATCH($C164,'Policy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4" s="354" t="str">
        <f>IF(ISBLANK(INDEX('Policy Characteristics'!K:K,MATCH($C164,'Policy Characteristics'!$C:$C,0))),"",INDEX('Policy Characteristics'!K:K,MATCH($C164,'Policy Characteristics'!$C:$C,0)))</f>
        <v>transportation-sector-main.html#tdm</v>
      </c>
      <c r="R164" s="354" t="str">
        <f>IF(ISBLANK(INDEX('Policy Characteristics'!L:L,MATCH($C164,'Policy Characteristics'!$C:$C,0))),"",INDEX('Policy Characteristics'!L:L,MATCH($C164,'Policy Characteristics'!$C:$C,0)))</f>
        <v>transportation-demand-management.html</v>
      </c>
    </row>
    <row r="165" spans="1:18" ht="19.899999999999999" customHeight="1">
      <c r="A165" s="354" t="str">
        <f>IF(ISBLANK(INDEX('Policy Characteristics'!A:A,MATCH($C165,'Policy Characteristics'!$C:$C,0))),"",INDEX('Policy Characteristics'!A:A,MATCH($C165,'Policy Characteristics'!$C:$C,0)))</f>
        <v>Transportation</v>
      </c>
      <c r="B165" s="366" t="str">
        <f>IF(ISBLANK(INDEX('Policy Characteristics'!B:B,MATCH($C165,'Policy Characteristics'!$C:$C,0))),"",INDEX('Policy Characteristics'!B:B,MATCH($C165,'Policy Characteristics'!$C:$C,0)))</f>
        <v>Mode Shifting</v>
      </c>
      <c r="C165" s="354" t="str">
        <f t="shared" si="8"/>
        <v>Percent of Travel Demand Shifted to Other Modes or Eliminated</v>
      </c>
      <c r="D165" s="253" t="s">
        <v>714</v>
      </c>
      <c r="E165" s="253" t="s">
        <v>686</v>
      </c>
      <c r="F165" s="253" t="s">
        <v>715</v>
      </c>
      <c r="G165" s="253" t="s">
        <v>708</v>
      </c>
      <c r="H165" s="18">
        <v>851</v>
      </c>
      <c r="I165" s="369" t="s">
        <v>680</v>
      </c>
      <c r="J165" s="368" t="str">
        <f>IF(ISBLANK(INDEX('Policy Characteristics'!D:D,MATCH($C165,'Policy Characteristics'!$C:$C,0))),"",INDEX('Policy Characteristics'!D:D,MATCH($C165,'Policy Characteristics'!$C:$C,0)))</f>
        <v>Mode Shifting</v>
      </c>
      <c r="K165" s="354" t="str">
        <f>IF(ISBLANK(INDEX('Policy Characteristics'!E:E,MATCH($C165,'Policy Characteristics'!$C:$C,0))),"",INDEX('Policy Characteristics'!E:E,MATCH($C165,'Policy Characteristics'!$C:$C,0)))</f>
        <v>trans mode shifting</v>
      </c>
      <c r="L165" s="222">
        <f>IF(ISBLANK(INDEX('Policy Characteristics'!F:F,MATCH($C165,'Policy Characteristics'!$C:$C,0))),"",INDEX('Policy Characteristics'!F:F,MATCH($C165,'Policy Characteristics'!$C:$C,0)))</f>
        <v>0</v>
      </c>
      <c r="M165" s="222">
        <f>IF(ISBLANK(INDEX('Policy Characteristics'!G:G,MATCH($C165,'Policy Characteristics'!$C:$C,0))),"",INDEX('Policy Characteristics'!G:G,MATCH($C165,'Policy Characteristics'!$C:$C,0)))</f>
        <v>0.5</v>
      </c>
      <c r="N165" s="222">
        <f>IF(ISBLANK(INDEX('Policy Characteristics'!H:H,MATCH($C165,'Policy Characteristics'!$C:$C,0))),"",INDEX('Policy Characteristics'!H:H,MATCH($C165,'Policy Characteristics'!$C:$C,0)))</f>
        <v>0.01</v>
      </c>
      <c r="O165" s="354" t="str">
        <f>IF(ISBLANK(INDEX('Policy Characteristics'!I:I,MATCH($C165,'Policy Characteristics'!$C:$C,0))),"",INDEX('Policy Characteristics'!I:I,MATCH($C165,'Policy Characteristics'!$C:$C,0)))</f>
        <v>% of trips shifted</v>
      </c>
      <c r="P165" s="354" t="str">
        <f>IF(ISBLANK(INDEX('Policy Characteristics'!J:J,MATCH($C165,'Policy Characteristics'!$C:$C,0))),"",INDEX('Policy Characteristics'!J:J,MATCH($C165,'Policy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5" s="354" t="str">
        <f>IF(ISBLANK(INDEX('Policy Characteristics'!K:K,MATCH($C165,'Policy Characteristics'!$C:$C,0))),"",INDEX('Policy Characteristics'!K:K,MATCH($C165,'Policy Characteristics'!$C:$C,0)))</f>
        <v>transportation-sector-main.html#tdm</v>
      </c>
      <c r="R165" s="354" t="str">
        <f>IF(ISBLANK(INDEX('Policy Characteristics'!L:L,MATCH($C165,'Policy Characteristics'!$C:$C,0))),"",INDEX('Policy Characteristics'!L:L,MATCH($C165,'Policy Characteristics'!$C:$C,0)))</f>
        <v>transportation-demand-management.html</v>
      </c>
    </row>
    <row r="166" spans="1:18" ht="19.899999999999999" customHeight="1">
      <c r="A166" s="354" t="str">
        <f>IF(ISBLANK(INDEX('Policy Characteristics'!A:A,MATCH($C166,'Policy Characteristics'!$C:$C,0))),"",INDEX('Policy Characteristics'!A:A,MATCH($C166,'Policy Characteristics'!$C:$C,0)))</f>
        <v>Transportation</v>
      </c>
      <c r="B166" s="366" t="str">
        <f>IF(ISBLANK(INDEX('Policy Characteristics'!B:B,MATCH($C166,'Policy Characteristics'!$C:$C,0))),"",INDEX('Policy Characteristics'!B:B,MATCH($C166,'Policy Characteristics'!$C:$C,0)))</f>
        <v>Mode Shifting</v>
      </c>
      <c r="C166" s="354" t="str">
        <f t="shared" si="8"/>
        <v>Percent of Travel Demand Shifted to Other Modes or Eliminated</v>
      </c>
      <c r="D166" s="253" t="s">
        <v>714</v>
      </c>
      <c r="E166" s="253" t="s">
        <v>688</v>
      </c>
      <c r="F166" s="253" t="s">
        <v>715</v>
      </c>
      <c r="G166" s="345" t="s">
        <v>709</v>
      </c>
      <c r="H166" s="18">
        <v>852</v>
      </c>
      <c r="I166" s="369" t="s">
        <v>680</v>
      </c>
      <c r="J166" s="368" t="str">
        <f>IF(ISBLANK(INDEX('Policy Characteristics'!D:D,MATCH($C166,'Policy Characteristics'!$C:$C,0))),"",INDEX('Policy Characteristics'!D:D,MATCH($C166,'Policy Characteristics'!$C:$C,0)))</f>
        <v>Mode Shifting</v>
      </c>
      <c r="K166" s="354" t="str">
        <f>IF(ISBLANK(INDEX('Policy Characteristics'!E:E,MATCH($C166,'Policy Characteristics'!$C:$C,0))),"",INDEX('Policy Characteristics'!E:E,MATCH($C166,'Policy Characteristics'!$C:$C,0)))</f>
        <v>trans mode shifting</v>
      </c>
      <c r="L166" s="222">
        <f>IF(ISBLANK(INDEX('Policy Characteristics'!F:F,MATCH($C166,'Policy Characteristics'!$C:$C,0))),"",INDEX('Policy Characteristics'!F:F,MATCH($C166,'Policy Characteristics'!$C:$C,0)))</f>
        <v>0</v>
      </c>
      <c r="M166" s="222">
        <f>IF(ISBLANK(INDEX('Policy Characteristics'!G:G,MATCH($C166,'Policy Characteristics'!$C:$C,0))),"",INDEX('Policy Characteristics'!G:G,MATCH($C166,'Policy Characteristics'!$C:$C,0)))</f>
        <v>0.5</v>
      </c>
      <c r="N166" s="222">
        <f>IF(ISBLANK(INDEX('Policy Characteristics'!H:H,MATCH($C166,'Policy Characteristics'!$C:$C,0))),"",INDEX('Policy Characteristics'!H:H,MATCH($C166,'Policy Characteristics'!$C:$C,0)))</f>
        <v>0.01</v>
      </c>
      <c r="O166" s="354" t="str">
        <f>IF(ISBLANK(INDEX('Policy Characteristics'!I:I,MATCH($C166,'Policy Characteristics'!$C:$C,0))),"",INDEX('Policy Characteristics'!I:I,MATCH($C166,'Policy Characteristics'!$C:$C,0)))</f>
        <v>% of trips shifted</v>
      </c>
      <c r="P166" s="354" t="str">
        <f>IF(ISBLANK(INDEX('Policy Characteristics'!J:J,MATCH($C166,'Policy Characteristics'!$C:$C,0))),"",INDEX('Policy Characteristics'!J:J,MATCH($C166,'Policy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6" s="354" t="str">
        <f>IF(ISBLANK(INDEX('Policy Characteristics'!K:K,MATCH($C166,'Policy Characteristics'!$C:$C,0))),"",INDEX('Policy Characteristics'!K:K,MATCH($C166,'Policy Characteristics'!$C:$C,0)))</f>
        <v>transportation-sector-main.html#tdm</v>
      </c>
      <c r="R166" s="354" t="str">
        <f>IF(ISBLANK(INDEX('Policy Characteristics'!L:L,MATCH($C166,'Policy Characteristics'!$C:$C,0))),"",INDEX('Policy Characteristics'!L:L,MATCH($C166,'Policy Characteristics'!$C:$C,0)))</f>
        <v>transportation-demand-management.html</v>
      </c>
    </row>
    <row r="167" spans="1:18" ht="19.899999999999999" customHeight="1">
      <c r="A167" s="354" t="str">
        <f>IF(ISBLANK(INDEX('Policy Characteristics'!A:A,MATCH($C167,'Policy Characteristics'!$C:$C,0))),"",INDEX('Policy Characteristics'!A:A,MATCH($C167,'Policy Characteristics'!$C:$C,0)))</f>
        <v>Transportation</v>
      </c>
      <c r="B167" s="366" t="str">
        <f>IF(ISBLANK(INDEX('Policy Characteristics'!B:B,MATCH($C167,'Policy Characteristics'!$C:$C,0))),"",INDEX('Policy Characteristics'!B:B,MATCH($C167,'Policy Characteristics'!$C:$C,0)))</f>
        <v>Mode Shifting</v>
      </c>
      <c r="C167" s="354" t="str">
        <f t="shared" si="8"/>
        <v>Percent of Travel Demand Shifted to Other Modes or Eliminated</v>
      </c>
      <c r="D167" s="253" t="s">
        <v>714</v>
      </c>
      <c r="E167" s="253" t="s">
        <v>690</v>
      </c>
      <c r="F167" s="253" t="s">
        <v>715</v>
      </c>
      <c r="G167" s="253" t="s">
        <v>710</v>
      </c>
      <c r="H167" s="18">
        <v>853</v>
      </c>
      <c r="I167" s="369" t="s">
        <v>680</v>
      </c>
      <c r="J167" s="368" t="str">
        <f>IF(ISBLANK(INDEX('Policy Characteristics'!D:D,MATCH($C167,'Policy Characteristics'!$C:$C,0))),"",INDEX('Policy Characteristics'!D:D,MATCH($C167,'Policy Characteristics'!$C:$C,0)))</f>
        <v>Mode Shifting</v>
      </c>
      <c r="K167" s="354" t="str">
        <f>IF(ISBLANK(INDEX('Policy Characteristics'!E:E,MATCH($C167,'Policy Characteristics'!$C:$C,0))),"",INDEX('Policy Characteristics'!E:E,MATCH($C167,'Policy Characteristics'!$C:$C,0)))</f>
        <v>trans mode shifting</v>
      </c>
      <c r="L167" s="222">
        <f>IF(ISBLANK(INDEX('Policy Characteristics'!F:F,MATCH($C167,'Policy Characteristics'!$C:$C,0))),"",INDEX('Policy Characteristics'!F:F,MATCH($C167,'Policy Characteristics'!$C:$C,0)))</f>
        <v>0</v>
      </c>
      <c r="M167" s="222">
        <f>IF(ISBLANK(INDEX('Policy Characteristics'!G:G,MATCH($C167,'Policy Characteristics'!$C:$C,0))),"",INDEX('Policy Characteristics'!G:G,MATCH($C167,'Policy Characteristics'!$C:$C,0)))</f>
        <v>0.5</v>
      </c>
      <c r="N167" s="222">
        <f>IF(ISBLANK(INDEX('Policy Characteristics'!H:H,MATCH($C167,'Policy Characteristics'!$C:$C,0))),"",INDEX('Policy Characteristics'!H:H,MATCH($C167,'Policy Characteristics'!$C:$C,0)))</f>
        <v>0.01</v>
      </c>
      <c r="O167" s="354" t="str">
        <f>IF(ISBLANK(INDEX('Policy Characteristics'!I:I,MATCH($C167,'Policy Characteristics'!$C:$C,0))),"",INDEX('Policy Characteristics'!I:I,MATCH($C167,'Policy Characteristics'!$C:$C,0)))</f>
        <v>% of trips shifted</v>
      </c>
      <c r="P167" s="354" t="str">
        <f>IF(ISBLANK(INDEX('Policy Characteristics'!J:J,MATCH($C167,'Policy Characteristics'!$C:$C,0))),"",INDEX('Policy Characteristics'!J:J,MATCH($C167,'Policy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7" s="354" t="str">
        <f>IF(ISBLANK(INDEX('Policy Characteristics'!K:K,MATCH($C167,'Policy Characteristics'!$C:$C,0))),"",INDEX('Policy Characteristics'!K:K,MATCH($C167,'Policy Characteristics'!$C:$C,0)))</f>
        <v>transportation-sector-main.html#tdm</v>
      </c>
      <c r="R167" s="354" t="str">
        <f>IF(ISBLANK(INDEX('Policy Characteristics'!L:L,MATCH($C167,'Policy Characteristics'!$C:$C,0))),"",INDEX('Policy Characteristics'!L:L,MATCH($C167,'Policy Characteristics'!$C:$C,0)))</f>
        <v>transportation-demand-management.html</v>
      </c>
    </row>
    <row r="168" spans="1:18" ht="19.899999999999999" customHeight="1">
      <c r="A168" s="354" t="str">
        <f>IF(ISBLANK(INDEX('Policy Characteristics'!A:A,MATCH($C168,'Policy Characteristics'!$C:$C,0))),"",INDEX('Policy Characteristics'!A:A,MATCH($C168,'Policy Characteristics'!$C:$C,0)))</f>
        <v>Transportation</v>
      </c>
      <c r="B168" s="366" t="str">
        <f>IF(ISBLANK(INDEX('Policy Characteristics'!B:B,MATCH($C168,'Policy Characteristics'!$C:$C,0))),"",INDEX('Policy Characteristics'!B:B,MATCH($C168,'Policy Characteristics'!$C:$C,0)))</f>
        <v>Mode Shifting</v>
      </c>
      <c r="C168" s="354" t="str">
        <f t="shared" si="8"/>
        <v>Percent of Travel Demand Shifted to Other Modes or Eliminated</v>
      </c>
      <c r="D168" s="253" t="s">
        <v>716</v>
      </c>
      <c r="E168" s="253" t="s">
        <v>666</v>
      </c>
      <c r="F168" s="253" t="s">
        <v>717</v>
      </c>
      <c r="G168" s="345" t="s">
        <v>711</v>
      </c>
      <c r="H168" s="18">
        <v>854</v>
      </c>
      <c r="I168" s="369" t="s">
        <v>680</v>
      </c>
      <c r="J168" s="368" t="str">
        <f>IF(ISBLANK(INDEX('Policy Characteristics'!D:D,MATCH($C168,'Policy Characteristics'!$C:$C,0))),"",INDEX('Policy Characteristics'!D:D,MATCH($C168,'Policy Characteristics'!$C:$C,0)))</f>
        <v>Mode Shifting</v>
      </c>
      <c r="K168" s="354" t="str">
        <f>IF(ISBLANK(INDEX('Policy Characteristics'!E:E,MATCH($C168,'Policy Characteristics'!$C:$C,0))),"",INDEX('Policy Characteristics'!E:E,MATCH($C168,'Policy Characteristics'!$C:$C,0)))</f>
        <v>trans mode shifting</v>
      </c>
      <c r="L168" s="222">
        <f>IF(ISBLANK(INDEX('Policy Characteristics'!F:F,MATCH($C168,'Policy Characteristics'!$C:$C,0))),"",INDEX('Policy Characteristics'!F:F,MATCH($C168,'Policy Characteristics'!$C:$C,0)))</f>
        <v>0</v>
      </c>
      <c r="M168" s="222">
        <f>IF(ISBLANK(INDEX('Policy Characteristics'!G:G,MATCH($C168,'Policy Characteristics'!$C:$C,0))),"",INDEX('Policy Characteristics'!G:G,MATCH($C168,'Policy Characteristics'!$C:$C,0)))</f>
        <v>0.5</v>
      </c>
      <c r="N168" s="222">
        <f>IF(ISBLANK(INDEX('Policy Characteristics'!H:H,MATCH($C168,'Policy Characteristics'!$C:$C,0))),"",INDEX('Policy Characteristics'!H:H,MATCH($C168,'Policy Characteristics'!$C:$C,0)))</f>
        <v>0.01</v>
      </c>
      <c r="O168" s="354" t="str">
        <f>IF(ISBLANK(INDEX('Policy Characteristics'!I:I,MATCH($C168,'Policy Characteristics'!$C:$C,0))),"",INDEX('Policy Characteristics'!I:I,MATCH($C168,'Policy Characteristics'!$C:$C,0)))</f>
        <v>% of trips shifted</v>
      </c>
      <c r="P168" s="354" t="str">
        <f>IF(ISBLANK(INDEX('Policy Characteristics'!J:J,MATCH($C168,'Policy Characteristics'!$C:$C,0))),"",INDEX('Policy Characteristics'!J:J,MATCH($C168,'Policy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8" s="354" t="str">
        <f>IF(ISBLANK(INDEX('Policy Characteristics'!K:K,MATCH($C168,'Policy Characteristics'!$C:$C,0))),"",INDEX('Policy Characteristics'!K:K,MATCH($C168,'Policy Characteristics'!$C:$C,0)))</f>
        <v>transportation-sector-main.html#tdm</v>
      </c>
      <c r="R168" s="354" t="str">
        <f>IF(ISBLANK(INDEX('Policy Characteristics'!L:L,MATCH($C168,'Policy Characteristics'!$C:$C,0))),"",INDEX('Policy Characteristics'!L:L,MATCH($C168,'Policy Characteristics'!$C:$C,0)))</f>
        <v>transportation-demand-management.html</v>
      </c>
    </row>
    <row r="169" spans="1:18" ht="19.899999999999999" customHeight="1">
      <c r="A169" s="354" t="str">
        <f>IF(ISBLANK(INDEX('Policy Characteristics'!A:A,MATCH($C169,'Policy Characteristics'!$C:$C,0))),"",INDEX('Policy Characteristics'!A:A,MATCH($C169,'Policy Characteristics'!$C:$C,0)))</f>
        <v>Transportation</v>
      </c>
      <c r="B169" s="366" t="str">
        <f>IF(ISBLANK(INDEX('Policy Characteristics'!B:B,MATCH($C169,'Policy Characteristics'!$C:$C,0))),"",INDEX('Policy Characteristics'!B:B,MATCH($C169,'Policy Characteristics'!$C:$C,0)))</f>
        <v>Mode Shifting</v>
      </c>
      <c r="C169" s="354" t="str">
        <f t="shared" si="8"/>
        <v>Percent of Travel Demand Shifted to Other Modes or Eliminated</v>
      </c>
      <c r="D169" s="253" t="s">
        <v>716</v>
      </c>
      <c r="E169" s="253" t="s">
        <v>682</v>
      </c>
      <c r="F169" s="253" t="s">
        <v>717</v>
      </c>
      <c r="G169" s="345" t="s">
        <v>712</v>
      </c>
      <c r="H169" s="18">
        <v>855</v>
      </c>
      <c r="I169" s="367" t="s">
        <v>670</v>
      </c>
      <c r="J169" s="368" t="str">
        <f>IF(ISBLANK(INDEX('Policy Characteristics'!D:D,MATCH($C169,'Policy Characteristics'!$C:$C,0))),"",INDEX('Policy Characteristics'!D:D,MATCH($C169,'Policy Characteristics'!$C:$C,0)))</f>
        <v>Mode Shifting</v>
      </c>
      <c r="K169" s="354" t="str">
        <f>IF(ISBLANK(INDEX('Policy Characteristics'!E:E,MATCH($C169,'Policy Characteristics'!$C:$C,0))),"",INDEX('Policy Characteristics'!E:E,MATCH($C169,'Policy Characteristics'!$C:$C,0)))</f>
        <v>trans mode shifting</v>
      </c>
      <c r="L169" s="222">
        <f>IF(ISBLANK(INDEX('Policy Characteristics'!F:F,MATCH($C169,'Policy Characteristics'!$C:$C,0))),"",INDEX('Policy Characteristics'!F:F,MATCH($C169,'Policy Characteristics'!$C:$C,0)))</f>
        <v>0</v>
      </c>
      <c r="M169" s="222">
        <f>IF(ISBLANK(INDEX('Policy Characteristics'!G:G,MATCH($C169,'Policy Characteristics'!$C:$C,0))),"",INDEX('Policy Characteristics'!G:G,MATCH($C169,'Policy Characteristics'!$C:$C,0)))</f>
        <v>0.5</v>
      </c>
      <c r="N169" s="222">
        <f>IF(ISBLANK(INDEX('Policy Characteristics'!H:H,MATCH($C169,'Policy Characteristics'!$C:$C,0))),"",INDEX('Policy Characteristics'!H:H,MATCH($C169,'Policy Characteristics'!$C:$C,0)))</f>
        <v>0.01</v>
      </c>
      <c r="O169" s="354" t="str">
        <f>IF(ISBLANK(INDEX('Policy Characteristics'!I:I,MATCH($C169,'Policy Characteristics'!$C:$C,0))),"",INDEX('Policy Characteristics'!I:I,MATCH($C169,'Policy Characteristics'!$C:$C,0)))</f>
        <v>% of trips shifted</v>
      </c>
      <c r="P169" s="354" t="str">
        <f>IF(ISBLANK(INDEX('Policy Characteristics'!J:J,MATCH($C169,'Policy Characteristics'!$C:$C,0))),"",INDEX('Policy Characteristics'!J:J,MATCH($C169,'Policy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9" s="354" t="str">
        <f>IF(ISBLANK(INDEX('Policy Characteristics'!K:K,MATCH($C169,'Policy Characteristics'!$C:$C,0))),"",INDEX('Policy Characteristics'!K:K,MATCH($C169,'Policy Characteristics'!$C:$C,0)))</f>
        <v>transportation-sector-main.html#tdm</v>
      </c>
      <c r="R169" s="354" t="str">
        <f>IF(ISBLANK(INDEX('Policy Characteristics'!L:L,MATCH($C169,'Policy Characteristics'!$C:$C,0))),"",INDEX('Policy Characteristics'!L:L,MATCH($C169,'Policy Characteristics'!$C:$C,0)))</f>
        <v>transportation-demand-management.html</v>
      </c>
    </row>
    <row r="170" spans="1:18" ht="19.899999999999999" customHeight="1">
      <c r="A170" s="354" t="str">
        <f>IF(ISBLANK(INDEX('Policy Characteristics'!A:A,MATCH($C170,'Policy Characteristics'!$C:$C,0))),"",INDEX('Policy Characteristics'!A:A,MATCH($C170,'Policy Characteristics'!$C:$C,0)))</f>
        <v>Transportation</v>
      </c>
      <c r="B170" s="366" t="str">
        <f>IF(ISBLANK(INDEX('Policy Characteristics'!B:B,MATCH($C170,'Policy Characteristics'!$C:$C,0))),"",INDEX('Policy Characteristics'!B:B,MATCH($C170,'Policy Characteristics'!$C:$C,0)))</f>
        <v>Mode Shifting</v>
      </c>
      <c r="C170" s="354" t="str">
        <f t="shared" si="8"/>
        <v>Percent of Travel Demand Shifted to Other Modes or Eliminated</v>
      </c>
      <c r="D170" s="253" t="s">
        <v>716</v>
      </c>
      <c r="E170" s="253" t="s">
        <v>684</v>
      </c>
      <c r="F170" s="253" t="s">
        <v>717</v>
      </c>
      <c r="G170" s="345" t="s">
        <v>707</v>
      </c>
      <c r="H170" s="18">
        <v>856</v>
      </c>
      <c r="I170" s="369" t="s">
        <v>680</v>
      </c>
      <c r="J170" s="368" t="str">
        <f>IF(ISBLANK(INDEX('Policy Characteristics'!D:D,MATCH($C170,'Policy Characteristics'!$C:$C,0))),"",INDEX('Policy Characteristics'!D:D,MATCH($C170,'Policy Characteristics'!$C:$C,0)))</f>
        <v>Mode Shifting</v>
      </c>
      <c r="K170" s="354" t="str">
        <f>IF(ISBLANK(INDEX('Policy Characteristics'!E:E,MATCH($C170,'Policy Characteristics'!$C:$C,0))),"",INDEX('Policy Characteristics'!E:E,MATCH($C170,'Policy Characteristics'!$C:$C,0)))</f>
        <v>trans mode shifting</v>
      </c>
      <c r="L170" s="222">
        <f>IF(ISBLANK(INDEX('Policy Characteristics'!F:F,MATCH($C170,'Policy Characteristics'!$C:$C,0))),"",INDEX('Policy Characteristics'!F:F,MATCH($C170,'Policy Characteristics'!$C:$C,0)))</f>
        <v>0</v>
      </c>
      <c r="M170" s="222">
        <f>IF(ISBLANK(INDEX('Policy Characteristics'!G:G,MATCH($C170,'Policy Characteristics'!$C:$C,0))),"",INDEX('Policy Characteristics'!G:G,MATCH($C170,'Policy Characteristics'!$C:$C,0)))</f>
        <v>0.5</v>
      </c>
      <c r="N170" s="222">
        <f>IF(ISBLANK(INDEX('Policy Characteristics'!H:H,MATCH($C170,'Policy Characteristics'!$C:$C,0))),"",INDEX('Policy Characteristics'!H:H,MATCH($C170,'Policy Characteristics'!$C:$C,0)))</f>
        <v>0.01</v>
      </c>
      <c r="O170" s="354" t="str">
        <f>IF(ISBLANK(INDEX('Policy Characteristics'!I:I,MATCH($C170,'Policy Characteristics'!$C:$C,0))),"",INDEX('Policy Characteristics'!I:I,MATCH($C170,'Policy Characteristics'!$C:$C,0)))</f>
        <v>% of trips shifted</v>
      </c>
      <c r="P170" s="354" t="str">
        <f>IF(ISBLANK(INDEX('Policy Characteristics'!J:J,MATCH($C170,'Policy Characteristics'!$C:$C,0))),"",INDEX('Policy Characteristics'!J:J,MATCH($C170,'Policy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70" s="354" t="str">
        <f>IF(ISBLANK(INDEX('Policy Characteristics'!K:K,MATCH($C170,'Policy Characteristics'!$C:$C,0))),"",INDEX('Policy Characteristics'!K:K,MATCH($C170,'Policy Characteristics'!$C:$C,0)))</f>
        <v>transportation-sector-main.html#tdm</v>
      </c>
      <c r="R170" s="354" t="str">
        <f>IF(ISBLANK(INDEX('Policy Characteristics'!L:L,MATCH($C170,'Policy Characteristics'!$C:$C,0))),"",INDEX('Policy Characteristics'!L:L,MATCH($C170,'Policy Characteristics'!$C:$C,0)))</f>
        <v>transportation-demand-management.html</v>
      </c>
    </row>
    <row r="171" spans="1:18" ht="19.899999999999999" customHeight="1">
      <c r="A171" s="354" t="str">
        <f>IF(ISBLANK(INDEX('Policy Characteristics'!A:A,MATCH($C171,'Policy Characteristics'!$C:$C,0))),"",INDEX('Policy Characteristics'!A:A,MATCH($C171,'Policy Characteristics'!$C:$C,0)))</f>
        <v>Transportation</v>
      </c>
      <c r="B171" s="366" t="str">
        <f>IF(ISBLANK(INDEX('Policy Characteristics'!B:B,MATCH($C171,'Policy Characteristics'!$C:$C,0))),"",INDEX('Policy Characteristics'!B:B,MATCH($C171,'Policy Characteristics'!$C:$C,0)))</f>
        <v>Mode Shifting</v>
      </c>
      <c r="C171" s="354" t="str">
        <f t="shared" si="8"/>
        <v>Percent of Travel Demand Shifted to Other Modes or Eliminated</v>
      </c>
      <c r="D171" s="253" t="s">
        <v>716</v>
      </c>
      <c r="E171" s="253" t="s">
        <v>686</v>
      </c>
      <c r="F171" s="253" t="s">
        <v>717</v>
      </c>
      <c r="G171" s="253" t="s">
        <v>708</v>
      </c>
      <c r="H171" s="18">
        <v>857</v>
      </c>
      <c r="I171" s="369" t="s">
        <v>670</v>
      </c>
      <c r="J171" s="368" t="str">
        <f>IF(ISBLANK(INDEX('Policy Characteristics'!D:D,MATCH($C171,'Policy Characteristics'!$C:$C,0))),"",INDEX('Policy Characteristics'!D:D,MATCH($C171,'Policy Characteristics'!$C:$C,0)))</f>
        <v>Mode Shifting</v>
      </c>
      <c r="K171" s="354" t="str">
        <f>IF(ISBLANK(INDEX('Policy Characteristics'!E:E,MATCH($C171,'Policy Characteristics'!$C:$C,0))),"",INDEX('Policy Characteristics'!E:E,MATCH($C171,'Policy Characteristics'!$C:$C,0)))</f>
        <v>trans mode shifting</v>
      </c>
      <c r="L171" s="222">
        <f>IF(ISBLANK(INDEX('Policy Characteristics'!F:F,MATCH($C171,'Policy Characteristics'!$C:$C,0))),"",INDEX('Policy Characteristics'!F:F,MATCH($C171,'Policy Characteristics'!$C:$C,0)))</f>
        <v>0</v>
      </c>
      <c r="M171" s="222">
        <f>IF(ISBLANK(INDEX('Policy Characteristics'!G:G,MATCH($C171,'Policy Characteristics'!$C:$C,0))),"",INDEX('Policy Characteristics'!G:G,MATCH($C171,'Policy Characteristics'!$C:$C,0)))</f>
        <v>0.5</v>
      </c>
      <c r="N171" s="222">
        <f>IF(ISBLANK(INDEX('Policy Characteristics'!H:H,MATCH($C171,'Policy Characteristics'!$C:$C,0))),"",INDEX('Policy Characteristics'!H:H,MATCH($C171,'Policy Characteristics'!$C:$C,0)))</f>
        <v>0.01</v>
      </c>
      <c r="O171" s="354" t="str">
        <f>IF(ISBLANK(INDEX('Policy Characteristics'!I:I,MATCH($C171,'Policy Characteristics'!$C:$C,0))),"",INDEX('Policy Characteristics'!I:I,MATCH($C171,'Policy Characteristics'!$C:$C,0)))</f>
        <v>% of trips shifted</v>
      </c>
      <c r="P171" s="354" t="str">
        <f>IF(ISBLANK(INDEX('Policy Characteristics'!J:J,MATCH($C171,'Policy Characteristics'!$C:$C,0))),"",INDEX('Policy Characteristics'!J:J,MATCH($C171,'Policy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71" s="354" t="str">
        <f>IF(ISBLANK(INDEX('Policy Characteristics'!K:K,MATCH($C171,'Policy Characteristics'!$C:$C,0))),"",INDEX('Policy Characteristics'!K:K,MATCH($C171,'Policy Characteristics'!$C:$C,0)))</f>
        <v>transportation-sector-main.html#tdm</v>
      </c>
      <c r="R171" s="354" t="str">
        <f>IF(ISBLANK(INDEX('Policy Characteristics'!L:L,MATCH($C171,'Policy Characteristics'!$C:$C,0))),"",INDEX('Policy Characteristics'!L:L,MATCH($C171,'Policy Characteristics'!$C:$C,0)))</f>
        <v>transportation-demand-management.html</v>
      </c>
    </row>
    <row r="172" spans="1:18" ht="19.899999999999999" customHeight="1">
      <c r="A172" s="354" t="str">
        <f>IF(ISBLANK(INDEX('Policy Characteristics'!A:A,MATCH($C172,'Policy Characteristics'!$C:$C,0))),"",INDEX('Policy Characteristics'!A:A,MATCH($C172,'Policy Characteristics'!$C:$C,0)))</f>
        <v>Transportation</v>
      </c>
      <c r="B172" s="366" t="str">
        <f>IF(ISBLANK(INDEX('Policy Characteristics'!B:B,MATCH($C172,'Policy Characteristics'!$C:$C,0))),"",INDEX('Policy Characteristics'!B:B,MATCH($C172,'Policy Characteristics'!$C:$C,0)))</f>
        <v>Mode Shifting</v>
      </c>
      <c r="C172" s="354" t="str">
        <f t="shared" si="8"/>
        <v>Percent of Travel Demand Shifted to Other Modes or Eliminated</v>
      </c>
      <c r="D172" s="253" t="s">
        <v>716</v>
      </c>
      <c r="E172" s="253" t="s">
        <v>688</v>
      </c>
      <c r="F172" s="253" t="s">
        <v>717</v>
      </c>
      <c r="G172" s="345" t="s">
        <v>713</v>
      </c>
      <c r="H172" s="18">
        <v>858</v>
      </c>
      <c r="I172" s="369" t="s">
        <v>680</v>
      </c>
      <c r="J172" s="368" t="str">
        <f>IF(ISBLANK(INDEX('Policy Characteristics'!D:D,MATCH($C172,'Policy Characteristics'!$C:$C,0))),"",INDEX('Policy Characteristics'!D:D,MATCH($C172,'Policy Characteristics'!$C:$C,0)))</f>
        <v>Mode Shifting</v>
      </c>
      <c r="K172" s="354" t="str">
        <f>IF(ISBLANK(INDEX('Policy Characteristics'!E:E,MATCH($C172,'Policy Characteristics'!$C:$C,0))),"",INDEX('Policy Characteristics'!E:E,MATCH($C172,'Policy Characteristics'!$C:$C,0)))</f>
        <v>trans mode shifting</v>
      </c>
      <c r="L172" s="222">
        <f>IF(ISBLANK(INDEX('Policy Characteristics'!F:F,MATCH($C172,'Policy Characteristics'!$C:$C,0))),"",INDEX('Policy Characteristics'!F:F,MATCH($C172,'Policy Characteristics'!$C:$C,0)))</f>
        <v>0</v>
      </c>
      <c r="M172" s="222">
        <f>IF(ISBLANK(INDEX('Policy Characteristics'!G:G,MATCH($C172,'Policy Characteristics'!$C:$C,0))),"",INDEX('Policy Characteristics'!G:G,MATCH($C172,'Policy Characteristics'!$C:$C,0)))</f>
        <v>0.5</v>
      </c>
      <c r="N172" s="222">
        <f>IF(ISBLANK(INDEX('Policy Characteristics'!H:H,MATCH($C172,'Policy Characteristics'!$C:$C,0))),"",INDEX('Policy Characteristics'!H:H,MATCH($C172,'Policy Characteristics'!$C:$C,0)))</f>
        <v>0.01</v>
      </c>
      <c r="O172" s="354" t="str">
        <f>IF(ISBLANK(INDEX('Policy Characteristics'!I:I,MATCH($C172,'Policy Characteristics'!$C:$C,0))),"",INDEX('Policy Characteristics'!I:I,MATCH($C172,'Policy Characteristics'!$C:$C,0)))</f>
        <v>% of trips shifted</v>
      </c>
      <c r="P172" s="354" t="str">
        <f>IF(ISBLANK(INDEX('Policy Characteristics'!J:J,MATCH($C172,'Policy Characteristics'!$C:$C,0))),"",INDEX('Policy Characteristics'!J:J,MATCH($C172,'Policy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72" s="354" t="str">
        <f>IF(ISBLANK(INDEX('Policy Characteristics'!K:K,MATCH($C172,'Policy Characteristics'!$C:$C,0))),"",INDEX('Policy Characteristics'!K:K,MATCH($C172,'Policy Characteristics'!$C:$C,0)))</f>
        <v>transportation-sector-main.html#tdm</v>
      </c>
      <c r="R172" s="354" t="str">
        <f>IF(ISBLANK(INDEX('Policy Characteristics'!L:L,MATCH($C172,'Policy Characteristics'!$C:$C,0))),"",INDEX('Policy Characteristics'!L:L,MATCH($C172,'Policy Characteristics'!$C:$C,0)))</f>
        <v>transportation-demand-management.html</v>
      </c>
    </row>
    <row r="173" spans="1:18" ht="19.899999999999999" customHeight="1">
      <c r="A173" s="354" t="str">
        <f>IF(ISBLANK(INDEX('Policy Characteristics'!A:A,MATCH($C173,'Policy Characteristics'!$C:$C,0))),"",INDEX('Policy Characteristics'!A:A,MATCH($C173,'Policy Characteristics'!$C:$C,0)))</f>
        <v>Transportation</v>
      </c>
      <c r="B173" s="366" t="str">
        <f>IF(ISBLANK(INDEX('Policy Characteristics'!B:B,MATCH($C173,'Policy Characteristics'!$C:$C,0))),"",INDEX('Policy Characteristics'!B:B,MATCH($C173,'Policy Characteristics'!$C:$C,0)))</f>
        <v>Mode Shifting</v>
      </c>
      <c r="C173" s="354" t="str">
        <f t="shared" si="8"/>
        <v>Percent of Travel Demand Shifted to Other Modes or Eliminated</v>
      </c>
      <c r="D173" s="253" t="s">
        <v>716</v>
      </c>
      <c r="E173" s="253" t="s">
        <v>690</v>
      </c>
      <c r="F173" s="253" t="s">
        <v>717</v>
      </c>
      <c r="G173" s="253" t="s">
        <v>710</v>
      </c>
      <c r="H173" s="18">
        <v>859</v>
      </c>
      <c r="I173" s="369" t="s">
        <v>680</v>
      </c>
      <c r="J173" s="368" t="str">
        <f>IF(ISBLANK(INDEX('Policy Characteristics'!D:D,MATCH($C173,'Policy Characteristics'!$C:$C,0))),"",INDEX('Policy Characteristics'!D:D,MATCH($C173,'Policy Characteristics'!$C:$C,0)))</f>
        <v>Mode Shifting</v>
      </c>
      <c r="K173" s="354" t="str">
        <f>IF(ISBLANK(INDEX('Policy Characteristics'!E:E,MATCH($C173,'Policy Characteristics'!$C:$C,0))),"",INDEX('Policy Characteristics'!E:E,MATCH($C173,'Policy Characteristics'!$C:$C,0)))</f>
        <v>trans mode shifting</v>
      </c>
      <c r="L173" s="222">
        <f>IF(ISBLANK(INDEX('Policy Characteristics'!F:F,MATCH($C173,'Policy Characteristics'!$C:$C,0))),"",INDEX('Policy Characteristics'!F:F,MATCH($C173,'Policy Characteristics'!$C:$C,0)))</f>
        <v>0</v>
      </c>
      <c r="M173" s="222">
        <f>IF(ISBLANK(INDEX('Policy Characteristics'!G:G,MATCH($C173,'Policy Characteristics'!$C:$C,0))),"",INDEX('Policy Characteristics'!G:G,MATCH($C173,'Policy Characteristics'!$C:$C,0)))</f>
        <v>0.5</v>
      </c>
      <c r="N173" s="222">
        <f>IF(ISBLANK(INDEX('Policy Characteristics'!H:H,MATCH($C173,'Policy Characteristics'!$C:$C,0))),"",INDEX('Policy Characteristics'!H:H,MATCH($C173,'Policy Characteristics'!$C:$C,0)))</f>
        <v>0.01</v>
      </c>
      <c r="O173" s="354" t="str">
        <f>IF(ISBLANK(INDEX('Policy Characteristics'!I:I,MATCH($C173,'Policy Characteristics'!$C:$C,0))),"",INDEX('Policy Characteristics'!I:I,MATCH($C173,'Policy Characteristics'!$C:$C,0)))</f>
        <v>% of trips shifted</v>
      </c>
      <c r="P173" s="354" t="str">
        <f>IF(ISBLANK(INDEX('Policy Characteristics'!J:J,MATCH($C173,'Policy Characteristics'!$C:$C,0))),"",INDEX('Policy Characteristics'!J:J,MATCH($C173,'Policy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73" s="354" t="str">
        <f>IF(ISBLANK(INDEX('Policy Characteristics'!K:K,MATCH($C173,'Policy Characteristics'!$C:$C,0))),"",INDEX('Policy Characteristics'!K:K,MATCH($C173,'Policy Characteristics'!$C:$C,0)))</f>
        <v>transportation-sector-main.html#tdm</v>
      </c>
      <c r="R173" s="354" t="str">
        <f>IF(ISBLANK(INDEX('Policy Characteristics'!L:L,MATCH($C173,'Policy Characteristics'!$C:$C,0))),"",INDEX('Policy Characteristics'!L:L,MATCH($C173,'Policy Characteristics'!$C:$C,0)))</f>
        <v>transportation-demand-management.html</v>
      </c>
    </row>
    <row r="174" spans="1:18" ht="19.899999999999999" customHeight="1">
      <c r="A174" s="354" t="str">
        <f>IF(ISBLANK(INDEX('Policy Characteristics'!A:A,MATCH($C174,'Policy Characteristics'!$C:$C,0))),"",INDEX('Policy Characteristics'!A:A,MATCH($C174,'Policy Characteristics'!$C:$C,0)))</f>
        <v>Transportation</v>
      </c>
      <c r="B174" s="366" t="str">
        <f>IF(ISBLANK(INDEX('Policy Characteristics'!B:B,MATCH($C174,'Policy Characteristics'!$C:$C,0))),"",INDEX('Policy Characteristics'!B:B,MATCH($C174,'Policy Characteristics'!$C:$C,0)))</f>
        <v>Federal Zero-Emission Vehicle Sales Standard</v>
      </c>
      <c r="C174" t="s">
        <v>129</v>
      </c>
      <c r="D174" s="253" t="s">
        <v>714</v>
      </c>
      <c r="E174" s="253" t="s">
        <v>666</v>
      </c>
      <c r="F174" s="253" t="s">
        <v>715</v>
      </c>
      <c r="G174" s="345" t="s">
        <v>693</v>
      </c>
      <c r="H174" s="241">
        <v>186</v>
      </c>
      <c r="I174" s="367" t="s">
        <v>670</v>
      </c>
      <c r="J174" s="368" t="str">
        <f>IF(ISBLANK(INDEX('Policy Characteristics'!D:D,MATCH($C174,'Policy Characteristics'!$C:$C,0))),"",INDEX('Policy Characteristics'!D:D,MATCH($C174,'Policy Characteristics'!$C:$C,0)))</f>
        <v>ZEV Sales Standard</v>
      </c>
      <c r="K174" s="354" t="str">
        <f>IF(ISBLANK(INDEX('Policy Characteristics'!E:E,MATCH($C174,'Policy Characteristics'!$C:$C,0))),"",INDEX('Policy Characteristics'!E:E,MATCH($C174,'Policy Characteristics'!$C:$C,0)))</f>
        <v>trans ZEV minimum</v>
      </c>
      <c r="L174" s="222">
        <f>IF(ISBLANK(INDEX('Policy Characteristics'!F:F,MATCH($C174,'Policy Characteristics'!$C:$C,0))),"",INDEX('Policy Characteristics'!F:F,MATCH($C174,'Policy Characteristics'!$C:$C,0)))</f>
        <v>-1</v>
      </c>
      <c r="M174" s="222">
        <f>IF(ISBLANK(INDEX('Policy Characteristics'!G:G,MATCH($C174,'Policy Characteristics'!$C:$C,0))),"",INDEX('Policy Characteristics'!G:G,MATCH($C174,'Policy Characteristics'!$C:$C,0)))</f>
        <v>1</v>
      </c>
      <c r="N174" s="222">
        <f>IF(ISBLANK(INDEX('Policy Characteristics'!H:H,MATCH($C174,'Policy Characteristics'!$C:$C,0))),"",INDEX('Policy Characteristics'!H:H,MATCH($C174,'Policy Characteristics'!$C:$C,0)))</f>
        <v>0.01</v>
      </c>
      <c r="O174" s="354" t="str">
        <f>IF(ISBLANK(INDEX('Policy Characteristics'!I:I,MATCH($C174,'Policy Characteristics'!$C:$C,0))),"",INDEX('Policy Characteristics'!I:I,MATCH($C174,'Policy Characteristics'!$C:$C,0)))</f>
        <v>% of new vehicles sold</v>
      </c>
      <c r="P174" s="354" t="str">
        <f>IF(ISBLANK(INDEX('Policy Characteristics'!J:J,MATCH($C174,'Policy Characteristics'!$C:$C,0))),"",INDEX('Policy Characteristics'!J:J,MATCH($C174,'Policy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74" s="354" t="str">
        <f>IF(ISBLANK(INDEX('Policy Characteristics'!K:K,MATCH($C174,'Policy Characteristics'!$C:$C,0))),"",INDEX('Policy Characteristics'!K:K,MATCH($C174,'Policy Characteristics'!$C:$C,0)))</f>
        <v>transportation-sector-main.html#ev-mandate</v>
      </c>
      <c r="R174" s="354" t="str">
        <f>IF(ISBLANK(INDEX('Policy Characteristics'!L:L,MATCH($C174,'Policy Characteristics'!$C:$C,0))),"",INDEX('Policy Characteristics'!L:L,MATCH($C174,'Policy Characteristics'!$C:$C,0)))</f>
        <v>ev-mandate.html</v>
      </c>
    </row>
    <row r="175" spans="1:18" ht="19.899999999999999" customHeight="1">
      <c r="A175" s="354" t="str">
        <f>IF(ISBLANK(INDEX('Policy Characteristics'!A:A,MATCH($C175,'Policy Characteristics'!$C:$C,0))),"",INDEX('Policy Characteristics'!A:A,MATCH($C175,'Policy Characteristics'!$C:$C,0)))</f>
        <v>Transportation</v>
      </c>
      <c r="B175" s="366" t="str">
        <f>IF(ISBLANK(INDEX('Policy Characteristics'!B:B,MATCH($C175,'Policy Characteristics'!$C:$C,0))),"",INDEX('Policy Characteristics'!B:B,MATCH($C175,'Policy Characteristics'!$C:$C,0)))</f>
        <v>Federal Zero-Emission Vehicle Sales Standard</v>
      </c>
      <c r="C175" s="354" t="str">
        <f>C$174</f>
        <v>Additional Minimum Required ZEV Sales Percentage for Model Region</v>
      </c>
      <c r="D175" s="345" t="s">
        <v>716</v>
      </c>
      <c r="E175" s="345" t="s">
        <v>666</v>
      </c>
      <c r="F175" s="345" t="s">
        <v>717</v>
      </c>
      <c r="G175" s="345" t="s">
        <v>711</v>
      </c>
      <c r="H175" s="241">
        <v>203</v>
      </c>
      <c r="I175" s="369" t="s">
        <v>670</v>
      </c>
      <c r="J175" s="368" t="str">
        <f>IF(ISBLANK(INDEX('Policy Characteristics'!D:D,MATCH($C175,'Policy Characteristics'!$C:$C,0))),"",INDEX('Policy Characteristics'!D:D,MATCH($C175,'Policy Characteristics'!$C:$C,0)))</f>
        <v>ZEV Sales Standard</v>
      </c>
      <c r="K175" s="354" t="str">
        <f>IF(ISBLANK(INDEX('Policy Characteristics'!E:E,MATCH($C175,'Policy Characteristics'!$C:$C,0))),"",INDEX('Policy Characteristics'!E:E,MATCH($C175,'Policy Characteristics'!$C:$C,0)))</f>
        <v>trans ZEV minimum</v>
      </c>
      <c r="L175" s="222">
        <f>IF(ISBLANK(INDEX('Policy Characteristics'!F:F,MATCH($C175,'Policy Characteristics'!$C:$C,0))),"",INDEX('Policy Characteristics'!F:F,MATCH($C175,'Policy Characteristics'!$C:$C,0)))</f>
        <v>-1</v>
      </c>
      <c r="M175" s="222">
        <f>IF(ISBLANK(INDEX('Policy Characteristics'!G:G,MATCH($C175,'Policy Characteristics'!$C:$C,0))),"",INDEX('Policy Characteristics'!G:G,MATCH($C175,'Policy Characteristics'!$C:$C,0)))</f>
        <v>1</v>
      </c>
      <c r="N175" s="222">
        <f>IF(ISBLANK(INDEX('Policy Characteristics'!H:H,MATCH($C175,'Policy Characteristics'!$C:$C,0))),"",INDEX('Policy Characteristics'!H:H,MATCH($C175,'Policy Characteristics'!$C:$C,0)))</f>
        <v>0.01</v>
      </c>
      <c r="O175" s="354" t="str">
        <f>IF(ISBLANK(INDEX('Policy Characteristics'!I:I,MATCH($C175,'Policy Characteristics'!$C:$C,0))),"",INDEX('Policy Characteristics'!I:I,MATCH($C175,'Policy Characteristics'!$C:$C,0)))</f>
        <v>% of new vehicles sold</v>
      </c>
      <c r="P175" s="354" t="str">
        <f>IF(ISBLANK(INDEX('Policy Characteristics'!J:J,MATCH($C175,'Policy Characteristics'!$C:$C,0))),"",INDEX('Policy Characteristics'!J:J,MATCH($C175,'Policy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75" s="354" t="str">
        <f>IF(ISBLANK(INDEX('Policy Characteristics'!K:K,MATCH($C175,'Policy Characteristics'!$C:$C,0))),"",INDEX('Policy Characteristics'!K:K,MATCH($C175,'Policy Characteristics'!$C:$C,0)))</f>
        <v>transportation-sector-main.html#ev-mandate</v>
      </c>
      <c r="R175" s="354" t="str">
        <f>IF(ISBLANK(INDEX('Policy Characteristics'!L:L,MATCH($C175,'Policy Characteristics'!$C:$C,0))),"",INDEX('Policy Characteristics'!L:L,MATCH($C175,'Policy Characteristics'!$C:$C,0)))</f>
        <v>ev-mandate.html</v>
      </c>
    </row>
    <row r="176" spans="1:18" ht="19.899999999999999" customHeight="1">
      <c r="A176" s="354" t="str">
        <f>IF(ISBLANK(INDEX('Policy Characteristics'!A:A,MATCH($C176,'Policy Characteristics'!$C:$C,0))),"",INDEX('Policy Characteristics'!A:A,MATCH($C176,'Policy Characteristics'!$C:$C,0)))</f>
        <v>Transportation</v>
      </c>
      <c r="B176" s="366" t="str">
        <f>IF(ISBLANK(INDEX('Policy Characteristics'!B:B,MATCH($C176,'Policy Characteristics'!$C:$C,0))),"",INDEX('Policy Characteristics'!B:B,MATCH($C176,'Policy Characteristics'!$C:$C,0)))</f>
        <v>Federal Zero-Emission Vehicle Sales Standard</v>
      </c>
      <c r="C176" s="354" t="str">
        <f t="shared" ref="C176:C185" si="9">C$174</f>
        <v>Additional Minimum Required ZEV Sales Percentage for Model Region</v>
      </c>
      <c r="D176" s="345" t="s">
        <v>714</v>
      </c>
      <c r="E176" s="345" t="s">
        <v>682</v>
      </c>
      <c r="F176" s="345" t="s">
        <v>715</v>
      </c>
      <c r="G176" s="345" t="s">
        <v>706</v>
      </c>
      <c r="H176" s="241">
        <v>187</v>
      </c>
      <c r="I176" s="367" t="s">
        <v>670</v>
      </c>
      <c r="J176" s="368" t="str">
        <f>IF(ISBLANK(INDEX('Policy Characteristics'!D:D,MATCH($C176,'Policy Characteristics'!$C:$C,0))),"",INDEX('Policy Characteristics'!D:D,MATCH($C176,'Policy Characteristics'!$C:$C,0)))</f>
        <v>ZEV Sales Standard</v>
      </c>
      <c r="K176" s="354" t="str">
        <f>IF(ISBLANK(INDEX('Policy Characteristics'!E:E,MATCH($C176,'Policy Characteristics'!$C:$C,0))),"",INDEX('Policy Characteristics'!E:E,MATCH($C176,'Policy Characteristics'!$C:$C,0)))</f>
        <v>trans ZEV minimum</v>
      </c>
      <c r="L176" s="222">
        <f>IF(ISBLANK(INDEX('Policy Characteristics'!F:F,MATCH($C176,'Policy Characteristics'!$C:$C,0))),"",INDEX('Policy Characteristics'!F:F,MATCH($C176,'Policy Characteristics'!$C:$C,0)))</f>
        <v>-1</v>
      </c>
      <c r="M176" s="222">
        <f>IF(ISBLANK(INDEX('Policy Characteristics'!G:G,MATCH($C176,'Policy Characteristics'!$C:$C,0))),"",INDEX('Policy Characteristics'!G:G,MATCH($C176,'Policy Characteristics'!$C:$C,0)))</f>
        <v>1</v>
      </c>
      <c r="N176" s="222">
        <f>IF(ISBLANK(INDEX('Policy Characteristics'!H:H,MATCH($C176,'Policy Characteristics'!$C:$C,0))),"",INDEX('Policy Characteristics'!H:H,MATCH($C176,'Policy Characteristics'!$C:$C,0)))</f>
        <v>0.01</v>
      </c>
      <c r="O176" s="354" t="str">
        <f>IF(ISBLANK(INDEX('Policy Characteristics'!I:I,MATCH($C176,'Policy Characteristics'!$C:$C,0))),"",INDEX('Policy Characteristics'!I:I,MATCH($C176,'Policy Characteristics'!$C:$C,0)))</f>
        <v>% of new vehicles sold</v>
      </c>
      <c r="P176" s="354" t="str">
        <f>IF(ISBLANK(INDEX('Policy Characteristics'!J:J,MATCH($C176,'Policy Characteristics'!$C:$C,0))),"",INDEX('Policy Characteristics'!J:J,MATCH($C176,'Policy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76" s="354" t="str">
        <f>IF(ISBLANK(INDEX('Policy Characteristics'!K:K,MATCH($C176,'Policy Characteristics'!$C:$C,0))),"",INDEX('Policy Characteristics'!K:K,MATCH($C176,'Policy Characteristics'!$C:$C,0)))</f>
        <v>transportation-sector-main.html#ev-mandate</v>
      </c>
      <c r="R176" s="354" t="str">
        <f>IF(ISBLANK(INDEX('Policy Characteristics'!L:L,MATCH($C176,'Policy Characteristics'!$C:$C,0))),"",INDEX('Policy Characteristics'!L:L,MATCH($C176,'Policy Characteristics'!$C:$C,0)))</f>
        <v>ev-mandate.html</v>
      </c>
    </row>
    <row r="177" spans="1:18" ht="19.899999999999999" customHeight="1">
      <c r="A177" s="354" t="str">
        <f>IF(ISBLANK(INDEX('Policy Characteristics'!A:A,MATCH($C177,'Policy Characteristics'!$C:$C,0))),"",INDEX('Policy Characteristics'!A:A,MATCH($C177,'Policy Characteristics'!$C:$C,0)))</f>
        <v>Transportation</v>
      </c>
      <c r="B177" s="366" t="str">
        <f>IF(ISBLANK(INDEX('Policy Characteristics'!B:B,MATCH($C177,'Policy Characteristics'!$C:$C,0))),"",INDEX('Policy Characteristics'!B:B,MATCH($C177,'Policy Characteristics'!$C:$C,0)))</f>
        <v>Federal Zero-Emission Vehicle Sales Standard</v>
      </c>
      <c r="C177" s="354" t="str">
        <f t="shared" si="9"/>
        <v>Additional Minimum Required ZEV Sales Percentage for Model Region</v>
      </c>
      <c r="D177" s="345" t="s">
        <v>716</v>
      </c>
      <c r="E177" s="345" t="s">
        <v>682</v>
      </c>
      <c r="F177" s="345" t="s">
        <v>717</v>
      </c>
      <c r="G177" s="345" t="s">
        <v>712</v>
      </c>
      <c r="H177" s="241">
        <v>191</v>
      </c>
      <c r="I177" s="367" t="s">
        <v>670</v>
      </c>
      <c r="J177" s="368" t="str">
        <f>IF(ISBLANK(INDEX('Policy Characteristics'!D:D,MATCH($C177,'Policy Characteristics'!$C:$C,0))),"",INDEX('Policy Characteristics'!D:D,MATCH($C177,'Policy Characteristics'!$C:$C,0)))</f>
        <v>ZEV Sales Standard</v>
      </c>
      <c r="K177" s="354" t="str">
        <f>IF(ISBLANK(INDEX('Policy Characteristics'!E:E,MATCH($C177,'Policy Characteristics'!$C:$C,0))),"",INDEX('Policy Characteristics'!E:E,MATCH($C177,'Policy Characteristics'!$C:$C,0)))</f>
        <v>trans ZEV minimum</v>
      </c>
      <c r="L177" s="222">
        <f>IF(ISBLANK(INDEX('Policy Characteristics'!F:F,MATCH($C177,'Policy Characteristics'!$C:$C,0))),"",INDEX('Policy Characteristics'!F:F,MATCH($C177,'Policy Characteristics'!$C:$C,0)))</f>
        <v>-1</v>
      </c>
      <c r="M177" s="222">
        <f>IF(ISBLANK(INDEX('Policy Characteristics'!G:G,MATCH($C177,'Policy Characteristics'!$C:$C,0))),"",INDEX('Policy Characteristics'!G:G,MATCH($C177,'Policy Characteristics'!$C:$C,0)))</f>
        <v>1</v>
      </c>
      <c r="N177" s="222">
        <f>IF(ISBLANK(INDEX('Policy Characteristics'!H:H,MATCH($C177,'Policy Characteristics'!$C:$C,0))),"",INDEX('Policy Characteristics'!H:H,MATCH($C177,'Policy Characteristics'!$C:$C,0)))</f>
        <v>0.01</v>
      </c>
      <c r="O177" s="354" t="str">
        <f>IF(ISBLANK(INDEX('Policy Characteristics'!I:I,MATCH($C177,'Policy Characteristics'!$C:$C,0))),"",INDEX('Policy Characteristics'!I:I,MATCH($C177,'Policy Characteristics'!$C:$C,0)))</f>
        <v>% of new vehicles sold</v>
      </c>
      <c r="P177" s="354" t="str">
        <f>IF(ISBLANK(INDEX('Policy Characteristics'!J:J,MATCH($C177,'Policy Characteristics'!$C:$C,0))),"",INDEX('Policy Characteristics'!J:J,MATCH($C177,'Policy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77" s="354" t="str">
        <f>IF(ISBLANK(INDEX('Policy Characteristics'!K:K,MATCH($C177,'Policy Characteristics'!$C:$C,0))),"",INDEX('Policy Characteristics'!K:K,MATCH($C177,'Policy Characteristics'!$C:$C,0)))</f>
        <v>transportation-sector-main.html#ev-mandate</v>
      </c>
      <c r="R177" s="354" t="str">
        <f>IF(ISBLANK(INDEX('Policy Characteristics'!L:L,MATCH($C177,'Policy Characteristics'!$C:$C,0))),"",INDEX('Policy Characteristics'!L:L,MATCH($C177,'Policy Characteristics'!$C:$C,0)))</f>
        <v>ev-mandate.html</v>
      </c>
    </row>
    <row r="178" spans="1:18" ht="19.899999999999999" customHeight="1">
      <c r="A178" s="354" t="str">
        <f>IF(ISBLANK(INDEX('Policy Characteristics'!A:A,MATCH($C178,'Policy Characteristics'!$C:$C,0))),"",INDEX('Policy Characteristics'!A:A,MATCH($C178,'Policy Characteristics'!$C:$C,0)))</f>
        <v>Transportation</v>
      </c>
      <c r="B178" s="366" t="str">
        <f>IF(ISBLANK(INDEX('Policy Characteristics'!B:B,MATCH($C178,'Policy Characteristics'!$C:$C,0))),"",INDEX('Policy Characteristics'!B:B,MATCH($C178,'Policy Characteristics'!$C:$C,0)))</f>
        <v>Federal Zero-Emission Vehicle Sales Standard</v>
      </c>
      <c r="C178" s="354" t="str">
        <f t="shared" si="9"/>
        <v>Additional Minimum Required ZEV Sales Percentage for Model Region</v>
      </c>
      <c r="D178" s="345" t="s">
        <v>714</v>
      </c>
      <c r="E178" s="345" t="s">
        <v>684</v>
      </c>
      <c r="F178" s="345" t="s">
        <v>715</v>
      </c>
      <c r="G178" s="345" t="s">
        <v>707</v>
      </c>
      <c r="H178" s="241">
        <v>496</v>
      </c>
      <c r="I178" s="367" t="s">
        <v>680</v>
      </c>
      <c r="J178" s="368" t="str">
        <f>IF(ISBLANK(INDEX('Policy Characteristics'!D:D,MATCH($C178,'Policy Characteristics'!$C:$C,0))),"",INDEX('Policy Characteristics'!D:D,MATCH($C178,'Policy Characteristics'!$C:$C,0)))</f>
        <v>ZEV Sales Standard</v>
      </c>
      <c r="K178" s="354" t="str">
        <f>IF(ISBLANK(INDEX('Policy Characteristics'!E:E,MATCH($C178,'Policy Characteristics'!$C:$C,0))),"",INDEX('Policy Characteristics'!E:E,MATCH($C178,'Policy Characteristics'!$C:$C,0)))</f>
        <v>trans ZEV minimum</v>
      </c>
      <c r="L178" s="222">
        <f>IF(ISBLANK(INDEX('Policy Characteristics'!F:F,MATCH($C178,'Policy Characteristics'!$C:$C,0))),"",INDEX('Policy Characteristics'!F:F,MATCH($C178,'Policy Characteristics'!$C:$C,0)))</f>
        <v>-1</v>
      </c>
      <c r="M178" s="222">
        <f>IF(ISBLANK(INDEX('Policy Characteristics'!G:G,MATCH($C178,'Policy Characteristics'!$C:$C,0))),"",INDEX('Policy Characteristics'!G:G,MATCH($C178,'Policy Characteristics'!$C:$C,0)))</f>
        <v>1</v>
      </c>
      <c r="N178" s="222">
        <f>IF(ISBLANK(INDEX('Policy Characteristics'!H:H,MATCH($C178,'Policy Characteristics'!$C:$C,0))),"",INDEX('Policy Characteristics'!H:H,MATCH($C178,'Policy Characteristics'!$C:$C,0)))</f>
        <v>0.01</v>
      </c>
      <c r="O178" s="354" t="str">
        <f>IF(ISBLANK(INDEX('Policy Characteristics'!I:I,MATCH($C178,'Policy Characteristics'!$C:$C,0))),"",INDEX('Policy Characteristics'!I:I,MATCH($C178,'Policy Characteristics'!$C:$C,0)))</f>
        <v>% of new vehicles sold</v>
      </c>
      <c r="P178" s="354" t="str">
        <f>IF(ISBLANK(INDEX('Policy Characteristics'!J:J,MATCH($C178,'Policy Characteristics'!$C:$C,0))),"",INDEX('Policy Characteristics'!J:J,MATCH($C178,'Policy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78" s="354" t="str">
        <f>IF(ISBLANK(INDEX('Policy Characteristics'!K:K,MATCH($C178,'Policy Characteristics'!$C:$C,0))),"",INDEX('Policy Characteristics'!K:K,MATCH($C178,'Policy Characteristics'!$C:$C,0)))</f>
        <v>transportation-sector-main.html#ev-mandate</v>
      </c>
      <c r="R178" s="354" t="str">
        <f>IF(ISBLANK(INDEX('Policy Characteristics'!L:L,MATCH($C178,'Policy Characteristics'!$C:$C,0))),"",INDEX('Policy Characteristics'!L:L,MATCH($C178,'Policy Characteristics'!$C:$C,0)))</f>
        <v>ev-mandate.html</v>
      </c>
    </row>
    <row r="179" spans="1:18" ht="19.899999999999999" customHeight="1">
      <c r="A179" s="354" t="str">
        <f>IF(ISBLANK(INDEX('Policy Characteristics'!A:A,MATCH($C179,'Policy Characteristics'!$C:$C,0))),"",INDEX('Policy Characteristics'!A:A,MATCH($C179,'Policy Characteristics'!$C:$C,0)))</f>
        <v>Transportation</v>
      </c>
      <c r="B179" s="366" t="str">
        <f>IF(ISBLANK(INDEX('Policy Characteristics'!B:B,MATCH($C179,'Policy Characteristics'!$C:$C,0))),"",INDEX('Policy Characteristics'!B:B,MATCH($C179,'Policy Characteristics'!$C:$C,0)))</f>
        <v>Federal Zero-Emission Vehicle Sales Standard</v>
      </c>
      <c r="C179" s="354" t="str">
        <f t="shared" si="9"/>
        <v>Additional Minimum Required ZEV Sales Percentage for Model Region</v>
      </c>
      <c r="D179" s="345" t="s">
        <v>716</v>
      </c>
      <c r="E179" s="345" t="s">
        <v>684</v>
      </c>
      <c r="F179" s="345" t="s">
        <v>717</v>
      </c>
      <c r="G179" s="345" t="s">
        <v>707</v>
      </c>
      <c r="H179" s="241">
        <v>497</v>
      </c>
      <c r="I179" s="367" t="s">
        <v>680</v>
      </c>
      <c r="J179" s="368" t="str">
        <f>IF(ISBLANK(INDEX('Policy Characteristics'!D:D,MATCH($C179,'Policy Characteristics'!$C:$C,0))),"",INDEX('Policy Characteristics'!D:D,MATCH($C179,'Policy Characteristics'!$C:$C,0)))</f>
        <v>ZEV Sales Standard</v>
      </c>
      <c r="K179" s="354" t="str">
        <f>IF(ISBLANK(INDEX('Policy Characteristics'!E:E,MATCH($C179,'Policy Characteristics'!$C:$C,0))),"",INDEX('Policy Characteristics'!E:E,MATCH($C179,'Policy Characteristics'!$C:$C,0)))</f>
        <v>trans ZEV minimum</v>
      </c>
      <c r="L179" s="222">
        <f>IF(ISBLANK(INDEX('Policy Characteristics'!F:F,MATCH($C179,'Policy Characteristics'!$C:$C,0))),"",INDEX('Policy Characteristics'!F:F,MATCH($C179,'Policy Characteristics'!$C:$C,0)))</f>
        <v>-1</v>
      </c>
      <c r="M179" s="222">
        <f>IF(ISBLANK(INDEX('Policy Characteristics'!G:G,MATCH($C179,'Policy Characteristics'!$C:$C,0))),"",INDEX('Policy Characteristics'!G:G,MATCH($C179,'Policy Characteristics'!$C:$C,0)))</f>
        <v>1</v>
      </c>
      <c r="N179" s="222">
        <f>IF(ISBLANK(INDEX('Policy Characteristics'!H:H,MATCH($C179,'Policy Characteristics'!$C:$C,0))),"",INDEX('Policy Characteristics'!H:H,MATCH($C179,'Policy Characteristics'!$C:$C,0)))</f>
        <v>0.01</v>
      </c>
      <c r="O179" s="354" t="str">
        <f>IF(ISBLANK(INDEX('Policy Characteristics'!I:I,MATCH($C179,'Policy Characteristics'!$C:$C,0))),"",INDEX('Policy Characteristics'!I:I,MATCH($C179,'Policy Characteristics'!$C:$C,0)))</f>
        <v>% of new vehicles sold</v>
      </c>
      <c r="P179" s="354" t="str">
        <f>IF(ISBLANK(INDEX('Policy Characteristics'!J:J,MATCH($C179,'Policy Characteristics'!$C:$C,0))),"",INDEX('Policy Characteristics'!J:J,MATCH($C179,'Policy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79" s="354" t="str">
        <f>IF(ISBLANK(INDEX('Policy Characteristics'!K:K,MATCH($C179,'Policy Characteristics'!$C:$C,0))),"",INDEX('Policy Characteristics'!K:K,MATCH($C179,'Policy Characteristics'!$C:$C,0)))</f>
        <v>transportation-sector-main.html#ev-mandate</v>
      </c>
      <c r="R179" s="354" t="str">
        <f>IF(ISBLANK(INDEX('Policy Characteristics'!L:L,MATCH($C179,'Policy Characteristics'!$C:$C,0))),"",INDEX('Policy Characteristics'!L:L,MATCH($C179,'Policy Characteristics'!$C:$C,0)))</f>
        <v>ev-mandate.html</v>
      </c>
    </row>
    <row r="180" spans="1:18" ht="19.899999999999999" customHeight="1">
      <c r="A180" s="354" t="str">
        <f>IF(ISBLANK(INDEX('Policy Characteristics'!A:A,MATCH($C180,'Policy Characteristics'!$C:$C,0))),"",INDEX('Policy Characteristics'!A:A,MATCH($C180,'Policy Characteristics'!$C:$C,0)))</f>
        <v>Transportation</v>
      </c>
      <c r="B180" s="366" t="str">
        <f>IF(ISBLANK(INDEX('Policy Characteristics'!B:B,MATCH($C180,'Policy Characteristics'!$C:$C,0))),"",INDEX('Policy Characteristics'!B:B,MATCH($C180,'Policy Characteristics'!$C:$C,0)))</f>
        <v>Federal Zero-Emission Vehicle Sales Standard</v>
      </c>
      <c r="C180" s="354" t="str">
        <f t="shared" si="9"/>
        <v>Additional Minimum Required ZEV Sales Percentage for Model Region</v>
      </c>
      <c r="D180" s="345" t="s">
        <v>714</v>
      </c>
      <c r="E180" s="345" t="s">
        <v>686</v>
      </c>
      <c r="F180" s="345" t="s">
        <v>715</v>
      </c>
      <c r="G180" s="345" t="s">
        <v>708</v>
      </c>
      <c r="H180" s="241">
        <v>498</v>
      </c>
      <c r="I180" s="367" t="s">
        <v>680</v>
      </c>
      <c r="J180" s="368" t="str">
        <f>IF(ISBLANK(INDEX('Policy Characteristics'!D:D,MATCH($C180,'Policy Characteristics'!$C:$C,0))),"",INDEX('Policy Characteristics'!D:D,MATCH($C180,'Policy Characteristics'!$C:$C,0)))</f>
        <v>ZEV Sales Standard</v>
      </c>
      <c r="K180" s="354" t="str">
        <f>IF(ISBLANK(INDEX('Policy Characteristics'!E:E,MATCH($C180,'Policy Characteristics'!$C:$C,0))),"",INDEX('Policy Characteristics'!E:E,MATCH($C180,'Policy Characteristics'!$C:$C,0)))</f>
        <v>trans ZEV minimum</v>
      </c>
      <c r="L180" s="222">
        <f>IF(ISBLANK(INDEX('Policy Characteristics'!F:F,MATCH($C180,'Policy Characteristics'!$C:$C,0))),"",INDEX('Policy Characteristics'!F:F,MATCH($C180,'Policy Characteristics'!$C:$C,0)))</f>
        <v>-1</v>
      </c>
      <c r="M180" s="222">
        <f>IF(ISBLANK(INDEX('Policy Characteristics'!G:G,MATCH($C180,'Policy Characteristics'!$C:$C,0))),"",INDEX('Policy Characteristics'!G:G,MATCH($C180,'Policy Characteristics'!$C:$C,0)))</f>
        <v>1</v>
      </c>
      <c r="N180" s="222">
        <f>IF(ISBLANK(INDEX('Policy Characteristics'!H:H,MATCH($C180,'Policy Characteristics'!$C:$C,0))),"",INDEX('Policy Characteristics'!H:H,MATCH($C180,'Policy Characteristics'!$C:$C,0)))</f>
        <v>0.01</v>
      </c>
      <c r="O180" s="354" t="str">
        <f>IF(ISBLANK(INDEX('Policy Characteristics'!I:I,MATCH($C180,'Policy Characteristics'!$C:$C,0))),"",INDEX('Policy Characteristics'!I:I,MATCH($C180,'Policy Characteristics'!$C:$C,0)))</f>
        <v>% of new vehicles sold</v>
      </c>
      <c r="P180" s="354" t="str">
        <f>IF(ISBLANK(INDEX('Policy Characteristics'!J:J,MATCH($C180,'Policy Characteristics'!$C:$C,0))),"",INDEX('Policy Characteristics'!J:J,MATCH($C180,'Policy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80" s="354" t="str">
        <f>IF(ISBLANK(INDEX('Policy Characteristics'!K:K,MATCH($C180,'Policy Characteristics'!$C:$C,0))),"",INDEX('Policy Characteristics'!K:K,MATCH($C180,'Policy Characteristics'!$C:$C,0)))</f>
        <v>transportation-sector-main.html#ev-mandate</v>
      </c>
      <c r="R180" s="354" t="str">
        <f>IF(ISBLANK(INDEX('Policy Characteristics'!L:L,MATCH($C180,'Policy Characteristics'!$C:$C,0))),"",INDEX('Policy Characteristics'!L:L,MATCH($C180,'Policy Characteristics'!$C:$C,0)))</f>
        <v>ev-mandate.html</v>
      </c>
    </row>
    <row r="181" spans="1:18" ht="19.899999999999999" customHeight="1">
      <c r="A181" s="354" t="str">
        <f>IF(ISBLANK(INDEX('Policy Characteristics'!A:A,MATCH($C181,'Policy Characteristics'!$C:$C,0))),"",INDEX('Policy Characteristics'!A:A,MATCH($C181,'Policy Characteristics'!$C:$C,0)))</f>
        <v>Transportation</v>
      </c>
      <c r="B181" s="366" t="str">
        <f>IF(ISBLANK(INDEX('Policy Characteristics'!B:B,MATCH($C181,'Policy Characteristics'!$C:$C,0))),"",INDEX('Policy Characteristics'!B:B,MATCH($C181,'Policy Characteristics'!$C:$C,0)))</f>
        <v>Federal Zero-Emission Vehicle Sales Standard</v>
      </c>
      <c r="C181" s="354" t="str">
        <f t="shared" si="9"/>
        <v>Additional Minimum Required ZEV Sales Percentage for Model Region</v>
      </c>
      <c r="D181" s="345" t="s">
        <v>716</v>
      </c>
      <c r="E181" s="345" t="s">
        <v>686</v>
      </c>
      <c r="F181" s="345" t="s">
        <v>717</v>
      </c>
      <c r="G181" s="345" t="s">
        <v>708</v>
      </c>
      <c r="H181" s="241">
        <v>499</v>
      </c>
      <c r="I181" s="367" t="s">
        <v>680</v>
      </c>
      <c r="J181" s="368" t="str">
        <f>IF(ISBLANK(INDEX('Policy Characteristics'!D:D,MATCH($C181,'Policy Characteristics'!$C:$C,0))),"",INDEX('Policy Characteristics'!D:D,MATCH($C181,'Policy Characteristics'!$C:$C,0)))</f>
        <v>ZEV Sales Standard</v>
      </c>
      <c r="K181" s="354" t="str">
        <f>IF(ISBLANK(INDEX('Policy Characteristics'!E:E,MATCH($C181,'Policy Characteristics'!$C:$C,0))),"",INDEX('Policy Characteristics'!E:E,MATCH($C181,'Policy Characteristics'!$C:$C,0)))</f>
        <v>trans ZEV minimum</v>
      </c>
      <c r="L181" s="222">
        <f>IF(ISBLANK(INDEX('Policy Characteristics'!F:F,MATCH($C181,'Policy Characteristics'!$C:$C,0))),"",INDEX('Policy Characteristics'!F:F,MATCH($C181,'Policy Characteristics'!$C:$C,0)))</f>
        <v>-1</v>
      </c>
      <c r="M181" s="222">
        <f>IF(ISBLANK(INDEX('Policy Characteristics'!G:G,MATCH($C181,'Policy Characteristics'!$C:$C,0))),"",INDEX('Policy Characteristics'!G:G,MATCH($C181,'Policy Characteristics'!$C:$C,0)))</f>
        <v>1</v>
      </c>
      <c r="N181" s="222">
        <f>IF(ISBLANK(INDEX('Policy Characteristics'!H:H,MATCH($C181,'Policy Characteristics'!$C:$C,0))),"",INDEX('Policy Characteristics'!H:H,MATCH($C181,'Policy Characteristics'!$C:$C,0)))</f>
        <v>0.01</v>
      </c>
      <c r="O181" s="354" t="str">
        <f>IF(ISBLANK(INDEX('Policy Characteristics'!I:I,MATCH($C181,'Policy Characteristics'!$C:$C,0))),"",INDEX('Policy Characteristics'!I:I,MATCH($C181,'Policy Characteristics'!$C:$C,0)))</f>
        <v>% of new vehicles sold</v>
      </c>
      <c r="P181" s="354" t="str">
        <f>IF(ISBLANK(INDEX('Policy Characteristics'!J:J,MATCH($C181,'Policy Characteristics'!$C:$C,0))),"",INDEX('Policy Characteristics'!J:J,MATCH($C181,'Policy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81" s="354" t="str">
        <f>IF(ISBLANK(INDEX('Policy Characteristics'!K:K,MATCH($C181,'Policy Characteristics'!$C:$C,0))),"",INDEX('Policy Characteristics'!K:K,MATCH($C181,'Policy Characteristics'!$C:$C,0)))</f>
        <v>transportation-sector-main.html#ev-mandate</v>
      </c>
      <c r="R181" s="354" t="str">
        <f>IF(ISBLANK(INDEX('Policy Characteristics'!L:L,MATCH($C181,'Policy Characteristics'!$C:$C,0))),"",INDEX('Policy Characteristics'!L:L,MATCH($C181,'Policy Characteristics'!$C:$C,0)))</f>
        <v>ev-mandate.html</v>
      </c>
    </row>
    <row r="182" spans="1:18" ht="19.899999999999999" customHeight="1">
      <c r="A182" s="354" t="str">
        <f>IF(ISBLANK(INDEX('Policy Characteristics'!A:A,MATCH($C182,'Policy Characteristics'!$C:$C,0))),"",INDEX('Policy Characteristics'!A:A,MATCH($C182,'Policy Characteristics'!$C:$C,0)))</f>
        <v>Transportation</v>
      </c>
      <c r="B182" s="366" t="str">
        <f>IF(ISBLANK(INDEX('Policy Characteristics'!B:B,MATCH($C182,'Policy Characteristics'!$C:$C,0))),"",INDEX('Policy Characteristics'!B:B,MATCH($C182,'Policy Characteristics'!$C:$C,0)))</f>
        <v>Federal Zero-Emission Vehicle Sales Standard</v>
      </c>
      <c r="C182" s="354" t="str">
        <f t="shared" si="9"/>
        <v>Additional Minimum Required ZEV Sales Percentage for Model Region</v>
      </c>
      <c r="D182" s="345" t="s">
        <v>714</v>
      </c>
      <c r="E182" s="345" t="s">
        <v>688</v>
      </c>
      <c r="F182" s="345" t="s">
        <v>715</v>
      </c>
      <c r="G182" s="345" t="s">
        <v>709</v>
      </c>
      <c r="H182" s="241">
        <v>500</v>
      </c>
      <c r="I182" s="367" t="s">
        <v>680</v>
      </c>
      <c r="J182" s="368" t="str">
        <f>IF(ISBLANK(INDEX('Policy Characteristics'!D:D,MATCH($C182,'Policy Characteristics'!$C:$C,0))),"",INDEX('Policy Characteristics'!D:D,MATCH($C182,'Policy Characteristics'!$C:$C,0)))</f>
        <v>ZEV Sales Standard</v>
      </c>
      <c r="K182" s="354" t="str">
        <f>IF(ISBLANK(INDEX('Policy Characteristics'!E:E,MATCH($C182,'Policy Characteristics'!$C:$C,0))),"",INDEX('Policy Characteristics'!E:E,MATCH($C182,'Policy Characteristics'!$C:$C,0)))</f>
        <v>trans ZEV minimum</v>
      </c>
      <c r="L182" s="222">
        <f>IF(ISBLANK(INDEX('Policy Characteristics'!F:F,MATCH($C182,'Policy Characteristics'!$C:$C,0))),"",INDEX('Policy Characteristics'!F:F,MATCH($C182,'Policy Characteristics'!$C:$C,0)))</f>
        <v>-1</v>
      </c>
      <c r="M182" s="222">
        <f>IF(ISBLANK(INDEX('Policy Characteristics'!G:G,MATCH($C182,'Policy Characteristics'!$C:$C,0))),"",INDEX('Policy Characteristics'!G:G,MATCH($C182,'Policy Characteristics'!$C:$C,0)))</f>
        <v>1</v>
      </c>
      <c r="N182" s="222">
        <f>IF(ISBLANK(INDEX('Policy Characteristics'!H:H,MATCH($C182,'Policy Characteristics'!$C:$C,0))),"",INDEX('Policy Characteristics'!H:H,MATCH($C182,'Policy Characteristics'!$C:$C,0)))</f>
        <v>0.01</v>
      </c>
      <c r="O182" s="354" t="str">
        <f>IF(ISBLANK(INDEX('Policy Characteristics'!I:I,MATCH($C182,'Policy Characteristics'!$C:$C,0))),"",INDEX('Policy Characteristics'!I:I,MATCH($C182,'Policy Characteristics'!$C:$C,0)))</f>
        <v>% of new vehicles sold</v>
      </c>
      <c r="P182" s="354" t="str">
        <f>IF(ISBLANK(INDEX('Policy Characteristics'!J:J,MATCH($C182,'Policy Characteristics'!$C:$C,0))),"",INDEX('Policy Characteristics'!J:J,MATCH($C182,'Policy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82" s="354" t="str">
        <f>IF(ISBLANK(INDEX('Policy Characteristics'!K:K,MATCH($C182,'Policy Characteristics'!$C:$C,0))),"",INDEX('Policy Characteristics'!K:K,MATCH($C182,'Policy Characteristics'!$C:$C,0)))</f>
        <v>transportation-sector-main.html#ev-mandate</v>
      </c>
      <c r="R182" s="354" t="str">
        <f>IF(ISBLANK(INDEX('Policy Characteristics'!L:L,MATCH($C182,'Policy Characteristics'!$C:$C,0))),"",INDEX('Policy Characteristics'!L:L,MATCH($C182,'Policy Characteristics'!$C:$C,0)))</f>
        <v>ev-mandate.html</v>
      </c>
    </row>
    <row r="183" spans="1:18" ht="19.899999999999999" customHeight="1">
      <c r="A183" s="354" t="str">
        <f>IF(ISBLANK(INDEX('Policy Characteristics'!A:A,MATCH($C183,'Policy Characteristics'!$C:$C,0))),"",INDEX('Policy Characteristics'!A:A,MATCH($C183,'Policy Characteristics'!$C:$C,0)))</f>
        <v>Transportation</v>
      </c>
      <c r="B183" s="366" t="str">
        <f>IF(ISBLANK(INDEX('Policy Characteristics'!B:B,MATCH($C183,'Policy Characteristics'!$C:$C,0))),"",INDEX('Policy Characteristics'!B:B,MATCH($C183,'Policy Characteristics'!$C:$C,0)))</f>
        <v>Federal Zero-Emission Vehicle Sales Standard</v>
      </c>
      <c r="C183" s="354" t="str">
        <f t="shared" si="9"/>
        <v>Additional Minimum Required ZEV Sales Percentage for Model Region</v>
      </c>
      <c r="D183" s="345" t="s">
        <v>716</v>
      </c>
      <c r="E183" s="345" t="s">
        <v>688</v>
      </c>
      <c r="F183" s="345" t="s">
        <v>717</v>
      </c>
      <c r="G183" s="345" t="s">
        <v>713</v>
      </c>
      <c r="H183" s="241">
        <v>501</v>
      </c>
      <c r="I183" s="367" t="s">
        <v>680</v>
      </c>
      <c r="J183" s="368" t="str">
        <f>IF(ISBLANK(INDEX('Policy Characteristics'!D:D,MATCH($C183,'Policy Characteristics'!$C:$C,0))),"",INDEX('Policy Characteristics'!D:D,MATCH($C183,'Policy Characteristics'!$C:$C,0)))</f>
        <v>ZEV Sales Standard</v>
      </c>
      <c r="K183" s="354" t="str">
        <f>IF(ISBLANK(INDEX('Policy Characteristics'!E:E,MATCH($C183,'Policy Characteristics'!$C:$C,0))),"",INDEX('Policy Characteristics'!E:E,MATCH($C183,'Policy Characteristics'!$C:$C,0)))</f>
        <v>trans ZEV minimum</v>
      </c>
      <c r="L183" s="222">
        <f>IF(ISBLANK(INDEX('Policy Characteristics'!F:F,MATCH($C183,'Policy Characteristics'!$C:$C,0))),"",INDEX('Policy Characteristics'!F:F,MATCH($C183,'Policy Characteristics'!$C:$C,0)))</f>
        <v>-1</v>
      </c>
      <c r="M183" s="222">
        <f>IF(ISBLANK(INDEX('Policy Characteristics'!G:G,MATCH($C183,'Policy Characteristics'!$C:$C,0))),"",INDEX('Policy Characteristics'!G:G,MATCH($C183,'Policy Characteristics'!$C:$C,0)))</f>
        <v>1</v>
      </c>
      <c r="N183" s="222">
        <f>IF(ISBLANK(INDEX('Policy Characteristics'!H:H,MATCH($C183,'Policy Characteristics'!$C:$C,0))),"",INDEX('Policy Characteristics'!H:H,MATCH($C183,'Policy Characteristics'!$C:$C,0)))</f>
        <v>0.01</v>
      </c>
      <c r="O183" s="354" t="str">
        <f>IF(ISBLANK(INDEX('Policy Characteristics'!I:I,MATCH($C183,'Policy Characteristics'!$C:$C,0))),"",INDEX('Policy Characteristics'!I:I,MATCH($C183,'Policy Characteristics'!$C:$C,0)))</f>
        <v>% of new vehicles sold</v>
      </c>
      <c r="P183" s="354" t="str">
        <f>IF(ISBLANK(INDEX('Policy Characteristics'!J:J,MATCH($C183,'Policy Characteristics'!$C:$C,0))),"",INDEX('Policy Characteristics'!J:J,MATCH($C183,'Policy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83" s="354" t="str">
        <f>IF(ISBLANK(INDEX('Policy Characteristics'!K:K,MATCH($C183,'Policy Characteristics'!$C:$C,0))),"",INDEX('Policy Characteristics'!K:K,MATCH($C183,'Policy Characteristics'!$C:$C,0)))</f>
        <v>transportation-sector-main.html#ev-mandate</v>
      </c>
      <c r="R183" s="354" t="str">
        <f>IF(ISBLANK(INDEX('Policy Characteristics'!L:L,MATCH($C183,'Policy Characteristics'!$C:$C,0))),"",INDEX('Policy Characteristics'!L:L,MATCH($C183,'Policy Characteristics'!$C:$C,0)))</f>
        <v>ev-mandate.html</v>
      </c>
    </row>
    <row r="184" spans="1:18" ht="19.899999999999999" customHeight="1">
      <c r="A184" s="354" t="str">
        <f>IF(ISBLANK(INDEX('Policy Characteristics'!A:A,MATCH($C184,'Policy Characteristics'!$C:$C,0))),"",INDEX('Policy Characteristics'!A:A,MATCH($C184,'Policy Characteristics'!$C:$C,0)))</f>
        <v>Transportation</v>
      </c>
      <c r="B184" s="366" t="str">
        <f>IF(ISBLANK(INDEX('Policy Characteristics'!B:B,MATCH($C184,'Policy Characteristics'!$C:$C,0))),"",INDEX('Policy Characteristics'!B:B,MATCH($C184,'Policy Characteristics'!$C:$C,0)))</f>
        <v>Federal Zero-Emission Vehicle Sales Standard</v>
      </c>
      <c r="C184" s="354" t="str">
        <f t="shared" si="9"/>
        <v>Additional Minimum Required ZEV Sales Percentage for Model Region</v>
      </c>
      <c r="D184" s="345" t="s">
        <v>714</v>
      </c>
      <c r="E184" s="345" t="s">
        <v>690</v>
      </c>
      <c r="F184" s="345" t="s">
        <v>715</v>
      </c>
      <c r="G184" s="345" t="s">
        <v>710</v>
      </c>
      <c r="H184" s="241">
        <v>188</v>
      </c>
      <c r="I184" s="367" t="s">
        <v>670</v>
      </c>
      <c r="J184" s="368" t="str">
        <f>IF(ISBLANK(INDEX('Policy Characteristics'!D:D,MATCH($C184,'Policy Characteristics'!$C:$C,0))),"",INDEX('Policy Characteristics'!D:D,MATCH($C184,'Policy Characteristics'!$C:$C,0)))</f>
        <v>ZEV Sales Standard</v>
      </c>
      <c r="K184" s="354" t="str">
        <f>IF(ISBLANK(INDEX('Policy Characteristics'!E:E,MATCH($C184,'Policy Characteristics'!$C:$C,0))),"",INDEX('Policy Characteristics'!E:E,MATCH($C184,'Policy Characteristics'!$C:$C,0)))</f>
        <v>trans ZEV minimum</v>
      </c>
      <c r="L184" s="222">
        <f>IF(ISBLANK(INDEX('Policy Characteristics'!F:F,MATCH($C184,'Policy Characteristics'!$C:$C,0))),"",INDEX('Policy Characteristics'!F:F,MATCH($C184,'Policy Characteristics'!$C:$C,0)))</f>
        <v>-1</v>
      </c>
      <c r="M184" s="222">
        <f>IF(ISBLANK(INDEX('Policy Characteristics'!G:G,MATCH($C184,'Policy Characteristics'!$C:$C,0))),"",INDEX('Policy Characteristics'!G:G,MATCH($C184,'Policy Characteristics'!$C:$C,0)))</f>
        <v>1</v>
      </c>
      <c r="N184" s="222">
        <f>IF(ISBLANK(INDEX('Policy Characteristics'!H:H,MATCH($C184,'Policy Characteristics'!$C:$C,0))),"",INDEX('Policy Characteristics'!H:H,MATCH($C184,'Policy Characteristics'!$C:$C,0)))</f>
        <v>0.01</v>
      </c>
      <c r="O184" s="354" t="str">
        <f>IF(ISBLANK(INDEX('Policy Characteristics'!I:I,MATCH($C184,'Policy Characteristics'!$C:$C,0))),"",INDEX('Policy Characteristics'!I:I,MATCH($C184,'Policy Characteristics'!$C:$C,0)))</f>
        <v>% of new vehicles sold</v>
      </c>
      <c r="P184" s="354" t="str">
        <f>IF(ISBLANK(INDEX('Policy Characteristics'!J:J,MATCH($C184,'Policy Characteristics'!$C:$C,0))),"",INDEX('Policy Characteristics'!J:J,MATCH($C184,'Policy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84" s="354" t="str">
        <f>IF(ISBLANK(INDEX('Policy Characteristics'!K:K,MATCH($C184,'Policy Characteristics'!$C:$C,0))),"",INDEX('Policy Characteristics'!K:K,MATCH($C184,'Policy Characteristics'!$C:$C,0)))</f>
        <v>transportation-sector-main.html#ev-mandate</v>
      </c>
      <c r="R184" s="354" t="str">
        <f>IF(ISBLANK(INDEX('Policy Characteristics'!L:L,MATCH($C184,'Policy Characteristics'!$C:$C,0))),"",INDEX('Policy Characteristics'!L:L,MATCH($C184,'Policy Characteristics'!$C:$C,0)))</f>
        <v>ev-mandate.html</v>
      </c>
    </row>
    <row r="185" spans="1:18" ht="19.899999999999999" customHeight="1">
      <c r="A185" s="354" t="str">
        <f>IF(ISBLANK(INDEX('Policy Characteristics'!A:A,MATCH($C185,'Policy Characteristics'!$C:$C,0))),"",INDEX('Policy Characteristics'!A:A,MATCH($C185,'Policy Characteristics'!$C:$C,0)))</f>
        <v>Transportation</v>
      </c>
      <c r="B185" s="366" t="str">
        <f>IF(ISBLANK(INDEX('Policy Characteristics'!B:B,MATCH($C185,'Policy Characteristics'!$C:$C,0))),"",INDEX('Policy Characteristics'!B:B,MATCH($C185,'Policy Characteristics'!$C:$C,0)))</f>
        <v>Federal Zero-Emission Vehicle Sales Standard</v>
      </c>
      <c r="C185" s="354" t="str">
        <f t="shared" si="9"/>
        <v>Additional Minimum Required ZEV Sales Percentage for Model Region</v>
      </c>
      <c r="D185" s="345" t="s">
        <v>716</v>
      </c>
      <c r="E185" s="345" t="s">
        <v>690</v>
      </c>
      <c r="F185" s="345" t="s">
        <v>717</v>
      </c>
      <c r="G185" s="345" t="s">
        <v>710</v>
      </c>
      <c r="H185" s="241">
        <v>591</v>
      </c>
      <c r="I185" s="369" t="s">
        <v>680</v>
      </c>
      <c r="J185" s="368" t="str">
        <f>IF(ISBLANK(INDEX('Policy Characteristics'!D:D,MATCH($C185,'Policy Characteristics'!$C:$C,0))),"",INDEX('Policy Characteristics'!D:D,MATCH($C185,'Policy Characteristics'!$C:$C,0)))</f>
        <v>ZEV Sales Standard</v>
      </c>
      <c r="K185" s="354" t="str">
        <f>IF(ISBLANK(INDEX('Policy Characteristics'!E:E,MATCH($C185,'Policy Characteristics'!$C:$C,0))),"",INDEX('Policy Characteristics'!E:E,MATCH($C185,'Policy Characteristics'!$C:$C,0)))</f>
        <v>trans ZEV minimum</v>
      </c>
      <c r="L185" s="222">
        <f>IF(ISBLANK(INDEX('Policy Characteristics'!F:F,MATCH($C185,'Policy Characteristics'!$C:$C,0))),"",INDEX('Policy Characteristics'!F:F,MATCH($C185,'Policy Characteristics'!$C:$C,0)))</f>
        <v>-1</v>
      </c>
      <c r="M185" s="222">
        <f>IF(ISBLANK(INDEX('Policy Characteristics'!G:G,MATCH($C185,'Policy Characteristics'!$C:$C,0))),"",INDEX('Policy Characteristics'!G:G,MATCH($C185,'Policy Characteristics'!$C:$C,0)))</f>
        <v>1</v>
      </c>
      <c r="N185" s="222">
        <f>IF(ISBLANK(INDEX('Policy Characteristics'!H:H,MATCH($C185,'Policy Characteristics'!$C:$C,0))),"",INDEX('Policy Characteristics'!H:H,MATCH($C185,'Policy Characteristics'!$C:$C,0)))</f>
        <v>0.01</v>
      </c>
      <c r="O185" s="354" t="str">
        <f>IF(ISBLANK(INDEX('Policy Characteristics'!I:I,MATCH($C185,'Policy Characteristics'!$C:$C,0))),"",INDEX('Policy Characteristics'!I:I,MATCH($C185,'Policy Characteristics'!$C:$C,0)))</f>
        <v>% of new vehicles sold</v>
      </c>
      <c r="P185" s="354" t="str">
        <f>IF(ISBLANK(INDEX('Policy Characteristics'!J:J,MATCH($C185,'Policy Characteristics'!$C:$C,0))),"",INDEX('Policy Characteristics'!J:J,MATCH($C185,'Policy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85" s="354" t="str">
        <f>IF(ISBLANK(INDEX('Policy Characteristics'!K:K,MATCH($C185,'Policy Characteristics'!$C:$C,0))),"",INDEX('Policy Characteristics'!K:K,MATCH($C185,'Policy Characteristics'!$C:$C,0)))</f>
        <v>transportation-sector-main.html#ev-mandate</v>
      </c>
      <c r="R185" s="354" t="str">
        <f>IF(ISBLANK(INDEX('Policy Characteristics'!L:L,MATCH($C185,'Policy Characteristics'!$C:$C,0))),"",INDEX('Policy Characteristics'!L:L,MATCH($C185,'Policy Characteristics'!$C:$C,0)))</f>
        <v>ev-mandate.html</v>
      </c>
    </row>
    <row r="186" spans="1:18" ht="19.899999999999999" customHeight="1">
      <c r="A186" s="354" t="str">
        <f>IF(ISBLANK(INDEX('Policy Characteristics'!A:A,MATCH($C186,'Policy Characteristics'!$C:$C,0))),"",INDEX('Policy Characteristics'!A:A,MATCH($C186,'Policy Characteristics'!$C:$C,0)))</f>
        <v>Transportation</v>
      </c>
      <c r="B186" s="366" t="str">
        <f>IF(ISBLANK(INDEX('Policy Characteristics'!B:B,MATCH($C186,'Policy Characteristics'!$C:$C,0))),"",INDEX('Policy Characteristics'!B:B,MATCH($C186,'Policy Characteristics'!$C:$C,0)))</f>
        <v>Non-BAU ZEV-Qualifying Vehicles</v>
      </c>
      <c r="C186" t="s">
        <v>137</v>
      </c>
      <c r="D186" s="253"/>
      <c r="E186" s="253"/>
      <c r="F186" s="253"/>
      <c r="G186" s="253"/>
      <c r="H186" s="18">
        <v>1655</v>
      </c>
      <c r="I186" s="367" t="s">
        <v>670</v>
      </c>
      <c r="J186" s="368" t="str">
        <f>IF(ISBLANK(INDEX('Policy Characteristics'!D:D,MATCH($C186,'Policy Characteristics'!$C:$C,0))),"",INDEX('Policy Characteristics'!D:D,MATCH($C186,'Policy Characteristics'!$C:$C,0)))</f>
        <v>ZEV Sales Standard</v>
      </c>
      <c r="K186" s="354" t="str">
        <f>IF(ISBLANK(INDEX('Policy Characteristics'!E:E,MATCH($C186,'Policy Characteristics'!$C:$C,0))),"",INDEX('Policy Characteristics'!E:E,MATCH($C186,'Policy Characteristics'!$C:$C,0)))</f>
        <v>trans non BAU ZEV vehicle definitions</v>
      </c>
      <c r="L186" s="222">
        <f>IF(ISBLANK(INDEX('Policy Characteristics'!F:F,MATCH($C186,'Policy Characteristics'!$C:$C,0))),"",INDEX('Policy Characteristics'!F:F,MATCH($C186,'Policy Characteristics'!$C:$C,0)))</f>
        <v>0</v>
      </c>
      <c r="M186" s="222">
        <f>IF(ISBLANK(INDEX('Policy Characteristics'!G:G,MATCH($C186,'Policy Characteristics'!$C:$C,0))),"",INDEX('Policy Characteristics'!G:G,MATCH($C186,'Policy Characteristics'!$C:$C,0)))</f>
        <v>1</v>
      </c>
      <c r="N186" s="222">
        <f>IF(ISBLANK(INDEX('Policy Characteristics'!H:H,MATCH($C186,'Policy Characteristics'!$C:$C,0))),"",INDEX('Policy Characteristics'!H:H,MATCH($C186,'Policy Characteristics'!$C:$C,0)))</f>
        <v>1</v>
      </c>
      <c r="O186" s="354" t="str">
        <f>IF(ISBLANK(INDEX('Policy Characteristics'!I:I,MATCH($C186,'Policy Characteristics'!$C:$C,0))),"",INDEX('Policy Characteristics'!I:I,MATCH($C186,'Policy Characteristics'!$C:$C,0)))</f>
        <v>on/off</v>
      </c>
      <c r="P186" s="354" t="str">
        <f>IF(ISBLANK(INDEX('Policy Characteristics'!J:J,MATCH($C186,'Policy Characteristics'!$C:$C,0))),"",INDEX('Policy Characteristics'!J:J,MATCH($C186,'Policy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186" s="354" t="str">
        <f>IF(ISBLANK(INDEX('Policy Characteristics'!K:K,MATCH($C186,'Policy Characteristics'!$C:$C,0))),"",INDEX('Policy Characteristics'!K:K,MATCH($C186,'Policy Characteristics'!$C:$C,0)))</f>
        <v/>
      </c>
      <c r="R186" s="354" t="str">
        <f>IF(ISBLANK(INDEX('Policy Characteristics'!L:L,MATCH($C186,'Policy Characteristics'!$C:$C,0))),"",INDEX('Policy Characteristics'!L:L,MATCH($C186,'Policy Characteristics'!$C:$C,0)))</f>
        <v/>
      </c>
    </row>
    <row r="187" spans="1:18" s="345" customFormat="1" ht="19.899999999999999" customHeight="1">
      <c r="A187" s="354" t="str">
        <f>IF(ISBLANK(INDEX('Policy Characteristics'!A:A,MATCH($C187,'Policy Characteristics'!$C:$C,0))),"",INDEX('Policy Characteristics'!A:A,MATCH($C187,'Policy Characteristics'!$C:$C,0)))</f>
        <v>Transportation</v>
      </c>
      <c r="B187" s="366" t="str">
        <f>IF(ISBLANK(INDEX('Policy Characteristics'!B:B,MATCH($C187,'Policy Characteristics'!$C:$C,0))),"",INDEX('Policy Characteristics'!B:B,MATCH($C187,'Policy Characteristics'!$C:$C,0)))</f>
        <v>Subsidy for Vehicle Battery Production</v>
      </c>
      <c r="C187" t="s">
        <v>141</v>
      </c>
      <c r="H187" s="18">
        <v>2257</v>
      </c>
      <c r="I187" s="367" t="s">
        <v>670</v>
      </c>
      <c r="J187" s="368" t="str">
        <f>IF(ISBLANK(INDEX('Policy Characteristics'!D:D,MATCH($C187,'Policy Characteristics'!$C:$C,0))),"",INDEX('Policy Characteristics'!D:D,MATCH($C187,'Policy Characteristics'!$C:$C,0)))</f>
        <v>Vehicle Battery Production Subsidy</v>
      </c>
      <c r="K187" s="354" t="str">
        <f>IF(ISBLANK(INDEX('Policy Characteristics'!E:E,MATCH($C187,'Policy Characteristics'!$C:$C,0))),"",INDEX('Policy Characteristics'!E:E,MATCH($C187,'Policy Characteristics'!$C:$C,0)))</f>
        <v>trans battery subsidy</v>
      </c>
      <c r="L187" s="245">
        <f>IF(ISBLANK(INDEX('Policy Characteristics'!F:F,MATCH($C187,'Policy Characteristics'!$C:$C,0))),"",INDEX('Policy Characteristics'!F:F,MATCH($C187,'Policy Characteristics'!$C:$C,0)))</f>
        <v>-100</v>
      </c>
      <c r="M187" s="245">
        <f>IF(ISBLANK(INDEX('Policy Characteristics'!G:G,MATCH($C187,'Policy Characteristics'!$C:$C,0))),"",INDEX('Policy Characteristics'!G:G,MATCH($C187,'Policy Characteristics'!$C:$C,0)))</f>
        <v>100</v>
      </c>
      <c r="N187" s="245">
        <f>IF(ISBLANK(INDEX('Policy Characteristics'!H:H,MATCH($C187,'Policy Characteristics'!$C:$C,0))),"",INDEX('Policy Characteristics'!H:H,MATCH($C187,'Policy Characteristics'!$C:$C,0)))</f>
        <v>1</v>
      </c>
      <c r="O187" s="354" t="str">
        <f>IF(ISBLANK(INDEX('Policy Characteristics'!I:I,MATCH($C187,'Policy Characteristics'!$C:$C,0))),"",INDEX('Policy Characteristics'!I:I,MATCH($C187,'Policy Characteristics'!$C:$C,0)))</f>
        <v>thousand KRW/kWh</v>
      </c>
      <c r="P187" s="354" t="str">
        <f>IF(ISBLANK(INDEX('Policy Characteristics'!J:J,MATCH($C187,'Policy Characteristics'!$C:$C,0))),"",INDEX('Policy Characteristics'!J:J,MATCH($C187,'Policy Characteristics'!$C:$C,0)))</f>
        <v>**Description:** This policy establishes a direct subsidy (in thousand KRW per kWh) for vehicle battery production. Since South Korea currently lacks a direct subsidy for manufacturers, the value entered here represents the total newly introduced subsidy. The subsidy is applied to all units based on the assumption that 100% of vehicle batteries are produced domestically. A negative value indicates a tax or a reduction in existing support measures.//**Guidance for setting values:** Unlike the U.S. Inflation Reduction Act (IRA), South Korea currently promotes the market through consumer-side EV purchase subsidies rather than direct manufacturer incentives. This lever allows for modeling a scenario where direct financial support is provided to producers. For modeling purposes, it is assumed that all vehicle batteries used in the market are manufactured within South Korea.</v>
      </c>
      <c r="Q187" s="354" t="str">
        <f>IF(ISBLANK(INDEX('Policy Characteristics'!K:K,MATCH($C187,'Policy Characteristics'!$C:$C,0))),"",INDEX('Policy Characteristics'!K:K,MATCH($C187,'Policy Characteristics'!$C:$C,0)))</f>
        <v/>
      </c>
      <c r="R187" s="354" t="str">
        <f>IF(ISBLANK(INDEX('Policy Characteristics'!L:L,MATCH($C187,'Policy Characteristics'!$C:$C,0))),"",INDEX('Policy Characteristics'!L:L,MATCH($C187,'Policy Characteristics'!$C:$C,0)))</f>
        <v/>
      </c>
    </row>
    <row r="188" spans="1:18" s="345" customFormat="1" ht="19.899999999999999" customHeight="1">
      <c r="A188" s="354" t="str">
        <f>IF(ISBLANK(INDEX('Policy Characteristics'!A:A,MATCH($C188,'Policy Characteristics'!$C:$C,0))),"",INDEX('Policy Characteristics'!A:A,MATCH($C188,'Policy Characteristics'!$C:$C,0)))</f>
        <v>Transportation</v>
      </c>
      <c r="B188" s="366" t="str">
        <f>IF(ISBLANK(INDEX('Policy Characteristics'!B:B,MATCH($C188,'Policy Characteristics'!$C:$C,0))),"",INDEX('Policy Characteristics'!B:B,MATCH($C188,'Policy Characteristics'!$C:$C,0)))</f>
        <v>Non-BAU State-Level Zero-Emission Vehicle Sales Standard</v>
      </c>
      <c r="C188" s="345" t="s">
        <v>146</v>
      </c>
      <c r="D188" s="253" t="s">
        <v>714</v>
      </c>
      <c r="E188" s="253" t="s">
        <v>666</v>
      </c>
      <c r="F188" s="253" t="s">
        <v>715</v>
      </c>
      <c r="G188" s="345" t="s">
        <v>693</v>
      </c>
      <c r="H188" s="18">
        <v>2710</v>
      </c>
      <c r="I188" s="253" t="s">
        <v>680</v>
      </c>
      <c r="J188" s="368" t="str">
        <f>IF(ISBLANK(INDEX('Policy Characteristics'!D:D,MATCH($C188,'Policy Characteristics'!$C:$C,0))),"",INDEX('Policy Characteristics'!D:D,MATCH($C188,'Policy Characteristics'!$C:$C,0)))</f>
        <v>ZEV Sales Standard</v>
      </c>
      <c r="K188" s="354" t="str">
        <f>IF(ISBLANK(INDEX('Policy Characteristics'!E:E,MATCH($C188,'Policy Characteristics'!$C:$C,0))),"",INDEX('Policy Characteristics'!E:E,MATCH($C188,'Policy Characteristics'!$C:$C,0)))</f>
        <v>trans non BAU ZEV minimum</v>
      </c>
      <c r="L188" s="245">
        <f>IF(ISBLANK(INDEX('Policy Characteristics'!F:F,MATCH($C188,'Policy Characteristics'!$C:$C,0))),"",INDEX('Policy Characteristics'!F:F,MATCH($C188,'Policy Characteristics'!$C:$C,0)))</f>
        <v>0</v>
      </c>
      <c r="M188" s="245">
        <f>IF(ISBLANK(INDEX('Policy Characteristics'!G:G,MATCH($C188,'Policy Characteristics'!$C:$C,0))),"",INDEX('Policy Characteristics'!G:G,MATCH($C188,'Policy Characteristics'!$C:$C,0)))</f>
        <v>1</v>
      </c>
      <c r="N188" s="245">
        <f>IF(ISBLANK(INDEX('Policy Characteristics'!H:H,MATCH($C188,'Policy Characteristics'!$C:$C,0))),"",INDEX('Policy Characteristics'!H:H,MATCH($C188,'Policy Characteristics'!$C:$C,0)))</f>
        <v>1</v>
      </c>
      <c r="O188" s="354" t="str">
        <f>IF(ISBLANK(INDEX('Policy Characteristics'!I:I,MATCH($C188,'Policy Characteristics'!$C:$C,0))),"",INDEX('Policy Characteristics'!I:I,MATCH($C188,'Policy Characteristics'!$C:$C,0)))</f>
        <v>on/off</v>
      </c>
      <c r="P188" s="354" t="str">
        <f>IF(ISBLANK(INDEX('Policy Characteristics'!J:J,MATCH($C188,'Policy Characteristics'!$C:$C,0))),"",INDEX('Policy Characteristics'!J:J,MATCH($C188,'Policy Characteristics'!$C:$C,0)))</f>
        <v>**Description:**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v>
      </c>
      <c r="Q188" s="354" t="str">
        <f>IF(ISBLANK(INDEX('Policy Characteristics'!K:K,MATCH($C188,'Policy Characteristics'!$C:$C,0))),"",INDEX('Policy Characteristics'!K:K,MATCH($C188,'Policy Characteristics'!$C:$C,0)))</f>
        <v/>
      </c>
      <c r="R188" s="354" t="str">
        <f>IF(ISBLANK(INDEX('Policy Characteristics'!L:L,MATCH($C188,'Policy Characteristics'!$C:$C,0))),"",INDEX('Policy Characteristics'!L:L,MATCH($C188,'Policy Characteristics'!$C:$C,0)))</f>
        <v/>
      </c>
    </row>
    <row r="189" spans="1:18" s="345" customFormat="1" ht="19.899999999999999" customHeight="1">
      <c r="A189" s="354" t="str">
        <f>IF(ISBLANK(INDEX('Policy Characteristics'!A:A,MATCH($C189,'Policy Characteristics'!$C:$C,0))),"",INDEX('Policy Characteristics'!A:A,MATCH($C189,'Policy Characteristics'!$C:$C,0)))</f>
        <v>Transportation</v>
      </c>
      <c r="B189" s="366" t="str">
        <f>IF(ISBLANK(INDEX('Policy Characteristics'!B:B,MATCH($C189,'Policy Characteristics'!$C:$C,0))),"",INDEX('Policy Characteristics'!B:B,MATCH($C189,'Policy Characteristics'!$C:$C,0)))</f>
        <v>Non-BAU State-Level Zero-Emission Vehicle Sales Standard</v>
      </c>
      <c r="C189" s="354" t="str">
        <f>C188</f>
        <v>Boolean Use Non BAU Minimum Required ZEV Sales Percentage by Subregion</v>
      </c>
      <c r="D189" s="345" t="s">
        <v>716</v>
      </c>
      <c r="E189" s="345" t="s">
        <v>666</v>
      </c>
      <c r="F189" s="345" t="s">
        <v>717</v>
      </c>
      <c r="G189" s="345" t="s">
        <v>711</v>
      </c>
      <c r="H189" s="18">
        <v>2711</v>
      </c>
      <c r="I189" s="253" t="s">
        <v>680</v>
      </c>
      <c r="J189" s="368" t="str">
        <f>IF(ISBLANK(INDEX('Policy Characteristics'!D:D,MATCH($C189,'Policy Characteristics'!$C:$C,0))),"",INDEX('Policy Characteristics'!D:D,MATCH($C189,'Policy Characteristics'!$C:$C,0)))</f>
        <v>ZEV Sales Standard</v>
      </c>
      <c r="K189" s="354" t="str">
        <f>IF(ISBLANK(INDEX('Policy Characteristics'!E:E,MATCH($C189,'Policy Characteristics'!$C:$C,0))),"",INDEX('Policy Characteristics'!E:E,MATCH($C189,'Policy Characteristics'!$C:$C,0)))</f>
        <v>trans non BAU ZEV minimum</v>
      </c>
      <c r="L189" s="245">
        <f>IF(ISBLANK(INDEX('Policy Characteristics'!F:F,MATCH($C189,'Policy Characteristics'!$C:$C,0))),"",INDEX('Policy Characteristics'!F:F,MATCH($C189,'Policy Characteristics'!$C:$C,0)))</f>
        <v>0</v>
      </c>
      <c r="M189" s="245">
        <f>IF(ISBLANK(INDEX('Policy Characteristics'!G:G,MATCH($C189,'Policy Characteristics'!$C:$C,0))),"",INDEX('Policy Characteristics'!G:G,MATCH($C189,'Policy Characteristics'!$C:$C,0)))</f>
        <v>1</v>
      </c>
      <c r="N189" s="245">
        <f>IF(ISBLANK(INDEX('Policy Characteristics'!H:H,MATCH($C189,'Policy Characteristics'!$C:$C,0))),"",INDEX('Policy Characteristics'!H:H,MATCH($C189,'Policy Characteristics'!$C:$C,0)))</f>
        <v>1</v>
      </c>
      <c r="O189" s="354" t="str">
        <f>IF(ISBLANK(INDEX('Policy Characteristics'!I:I,MATCH($C189,'Policy Characteristics'!$C:$C,0))),"",INDEX('Policy Characteristics'!I:I,MATCH($C189,'Policy Characteristics'!$C:$C,0)))</f>
        <v>on/off</v>
      </c>
      <c r="P189" s="354" t="str">
        <f>IF(ISBLANK(INDEX('Policy Characteristics'!J:J,MATCH($C189,'Policy Characteristics'!$C:$C,0))),"",INDEX('Policy Characteristics'!J:J,MATCH($C189,'Policy Characteristics'!$C:$C,0)))</f>
        <v>**Description:**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v>
      </c>
      <c r="Q189" s="354" t="str">
        <f>IF(ISBLANK(INDEX('Policy Characteristics'!K:K,MATCH($C189,'Policy Characteristics'!$C:$C,0))),"",INDEX('Policy Characteristics'!K:K,MATCH($C189,'Policy Characteristics'!$C:$C,0)))</f>
        <v/>
      </c>
      <c r="R189" s="354" t="str">
        <f>IF(ISBLANK(INDEX('Policy Characteristics'!L:L,MATCH($C189,'Policy Characteristics'!$C:$C,0))),"",INDEX('Policy Characteristics'!L:L,MATCH($C189,'Policy Characteristics'!$C:$C,0)))</f>
        <v/>
      </c>
    </row>
    <row r="190" spans="1:18" s="345" customFormat="1" ht="19.899999999999999" customHeight="1">
      <c r="A190" s="354" t="str">
        <f>IF(ISBLANK(INDEX('Policy Characteristics'!A:A,MATCH($C190,'Policy Characteristics'!$C:$C,0))),"",INDEX('Policy Characteristics'!A:A,MATCH($C190,'Policy Characteristics'!$C:$C,0)))</f>
        <v>Transportation</v>
      </c>
      <c r="B190" s="366" t="str">
        <f>IF(ISBLANK(INDEX('Policy Characteristics'!B:B,MATCH($C190,'Policy Characteristics'!$C:$C,0))),"",INDEX('Policy Characteristics'!B:B,MATCH($C190,'Policy Characteristics'!$C:$C,0)))</f>
        <v>Non-BAU State-Level Zero-Emission Vehicle Sales Standard</v>
      </c>
      <c r="C190" s="354" t="str">
        <f t="shared" ref="C190:C199" si="10">C189</f>
        <v>Boolean Use Non BAU Minimum Required ZEV Sales Percentage by Subregion</v>
      </c>
      <c r="D190" s="345" t="s">
        <v>714</v>
      </c>
      <c r="E190" s="345" t="s">
        <v>682</v>
      </c>
      <c r="F190" s="345" t="s">
        <v>715</v>
      </c>
      <c r="G190" s="345" t="s">
        <v>706</v>
      </c>
      <c r="H190" s="18">
        <v>2712</v>
      </c>
      <c r="I190" s="253" t="s">
        <v>680</v>
      </c>
      <c r="J190" s="368" t="str">
        <f>IF(ISBLANK(INDEX('Policy Characteristics'!D:D,MATCH($C190,'Policy Characteristics'!$C:$C,0))),"",INDEX('Policy Characteristics'!D:D,MATCH($C190,'Policy Characteristics'!$C:$C,0)))</f>
        <v>ZEV Sales Standard</v>
      </c>
      <c r="K190" s="354" t="str">
        <f>IF(ISBLANK(INDEX('Policy Characteristics'!E:E,MATCH($C190,'Policy Characteristics'!$C:$C,0))),"",INDEX('Policy Characteristics'!E:E,MATCH($C190,'Policy Characteristics'!$C:$C,0)))</f>
        <v>trans non BAU ZEV minimum</v>
      </c>
      <c r="L190" s="245">
        <f>IF(ISBLANK(INDEX('Policy Characteristics'!F:F,MATCH($C190,'Policy Characteristics'!$C:$C,0))),"",INDEX('Policy Characteristics'!F:F,MATCH($C190,'Policy Characteristics'!$C:$C,0)))</f>
        <v>0</v>
      </c>
      <c r="M190" s="245">
        <f>IF(ISBLANK(INDEX('Policy Characteristics'!G:G,MATCH($C190,'Policy Characteristics'!$C:$C,0))),"",INDEX('Policy Characteristics'!G:G,MATCH($C190,'Policy Characteristics'!$C:$C,0)))</f>
        <v>1</v>
      </c>
      <c r="N190" s="245">
        <f>IF(ISBLANK(INDEX('Policy Characteristics'!H:H,MATCH($C190,'Policy Characteristics'!$C:$C,0))),"",INDEX('Policy Characteristics'!H:H,MATCH($C190,'Policy Characteristics'!$C:$C,0)))</f>
        <v>1</v>
      </c>
      <c r="O190" s="354" t="str">
        <f>IF(ISBLANK(INDEX('Policy Characteristics'!I:I,MATCH($C190,'Policy Characteristics'!$C:$C,0))),"",INDEX('Policy Characteristics'!I:I,MATCH($C190,'Policy Characteristics'!$C:$C,0)))</f>
        <v>on/off</v>
      </c>
      <c r="P190" s="354" t="str">
        <f>IF(ISBLANK(INDEX('Policy Characteristics'!J:J,MATCH($C190,'Policy Characteristics'!$C:$C,0))),"",INDEX('Policy Characteristics'!J:J,MATCH($C190,'Policy Characteristics'!$C:$C,0)))</f>
        <v>**Description:**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v>
      </c>
      <c r="Q190" s="354" t="str">
        <f>IF(ISBLANK(INDEX('Policy Characteristics'!K:K,MATCH($C190,'Policy Characteristics'!$C:$C,0))),"",INDEX('Policy Characteristics'!K:K,MATCH($C190,'Policy Characteristics'!$C:$C,0)))</f>
        <v/>
      </c>
      <c r="R190" s="354" t="str">
        <f>IF(ISBLANK(INDEX('Policy Characteristics'!L:L,MATCH($C190,'Policy Characteristics'!$C:$C,0))),"",INDEX('Policy Characteristics'!L:L,MATCH($C190,'Policy Characteristics'!$C:$C,0)))</f>
        <v/>
      </c>
    </row>
    <row r="191" spans="1:18" s="345" customFormat="1" ht="19.899999999999999" customHeight="1">
      <c r="A191" s="354" t="str">
        <f>IF(ISBLANK(INDEX('Policy Characteristics'!A:A,MATCH($C191,'Policy Characteristics'!$C:$C,0))),"",INDEX('Policy Characteristics'!A:A,MATCH($C191,'Policy Characteristics'!$C:$C,0)))</f>
        <v>Transportation</v>
      </c>
      <c r="B191" s="366" t="str">
        <f>IF(ISBLANK(INDEX('Policy Characteristics'!B:B,MATCH($C191,'Policy Characteristics'!$C:$C,0))),"",INDEX('Policy Characteristics'!B:B,MATCH($C191,'Policy Characteristics'!$C:$C,0)))</f>
        <v>Non-BAU State-Level Zero-Emission Vehicle Sales Standard</v>
      </c>
      <c r="C191" s="354" t="str">
        <f t="shared" si="10"/>
        <v>Boolean Use Non BAU Minimum Required ZEV Sales Percentage by Subregion</v>
      </c>
      <c r="D191" s="345" t="s">
        <v>716</v>
      </c>
      <c r="E191" s="345" t="s">
        <v>682</v>
      </c>
      <c r="F191" s="345" t="s">
        <v>717</v>
      </c>
      <c r="G191" s="345" t="s">
        <v>712</v>
      </c>
      <c r="H191" s="18">
        <v>2713</v>
      </c>
      <c r="I191" s="253" t="s">
        <v>680</v>
      </c>
      <c r="J191" s="368" t="str">
        <f>IF(ISBLANK(INDEX('Policy Characteristics'!D:D,MATCH($C191,'Policy Characteristics'!$C:$C,0))),"",INDEX('Policy Characteristics'!D:D,MATCH($C191,'Policy Characteristics'!$C:$C,0)))</f>
        <v>ZEV Sales Standard</v>
      </c>
      <c r="K191" s="354" t="str">
        <f>IF(ISBLANK(INDEX('Policy Characteristics'!E:E,MATCH($C191,'Policy Characteristics'!$C:$C,0))),"",INDEX('Policy Characteristics'!E:E,MATCH($C191,'Policy Characteristics'!$C:$C,0)))</f>
        <v>trans non BAU ZEV minimum</v>
      </c>
      <c r="L191" s="245">
        <f>IF(ISBLANK(INDEX('Policy Characteristics'!F:F,MATCH($C191,'Policy Characteristics'!$C:$C,0))),"",INDEX('Policy Characteristics'!F:F,MATCH($C191,'Policy Characteristics'!$C:$C,0)))</f>
        <v>0</v>
      </c>
      <c r="M191" s="245">
        <f>IF(ISBLANK(INDEX('Policy Characteristics'!G:G,MATCH($C191,'Policy Characteristics'!$C:$C,0))),"",INDEX('Policy Characteristics'!G:G,MATCH($C191,'Policy Characteristics'!$C:$C,0)))</f>
        <v>1</v>
      </c>
      <c r="N191" s="245">
        <f>IF(ISBLANK(INDEX('Policy Characteristics'!H:H,MATCH($C191,'Policy Characteristics'!$C:$C,0))),"",INDEX('Policy Characteristics'!H:H,MATCH($C191,'Policy Characteristics'!$C:$C,0)))</f>
        <v>1</v>
      </c>
      <c r="O191" s="354" t="str">
        <f>IF(ISBLANK(INDEX('Policy Characteristics'!I:I,MATCH($C191,'Policy Characteristics'!$C:$C,0))),"",INDEX('Policy Characteristics'!I:I,MATCH($C191,'Policy Characteristics'!$C:$C,0)))</f>
        <v>on/off</v>
      </c>
      <c r="P191" s="354" t="str">
        <f>IF(ISBLANK(INDEX('Policy Characteristics'!J:J,MATCH($C191,'Policy Characteristics'!$C:$C,0))),"",INDEX('Policy Characteristics'!J:J,MATCH($C191,'Policy Characteristics'!$C:$C,0)))</f>
        <v>**Description:**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v>
      </c>
      <c r="Q191" s="354" t="str">
        <f>IF(ISBLANK(INDEX('Policy Characteristics'!K:K,MATCH($C191,'Policy Characteristics'!$C:$C,0))),"",INDEX('Policy Characteristics'!K:K,MATCH($C191,'Policy Characteristics'!$C:$C,0)))</f>
        <v/>
      </c>
      <c r="R191" s="354" t="str">
        <f>IF(ISBLANK(INDEX('Policy Characteristics'!L:L,MATCH($C191,'Policy Characteristics'!$C:$C,0))),"",INDEX('Policy Characteristics'!L:L,MATCH($C191,'Policy Characteristics'!$C:$C,0)))</f>
        <v/>
      </c>
    </row>
    <row r="192" spans="1:18" s="345" customFormat="1" ht="19.899999999999999" customHeight="1">
      <c r="A192" s="354" t="str">
        <f>IF(ISBLANK(INDEX('Policy Characteristics'!A:A,MATCH($C192,'Policy Characteristics'!$C:$C,0))),"",INDEX('Policy Characteristics'!A:A,MATCH($C192,'Policy Characteristics'!$C:$C,0)))</f>
        <v>Transportation</v>
      </c>
      <c r="B192" s="366" t="str">
        <f>IF(ISBLANK(INDEX('Policy Characteristics'!B:B,MATCH($C192,'Policy Characteristics'!$C:$C,0))),"",INDEX('Policy Characteristics'!B:B,MATCH($C192,'Policy Characteristics'!$C:$C,0)))</f>
        <v>Non-BAU State-Level Zero-Emission Vehicle Sales Standard</v>
      </c>
      <c r="C192" s="354" t="str">
        <f t="shared" si="10"/>
        <v>Boolean Use Non BAU Minimum Required ZEV Sales Percentage by Subregion</v>
      </c>
      <c r="D192" s="345" t="s">
        <v>714</v>
      </c>
      <c r="E192" s="345" t="s">
        <v>684</v>
      </c>
      <c r="F192" s="345" t="s">
        <v>715</v>
      </c>
      <c r="G192" s="345" t="s">
        <v>707</v>
      </c>
      <c r="H192" s="18">
        <v>2714</v>
      </c>
      <c r="I192" s="253" t="s">
        <v>680</v>
      </c>
      <c r="J192" s="368" t="str">
        <f>IF(ISBLANK(INDEX('Policy Characteristics'!D:D,MATCH($C192,'Policy Characteristics'!$C:$C,0))),"",INDEX('Policy Characteristics'!D:D,MATCH($C192,'Policy Characteristics'!$C:$C,0)))</f>
        <v>ZEV Sales Standard</v>
      </c>
      <c r="K192" s="354" t="str">
        <f>IF(ISBLANK(INDEX('Policy Characteristics'!E:E,MATCH($C192,'Policy Characteristics'!$C:$C,0))),"",INDEX('Policy Characteristics'!E:E,MATCH($C192,'Policy Characteristics'!$C:$C,0)))</f>
        <v>trans non BAU ZEV minimum</v>
      </c>
      <c r="L192" s="245">
        <f>IF(ISBLANK(INDEX('Policy Characteristics'!F:F,MATCH($C192,'Policy Characteristics'!$C:$C,0))),"",INDEX('Policy Characteristics'!F:F,MATCH($C192,'Policy Characteristics'!$C:$C,0)))</f>
        <v>0</v>
      </c>
      <c r="M192" s="245">
        <f>IF(ISBLANK(INDEX('Policy Characteristics'!G:G,MATCH($C192,'Policy Characteristics'!$C:$C,0))),"",INDEX('Policy Characteristics'!G:G,MATCH($C192,'Policy Characteristics'!$C:$C,0)))</f>
        <v>1</v>
      </c>
      <c r="N192" s="245">
        <f>IF(ISBLANK(INDEX('Policy Characteristics'!H:H,MATCH($C192,'Policy Characteristics'!$C:$C,0))),"",INDEX('Policy Characteristics'!H:H,MATCH($C192,'Policy Characteristics'!$C:$C,0)))</f>
        <v>1</v>
      </c>
      <c r="O192" s="354" t="str">
        <f>IF(ISBLANK(INDEX('Policy Characteristics'!I:I,MATCH($C192,'Policy Characteristics'!$C:$C,0))),"",INDEX('Policy Characteristics'!I:I,MATCH($C192,'Policy Characteristics'!$C:$C,0)))</f>
        <v>on/off</v>
      </c>
      <c r="P192" s="354" t="str">
        <f>IF(ISBLANK(INDEX('Policy Characteristics'!J:J,MATCH($C192,'Policy Characteristics'!$C:$C,0))),"",INDEX('Policy Characteristics'!J:J,MATCH($C192,'Policy Characteristics'!$C:$C,0)))</f>
        <v>**Description:**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v>
      </c>
      <c r="Q192" s="354" t="str">
        <f>IF(ISBLANK(INDEX('Policy Characteristics'!K:K,MATCH($C192,'Policy Characteristics'!$C:$C,0))),"",INDEX('Policy Characteristics'!K:K,MATCH($C192,'Policy Characteristics'!$C:$C,0)))</f>
        <v/>
      </c>
      <c r="R192" s="354" t="str">
        <f>IF(ISBLANK(INDEX('Policy Characteristics'!L:L,MATCH($C192,'Policy Characteristics'!$C:$C,0))),"",INDEX('Policy Characteristics'!L:L,MATCH($C192,'Policy Characteristics'!$C:$C,0)))</f>
        <v/>
      </c>
    </row>
    <row r="193" spans="1:19" s="345" customFormat="1" ht="19.899999999999999" customHeight="1">
      <c r="A193" s="354" t="str">
        <f>IF(ISBLANK(INDEX('Policy Characteristics'!A:A,MATCH($C193,'Policy Characteristics'!$C:$C,0))),"",INDEX('Policy Characteristics'!A:A,MATCH($C193,'Policy Characteristics'!$C:$C,0)))</f>
        <v>Transportation</v>
      </c>
      <c r="B193" s="366" t="str">
        <f>IF(ISBLANK(INDEX('Policy Characteristics'!B:B,MATCH($C193,'Policy Characteristics'!$C:$C,0))),"",INDEX('Policy Characteristics'!B:B,MATCH($C193,'Policy Characteristics'!$C:$C,0)))</f>
        <v>Non-BAU State-Level Zero-Emission Vehicle Sales Standard</v>
      </c>
      <c r="C193" s="354" t="str">
        <f t="shared" si="10"/>
        <v>Boolean Use Non BAU Minimum Required ZEV Sales Percentage by Subregion</v>
      </c>
      <c r="D193" s="345" t="s">
        <v>716</v>
      </c>
      <c r="E193" s="345" t="s">
        <v>684</v>
      </c>
      <c r="F193" s="345" t="s">
        <v>717</v>
      </c>
      <c r="G193" s="345" t="s">
        <v>707</v>
      </c>
      <c r="H193" s="18">
        <v>2715</v>
      </c>
      <c r="I193" s="253" t="s">
        <v>680</v>
      </c>
      <c r="J193" s="368" t="str">
        <f>IF(ISBLANK(INDEX('Policy Characteristics'!D:D,MATCH($C193,'Policy Characteristics'!$C:$C,0))),"",INDEX('Policy Characteristics'!D:D,MATCH($C193,'Policy Characteristics'!$C:$C,0)))</f>
        <v>ZEV Sales Standard</v>
      </c>
      <c r="K193" s="354" t="str">
        <f>IF(ISBLANK(INDEX('Policy Characteristics'!E:E,MATCH($C193,'Policy Characteristics'!$C:$C,0))),"",INDEX('Policy Characteristics'!E:E,MATCH($C193,'Policy Characteristics'!$C:$C,0)))</f>
        <v>trans non BAU ZEV minimum</v>
      </c>
      <c r="L193" s="245">
        <f>IF(ISBLANK(INDEX('Policy Characteristics'!F:F,MATCH($C193,'Policy Characteristics'!$C:$C,0))),"",INDEX('Policy Characteristics'!F:F,MATCH($C193,'Policy Characteristics'!$C:$C,0)))</f>
        <v>0</v>
      </c>
      <c r="M193" s="245">
        <f>IF(ISBLANK(INDEX('Policy Characteristics'!G:G,MATCH($C193,'Policy Characteristics'!$C:$C,0))),"",INDEX('Policy Characteristics'!G:G,MATCH($C193,'Policy Characteristics'!$C:$C,0)))</f>
        <v>1</v>
      </c>
      <c r="N193" s="245">
        <f>IF(ISBLANK(INDEX('Policy Characteristics'!H:H,MATCH($C193,'Policy Characteristics'!$C:$C,0))),"",INDEX('Policy Characteristics'!H:H,MATCH($C193,'Policy Characteristics'!$C:$C,0)))</f>
        <v>1</v>
      </c>
      <c r="O193" s="354" t="str">
        <f>IF(ISBLANK(INDEX('Policy Characteristics'!I:I,MATCH($C193,'Policy Characteristics'!$C:$C,0))),"",INDEX('Policy Characteristics'!I:I,MATCH($C193,'Policy Characteristics'!$C:$C,0)))</f>
        <v>on/off</v>
      </c>
      <c r="P193" s="354" t="str">
        <f>IF(ISBLANK(INDEX('Policy Characteristics'!J:J,MATCH($C193,'Policy Characteristics'!$C:$C,0))),"",INDEX('Policy Characteristics'!J:J,MATCH($C193,'Policy Characteristics'!$C:$C,0)))</f>
        <v>**Description:**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v>
      </c>
      <c r="Q193" s="354" t="str">
        <f>IF(ISBLANK(INDEX('Policy Characteristics'!K:K,MATCH($C193,'Policy Characteristics'!$C:$C,0))),"",INDEX('Policy Characteristics'!K:K,MATCH($C193,'Policy Characteristics'!$C:$C,0)))</f>
        <v/>
      </c>
      <c r="R193" s="354" t="str">
        <f>IF(ISBLANK(INDEX('Policy Characteristics'!L:L,MATCH($C193,'Policy Characteristics'!$C:$C,0))),"",INDEX('Policy Characteristics'!L:L,MATCH($C193,'Policy Characteristics'!$C:$C,0)))</f>
        <v/>
      </c>
    </row>
    <row r="194" spans="1:19" s="345" customFormat="1" ht="19.899999999999999" customHeight="1">
      <c r="A194" s="354" t="str">
        <f>IF(ISBLANK(INDEX('Policy Characteristics'!A:A,MATCH($C194,'Policy Characteristics'!$C:$C,0))),"",INDEX('Policy Characteristics'!A:A,MATCH($C194,'Policy Characteristics'!$C:$C,0)))</f>
        <v>Transportation</v>
      </c>
      <c r="B194" s="366" t="str">
        <f>IF(ISBLANK(INDEX('Policy Characteristics'!B:B,MATCH($C194,'Policy Characteristics'!$C:$C,0))),"",INDEX('Policy Characteristics'!B:B,MATCH($C194,'Policy Characteristics'!$C:$C,0)))</f>
        <v>Non-BAU State-Level Zero-Emission Vehicle Sales Standard</v>
      </c>
      <c r="C194" s="354" t="str">
        <f t="shared" si="10"/>
        <v>Boolean Use Non BAU Minimum Required ZEV Sales Percentage by Subregion</v>
      </c>
      <c r="D194" s="345" t="s">
        <v>714</v>
      </c>
      <c r="E194" s="345" t="s">
        <v>686</v>
      </c>
      <c r="F194" s="345" t="s">
        <v>715</v>
      </c>
      <c r="G194" s="345" t="s">
        <v>708</v>
      </c>
      <c r="H194" s="18">
        <v>2716</v>
      </c>
      <c r="I194" s="253" t="s">
        <v>680</v>
      </c>
      <c r="J194" s="368" t="str">
        <f>IF(ISBLANK(INDEX('Policy Characteristics'!D:D,MATCH($C194,'Policy Characteristics'!$C:$C,0))),"",INDEX('Policy Characteristics'!D:D,MATCH($C194,'Policy Characteristics'!$C:$C,0)))</f>
        <v>ZEV Sales Standard</v>
      </c>
      <c r="K194" s="354" t="str">
        <f>IF(ISBLANK(INDEX('Policy Characteristics'!E:E,MATCH($C194,'Policy Characteristics'!$C:$C,0))),"",INDEX('Policy Characteristics'!E:E,MATCH($C194,'Policy Characteristics'!$C:$C,0)))</f>
        <v>trans non BAU ZEV minimum</v>
      </c>
      <c r="L194" s="245">
        <f>IF(ISBLANK(INDEX('Policy Characteristics'!F:F,MATCH($C194,'Policy Characteristics'!$C:$C,0))),"",INDEX('Policy Characteristics'!F:F,MATCH($C194,'Policy Characteristics'!$C:$C,0)))</f>
        <v>0</v>
      </c>
      <c r="M194" s="245">
        <f>IF(ISBLANK(INDEX('Policy Characteristics'!G:G,MATCH($C194,'Policy Characteristics'!$C:$C,0))),"",INDEX('Policy Characteristics'!G:G,MATCH($C194,'Policy Characteristics'!$C:$C,0)))</f>
        <v>1</v>
      </c>
      <c r="N194" s="245">
        <f>IF(ISBLANK(INDEX('Policy Characteristics'!H:H,MATCH($C194,'Policy Characteristics'!$C:$C,0))),"",INDEX('Policy Characteristics'!H:H,MATCH($C194,'Policy Characteristics'!$C:$C,0)))</f>
        <v>1</v>
      </c>
      <c r="O194" s="354" t="str">
        <f>IF(ISBLANK(INDEX('Policy Characteristics'!I:I,MATCH($C194,'Policy Characteristics'!$C:$C,0))),"",INDEX('Policy Characteristics'!I:I,MATCH($C194,'Policy Characteristics'!$C:$C,0)))</f>
        <v>on/off</v>
      </c>
      <c r="P194" s="354" t="str">
        <f>IF(ISBLANK(INDEX('Policy Characteristics'!J:J,MATCH($C194,'Policy Characteristics'!$C:$C,0))),"",INDEX('Policy Characteristics'!J:J,MATCH($C194,'Policy Characteristics'!$C:$C,0)))</f>
        <v>**Description:**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v>
      </c>
      <c r="Q194" s="354" t="str">
        <f>IF(ISBLANK(INDEX('Policy Characteristics'!K:K,MATCH($C194,'Policy Characteristics'!$C:$C,0))),"",INDEX('Policy Characteristics'!K:K,MATCH($C194,'Policy Characteristics'!$C:$C,0)))</f>
        <v/>
      </c>
      <c r="R194" s="354" t="str">
        <f>IF(ISBLANK(INDEX('Policy Characteristics'!L:L,MATCH($C194,'Policy Characteristics'!$C:$C,0))),"",INDEX('Policy Characteristics'!L:L,MATCH($C194,'Policy Characteristics'!$C:$C,0)))</f>
        <v/>
      </c>
    </row>
    <row r="195" spans="1:19" s="345" customFormat="1" ht="19.899999999999999" customHeight="1">
      <c r="A195" s="354" t="str">
        <f>IF(ISBLANK(INDEX('Policy Characteristics'!A:A,MATCH($C195,'Policy Characteristics'!$C:$C,0))),"",INDEX('Policy Characteristics'!A:A,MATCH($C195,'Policy Characteristics'!$C:$C,0)))</f>
        <v>Transportation</v>
      </c>
      <c r="B195" s="366" t="str">
        <f>IF(ISBLANK(INDEX('Policy Characteristics'!B:B,MATCH($C195,'Policy Characteristics'!$C:$C,0))),"",INDEX('Policy Characteristics'!B:B,MATCH($C195,'Policy Characteristics'!$C:$C,0)))</f>
        <v>Non-BAU State-Level Zero-Emission Vehicle Sales Standard</v>
      </c>
      <c r="C195" s="354" t="str">
        <f t="shared" si="10"/>
        <v>Boolean Use Non BAU Minimum Required ZEV Sales Percentage by Subregion</v>
      </c>
      <c r="D195" s="345" t="s">
        <v>716</v>
      </c>
      <c r="E195" s="345" t="s">
        <v>686</v>
      </c>
      <c r="F195" s="345" t="s">
        <v>717</v>
      </c>
      <c r="G195" s="345" t="s">
        <v>708</v>
      </c>
      <c r="H195" s="18">
        <v>2717</v>
      </c>
      <c r="I195" s="253" t="s">
        <v>680</v>
      </c>
      <c r="J195" s="368" t="str">
        <f>IF(ISBLANK(INDEX('Policy Characteristics'!D:D,MATCH($C195,'Policy Characteristics'!$C:$C,0))),"",INDEX('Policy Characteristics'!D:D,MATCH($C195,'Policy Characteristics'!$C:$C,0)))</f>
        <v>ZEV Sales Standard</v>
      </c>
      <c r="K195" s="354" t="str">
        <f>IF(ISBLANK(INDEX('Policy Characteristics'!E:E,MATCH($C195,'Policy Characteristics'!$C:$C,0))),"",INDEX('Policy Characteristics'!E:E,MATCH($C195,'Policy Characteristics'!$C:$C,0)))</f>
        <v>trans non BAU ZEV minimum</v>
      </c>
      <c r="L195" s="245">
        <f>IF(ISBLANK(INDEX('Policy Characteristics'!F:F,MATCH($C195,'Policy Characteristics'!$C:$C,0))),"",INDEX('Policy Characteristics'!F:F,MATCH($C195,'Policy Characteristics'!$C:$C,0)))</f>
        <v>0</v>
      </c>
      <c r="M195" s="245">
        <f>IF(ISBLANK(INDEX('Policy Characteristics'!G:G,MATCH($C195,'Policy Characteristics'!$C:$C,0))),"",INDEX('Policy Characteristics'!G:G,MATCH($C195,'Policy Characteristics'!$C:$C,0)))</f>
        <v>1</v>
      </c>
      <c r="N195" s="245">
        <f>IF(ISBLANK(INDEX('Policy Characteristics'!H:H,MATCH($C195,'Policy Characteristics'!$C:$C,0))),"",INDEX('Policy Characteristics'!H:H,MATCH($C195,'Policy Characteristics'!$C:$C,0)))</f>
        <v>1</v>
      </c>
      <c r="O195" s="354" t="str">
        <f>IF(ISBLANK(INDEX('Policy Characteristics'!I:I,MATCH($C195,'Policy Characteristics'!$C:$C,0))),"",INDEX('Policy Characteristics'!I:I,MATCH($C195,'Policy Characteristics'!$C:$C,0)))</f>
        <v>on/off</v>
      </c>
      <c r="P195" s="354" t="str">
        <f>IF(ISBLANK(INDEX('Policy Characteristics'!J:J,MATCH($C195,'Policy Characteristics'!$C:$C,0))),"",INDEX('Policy Characteristics'!J:J,MATCH($C195,'Policy Characteristics'!$C:$C,0)))</f>
        <v>**Description:**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v>
      </c>
      <c r="Q195" s="354" t="str">
        <f>IF(ISBLANK(INDEX('Policy Characteristics'!K:K,MATCH($C195,'Policy Characteristics'!$C:$C,0))),"",INDEX('Policy Characteristics'!K:K,MATCH($C195,'Policy Characteristics'!$C:$C,0)))</f>
        <v/>
      </c>
      <c r="R195" s="354" t="str">
        <f>IF(ISBLANK(INDEX('Policy Characteristics'!L:L,MATCH($C195,'Policy Characteristics'!$C:$C,0))),"",INDEX('Policy Characteristics'!L:L,MATCH($C195,'Policy Characteristics'!$C:$C,0)))</f>
        <v/>
      </c>
    </row>
    <row r="196" spans="1:19" s="345" customFormat="1" ht="19.899999999999999" customHeight="1">
      <c r="A196" s="354" t="str">
        <f>IF(ISBLANK(INDEX('Policy Characteristics'!A:A,MATCH($C196,'Policy Characteristics'!$C:$C,0))),"",INDEX('Policy Characteristics'!A:A,MATCH($C196,'Policy Characteristics'!$C:$C,0)))</f>
        <v>Transportation</v>
      </c>
      <c r="B196" s="366" t="str">
        <f>IF(ISBLANK(INDEX('Policy Characteristics'!B:B,MATCH($C196,'Policy Characteristics'!$C:$C,0))),"",INDEX('Policy Characteristics'!B:B,MATCH($C196,'Policy Characteristics'!$C:$C,0)))</f>
        <v>Non-BAU State-Level Zero-Emission Vehicle Sales Standard</v>
      </c>
      <c r="C196" s="354" t="str">
        <f t="shared" si="10"/>
        <v>Boolean Use Non BAU Minimum Required ZEV Sales Percentage by Subregion</v>
      </c>
      <c r="D196" s="345" t="s">
        <v>714</v>
      </c>
      <c r="E196" s="345" t="s">
        <v>688</v>
      </c>
      <c r="F196" s="345" t="s">
        <v>715</v>
      </c>
      <c r="G196" s="345" t="s">
        <v>709</v>
      </c>
      <c r="H196" s="18">
        <v>2718</v>
      </c>
      <c r="I196" s="253" t="s">
        <v>680</v>
      </c>
      <c r="J196" s="368" t="str">
        <f>IF(ISBLANK(INDEX('Policy Characteristics'!D:D,MATCH($C196,'Policy Characteristics'!$C:$C,0))),"",INDEX('Policy Characteristics'!D:D,MATCH($C196,'Policy Characteristics'!$C:$C,0)))</f>
        <v>ZEV Sales Standard</v>
      </c>
      <c r="K196" s="354" t="str">
        <f>IF(ISBLANK(INDEX('Policy Characteristics'!E:E,MATCH($C196,'Policy Characteristics'!$C:$C,0))),"",INDEX('Policy Characteristics'!E:E,MATCH($C196,'Policy Characteristics'!$C:$C,0)))</f>
        <v>trans non BAU ZEV minimum</v>
      </c>
      <c r="L196" s="245">
        <f>IF(ISBLANK(INDEX('Policy Characteristics'!F:F,MATCH($C196,'Policy Characteristics'!$C:$C,0))),"",INDEX('Policy Characteristics'!F:F,MATCH($C196,'Policy Characteristics'!$C:$C,0)))</f>
        <v>0</v>
      </c>
      <c r="M196" s="245">
        <f>IF(ISBLANK(INDEX('Policy Characteristics'!G:G,MATCH($C196,'Policy Characteristics'!$C:$C,0))),"",INDEX('Policy Characteristics'!G:G,MATCH($C196,'Policy Characteristics'!$C:$C,0)))</f>
        <v>1</v>
      </c>
      <c r="N196" s="245">
        <f>IF(ISBLANK(INDEX('Policy Characteristics'!H:H,MATCH($C196,'Policy Characteristics'!$C:$C,0))),"",INDEX('Policy Characteristics'!H:H,MATCH($C196,'Policy Characteristics'!$C:$C,0)))</f>
        <v>1</v>
      </c>
      <c r="O196" s="354" t="str">
        <f>IF(ISBLANK(INDEX('Policy Characteristics'!I:I,MATCH($C196,'Policy Characteristics'!$C:$C,0))),"",INDEX('Policy Characteristics'!I:I,MATCH($C196,'Policy Characteristics'!$C:$C,0)))</f>
        <v>on/off</v>
      </c>
      <c r="P196" s="354" t="str">
        <f>IF(ISBLANK(INDEX('Policy Characteristics'!J:J,MATCH($C196,'Policy Characteristics'!$C:$C,0))),"",INDEX('Policy Characteristics'!J:J,MATCH($C196,'Policy Characteristics'!$C:$C,0)))</f>
        <v>**Description:**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v>
      </c>
      <c r="Q196" s="354" t="str">
        <f>IF(ISBLANK(INDEX('Policy Characteristics'!K:K,MATCH($C196,'Policy Characteristics'!$C:$C,0))),"",INDEX('Policy Characteristics'!K:K,MATCH($C196,'Policy Characteristics'!$C:$C,0)))</f>
        <v/>
      </c>
      <c r="R196" s="354" t="str">
        <f>IF(ISBLANK(INDEX('Policy Characteristics'!L:L,MATCH($C196,'Policy Characteristics'!$C:$C,0))),"",INDEX('Policy Characteristics'!L:L,MATCH($C196,'Policy Characteristics'!$C:$C,0)))</f>
        <v/>
      </c>
    </row>
    <row r="197" spans="1:19" s="345" customFormat="1" ht="19.899999999999999" customHeight="1">
      <c r="A197" s="354" t="str">
        <f>IF(ISBLANK(INDEX('Policy Characteristics'!A:A,MATCH($C197,'Policy Characteristics'!$C:$C,0))),"",INDEX('Policy Characteristics'!A:A,MATCH($C197,'Policy Characteristics'!$C:$C,0)))</f>
        <v>Transportation</v>
      </c>
      <c r="B197" s="366" t="str">
        <f>IF(ISBLANK(INDEX('Policy Characteristics'!B:B,MATCH($C197,'Policy Characteristics'!$C:$C,0))),"",INDEX('Policy Characteristics'!B:B,MATCH($C197,'Policy Characteristics'!$C:$C,0)))</f>
        <v>Non-BAU State-Level Zero-Emission Vehicle Sales Standard</v>
      </c>
      <c r="C197" s="354" t="str">
        <f t="shared" si="10"/>
        <v>Boolean Use Non BAU Minimum Required ZEV Sales Percentage by Subregion</v>
      </c>
      <c r="D197" s="345" t="s">
        <v>716</v>
      </c>
      <c r="E197" s="345" t="s">
        <v>688</v>
      </c>
      <c r="F197" s="345" t="s">
        <v>717</v>
      </c>
      <c r="G197" s="345" t="s">
        <v>713</v>
      </c>
      <c r="H197" s="18">
        <v>2719</v>
      </c>
      <c r="I197" s="253" t="s">
        <v>680</v>
      </c>
      <c r="J197" s="368" t="str">
        <f>IF(ISBLANK(INDEX('Policy Characteristics'!D:D,MATCH($C197,'Policy Characteristics'!$C:$C,0))),"",INDEX('Policy Characteristics'!D:D,MATCH($C197,'Policy Characteristics'!$C:$C,0)))</f>
        <v>ZEV Sales Standard</v>
      </c>
      <c r="K197" s="354" t="str">
        <f>IF(ISBLANK(INDEX('Policy Characteristics'!E:E,MATCH($C197,'Policy Characteristics'!$C:$C,0))),"",INDEX('Policy Characteristics'!E:E,MATCH($C197,'Policy Characteristics'!$C:$C,0)))</f>
        <v>trans non BAU ZEV minimum</v>
      </c>
      <c r="L197" s="245">
        <f>IF(ISBLANK(INDEX('Policy Characteristics'!F:F,MATCH($C197,'Policy Characteristics'!$C:$C,0))),"",INDEX('Policy Characteristics'!F:F,MATCH($C197,'Policy Characteristics'!$C:$C,0)))</f>
        <v>0</v>
      </c>
      <c r="M197" s="245">
        <f>IF(ISBLANK(INDEX('Policy Characteristics'!G:G,MATCH($C197,'Policy Characteristics'!$C:$C,0))),"",INDEX('Policy Characteristics'!G:G,MATCH($C197,'Policy Characteristics'!$C:$C,0)))</f>
        <v>1</v>
      </c>
      <c r="N197" s="245">
        <f>IF(ISBLANK(INDEX('Policy Characteristics'!H:H,MATCH($C197,'Policy Characteristics'!$C:$C,0))),"",INDEX('Policy Characteristics'!H:H,MATCH($C197,'Policy Characteristics'!$C:$C,0)))</f>
        <v>1</v>
      </c>
      <c r="O197" s="354" t="str">
        <f>IF(ISBLANK(INDEX('Policy Characteristics'!I:I,MATCH($C197,'Policy Characteristics'!$C:$C,0))),"",INDEX('Policy Characteristics'!I:I,MATCH($C197,'Policy Characteristics'!$C:$C,0)))</f>
        <v>on/off</v>
      </c>
      <c r="P197" s="354" t="str">
        <f>IF(ISBLANK(INDEX('Policy Characteristics'!J:J,MATCH($C197,'Policy Characteristics'!$C:$C,0))),"",INDEX('Policy Characteristics'!J:J,MATCH($C197,'Policy Characteristics'!$C:$C,0)))</f>
        <v>**Description:**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v>
      </c>
      <c r="Q197" s="354" t="str">
        <f>IF(ISBLANK(INDEX('Policy Characteristics'!K:K,MATCH($C197,'Policy Characteristics'!$C:$C,0))),"",INDEX('Policy Characteristics'!K:K,MATCH($C197,'Policy Characteristics'!$C:$C,0)))</f>
        <v/>
      </c>
      <c r="R197" s="354" t="str">
        <f>IF(ISBLANK(INDEX('Policy Characteristics'!L:L,MATCH($C197,'Policy Characteristics'!$C:$C,0))),"",INDEX('Policy Characteristics'!L:L,MATCH($C197,'Policy Characteristics'!$C:$C,0)))</f>
        <v/>
      </c>
    </row>
    <row r="198" spans="1:19" s="345" customFormat="1" ht="19.899999999999999" customHeight="1">
      <c r="A198" s="354" t="str">
        <f>IF(ISBLANK(INDEX('Policy Characteristics'!A:A,MATCH($C198,'Policy Characteristics'!$C:$C,0))),"",INDEX('Policy Characteristics'!A:A,MATCH($C198,'Policy Characteristics'!$C:$C,0)))</f>
        <v>Transportation</v>
      </c>
      <c r="B198" s="366" t="str">
        <f>IF(ISBLANK(INDEX('Policy Characteristics'!B:B,MATCH($C198,'Policy Characteristics'!$C:$C,0))),"",INDEX('Policy Characteristics'!B:B,MATCH($C198,'Policy Characteristics'!$C:$C,0)))</f>
        <v>Non-BAU State-Level Zero-Emission Vehicle Sales Standard</v>
      </c>
      <c r="C198" s="354" t="str">
        <f t="shared" si="10"/>
        <v>Boolean Use Non BAU Minimum Required ZEV Sales Percentage by Subregion</v>
      </c>
      <c r="D198" s="345" t="s">
        <v>714</v>
      </c>
      <c r="E198" s="345" t="s">
        <v>690</v>
      </c>
      <c r="F198" s="345" t="s">
        <v>715</v>
      </c>
      <c r="G198" s="345" t="s">
        <v>710</v>
      </c>
      <c r="H198" s="18">
        <v>2720</v>
      </c>
      <c r="I198" s="253" t="s">
        <v>680</v>
      </c>
      <c r="J198" s="368" t="str">
        <f>IF(ISBLANK(INDEX('Policy Characteristics'!D:D,MATCH($C198,'Policy Characteristics'!$C:$C,0))),"",INDEX('Policy Characteristics'!D:D,MATCH($C198,'Policy Characteristics'!$C:$C,0)))</f>
        <v>ZEV Sales Standard</v>
      </c>
      <c r="K198" s="354" t="str">
        <f>IF(ISBLANK(INDEX('Policy Characteristics'!E:E,MATCH($C198,'Policy Characteristics'!$C:$C,0))),"",INDEX('Policy Characteristics'!E:E,MATCH($C198,'Policy Characteristics'!$C:$C,0)))</f>
        <v>trans non BAU ZEV minimum</v>
      </c>
      <c r="L198" s="245">
        <f>IF(ISBLANK(INDEX('Policy Characteristics'!F:F,MATCH($C198,'Policy Characteristics'!$C:$C,0))),"",INDEX('Policy Characteristics'!F:F,MATCH($C198,'Policy Characteristics'!$C:$C,0)))</f>
        <v>0</v>
      </c>
      <c r="M198" s="245">
        <f>IF(ISBLANK(INDEX('Policy Characteristics'!G:G,MATCH($C198,'Policy Characteristics'!$C:$C,0))),"",INDEX('Policy Characteristics'!G:G,MATCH($C198,'Policy Characteristics'!$C:$C,0)))</f>
        <v>1</v>
      </c>
      <c r="N198" s="245">
        <f>IF(ISBLANK(INDEX('Policy Characteristics'!H:H,MATCH($C198,'Policy Characteristics'!$C:$C,0))),"",INDEX('Policy Characteristics'!H:H,MATCH($C198,'Policy Characteristics'!$C:$C,0)))</f>
        <v>1</v>
      </c>
      <c r="O198" s="354" t="str">
        <f>IF(ISBLANK(INDEX('Policy Characteristics'!I:I,MATCH($C198,'Policy Characteristics'!$C:$C,0))),"",INDEX('Policy Characteristics'!I:I,MATCH($C198,'Policy Characteristics'!$C:$C,0)))</f>
        <v>on/off</v>
      </c>
      <c r="P198" s="354" t="str">
        <f>IF(ISBLANK(INDEX('Policy Characteristics'!J:J,MATCH($C198,'Policy Characteristics'!$C:$C,0))),"",INDEX('Policy Characteristics'!J:J,MATCH($C198,'Policy Characteristics'!$C:$C,0)))</f>
        <v>**Description:**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v>
      </c>
      <c r="Q198" s="354" t="str">
        <f>IF(ISBLANK(INDEX('Policy Characteristics'!K:K,MATCH($C198,'Policy Characteristics'!$C:$C,0))),"",INDEX('Policy Characteristics'!K:K,MATCH($C198,'Policy Characteristics'!$C:$C,0)))</f>
        <v/>
      </c>
      <c r="R198" s="354" t="str">
        <f>IF(ISBLANK(INDEX('Policy Characteristics'!L:L,MATCH($C198,'Policy Characteristics'!$C:$C,0))),"",INDEX('Policy Characteristics'!L:L,MATCH($C198,'Policy Characteristics'!$C:$C,0)))</f>
        <v/>
      </c>
    </row>
    <row r="199" spans="1:19" ht="19.899999999999999" customHeight="1">
      <c r="A199" s="354" t="str">
        <f>IF(ISBLANK(INDEX('Policy Characteristics'!A:A,MATCH($C199,'Policy Characteristics'!$C:$C,0))),"",INDEX('Policy Characteristics'!A:A,MATCH($C199,'Policy Characteristics'!$C:$C,0)))</f>
        <v>Transportation</v>
      </c>
      <c r="B199" s="366" t="str">
        <f>IF(ISBLANK(INDEX('Policy Characteristics'!B:B,MATCH($C199,'Policy Characteristics'!$C:$C,0))),"",INDEX('Policy Characteristics'!B:B,MATCH($C199,'Policy Characteristics'!$C:$C,0)))</f>
        <v>Non-BAU State-Level Zero-Emission Vehicle Sales Standard</v>
      </c>
      <c r="C199" s="354" t="str">
        <f t="shared" si="10"/>
        <v>Boolean Use Non BAU Minimum Required ZEV Sales Percentage by Subregion</v>
      </c>
      <c r="D199" s="345" t="s">
        <v>716</v>
      </c>
      <c r="E199" s="345" t="s">
        <v>690</v>
      </c>
      <c r="F199" s="345" t="s">
        <v>717</v>
      </c>
      <c r="G199" s="345" t="s">
        <v>710</v>
      </c>
      <c r="H199" s="18">
        <v>2721</v>
      </c>
      <c r="I199" s="253" t="s">
        <v>680</v>
      </c>
      <c r="J199" s="368" t="str">
        <f>IF(ISBLANK(INDEX('Policy Characteristics'!D:D,MATCH($C199,'Policy Characteristics'!$C:$C,0))),"",INDEX('Policy Characteristics'!D:D,MATCH($C199,'Policy Characteristics'!$C:$C,0)))</f>
        <v>ZEV Sales Standard</v>
      </c>
      <c r="K199" s="354" t="str">
        <f>IF(ISBLANK(INDEX('Policy Characteristics'!E:E,MATCH($C199,'Policy Characteristics'!$C:$C,0))),"",INDEX('Policy Characteristics'!E:E,MATCH($C199,'Policy Characteristics'!$C:$C,0)))</f>
        <v>trans non BAU ZEV minimum</v>
      </c>
      <c r="L199" s="245">
        <f>IF(ISBLANK(INDEX('Policy Characteristics'!F:F,MATCH($C199,'Policy Characteristics'!$C:$C,0))),"",INDEX('Policy Characteristics'!F:F,MATCH($C199,'Policy Characteristics'!$C:$C,0)))</f>
        <v>0</v>
      </c>
      <c r="M199" s="245">
        <f>IF(ISBLANK(INDEX('Policy Characteristics'!G:G,MATCH($C199,'Policy Characteristics'!$C:$C,0))),"",INDEX('Policy Characteristics'!G:G,MATCH($C199,'Policy Characteristics'!$C:$C,0)))</f>
        <v>1</v>
      </c>
      <c r="N199" s="245">
        <f>IF(ISBLANK(INDEX('Policy Characteristics'!H:H,MATCH($C199,'Policy Characteristics'!$C:$C,0))),"",INDEX('Policy Characteristics'!H:H,MATCH($C199,'Policy Characteristics'!$C:$C,0)))</f>
        <v>1</v>
      </c>
      <c r="O199" s="354" t="str">
        <f>IF(ISBLANK(INDEX('Policy Characteristics'!I:I,MATCH($C199,'Policy Characteristics'!$C:$C,0))),"",INDEX('Policy Characteristics'!I:I,MATCH($C199,'Policy Characteristics'!$C:$C,0)))</f>
        <v>on/off</v>
      </c>
      <c r="P199" s="354" t="str">
        <f>IF(ISBLANK(INDEX('Policy Characteristics'!J:J,MATCH($C199,'Policy Characteristics'!$C:$C,0))),"",INDEX('Policy Characteristics'!J:J,MATCH($C199,'Policy Characteristics'!$C:$C,0)))</f>
        <v>**Description:** This policy allows the model to apply alternate assumptions for minimum required ZEV (specified through an input data file) sales percentages by region. However, since South Korea does not implement region-specific (subnational) ZEV sales mandates, this policy effectively defaults to the nationally applied BAU requirement in the Korean EPS model. Consequently, the Boolean switch should remain off (0) to ensure the model consistently uses the national BAU ZEV sales percentages.</v>
      </c>
      <c r="Q199" s="354" t="str">
        <f>IF(ISBLANK(INDEX('Policy Characteristics'!K:K,MATCH($C199,'Policy Characteristics'!$C:$C,0))),"",INDEX('Policy Characteristics'!K:K,MATCH($C199,'Policy Characteristics'!$C:$C,0)))</f>
        <v/>
      </c>
      <c r="R199" s="354" t="str">
        <f>IF(ISBLANK(INDEX('Policy Characteristics'!L:L,MATCH($C199,'Policy Characteristics'!$C:$C,0))),"",INDEX('Policy Characteristics'!L:L,MATCH($C199,'Policy Characteristics'!$C:$C,0)))</f>
        <v/>
      </c>
    </row>
    <row r="200" spans="1:19" ht="14.5">
      <c r="A200" s="354" t="str">
        <f>IF(ISBLANK(INDEX('Policy Characteristics'!A:A,MATCH($C200,'Policy Characteristics'!$C:$C,0))),"",INDEX('Policy Characteristics'!A:A,MATCH($C200,'Policy Characteristics'!$C:$C,0)))</f>
        <v>Transportation</v>
      </c>
      <c r="B200" s="366" t="str">
        <f>IF(ISBLANK(INDEX('Policy Characteristics'!B:B,MATCH($C200,'Policy Characteristics'!$C:$C,0))),"",INDEX('Policy Characteristics'!B:B,MATCH($C200,'Policy Characteristics'!$C:$C,0)))</f>
        <v>Non-BAU Max Fuel Consumption by Vehicle Type</v>
      </c>
      <c r="C200" t="s">
        <v>3861</v>
      </c>
      <c r="D200" s="345"/>
      <c r="E200" s="345"/>
      <c r="F200" s="345"/>
      <c r="G200" s="345"/>
      <c r="H200" s="18">
        <v>2771</v>
      </c>
      <c r="I200" s="253" t="s">
        <v>670</v>
      </c>
      <c r="J200" s="368" t="str">
        <f>IF(ISBLANK(INDEX('Policy Characteristics'!D:D,MATCH($C200,'Policy Characteristics'!$C:$C,0))),"",INDEX('Policy Characteristics'!D:D,MATCH($C200,'Policy Characteristics'!$C:$C,0)))</f>
        <v>Low Carbon Fuel Standard</v>
      </c>
      <c r="K200" s="354" t="str">
        <f>IF(ISBLANK(INDEX('Policy Characteristics'!E:E,MATCH($C200,'Policy Characteristics'!$C:$C,0))),"",INDEX('Policy Characteristics'!E:E,MATCH($C200,'Policy Characteristics'!$C:$C,0)))</f>
        <v/>
      </c>
      <c r="L200" s="245">
        <f>IF(ISBLANK(INDEX('Policy Characteristics'!F:F,MATCH($C200,'Policy Characteristics'!$C:$C,0))),"",INDEX('Policy Characteristics'!F:F,MATCH($C200,'Policy Characteristics'!$C:$C,0)))</f>
        <v>0</v>
      </c>
      <c r="M200" s="245">
        <f>IF(ISBLANK(INDEX('Policy Characteristics'!G:G,MATCH($C200,'Policy Characteristics'!$C:$C,0))),"",INDEX('Policy Characteristics'!G:G,MATCH($C200,'Policy Characteristics'!$C:$C,0)))</f>
        <v>1</v>
      </c>
      <c r="N200" s="245">
        <f>IF(ISBLANK(INDEX('Policy Characteristics'!H:H,MATCH($C200,'Policy Characteristics'!$C:$C,0))),"",INDEX('Policy Characteristics'!H:H,MATCH($C200,'Policy Characteristics'!$C:$C,0)))</f>
        <v>1</v>
      </c>
      <c r="O200" s="354" t="str">
        <f>IF(ISBLANK(INDEX('Policy Characteristics'!I:I,MATCH($C200,'Policy Characteristics'!$C:$C,0))),"",INDEX('Policy Characteristics'!I:I,MATCH($C200,'Policy Characteristics'!$C:$C,0)))</f>
        <v>on/off</v>
      </c>
      <c r="P200" s="354" t="str">
        <f>IF(ISBLANK(INDEX('Policy Characteristics'!J:J,MATCH($C200,'Policy Characteristics'!$C:$C,0))),"",INDEX('Policy Characteristics'!J:J,MATCH($C200,'Policy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200" s="354" t="str">
        <f>IF(ISBLANK(INDEX('Policy Characteristics'!K:K,MATCH($C200,'Policy Characteristics'!$C:$C,0))),"",INDEX('Policy Characteristics'!K:K,MATCH($C200,'Policy Characteristics'!$C:$C,0)))</f>
        <v/>
      </c>
      <c r="R200" s="354" t="str">
        <f>IF(ISBLANK(INDEX('Policy Characteristics'!L:L,MATCH($C200,'Policy Characteristics'!$C:$C,0))),"",INDEX('Policy Characteristics'!L:L,MATCH($C200,'Policy Characteristics'!$C:$C,0)))</f>
        <v/>
      </c>
      <c r="S200" s="345" t="s">
        <v>1897</v>
      </c>
    </row>
    <row r="201" spans="1:19" ht="19.899999999999999" customHeight="1">
      <c r="A201" s="354" t="str">
        <f>IF(ISBLANK(INDEX('Policy Characteristics'!A:A,MATCH($C201,'Policy Characteristics'!$C:$C,0))),"",INDEX('Policy Characteristics'!A:A,MATCH($C201,'Policy Characteristics'!$C:$C,0)))</f>
        <v>Buildings and Appliances</v>
      </c>
      <c r="B201" s="366" t="str">
        <f>IF(ISBLANK(INDEX('Policy Characteristics'!B:B,MATCH($C201,'Policy Characteristics'!$C:$C,0))),"",INDEX('Policy Characteristics'!B:B,MATCH($C201,'Policy Characteristics'!$C:$C,0)))</f>
        <v>Building Component Electrification</v>
      </c>
      <c r="C201" t="s">
        <v>151</v>
      </c>
      <c r="D201" s="253" t="s">
        <v>718</v>
      </c>
      <c r="E201" s="253" t="s">
        <v>719</v>
      </c>
      <c r="F201" s="253" t="s">
        <v>720</v>
      </c>
      <c r="G201" s="253" t="s">
        <v>721</v>
      </c>
      <c r="H201" s="18">
        <v>435</v>
      </c>
      <c r="I201" s="367" t="s">
        <v>670</v>
      </c>
      <c r="J201" s="368" t="str">
        <f>IF(ISBLANK(INDEX('Policy Characteristics'!D:D,MATCH($C201,'Policy Characteristics'!$C:$C,0))),"",INDEX('Policy Characteristics'!D:D,MATCH($C201,'Policy Characteristics'!$C:$C,0)))</f>
        <v>Building Component Electrification</v>
      </c>
      <c r="K201" s="354" t="str">
        <f>IF(ISBLANK(INDEX('Policy Characteristics'!E:E,MATCH($C201,'Policy Characteristics'!$C:$C,0))),"",INDEX('Policy Characteristics'!E:E,MATCH($C201,'Policy Characteristics'!$C:$C,0)))</f>
        <v>bldgs new component fuel shifting</v>
      </c>
      <c r="L201" s="222">
        <f>IF(ISBLANK(INDEX('Policy Characteristics'!F:F,MATCH($C201,'Policy Characteristics'!$C:$C,0))),"",INDEX('Policy Characteristics'!F:F,MATCH($C201,'Policy Characteristics'!$C:$C,0)))</f>
        <v>0</v>
      </c>
      <c r="M201" s="222">
        <f>IF(ISBLANK(INDEX('Policy Characteristics'!G:G,MATCH($C201,'Policy Characteristics'!$C:$C,0))),"",INDEX('Policy Characteristics'!G:G,MATCH($C201,'Policy Characteristics'!$C:$C,0)))</f>
        <v>1</v>
      </c>
      <c r="N201" s="222">
        <f>IF(ISBLANK(INDEX('Policy Characteristics'!H:H,MATCH($C201,'Policy Characteristics'!$C:$C,0))),"",INDEX('Policy Characteristics'!H:H,MATCH($C201,'Policy Characteristics'!$C:$C,0)))</f>
        <v>0.01</v>
      </c>
      <c r="O201" s="354" t="str">
        <f>IF(ISBLANK(INDEX('Policy Characteristics'!I:I,MATCH($C201,'Policy Characteristics'!$C:$C,0))),"",INDEX('Policy Characteristics'!I:I,MATCH($C201,'Policy Characteristics'!$C:$C,0)))</f>
        <v>% of newly sold non-electric building components</v>
      </c>
      <c r="P201" s="354" t="str">
        <f>IF(ISBLANK(INDEX('Policy Characteristics'!J:J,MATCH($C201,'Policy Characteristics'!$C:$C,0))),"",INDEX('Policy Characteristics'!J:J,MATCH($C201,'Policy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01" s="354" t="str">
        <f>IF(ISBLANK(INDEX('Policy Characteristics'!K:K,MATCH($C201,'Policy Characteristics'!$C:$C,0))),"",INDEX('Policy Characteristics'!K:K,MATCH($C201,'Policy Characteristics'!$C:$C,0)))</f>
        <v>buildings-sector-main.html#component-elec</v>
      </c>
      <c r="R201" s="354" t="str">
        <f>IF(ISBLANK(INDEX('Policy Characteristics'!L:L,MATCH($C201,'Policy Characteristics'!$C:$C,0))),"",INDEX('Policy Characteristics'!L:L,MATCH($C201,'Policy Characteristics'!$C:$C,0)))</f>
        <v>building-component-electrification.html</v>
      </c>
    </row>
    <row r="202" spans="1:19" ht="19.899999999999999" customHeight="1">
      <c r="A202" s="354" t="str">
        <f>IF(ISBLANK(INDEX('Policy Characteristics'!A:A,MATCH($C202,'Policy Characteristics'!$C:$C,0))),"",INDEX('Policy Characteristics'!A:A,MATCH($C202,'Policy Characteristics'!$C:$C,0)))</f>
        <v>Buildings and Appliances</v>
      </c>
      <c r="B202" s="366" t="str">
        <f>IF(ISBLANK(INDEX('Policy Characteristics'!B:B,MATCH($C202,'Policy Characteristics'!$C:$C,0))),"",INDEX('Policy Characteristics'!B:B,MATCH($C202,'Policy Characteristics'!$C:$C,0)))</f>
        <v>Building Component Electrification</v>
      </c>
      <c r="C202" s="354" t="str">
        <f t="shared" ref="C202:C214" si="11">C$201</f>
        <v>Fraction of New Bldg Components Shifted to Other Fuels</v>
      </c>
      <c r="D202" s="253" t="s">
        <v>722</v>
      </c>
      <c r="E202" s="253" t="s">
        <v>719</v>
      </c>
      <c r="F202" s="253" t="s">
        <v>723</v>
      </c>
      <c r="G202" s="253" t="s">
        <v>721</v>
      </c>
      <c r="H202" s="18">
        <v>436</v>
      </c>
      <c r="I202" s="367" t="s">
        <v>680</v>
      </c>
      <c r="J202" s="368" t="str">
        <f>IF(ISBLANK(INDEX('Policy Characteristics'!D:D,MATCH($C202,'Policy Characteristics'!$C:$C,0))),"",INDEX('Policy Characteristics'!D:D,MATCH($C202,'Policy Characteristics'!$C:$C,0)))</f>
        <v>Building Component Electrification</v>
      </c>
      <c r="K202" s="354" t="str">
        <f>IF(ISBLANK(INDEX('Policy Characteristics'!E:E,MATCH($C202,'Policy Characteristics'!$C:$C,0))),"",INDEX('Policy Characteristics'!E:E,MATCH($C202,'Policy Characteristics'!$C:$C,0)))</f>
        <v>bldgs new component fuel shifting</v>
      </c>
      <c r="L202" s="222">
        <f>IF(ISBLANK(INDEX('Policy Characteristics'!F:F,MATCH($C202,'Policy Characteristics'!$C:$C,0))),"",INDEX('Policy Characteristics'!F:F,MATCH($C202,'Policy Characteristics'!$C:$C,0)))</f>
        <v>0</v>
      </c>
      <c r="M202" s="222">
        <f>IF(ISBLANK(INDEX('Policy Characteristics'!G:G,MATCH($C202,'Policy Characteristics'!$C:$C,0))),"",INDEX('Policy Characteristics'!G:G,MATCH($C202,'Policy Characteristics'!$C:$C,0)))</f>
        <v>1</v>
      </c>
      <c r="N202" s="222">
        <f>IF(ISBLANK(INDEX('Policy Characteristics'!H:H,MATCH($C202,'Policy Characteristics'!$C:$C,0))),"",INDEX('Policy Characteristics'!H:H,MATCH($C202,'Policy Characteristics'!$C:$C,0)))</f>
        <v>0.01</v>
      </c>
      <c r="O202" s="354" t="str">
        <f>IF(ISBLANK(INDEX('Policy Characteristics'!I:I,MATCH($C202,'Policy Characteristics'!$C:$C,0))),"",INDEX('Policy Characteristics'!I:I,MATCH($C202,'Policy Characteristics'!$C:$C,0)))</f>
        <v>% of newly sold non-electric building components</v>
      </c>
      <c r="P202" s="354" t="str">
        <f>IF(ISBLANK(INDEX('Policy Characteristics'!J:J,MATCH($C202,'Policy Characteristics'!$C:$C,0))),"",INDEX('Policy Characteristics'!J:J,MATCH($C202,'Policy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02" s="354" t="str">
        <f>IF(ISBLANK(INDEX('Policy Characteristics'!K:K,MATCH($C202,'Policy Characteristics'!$C:$C,0))),"",INDEX('Policy Characteristics'!K:K,MATCH($C202,'Policy Characteristics'!$C:$C,0)))</f>
        <v>buildings-sector-main.html#component-elec</v>
      </c>
      <c r="R202" s="354" t="str">
        <f>IF(ISBLANK(INDEX('Policy Characteristics'!L:L,MATCH($C202,'Policy Characteristics'!$C:$C,0))),"",INDEX('Policy Characteristics'!L:L,MATCH($C202,'Policy Characteristics'!$C:$C,0)))</f>
        <v>building-component-electrification.html</v>
      </c>
    </row>
    <row r="203" spans="1:19" ht="19.899999999999999" customHeight="1">
      <c r="A203" s="354" t="str">
        <f>IF(ISBLANK(INDEX('Policy Characteristics'!A:A,MATCH($C203,'Policy Characteristics'!$C:$C,0))),"",INDEX('Policy Characteristics'!A:A,MATCH($C203,'Policy Characteristics'!$C:$C,0)))</f>
        <v>Buildings and Appliances</v>
      </c>
      <c r="B203" s="366" t="str">
        <f>IF(ISBLANK(INDEX('Policy Characteristics'!B:B,MATCH($C203,'Policy Characteristics'!$C:$C,0))),"",INDEX('Policy Characteristics'!B:B,MATCH($C203,'Policy Characteristics'!$C:$C,0)))</f>
        <v>Building Component Electrification</v>
      </c>
      <c r="C203" s="354" t="str">
        <f t="shared" si="11"/>
        <v>Fraction of New Bldg Components Shifted to Other Fuels</v>
      </c>
      <c r="D203" s="253" t="s">
        <v>724</v>
      </c>
      <c r="E203" s="253" t="s">
        <v>719</v>
      </c>
      <c r="F203" s="253" t="s">
        <v>725</v>
      </c>
      <c r="G203" s="253" t="s">
        <v>721</v>
      </c>
      <c r="H203" s="18">
        <v>437</v>
      </c>
      <c r="I203" s="367" t="s">
        <v>680</v>
      </c>
      <c r="J203" s="368" t="str">
        <f>IF(ISBLANK(INDEX('Policy Characteristics'!D:D,MATCH($C203,'Policy Characteristics'!$C:$C,0))),"",INDEX('Policy Characteristics'!D:D,MATCH($C203,'Policy Characteristics'!$C:$C,0)))</f>
        <v>Building Component Electrification</v>
      </c>
      <c r="K203" s="354" t="str">
        <f>IF(ISBLANK(INDEX('Policy Characteristics'!E:E,MATCH($C203,'Policy Characteristics'!$C:$C,0))),"",INDEX('Policy Characteristics'!E:E,MATCH($C203,'Policy Characteristics'!$C:$C,0)))</f>
        <v>bldgs new component fuel shifting</v>
      </c>
      <c r="L203" s="222">
        <f>IF(ISBLANK(INDEX('Policy Characteristics'!F:F,MATCH($C203,'Policy Characteristics'!$C:$C,0))),"",INDEX('Policy Characteristics'!F:F,MATCH($C203,'Policy Characteristics'!$C:$C,0)))</f>
        <v>0</v>
      </c>
      <c r="M203" s="222">
        <f>IF(ISBLANK(INDEX('Policy Characteristics'!G:G,MATCH($C203,'Policy Characteristics'!$C:$C,0))),"",INDEX('Policy Characteristics'!G:G,MATCH($C203,'Policy Characteristics'!$C:$C,0)))</f>
        <v>1</v>
      </c>
      <c r="N203" s="222">
        <f>IF(ISBLANK(INDEX('Policy Characteristics'!H:H,MATCH($C203,'Policy Characteristics'!$C:$C,0))),"",INDEX('Policy Characteristics'!H:H,MATCH($C203,'Policy Characteristics'!$C:$C,0)))</f>
        <v>0.01</v>
      </c>
      <c r="O203" s="354" t="str">
        <f>IF(ISBLANK(INDEX('Policy Characteristics'!I:I,MATCH($C203,'Policy Characteristics'!$C:$C,0))),"",INDEX('Policy Characteristics'!I:I,MATCH($C203,'Policy Characteristics'!$C:$C,0)))</f>
        <v>% of newly sold non-electric building components</v>
      </c>
      <c r="P203" s="354" t="str">
        <f>IF(ISBLANK(INDEX('Policy Characteristics'!J:J,MATCH($C203,'Policy Characteristics'!$C:$C,0))),"",INDEX('Policy Characteristics'!J:J,MATCH($C203,'Policy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03" s="354" t="str">
        <f>IF(ISBLANK(INDEX('Policy Characteristics'!K:K,MATCH($C203,'Policy Characteristics'!$C:$C,0))),"",INDEX('Policy Characteristics'!K:K,MATCH($C203,'Policy Characteristics'!$C:$C,0)))</f>
        <v>buildings-sector-main.html#component-elec</v>
      </c>
      <c r="R203" s="354" t="str">
        <f>IF(ISBLANK(INDEX('Policy Characteristics'!L:L,MATCH($C203,'Policy Characteristics'!$C:$C,0))),"",INDEX('Policy Characteristics'!L:L,MATCH($C203,'Policy Characteristics'!$C:$C,0)))</f>
        <v>building-component-electrification.html</v>
      </c>
    </row>
    <row r="204" spans="1:19" ht="19.899999999999999" customHeight="1">
      <c r="A204" s="354" t="str">
        <f>IF(ISBLANK(INDEX('Policy Characteristics'!A:A,MATCH($C204,'Policy Characteristics'!$C:$C,0))),"",INDEX('Policy Characteristics'!A:A,MATCH($C204,'Policy Characteristics'!$C:$C,0)))</f>
        <v>Buildings and Appliances</v>
      </c>
      <c r="B204" s="366" t="str">
        <f>IF(ISBLANK(INDEX('Policy Characteristics'!B:B,MATCH($C204,'Policy Characteristics'!$C:$C,0))),"",INDEX('Policy Characteristics'!B:B,MATCH($C204,'Policy Characteristics'!$C:$C,0)))</f>
        <v>Building Component Electrification</v>
      </c>
      <c r="C204" s="354" t="str">
        <f t="shared" si="11"/>
        <v>Fraction of New Bldg Components Shifted to Other Fuels</v>
      </c>
      <c r="D204" s="253" t="s">
        <v>726</v>
      </c>
      <c r="E204" s="253" t="s">
        <v>719</v>
      </c>
      <c r="F204" s="253" t="s">
        <v>727</v>
      </c>
      <c r="G204" s="253" t="s">
        <v>721</v>
      </c>
      <c r="H204" s="18">
        <v>438</v>
      </c>
      <c r="I204" s="367" t="s">
        <v>670</v>
      </c>
      <c r="J204" s="368" t="str">
        <f>IF(ISBLANK(INDEX('Policy Characteristics'!D:D,MATCH($C204,'Policy Characteristics'!$C:$C,0))),"",INDEX('Policy Characteristics'!D:D,MATCH($C204,'Policy Characteristics'!$C:$C,0)))</f>
        <v>Building Component Electrification</v>
      </c>
      <c r="K204" s="354" t="str">
        <f>IF(ISBLANK(INDEX('Policy Characteristics'!E:E,MATCH($C204,'Policy Characteristics'!$C:$C,0))),"",INDEX('Policy Characteristics'!E:E,MATCH($C204,'Policy Characteristics'!$C:$C,0)))</f>
        <v>bldgs new component fuel shifting</v>
      </c>
      <c r="L204" s="222">
        <f>IF(ISBLANK(INDEX('Policy Characteristics'!F:F,MATCH($C204,'Policy Characteristics'!$C:$C,0))),"",INDEX('Policy Characteristics'!F:F,MATCH($C204,'Policy Characteristics'!$C:$C,0)))</f>
        <v>0</v>
      </c>
      <c r="M204" s="222">
        <f>IF(ISBLANK(INDEX('Policy Characteristics'!G:G,MATCH($C204,'Policy Characteristics'!$C:$C,0))),"",INDEX('Policy Characteristics'!G:G,MATCH($C204,'Policy Characteristics'!$C:$C,0)))</f>
        <v>1</v>
      </c>
      <c r="N204" s="222">
        <f>IF(ISBLANK(INDEX('Policy Characteristics'!H:H,MATCH($C204,'Policy Characteristics'!$C:$C,0))),"",INDEX('Policy Characteristics'!H:H,MATCH($C204,'Policy Characteristics'!$C:$C,0)))</f>
        <v>0.01</v>
      </c>
      <c r="O204" s="354" t="str">
        <f>IF(ISBLANK(INDEX('Policy Characteristics'!I:I,MATCH($C204,'Policy Characteristics'!$C:$C,0))),"",INDEX('Policy Characteristics'!I:I,MATCH($C204,'Policy Characteristics'!$C:$C,0)))</f>
        <v>% of newly sold non-electric building components</v>
      </c>
      <c r="P204" s="354" t="str">
        <f>IF(ISBLANK(INDEX('Policy Characteristics'!J:J,MATCH($C204,'Policy Characteristics'!$C:$C,0))),"",INDEX('Policy Characteristics'!J:J,MATCH($C204,'Policy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04" s="354" t="str">
        <f>IF(ISBLANK(INDEX('Policy Characteristics'!K:K,MATCH($C204,'Policy Characteristics'!$C:$C,0))),"",INDEX('Policy Characteristics'!K:K,MATCH($C204,'Policy Characteristics'!$C:$C,0)))</f>
        <v>buildings-sector-main.html#component-elec</v>
      </c>
      <c r="R204" s="354" t="str">
        <f>IF(ISBLANK(INDEX('Policy Characteristics'!L:L,MATCH($C204,'Policy Characteristics'!$C:$C,0))),"",INDEX('Policy Characteristics'!L:L,MATCH($C204,'Policy Characteristics'!$C:$C,0)))</f>
        <v>building-component-electrification.html</v>
      </c>
    </row>
    <row r="205" spans="1:19" ht="19.899999999999999" customHeight="1">
      <c r="A205" s="354" t="str">
        <f>IF(ISBLANK(INDEX('Policy Characteristics'!A:A,MATCH($C205,'Policy Characteristics'!$C:$C,0))),"",INDEX('Policy Characteristics'!A:A,MATCH($C205,'Policy Characteristics'!$C:$C,0)))</f>
        <v>Buildings and Appliances</v>
      </c>
      <c r="B205" s="366" t="str">
        <f>IF(ISBLANK(INDEX('Policy Characteristics'!B:B,MATCH($C205,'Policy Characteristics'!$C:$C,0))),"",INDEX('Policy Characteristics'!B:B,MATCH($C205,'Policy Characteristics'!$C:$C,0)))</f>
        <v>Building Component Electrification</v>
      </c>
      <c r="C205" s="354" t="str">
        <f t="shared" si="11"/>
        <v>Fraction of New Bldg Components Shifted to Other Fuels</v>
      </c>
      <c r="D205" s="253" t="s">
        <v>728</v>
      </c>
      <c r="E205" s="253" t="s">
        <v>719</v>
      </c>
      <c r="F205" s="253" t="s">
        <v>729</v>
      </c>
      <c r="G205" s="253" t="s">
        <v>721</v>
      </c>
      <c r="H205" s="18">
        <v>439</v>
      </c>
      <c r="I205" s="367" t="s">
        <v>670</v>
      </c>
      <c r="J205" s="368" t="str">
        <f>IF(ISBLANK(INDEX('Policy Characteristics'!D:D,MATCH($C205,'Policy Characteristics'!$C:$C,0))),"",INDEX('Policy Characteristics'!D:D,MATCH($C205,'Policy Characteristics'!$C:$C,0)))</f>
        <v>Building Component Electrification</v>
      </c>
      <c r="K205" s="354" t="str">
        <f>IF(ISBLANK(INDEX('Policy Characteristics'!E:E,MATCH($C205,'Policy Characteristics'!$C:$C,0))),"",INDEX('Policy Characteristics'!E:E,MATCH($C205,'Policy Characteristics'!$C:$C,0)))</f>
        <v>bldgs new component fuel shifting</v>
      </c>
      <c r="L205" s="222">
        <f>IF(ISBLANK(INDEX('Policy Characteristics'!F:F,MATCH($C205,'Policy Characteristics'!$C:$C,0))),"",INDEX('Policy Characteristics'!F:F,MATCH($C205,'Policy Characteristics'!$C:$C,0)))</f>
        <v>0</v>
      </c>
      <c r="M205" s="222">
        <f>IF(ISBLANK(INDEX('Policy Characteristics'!G:G,MATCH($C205,'Policy Characteristics'!$C:$C,0))),"",INDEX('Policy Characteristics'!G:G,MATCH($C205,'Policy Characteristics'!$C:$C,0)))</f>
        <v>1</v>
      </c>
      <c r="N205" s="222">
        <f>IF(ISBLANK(INDEX('Policy Characteristics'!H:H,MATCH($C205,'Policy Characteristics'!$C:$C,0))),"",INDEX('Policy Characteristics'!H:H,MATCH($C205,'Policy Characteristics'!$C:$C,0)))</f>
        <v>0.01</v>
      </c>
      <c r="O205" s="354" t="str">
        <f>IF(ISBLANK(INDEX('Policy Characteristics'!I:I,MATCH($C205,'Policy Characteristics'!$C:$C,0))),"",INDEX('Policy Characteristics'!I:I,MATCH($C205,'Policy Characteristics'!$C:$C,0)))</f>
        <v>% of newly sold non-electric building components</v>
      </c>
      <c r="P205" s="354" t="str">
        <f>IF(ISBLANK(INDEX('Policy Characteristics'!J:J,MATCH($C205,'Policy Characteristics'!$C:$C,0))),"",INDEX('Policy Characteristics'!J:J,MATCH($C205,'Policy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05" s="354" t="str">
        <f>IF(ISBLANK(INDEX('Policy Characteristics'!K:K,MATCH($C205,'Policy Characteristics'!$C:$C,0))),"",INDEX('Policy Characteristics'!K:K,MATCH($C205,'Policy Characteristics'!$C:$C,0)))</f>
        <v>buildings-sector-main.html#component-elec</v>
      </c>
      <c r="R205" s="354" t="str">
        <f>IF(ISBLANK(INDEX('Policy Characteristics'!L:L,MATCH($C205,'Policy Characteristics'!$C:$C,0))),"",INDEX('Policy Characteristics'!L:L,MATCH($C205,'Policy Characteristics'!$C:$C,0)))</f>
        <v>building-component-electrification.html</v>
      </c>
    </row>
    <row r="206" spans="1:19" ht="19.899999999999999" customHeight="1">
      <c r="A206" s="354" t="str">
        <f>IF(ISBLANK(INDEX('Policy Characteristics'!A:A,MATCH($C206,'Policy Characteristics'!$C:$C,0))),"",INDEX('Policy Characteristics'!A:A,MATCH($C206,'Policy Characteristics'!$C:$C,0)))</f>
        <v>Buildings and Appliances</v>
      </c>
      <c r="B206" s="366" t="str">
        <f>IF(ISBLANK(INDEX('Policy Characteristics'!B:B,MATCH($C206,'Policy Characteristics'!$C:$C,0))),"",INDEX('Policy Characteristics'!B:B,MATCH($C206,'Policy Characteristics'!$C:$C,0)))</f>
        <v>Building Component Electrification</v>
      </c>
      <c r="C206" s="354" t="str">
        <f t="shared" si="11"/>
        <v>Fraction of New Bldg Components Shifted to Other Fuels</v>
      </c>
      <c r="D206" s="253" t="s">
        <v>718</v>
      </c>
      <c r="E206" s="253" t="s">
        <v>730</v>
      </c>
      <c r="F206" s="253" t="s">
        <v>720</v>
      </c>
      <c r="G206" s="253" t="s">
        <v>731</v>
      </c>
      <c r="H206" s="18">
        <v>440</v>
      </c>
      <c r="I206" s="367" t="s">
        <v>670</v>
      </c>
      <c r="J206" s="368" t="str">
        <f>IF(ISBLANK(INDEX('Policy Characteristics'!D:D,MATCH($C206,'Policy Characteristics'!$C:$C,0))),"",INDEX('Policy Characteristics'!D:D,MATCH($C206,'Policy Characteristics'!$C:$C,0)))</f>
        <v>Building Component Electrification</v>
      </c>
      <c r="K206" s="354" t="str">
        <f>IF(ISBLANK(INDEX('Policy Characteristics'!E:E,MATCH($C206,'Policy Characteristics'!$C:$C,0))),"",INDEX('Policy Characteristics'!E:E,MATCH($C206,'Policy Characteristics'!$C:$C,0)))</f>
        <v>bldgs new component fuel shifting</v>
      </c>
      <c r="L206" s="222">
        <f>IF(ISBLANK(INDEX('Policy Characteristics'!F:F,MATCH($C206,'Policy Characteristics'!$C:$C,0))),"",INDEX('Policy Characteristics'!F:F,MATCH($C206,'Policy Characteristics'!$C:$C,0)))</f>
        <v>0</v>
      </c>
      <c r="M206" s="222">
        <f>IF(ISBLANK(INDEX('Policy Characteristics'!G:G,MATCH($C206,'Policy Characteristics'!$C:$C,0))),"",INDEX('Policy Characteristics'!G:G,MATCH($C206,'Policy Characteristics'!$C:$C,0)))</f>
        <v>1</v>
      </c>
      <c r="N206" s="222">
        <f>IF(ISBLANK(INDEX('Policy Characteristics'!H:H,MATCH($C206,'Policy Characteristics'!$C:$C,0))),"",INDEX('Policy Characteristics'!H:H,MATCH($C206,'Policy Characteristics'!$C:$C,0)))</f>
        <v>0.01</v>
      </c>
      <c r="O206" s="354" t="str">
        <f>IF(ISBLANK(INDEX('Policy Characteristics'!I:I,MATCH($C206,'Policy Characteristics'!$C:$C,0))),"",INDEX('Policy Characteristics'!I:I,MATCH($C206,'Policy Characteristics'!$C:$C,0)))</f>
        <v>% of newly sold non-electric building components</v>
      </c>
      <c r="P206" s="354" t="str">
        <f>IF(ISBLANK(INDEX('Policy Characteristics'!J:J,MATCH($C206,'Policy Characteristics'!$C:$C,0))),"",INDEX('Policy Characteristics'!J:J,MATCH($C206,'Policy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06" s="354" t="str">
        <f>IF(ISBLANK(INDEX('Policy Characteristics'!K:K,MATCH($C206,'Policy Characteristics'!$C:$C,0))),"",INDEX('Policy Characteristics'!K:K,MATCH($C206,'Policy Characteristics'!$C:$C,0)))</f>
        <v>buildings-sector-main.html#component-elec</v>
      </c>
      <c r="R206" s="354" t="str">
        <f>IF(ISBLANK(INDEX('Policy Characteristics'!L:L,MATCH($C206,'Policy Characteristics'!$C:$C,0))),"",INDEX('Policy Characteristics'!L:L,MATCH($C206,'Policy Characteristics'!$C:$C,0)))</f>
        <v>building-component-electrification.html</v>
      </c>
    </row>
    <row r="207" spans="1:19" ht="19.899999999999999" customHeight="1">
      <c r="A207" s="354" t="str">
        <f>IF(ISBLANK(INDEX('Policy Characteristics'!A:A,MATCH($C207,'Policy Characteristics'!$C:$C,0))),"",INDEX('Policy Characteristics'!A:A,MATCH($C207,'Policy Characteristics'!$C:$C,0)))</f>
        <v>Buildings and Appliances</v>
      </c>
      <c r="B207" s="366" t="str">
        <f>IF(ISBLANK(INDEX('Policy Characteristics'!B:B,MATCH($C207,'Policy Characteristics'!$C:$C,0))),"",INDEX('Policy Characteristics'!B:B,MATCH($C207,'Policy Characteristics'!$C:$C,0)))</f>
        <v>Building Component Electrification</v>
      </c>
      <c r="C207" s="354" t="str">
        <f t="shared" si="11"/>
        <v>Fraction of New Bldg Components Shifted to Other Fuels</v>
      </c>
      <c r="D207" s="253" t="s">
        <v>722</v>
      </c>
      <c r="E207" s="253" t="s">
        <v>730</v>
      </c>
      <c r="F207" s="253" t="s">
        <v>723</v>
      </c>
      <c r="G207" s="253" t="s">
        <v>731</v>
      </c>
      <c r="H207" s="18">
        <v>441</v>
      </c>
      <c r="I207" s="367" t="s">
        <v>680</v>
      </c>
      <c r="J207" s="368" t="str">
        <f>IF(ISBLANK(INDEX('Policy Characteristics'!D:D,MATCH($C207,'Policy Characteristics'!$C:$C,0))),"",INDEX('Policy Characteristics'!D:D,MATCH($C207,'Policy Characteristics'!$C:$C,0)))</f>
        <v>Building Component Electrification</v>
      </c>
      <c r="K207" s="354" t="str">
        <f>IF(ISBLANK(INDEX('Policy Characteristics'!E:E,MATCH($C207,'Policy Characteristics'!$C:$C,0))),"",INDEX('Policy Characteristics'!E:E,MATCH($C207,'Policy Characteristics'!$C:$C,0)))</f>
        <v>bldgs new component fuel shifting</v>
      </c>
      <c r="L207" s="222">
        <f>IF(ISBLANK(INDEX('Policy Characteristics'!F:F,MATCH($C207,'Policy Characteristics'!$C:$C,0))),"",INDEX('Policy Characteristics'!F:F,MATCH($C207,'Policy Characteristics'!$C:$C,0)))</f>
        <v>0</v>
      </c>
      <c r="M207" s="222">
        <f>IF(ISBLANK(INDEX('Policy Characteristics'!G:G,MATCH($C207,'Policy Characteristics'!$C:$C,0))),"",INDEX('Policy Characteristics'!G:G,MATCH($C207,'Policy Characteristics'!$C:$C,0)))</f>
        <v>1</v>
      </c>
      <c r="N207" s="222">
        <f>IF(ISBLANK(INDEX('Policy Characteristics'!H:H,MATCH($C207,'Policy Characteristics'!$C:$C,0))),"",INDEX('Policy Characteristics'!H:H,MATCH($C207,'Policy Characteristics'!$C:$C,0)))</f>
        <v>0.01</v>
      </c>
      <c r="O207" s="354" t="str">
        <f>IF(ISBLANK(INDEX('Policy Characteristics'!I:I,MATCH($C207,'Policy Characteristics'!$C:$C,0))),"",INDEX('Policy Characteristics'!I:I,MATCH($C207,'Policy Characteristics'!$C:$C,0)))</f>
        <v>% of newly sold non-electric building components</v>
      </c>
      <c r="P207" s="354" t="str">
        <f>IF(ISBLANK(INDEX('Policy Characteristics'!J:J,MATCH($C207,'Policy Characteristics'!$C:$C,0))),"",INDEX('Policy Characteristics'!J:J,MATCH($C207,'Policy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07" s="354" t="str">
        <f>IF(ISBLANK(INDEX('Policy Characteristics'!K:K,MATCH($C207,'Policy Characteristics'!$C:$C,0))),"",INDEX('Policy Characteristics'!K:K,MATCH($C207,'Policy Characteristics'!$C:$C,0)))</f>
        <v>buildings-sector-main.html#component-elec</v>
      </c>
      <c r="R207" s="354" t="str">
        <f>IF(ISBLANK(INDEX('Policy Characteristics'!L:L,MATCH($C207,'Policy Characteristics'!$C:$C,0))),"",INDEX('Policy Characteristics'!L:L,MATCH($C207,'Policy Characteristics'!$C:$C,0)))</f>
        <v>building-component-electrification.html</v>
      </c>
    </row>
    <row r="208" spans="1:19" ht="19.899999999999999" customHeight="1">
      <c r="A208" s="354" t="str">
        <f>IF(ISBLANK(INDEX('Policy Characteristics'!A:A,MATCH($C208,'Policy Characteristics'!$C:$C,0))),"",INDEX('Policy Characteristics'!A:A,MATCH($C208,'Policy Characteristics'!$C:$C,0)))</f>
        <v>Buildings and Appliances</v>
      </c>
      <c r="B208" s="366" t="str">
        <f>IF(ISBLANK(INDEX('Policy Characteristics'!B:B,MATCH($C208,'Policy Characteristics'!$C:$C,0))),"",INDEX('Policy Characteristics'!B:B,MATCH($C208,'Policy Characteristics'!$C:$C,0)))</f>
        <v>Building Component Electrification</v>
      </c>
      <c r="C208" s="354" t="str">
        <f t="shared" si="11"/>
        <v>Fraction of New Bldg Components Shifted to Other Fuels</v>
      </c>
      <c r="D208" s="253" t="s">
        <v>724</v>
      </c>
      <c r="E208" s="253" t="s">
        <v>730</v>
      </c>
      <c r="F208" s="253" t="s">
        <v>725</v>
      </c>
      <c r="G208" s="253" t="s">
        <v>731</v>
      </c>
      <c r="H208" s="18">
        <v>442</v>
      </c>
      <c r="I208" s="367" t="s">
        <v>680</v>
      </c>
      <c r="J208" s="368" t="str">
        <f>IF(ISBLANK(INDEX('Policy Characteristics'!D:D,MATCH($C208,'Policy Characteristics'!$C:$C,0))),"",INDEX('Policy Characteristics'!D:D,MATCH($C208,'Policy Characteristics'!$C:$C,0)))</f>
        <v>Building Component Electrification</v>
      </c>
      <c r="K208" s="354" t="str">
        <f>IF(ISBLANK(INDEX('Policy Characteristics'!E:E,MATCH($C208,'Policy Characteristics'!$C:$C,0))),"",INDEX('Policy Characteristics'!E:E,MATCH($C208,'Policy Characteristics'!$C:$C,0)))</f>
        <v>bldgs new component fuel shifting</v>
      </c>
      <c r="L208" s="222">
        <f>IF(ISBLANK(INDEX('Policy Characteristics'!F:F,MATCH($C208,'Policy Characteristics'!$C:$C,0))),"",INDEX('Policy Characteristics'!F:F,MATCH($C208,'Policy Characteristics'!$C:$C,0)))</f>
        <v>0</v>
      </c>
      <c r="M208" s="222">
        <f>IF(ISBLANK(INDEX('Policy Characteristics'!G:G,MATCH($C208,'Policy Characteristics'!$C:$C,0))),"",INDEX('Policy Characteristics'!G:G,MATCH($C208,'Policy Characteristics'!$C:$C,0)))</f>
        <v>1</v>
      </c>
      <c r="N208" s="222">
        <f>IF(ISBLANK(INDEX('Policy Characteristics'!H:H,MATCH($C208,'Policy Characteristics'!$C:$C,0))),"",INDEX('Policy Characteristics'!H:H,MATCH($C208,'Policy Characteristics'!$C:$C,0)))</f>
        <v>0.01</v>
      </c>
      <c r="O208" s="354" t="str">
        <f>IF(ISBLANK(INDEX('Policy Characteristics'!I:I,MATCH($C208,'Policy Characteristics'!$C:$C,0))),"",INDEX('Policy Characteristics'!I:I,MATCH($C208,'Policy Characteristics'!$C:$C,0)))</f>
        <v>% of newly sold non-electric building components</v>
      </c>
      <c r="P208" s="354" t="str">
        <f>IF(ISBLANK(INDEX('Policy Characteristics'!J:J,MATCH($C208,'Policy Characteristics'!$C:$C,0))),"",INDEX('Policy Characteristics'!J:J,MATCH($C208,'Policy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08" s="354" t="str">
        <f>IF(ISBLANK(INDEX('Policy Characteristics'!K:K,MATCH($C208,'Policy Characteristics'!$C:$C,0))),"",INDEX('Policy Characteristics'!K:K,MATCH($C208,'Policy Characteristics'!$C:$C,0)))</f>
        <v>buildings-sector-main.html#component-elec</v>
      </c>
      <c r="R208" s="354" t="str">
        <f>IF(ISBLANK(INDEX('Policy Characteristics'!L:L,MATCH($C208,'Policy Characteristics'!$C:$C,0))),"",INDEX('Policy Characteristics'!L:L,MATCH($C208,'Policy Characteristics'!$C:$C,0)))</f>
        <v>building-component-electrification.html</v>
      </c>
    </row>
    <row r="209" spans="1:18" ht="19.899999999999999" customHeight="1">
      <c r="A209" s="354" t="str">
        <f>IF(ISBLANK(INDEX('Policy Characteristics'!A:A,MATCH($C209,'Policy Characteristics'!$C:$C,0))),"",INDEX('Policy Characteristics'!A:A,MATCH($C209,'Policy Characteristics'!$C:$C,0)))</f>
        <v>Buildings and Appliances</v>
      </c>
      <c r="B209" s="366" t="str">
        <f>IF(ISBLANK(INDEX('Policy Characteristics'!B:B,MATCH($C209,'Policy Characteristics'!$C:$C,0))),"",INDEX('Policy Characteristics'!B:B,MATCH($C209,'Policy Characteristics'!$C:$C,0)))</f>
        <v>Building Component Electrification</v>
      </c>
      <c r="C209" s="354" t="str">
        <f t="shared" si="11"/>
        <v>Fraction of New Bldg Components Shifted to Other Fuels</v>
      </c>
      <c r="D209" s="253" t="s">
        <v>726</v>
      </c>
      <c r="E209" s="253" t="s">
        <v>730</v>
      </c>
      <c r="F209" s="253" t="s">
        <v>727</v>
      </c>
      <c r="G209" s="253" t="s">
        <v>731</v>
      </c>
      <c r="H209" s="18">
        <v>443</v>
      </c>
      <c r="I209" s="367" t="s">
        <v>670</v>
      </c>
      <c r="J209" s="368" t="str">
        <f>IF(ISBLANK(INDEX('Policy Characteristics'!D:D,MATCH($C209,'Policy Characteristics'!$C:$C,0))),"",INDEX('Policy Characteristics'!D:D,MATCH($C209,'Policy Characteristics'!$C:$C,0)))</f>
        <v>Building Component Electrification</v>
      </c>
      <c r="K209" s="354" t="str">
        <f>IF(ISBLANK(INDEX('Policy Characteristics'!E:E,MATCH($C209,'Policy Characteristics'!$C:$C,0))),"",INDEX('Policy Characteristics'!E:E,MATCH($C209,'Policy Characteristics'!$C:$C,0)))</f>
        <v>bldgs new component fuel shifting</v>
      </c>
      <c r="L209" s="222">
        <f>IF(ISBLANK(INDEX('Policy Characteristics'!F:F,MATCH($C209,'Policy Characteristics'!$C:$C,0))),"",INDEX('Policy Characteristics'!F:F,MATCH($C209,'Policy Characteristics'!$C:$C,0)))</f>
        <v>0</v>
      </c>
      <c r="M209" s="222">
        <f>IF(ISBLANK(INDEX('Policy Characteristics'!G:G,MATCH($C209,'Policy Characteristics'!$C:$C,0))),"",INDEX('Policy Characteristics'!G:G,MATCH($C209,'Policy Characteristics'!$C:$C,0)))</f>
        <v>1</v>
      </c>
      <c r="N209" s="222">
        <f>IF(ISBLANK(INDEX('Policy Characteristics'!H:H,MATCH($C209,'Policy Characteristics'!$C:$C,0))),"",INDEX('Policy Characteristics'!H:H,MATCH($C209,'Policy Characteristics'!$C:$C,0)))</f>
        <v>0.01</v>
      </c>
      <c r="O209" s="354" t="str">
        <f>IF(ISBLANK(INDEX('Policy Characteristics'!I:I,MATCH($C209,'Policy Characteristics'!$C:$C,0))),"",INDEX('Policy Characteristics'!I:I,MATCH($C209,'Policy Characteristics'!$C:$C,0)))</f>
        <v>% of newly sold non-electric building components</v>
      </c>
      <c r="P209" s="354" t="str">
        <f>IF(ISBLANK(INDEX('Policy Characteristics'!J:J,MATCH($C209,'Policy Characteristics'!$C:$C,0))),"",INDEX('Policy Characteristics'!J:J,MATCH($C209,'Policy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09" s="354" t="str">
        <f>IF(ISBLANK(INDEX('Policy Characteristics'!K:K,MATCH($C209,'Policy Characteristics'!$C:$C,0))),"",INDEX('Policy Characteristics'!K:K,MATCH($C209,'Policy Characteristics'!$C:$C,0)))</f>
        <v>buildings-sector-main.html#component-elec</v>
      </c>
      <c r="R209" s="354" t="str">
        <f>IF(ISBLANK(INDEX('Policy Characteristics'!L:L,MATCH($C209,'Policy Characteristics'!$C:$C,0))),"",INDEX('Policy Characteristics'!L:L,MATCH($C209,'Policy Characteristics'!$C:$C,0)))</f>
        <v>building-component-electrification.html</v>
      </c>
    </row>
    <row r="210" spans="1:18" ht="19.899999999999999" customHeight="1">
      <c r="A210" s="354" t="str">
        <f>IF(ISBLANK(INDEX('Policy Characteristics'!A:A,MATCH($C210,'Policy Characteristics'!$C:$C,0))),"",INDEX('Policy Characteristics'!A:A,MATCH($C210,'Policy Characteristics'!$C:$C,0)))</f>
        <v>Buildings and Appliances</v>
      </c>
      <c r="B210" s="366" t="str">
        <f>IF(ISBLANK(INDEX('Policy Characteristics'!B:B,MATCH($C210,'Policy Characteristics'!$C:$C,0))),"",INDEX('Policy Characteristics'!B:B,MATCH($C210,'Policy Characteristics'!$C:$C,0)))</f>
        <v>Building Component Electrification</v>
      </c>
      <c r="C210" s="354" t="str">
        <f t="shared" si="11"/>
        <v>Fraction of New Bldg Components Shifted to Other Fuels</v>
      </c>
      <c r="D210" s="253" t="s">
        <v>728</v>
      </c>
      <c r="E210" s="253" t="s">
        <v>730</v>
      </c>
      <c r="F210" s="253" t="s">
        <v>729</v>
      </c>
      <c r="G210" s="253" t="s">
        <v>731</v>
      </c>
      <c r="H210" s="18">
        <v>444</v>
      </c>
      <c r="I210" s="367" t="s">
        <v>670</v>
      </c>
      <c r="J210" s="368" t="str">
        <f>IF(ISBLANK(INDEX('Policy Characteristics'!D:D,MATCH($C210,'Policy Characteristics'!$C:$C,0))),"",INDEX('Policy Characteristics'!D:D,MATCH($C210,'Policy Characteristics'!$C:$C,0)))</f>
        <v>Building Component Electrification</v>
      </c>
      <c r="K210" s="354" t="str">
        <f>IF(ISBLANK(INDEX('Policy Characteristics'!E:E,MATCH($C210,'Policy Characteristics'!$C:$C,0))),"",INDEX('Policy Characteristics'!E:E,MATCH($C210,'Policy Characteristics'!$C:$C,0)))</f>
        <v>bldgs new component fuel shifting</v>
      </c>
      <c r="L210" s="222">
        <f>IF(ISBLANK(INDEX('Policy Characteristics'!F:F,MATCH($C210,'Policy Characteristics'!$C:$C,0))),"",INDEX('Policy Characteristics'!F:F,MATCH($C210,'Policy Characteristics'!$C:$C,0)))</f>
        <v>0</v>
      </c>
      <c r="M210" s="222">
        <f>IF(ISBLANK(INDEX('Policy Characteristics'!G:G,MATCH($C210,'Policy Characteristics'!$C:$C,0))),"",INDEX('Policy Characteristics'!G:G,MATCH($C210,'Policy Characteristics'!$C:$C,0)))</f>
        <v>1</v>
      </c>
      <c r="N210" s="222">
        <f>IF(ISBLANK(INDEX('Policy Characteristics'!H:H,MATCH($C210,'Policy Characteristics'!$C:$C,0))),"",INDEX('Policy Characteristics'!H:H,MATCH($C210,'Policy Characteristics'!$C:$C,0)))</f>
        <v>0.01</v>
      </c>
      <c r="O210" s="354" t="str">
        <f>IF(ISBLANK(INDEX('Policy Characteristics'!I:I,MATCH($C210,'Policy Characteristics'!$C:$C,0))),"",INDEX('Policy Characteristics'!I:I,MATCH($C210,'Policy Characteristics'!$C:$C,0)))</f>
        <v>% of newly sold non-electric building components</v>
      </c>
      <c r="P210" s="354" t="str">
        <f>IF(ISBLANK(INDEX('Policy Characteristics'!J:J,MATCH($C210,'Policy Characteristics'!$C:$C,0))),"",INDEX('Policy Characteristics'!J:J,MATCH($C210,'Policy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10" s="354" t="str">
        <f>IF(ISBLANK(INDEX('Policy Characteristics'!K:K,MATCH($C210,'Policy Characteristics'!$C:$C,0))),"",INDEX('Policy Characteristics'!K:K,MATCH($C210,'Policy Characteristics'!$C:$C,0)))</f>
        <v>buildings-sector-main.html#component-elec</v>
      </c>
      <c r="R210" s="354" t="str">
        <f>IF(ISBLANK(INDEX('Policy Characteristics'!L:L,MATCH($C210,'Policy Characteristics'!$C:$C,0))),"",INDEX('Policy Characteristics'!L:L,MATCH($C210,'Policy Characteristics'!$C:$C,0)))</f>
        <v>building-component-electrification.html</v>
      </c>
    </row>
    <row r="211" spans="1:18" ht="19.899999999999999" customHeight="1">
      <c r="A211" s="354" t="str">
        <f>IF(ISBLANK(INDEX('Policy Characteristics'!A:A,MATCH($C211,'Policy Characteristics'!$C:$C,0))),"",INDEX('Policy Characteristics'!A:A,MATCH($C211,'Policy Characteristics'!$C:$C,0)))</f>
        <v>Buildings and Appliances</v>
      </c>
      <c r="B211" s="366" t="str">
        <f>IF(ISBLANK(INDEX('Policy Characteristics'!B:B,MATCH($C211,'Policy Characteristics'!$C:$C,0))),"",INDEX('Policy Characteristics'!B:B,MATCH($C211,'Policy Characteristics'!$C:$C,0)))</f>
        <v>Building Component Electrification</v>
      </c>
      <c r="C211" s="354" t="str">
        <f t="shared" si="11"/>
        <v>Fraction of New Bldg Components Shifted to Other Fuels</v>
      </c>
      <c r="D211" s="253" t="s">
        <v>718</v>
      </c>
      <c r="E211" s="253" t="s">
        <v>732</v>
      </c>
      <c r="F211" s="253" t="s">
        <v>720</v>
      </c>
      <c r="G211" s="253" t="s">
        <v>733</v>
      </c>
      <c r="H211" s="18">
        <v>445</v>
      </c>
      <c r="I211" s="367" t="s">
        <v>670</v>
      </c>
      <c r="J211" s="368" t="str">
        <f>IF(ISBLANK(INDEX('Policy Characteristics'!D:D,MATCH($C211,'Policy Characteristics'!$C:$C,0))),"",INDEX('Policy Characteristics'!D:D,MATCH($C211,'Policy Characteristics'!$C:$C,0)))</f>
        <v>Building Component Electrification</v>
      </c>
      <c r="K211" s="354" t="str">
        <f>IF(ISBLANK(INDEX('Policy Characteristics'!E:E,MATCH($C211,'Policy Characteristics'!$C:$C,0))),"",INDEX('Policy Characteristics'!E:E,MATCH($C211,'Policy Characteristics'!$C:$C,0)))</f>
        <v>bldgs new component fuel shifting</v>
      </c>
      <c r="L211" s="222">
        <f>IF(ISBLANK(INDEX('Policy Characteristics'!F:F,MATCH($C211,'Policy Characteristics'!$C:$C,0))),"",INDEX('Policy Characteristics'!F:F,MATCH($C211,'Policy Characteristics'!$C:$C,0)))</f>
        <v>0</v>
      </c>
      <c r="M211" s="222">
        <f>IF(ISBLANK(INDEX('Policy Characteristics'!G:G,MATCH($C211,'Policy Characteristics'!$C:$C,0))),"",INDEX('Policy Characteristics'!G:G,MATCH($C211,'Policy Characteristics'!$C:$C,0)))</f>
        <v>1</v>
      </c>
      <c r="N211" s="222">
        <f>IF(ISBLANK(INDEX('Policy Characteristics'!H:H,MATCH($C211,'Policy Characteristics'!$C:$C,0))),"",INDEX('Policy Characteristics'!H:H,MATCH($C211,'Policy Characteristics'!$C:$C,0)))</f>
        <v>0.01</v>
      </c>
      <c r="O211" s="354" t="str">
        <f>IF(ISBLANK(INDEX('Policy Characteristics'!I:I,MATCH($C211,'Policy Characteristics'!$C:$C,0))),"",INDEX('Policy Characteristics'!I:I,MATCH($C211,'Policy Characteristics'!$C:$C,0)))</f>
        <v>% of newly sold non-electric building components</v>
      </c>
      <c r="P211" s="354" t="str">
        <f>IF(ISBLANK(INDEX('Policy Characteristics'!J:J,MATCH($C211,'Policy Characteristics'!$C:$C,0))),"",INDEX('Policy Characteristics'!J:J,MATCH($C211,'Policy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11" s="354" t="str">
        <f>IF(ISBLANK(INDEX('Policy Characteristics'!K:K,MATCH($C211,'Policy Characteristics'!$C:$C,0))),"",INDEX('Policy Characteristics'!K:K,MATCH($C211,'Policy Characteristics'!$C:$C,0)))</f>
        <v>buildings-sector-main.html#component-elec</v>
      </c>
      <c r="R211" s="354" t="str">
        <f>IF(ISBLANK(INDEX('Policy Characteristics'!L:L,MATCH($C211,'Policy Characteristics'!$C:$C,0))),"",INDEX('Policy Characteristics'!L:L,MATCH($C211,'Policy Characteristics'!$C:$C,0)))</f>
        <v>building-component-electrification.html</v>
      </c>
    </row>
    <row r="212" spans="1:18" ht="19.899999999999999" customHeight="1">
      <c r="A212" s="354" t="str">
        <f>IF(ISBLANK(INDEX('Policy Characteristics'!A:A,MATCH($C212,'Policy Characteristics'!$C:$C,0))),"",INDEX('Policy Characteristics'!A:A,MATCH($C212,'Policy Characteristics'!$C:$C,0)))</f>
        <v>Buildings and Appliances</v>
      </c>
      <c r="B212" s="366" t="str">
        <f>IF(ISBLANK(INDEX('Policy Characteristics'!B:B,MATCH($C212,'Policy Characteristics'!$C:$C,0))),"",INDEX('Policy Characteristics'!B:B,MATCH($C212,'Policy Characteristics'!$C:$C,0)))</f>
        <v>Building Component Electrification</v>
      </c>
      <c r="C212" s="354" t="str">
        <f t="shared" si="11"/>
        <v>Fraction of New Bldg Components Shifted to Other Fuels</v>
      </c>
      <c r="D212" s="253" t="s">
        <v>722</v>
      </c>
      <c r="E212" s="253" t="s">
        <v>732</v>
      </c>
      <c r="F212" s="253" t="s">
        <v>723</v>
      </c>
      <c r="G212" s="253" t="s">
        <v>733</v>
      </c>
      <c r="H212" s="18">
        <v>446</v>
      </c>
      <c r="I212" s="367" t="s">
        <v>680</v>
      </c>
      <c r="J212" s="368" t="str">
        <f>IF(ISBLANK(INDEX('Policy Characteristics'!D:D,MATCH($C212,'Policy Characteristics'!$C:$C,0))),"",INDEX('Policy Characteristics'!D:D,MATCH($C212,'Policy Characteristics'!$C:$C,0)))</f>
        <v>Building Component Electrification</v>
      </c>
      <c r="K212" s="354" t="str">
        <f>IF(ISBLANK(INDEX('Policy Characteristics'!E:E,MATCH($C212,'Policy Characteristics'!$C:$C,0))),"",INDEX('Policy Characteristics'!E:E,MATCH($C212,'Policy Characteristics'!$C:$C,0)))</f>
        <v>bldgs new component fuel shifting</v>
      </c>
      <c r="L212" s="222">
        <f>IF(ISBLANK(INDEX('Policy Characteristics'!F:F,MATCH($C212,'Policy Characteristics'!$C:$C,0))),"",INDEX('Policy Characteristics'!F:F,MATCH($C212,'Policy Characteristics'!$C:$C,0)))</f>
        <v>0</v>
      </c>
      <c r="M212" s="222">
        <f>IF(ISBLANK(INDEX('Policy Characteristics'!G:G,MATCH($C212,'Policy Characteristics'!$C:$C,0))),"",INDEX('Policy Characteristics'!G:G,MATCH($C212,'Policy Characteristics'!$C:$C,0)))</f>
        <v>1</v>
      </c>
      <c r="N212" s="222">
        <f>IF(ISBLANK(INDEX('Policy Characteristics'!H:H,MATCH($C212,'Policy Characteristics'!$C:$C,0))),"",INDEX('Policy Characteristics'!H:H,MATCH($C212,'Policy Characteristics'!$C:$C,0)))</f>
        <v>0.01</v>
      </c>
      <c r="O212" s="354" t="str">
        <f>IF(ISBLANK(INDEX('Policy Characteristics'!I:I,MATCH($C212,'Policy Characteristics'!$C:$C,0))),"",INDEX('Policy Characteristics'!I:I,MATCH($C212,'Policy Characteristics'!$C:$C,0)))</f>
        <v>% of newly sold non-electric building components</v>
      </c>
      <c r="P212" s="354" t="str">
        <f>IF(ISBLANK(INDEX('Policy Characteristics'!J:J,MATCH($C212,'Policy Characteristics'!$C:$C,0))),"",INDEX('Policy Characteristics'!J:J,MATCH($C212,'Policy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12" s="354" t="str">
        <f>IF(ISBLANK(INDEX('Policy Characteristics'!K:K,MATCH($C212,'Policy Characteristics'!$C:$C,0))),"",INDEX('Policy Characteristics'!K:K,MATCH($C212,'Policy Characteristics'!$C:$C,0)))</f>
        <v>buildings-sector-main.html#component-elec</v>
      </c>
      <c r="R212" s="354" t="str">
        <f>IF(ISBLANK(INDEX('Policy Characteristics'!L:L,MATCH($C212,'Policy Characteristics'!$C:$C,0))),"",INDEX('Policy Characteristics'!L:L,MATCH($C212,'Policy Characteristics'!$C:$C,0)))</f>
        <v>building-component-electrification.html</v>
      </c>
    </row>
    <row r="213" spans="1:18" ht="19.899999999999999" customHeight="1">
      <c r="A213" s="354" t="str">
        <f>IF(ISBLANK(INDEX('Policy Characteristics'!A:A,MATCH($C213,'Policy Characteristics'!$C:$C,0))),"",INDEX('Policy Characteristics'!A:A,MATCH($C213,'Policy Characteristics'!$C:$C,0)))</f>
        <v>Buildings and Appliances</v>
      </c>
      <c r="B213" s="366" t="str">
        <f>IF(ISBLANK(INDEX('Policy Characteristics'!B:B,MATCH($C213,'Policy Characteristics'!$C:$C,0))),"",INDEX('Policy Characteristics'!B:B,MATCH($C213,'Policy Characteristics'!$C:$C,0)))</f>
        <v>Building Component Electrification</v>
      </c>
      <c r="C213" s="354" t="str">
        <f t="shared" si="11"/>
        <v>Fraction of New Bldg Components Shifted to Other Fuels</v>
      </c>
      <c r="D213" s="253" t="s">
        <v>724</v>
      </c>
      <c r="E213" s="253" t="s">
        <v>732</v>
      </c>
      <c r="F213" s="253" t="s">
        <v>725</v>
      </c>
      <c r="G213" s="253" t="s">
        <v>733</v>
      </c>
      <c r="H213" s="18">
        <v>447</v>
      </c>
      <c r="I213" s="367" t="s">
        <v>680</v>
      </c>
      <c r="J213" s="368" t="str">
        <f>IF(ISBLANK(INDEX('Policy Characteristics'!D:D,MATCH($C213,'Policy Characteristics'!$C:$C,0))),"",INDEX('Policy Characteristics'!D:D,MATCH($C213,'Policy Characteristics'!$C:$C,0)))</f>
        <v>Building Component Electrification</v>
      </c>
      <c r="K213" s="354" t="str">
        <f>IF(ISBLANK(INDEX('Policy Characteristics'!E:E,MATCH($C213,'Policy Characteristics'!$C:$C,0))),"",INDEX('Policy Characteristics'!E:E,MATCH($C213,'Policy Characteristics'!$C:$C,0)))</f>
        <v>bldgs new component fuel shifting</v>
      </c>
      <c r="L213" s="222">
        <f>IF(ISBLANK(INDEX('Policy Characteristics'!F:F,MATCH($C213,'Policy Characteristics'!$C:$C,0))),"",INDEX('Policy Characteristics'!F:F,MATCH($C213,'Policy Characteristics'!$C:$C,0)))</f>
        <v>0</v>
      </c>
      <c r="M213" s="222">
        <f>IF(ISBLANK(INDEX('Policy Characteristics'!G:G,MATCH($C213,'Policy Characteristics'!$C:$C,0))),"",INDEX('Policy Characteristics'!G:G,MATCH($C213,'Policy Characteristics'!$C:$C,0)))</f>
        <v>1</v>
      </c>
      <c r="N213" s="222">
        <f>IF(ISBLANK(INDEX('Policy Characteristics'!H:H,MATCH($C213,'Policy Characteristics'!$C:$C,0))),"",INDEX('Policy Characteristics'!H:H,MATCH($C213,'Policy Characteristics'!$C:$C,0)))</f>
        <v>0.01</v>
      </c>
      <c r="O213" s="354" t="str">
        <f>IF(ISBLANK(INDEX('Policy Characteristics'!I:I,MATCH($C213,'Policy Characteristics'!$C:$C,0))),"",INDEX('Policy Characteristics'!I:I,MATCH($C213,'Policy Characteristics'!$C:$C,0)))</f>
        <v>% of newly sold non-electric building components</v>
      </c>
      <c r="P213" s="354" t="str">
        <f>IF(ISBLANK(INDEX('Policy Characteristics'!J:J,MATCH($C213,'Policy Characteristics'!$C:$C,0))),"",INDEX('Policy Characteristics'!J:J,MATCH($C213,'Policy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13" s="354" t="str">
        <f>IF(ISBLANK(INDEX('Policy Characteristics'!K:K,MATCH($C213,'Policy Characteristics'!$C:$C,0))),"",INDEX('Policy Characteristics'!K:K,MATCH($C213,'Policy Characteristics'!$C:$C,0)))</f>
        <v>buildings-sector-main.html#component-elec</v>
      </c>
      <c r="R213" s="354" t="str">
        <f>IF(ISBLANK(INDEX('Policy Characteristics'!L:L,MATCH($C213,'Policy Characteristics'!$C:$C,0))),"",INDEX('Policy Characteristics'!L:L,MATCH($C213,'Policy Characteristics'!$C:$C,0)))</f>
        <v>building-component-electrification.html</v>
      </c>
    </row>
    <row r="214" spans="1:18" ht="19.899999999999999" customHeight="1">
      <c r="A214" s="354" t="str">
        <f>IF(ISBLANK(INDEX('Policy Characteristics'!A:A,MATCH($C214,'Policy Characteristics'!$C:$C,0))),"",INDEX('Policy Characteristics'!A:A,MATCH($C214,'Policy Characteristics'!$C:$C,0)))</f>
        <v>Buildings and Appliances</v>
      </c>
      <c r="B214" s="366" t="str">
        <f>IF(ISBLANK(INDEX('Policy Characteristics'!B:B,MATCH($C214,'Policy Characteristics'!$C:$C,0))),"",INDEX('Policy Characteristics'!B:B,MATCH($C214,'Policy Characteristics'!$C:$C,0)))</f>
        <v>Building Component Electrification</v>
      </c>
      <c r="C214" s="354" t="str">
        <f t="shared" si="11"/>
        <v>Fraction of New Bldg Components Shifted to Other Fuels</v>
      </c>
      <c r="D214" s="253" t="s">
        <v>726</v>
      </c>
      <c r="E214" s="253" t="s">
        <v>732</v>
      </c>
      <c r="F214" s="253" t="s">
        <v>727</v>
      </c>
      <c r="G214" s="253" t="s">
        <v>733</v>
      </c>
      <c r="H214" s="18">
        <v>448</v>
      </c>
      <c r="I214" s="367" t="s">
        <v>670</v>
      </c>
      <c r="J214" s="368" t="str">
        <f>IF(ISBLANK(INDEX('Policy Characteristics'!D:D,MATCH($C214,'Policy Characteristics'!$C:$C,0))),"",INDEX('Policy Characteristics'!D:D,MATCH($C214,'Policy Characteristics'!$C:$C,0)))</f>
        <v>Building Component Electrification</v>
      </c>
      <c r="K214" s="354" t="str">
        <f>IF(ISBLANK(INDEX('Policy Characteristics'!E:E,MATCH($C214,'Policy Characteristics'!$C:$C,0))),"",INDEX('Policy Characteristics'!E:E,MATCH($C214,'Policy Characteristics'!$C:$C,0)))</f>
        <v>bldgs new component fuel shifting</v>
      </c>
      <c r="L214" s="222">
        <f>IF(ISBLANK(INDEX('Policy Characteristics'!F:F,MATCH($C214,'Policy Characteristics'!$C:$C,0))),"",INDEX('Policy Characteristics'!F:F,MATCH($C214,'Policy Characteristics'!$C:$C,0)))</f>
        <v>0</v>
      </c>
      <c r="M214" s="222">
        <f>IF(ISBLANK(INDEX('Policy Characteristics'!G:G,MATCH($C214,'Policy Characteristics'!$C:$C,0))),"",INDEX('Policy Characteristics'!G:G,MATCH($C214,'Policy Characteristics'!$C:$C,0)))</f>
        <v>1</v>
      </c>
      <c r="N214" s="222">
        <f>IF(ISBLANK(INDEX('Policy Characteristics'!H:H,MATCH($C214,'Policy Characteristics'!$C:$C,0))),"",INDEX('Policy Characteristics'!H:H,MATCH($C214,'Policy Characteristics'!$C:$C,0)))</f>
        <v>0.01</v>
      </c>
      <c r="O214" s="354" t="str">
        <f>IF(ISBLANK(INDEX('Policy Characteristics'!I:I,MATCH($C214,'Policy Characteristics'!$C:$C,0))),"",INDEX('Policy Characteristics'!I:I,MATCH($C214,'Policy Characteristics'!$C:$C,0)))</f>
        <v>% of newly sold non-electric building components</v>
      </c>
      <c r="P214" s="354" t="str">
        <f>IF(ISBLANK(INDEX('Policy Characteristics'!J:J,MATCH($C214,'Policy Characteristics'!$C:$C,0))),"",INDEX('Policy Characteristics'!J:J,MATCH($C214,'Policy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14" s="354" t="str">
        <f>IF(ISBLANK(INDEX('Policy Characteristics'!K:K,MATCH($C214,'Policy Characteristics'!$C:$C,0))),"",INDEX('Policy Characteristics'!K:K,MATCH($C214,'Policy Characteristics'!$C:$C,0)))</f>
        <v>buildings-sector-main.html#component-elec</v>
      </c>
      <c r="R214" s="354" t="str">
        <f>IF(ISBLANK(INDEX('Policy Characteristics'!L:L,MATCH($C214,'Policy Characteristics'!$C:$C,0))),"",INDEX('Policy Characteristics'!L:L,MATCH($C214,'Policy Characteristics'!$C:$C,0)))</f>
        <v>building-component-electrification.html</v>
      </c>
    </row>
    <row r="215" spans="1:18" ht="19.899999999999999" customHeight="1">
      <c r="A215" s="354" t="str">
        <f>IF(ISBLANK(INDEX('Policy Characteristics'!A:A,MATCH($C215,'Policy Characteristics'!$C:$C,0))),"",INDEX('Policy Characteristics'!A:A,MATCH($C215,'Policy Characteristics'!$C:$C,0)))</f>
        <v>Buildings and Appliances</v>
      </c>
      <c r="B215" s="366" t="str">
        <f>IF(ISBLANK(INDEX('Policy Characteristics'!B:B,MATCH($C215,'Policy Characteristics'!$C:$C,0))),"",INDEX('Policy Characteristics'!B:B,MATCH($C215,'Policy Characteristics'!$C:$C,0)))</f>
        <v>Building Component Electrification</v>
      </c>
      <c r="C215" s="354" t="str">
        <f t="shared" ref="C215" si="12">C$201</f>
        <v>Fraction of New Bldg Components Shifted to Other Fuels</v>
      </c>
      <c r="D215" s="253" t="s">
        <v>728</v>
      </c>
      <c r="E215" s="253" t="s">
        <v>732</v>
      </c>
      <c r="F215" s="253" t="s">
        <v>729</v>
      </c>
      <c r="G215" s="253" t="s">
        <v>733</v>
      </c>
      <c r="H215" s="18">
        <v>449</v>
      </c>
      <c r="I215" s="367" t="s">
        <v>670</v>
      </c>
      <c r="J215" s="368" t="str">
        <f>IF(ISBLANK(INDEX('Policy Characteristics'!D:D,MATCH($C215,'Policy Characteristics'!$C:$C,0))),"",INDEX('Policy Characteristics'!D:D,MATCH($C215,'Policy Characteristics'!$C:$C,0)))</f>
        <v>Building Component Electrification</v>
      </c>
      <c r="K215" s="354" t="str">
        <f>IF(ISBLANK(INDEX('Policy Characteristics'!E:E,MATCH($C215,'Policy Characteristics'!$C:$C,0))),"",INDEX('Policy Characteristics'!E:E,MATCH($C215,'Policy Characteristics'!$C:$C,0)))</f>
        <v>bldgs new component fuel shifting</v>
      </c>
      <c r="L215" s="222">
        <f>IF(ISBLANK(INDEX('Policy Characteristics'!F:F,MATCH($C215,'Policy Characteristics'!$C:$C,0))),"",INDEX('Policy Characteristics'!F:F,MATCH($C215,'Policy Characteristics'!$C:$C,0)))</f>
        <v>0</v>
      </c>
      <c r="M215" s="222">
        <f>IF(ISBLANK(INDEX('Policy Characteristics'!G:G,MATCH($C215,'Policy Characteristics'!$C:$C,0))),"",INDEX('Policy Characteristics'!G:G,MATCH($C215,'Policy Characteristics'!$C:$C,0)))</f>
        <v>1</v>
      </c>
      <c r="N215" s="222">
        <f>IF(ISBLANK(INDEX('Policy Characteristics'!H:H,MATCH($C215,'Policy Characteristics'!$C:$C,0))),"",INDEX('Policy Characteristics'!H:H,MATCH($C215,'Policy Characteristics'!$C:$C,0)))</f>
        <v>0.01</v>
      </c>
      <c r="O215" s="354" t="str">
        <f>IF(ISBLANK(INDEX('Policy Characteristics'!I:I,MATCH($C215,'Policy Characteristics'!$C:$C,0))),"",INDEX('Policy Characteristics'!I:I,MATCH($C215,'Policy Characteristics'!$C:$C,0)))</f>
        <v>% of newly sold non-electric building components</v>
      </c>
      <c r="P215" s="354" t="str">
        <f>IF(ISBLANK(INDEX('Policy Characteristics'!J:J,MATCH($C215,'Policy Characteristics'!$C:$C,0))),"",INDEX('Policy Characteristics'!J:J,MATCH($C215,'Policy Characteristics'!$C:$C,0)))</f>
        <v>**Description:** This policy replaces the specified fraction of newly sold non-electric building components of the selected type(s) in buildings of the selected type(s) with electricity-using components. // **Guidance for setting values:**//**Urban Residential Heating:** In the BAU case, the share of electricity used for space heating in urban residential buildings in South Korea is 3% in 2021 and remains nearly constant at around 5% through 2050.//**Urban Residential Appliances:**Under BAU, the share of electricity used for appliances in urban residential buildings increases from 72% in 2021 to approximately 80% by 2050.//**Rural Residential Heating:**In the BAU scenario, electricity accounts for about 5% of heating energy use in rural residential buildings, and this share remains nearly unchanged through 2050.//**Rural Residential Appliances:**For rural residential buildings, the electricity share for appliance energy use increases from 72% in 2021 to approximately 80% by 2050 in the BAU case.//**Commercial Heating:**For commercial buildings in South Korea, the electricity share of heating energy use remains nearly constant at about 49–50% through 2050 under BAU.//**Commercial Appliances:**In the BAU case, the electricity share for appliance energy use in commercial buildings maintains a level of roughly 37–40% through 2050.//**Commercial Other Components:**For other commercial building components, the electricity share remains at 100% through 2050 under the BAU scenario.</v>
      </c>
      <c r="Q215" s="354" t="str">
        <f>IF(ISBLANK(INDEX('Policy Characteristics'!K:K,MATCH($C215,'Policy Characteristics'!$C:$C,0))),"",INDEX('Policy Characteristics'!K:K,MATCH($C215,'Policy Characteristics'!$C:$C,0)))</f>
        <v>buildings-sector-main.html#component-elec</v>
      </c>
      <c r="R215" s="354" t="str">
        <f>IF(ISBLANK(INDEX('Policy Characteristics'!L:L,MATCH($C215,'Policy Characteristics'!$C:$C,0))),"",INDEX('Policy Characteristics'!L:L,MATCH($C215,'Policy Characteristics'!$C:$C,0)))</f>
        <v>building-component-electrification.html</v>
      </c>
    </row>
    <row r="216" spans="1:18" s="354" customFormat="1" ht="19.899999999999999" customHeight="1">
      <c r="A216" s="354" t="str">
        <f>IF(ISBLANK(INDEX('Policy Characteristics'!A:A,MATCH($C216,'Policy Characteristics'!$C:$C,0))),"",INDEX('Policy Characteristics'!A:A,MATCH($C216,'Policy Characteristics'!$C:$C,0)))</f>
        <v>Buildings and Appliances</v>
      </c>
      <c r="B216" s="366" t="str">
        <f>IF(ISBLANK(INDEX('Policy Characteristics'!B:B,MATCH($C216,'Policy Characteristics'!$C:$C,0))),"",INDEX('Policy Characteristics'!B:B,MATCH($C216,'Policy Characteristics'!$C:$C,0)))</f>
        <v>Building Energy Efficiency Standards</v>
      </c>
      <c r="C216" t="s">
        <v>159</v>
      </c>
      <c r="D216" s="253" t="s">
        <v>718</v>
      </c>
      <c r="E216" s="253" t="s">
        <v>719</v>
      </c>
      <c r="F216" s="253" t="s">
        <v>720</v>
      </c>
      <c r="G216" s="253" t="s">
        <v>721</v>
      </c>
      <c r="H216" s="18">
        <v>13</v>
      </c>
      <c r="I216" s="367" t="s">
        <v>670</v>
      </c>
      <c r="J216" s="368" t="str">
        <f>IF(ISBLANK(INDEX('Policy Characteristics'!D:D,MATCH($C216,'Policy Characteristics'!$C:$C,0))),"",INDEX('Policy Characteristics'!D:D,MATCH($C216,'Policy Characteristics'!$C:$C,0)))</f>
        <v>Building Energy Efficiency Standards</v>
      </c>
      <c r="K216" s="354" t="str">
        <f>IF(ISBLANK(INDEX('Policy Characteristics'!E:E,MATCH($C216,'Policy Characteristics'!$C:$C,0))),"",INDEX('Policy Characteristics'!E:E,MATCH($C216,'Policy Characteristics'!$C:$C,0)))</f>
        <v>bldgs efficiency standards</v>
      </c>
      <c r="L216" s="222">
        <f>IF(ISBLANK(INDEX('Policy Characteristics'!F:F,MATCH($C216,'Policy Characteristics'!$C:$C,0))),"",INDEX('Policy Characteristics'!F:F,MATCH($C216,'Policy Characteristics'!$C:$C,0)))</f>
        <v>0</v>
      </c>
      <c r="M216" s="222">
        <f>IF(ISBLANK(INDEX('Policy Characteristics'!G:G,MATCH($C216,'Policy Characteristics'!$C:$C,0))),"",INDEX('Policy Characteristics'!G:G,MATCH($C216,'Policy Characteristics'!$C:$C,0)))</f>
        <v>0.75</v>
      </c>
      <c r="N216" s="222">
        <f>IF(ISBLANK(INDEX('Policy Characteristics'!H:H,MATCH($C216,'Policy Characteristics'!$C:$C,0))),"",INDEX('Policy Characteristics'!H:H,MATCH($C216,'Policy Characteristics'!$C:$C,0)))</f>
        <v>0.01</v>
      </c>
      <c r="O216" s="354" t="str">
        <f>IF(ISBLANK(INDEX('Policy Characteristics'!I:I,MATCH($C216,'Policy Characteristics'!$C:$C,0))),"",INDEX('Policy Characteristics'!I:I,MATCH($C216,'Policy Characteristics'!$C:$C,0)))</f>
        <v>% reduction in energy use</v>
      </c>
      <c r="P216" s="354" t="str">
        <f>IF(ISBLANK(INDEX('Policy Characteristics'!J:J,MATCH($C216,'Policy Characteristics'!$C:$C,0))),"",INDEX('Policy Characteristics'!J:J,MATCH($C216,'Policy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16" s="354" t="str">
        <f>IF(ISBLANK(INDEX('Policy Characteristics'!K:K,MATCH($C216,'Policy Characteristics'!$C:$C,0))),"",INDEX('Policy Characteristics'!K:K,MATCH($C216,'Policy Characteristics'!$C:$C,0)))</f>
        <v>buildings-sector-main.html#eff-stds</v>
      </c>
      <c r="R216" s="354" t="str">
        <f>IF(ISBLANK(INDEX('Policy Characteristics'!L:L,MATCH($C216,'Policy Characteristics'!$C:$C,0))),"",INDEX('Policy Characteristics'!L:L,MATCH($C216,'Policy Characteristics'!$C:$C,0)))</f>
        <v>building-energy-efficiency-standards.html</v>
      </c>
    </row>
    <row r="217" spans="1:18" s="354" customFormat="1" ht="19.899999999999999" customHeight="1">
      <c r="A217" s="354" t="str">
        <f>IF(ISBLANK(INDEX('Policy Characteristics'!A:A,MATCH($C217,'Policy Characteristics'!$C:$C,0))),"",INDEX('Policy Characteristics'!A:A,MATCH($C217,'Policy Characteristics'!$C:$C,0)))</f>
        <v>Buildings and Appliances</v>
      </c>
      <c r="B217" s="366" t="str">
        <f>IF(ISBLANK(INDEX('Policy Characteristics'!B:B,MATCH($C217,'Policy Characteristics'!$C:$C,0))),"",INDEX('Policy Characteristics'!B:B,MATCH($C217,'Policy Characteristics'!$C:$C,0)))</f>
        <v>Building Energy Efficiency Standards</v>
      </c>
      <c r="C217" s="354" t="str">
        <f t="shared" ref="C217:C232" si="13">C$216</f>
        <v>Reduction in E Use Allowed by Component Eff Std</v>
      </c>
      <c r="D217" s="253" t="s">
        <v>722</v>
      </c>
      <c r="E217" s="253" t="s">
        <v>719</v>
      </c>
      <c r="F217" s="253" t="s">
        <v>723</v>
      </c>
      <c r="G217" s="253" t="s">
        <v>721</v>
      </c>
      <c r="H217" s="18">
        <v>14</v>
      </c>
      <c r="I217" s="367" t="s">
        <v>670</v>
      </c>
      <c r="J217" s="368" t="str">
        <f>IF(ISBLANK(INDEX('Policy Characteristics'!D:D,MATCH($C217,'Policy Characteristics'!$C:$C,0))),"",INDEX('Policy Characteristics'!D:D,MATCH($C217,'Policy Characteristics'!$C:$C,0)))</f>
        <v>Building Energy Efficiency Standards</v>
      </c>
      <c r="K217" s="354" t="str">
        <f>IF(ISBLANK(INDEX('Policy Characteristics'!E:E,MATCH($C217,'Policy Characteristics'!$C:$C,0))),"",INDEX('Policy Characteristics'!E:E,MATCH($C217,'Policy Characteristics'!$C:$C,0)))</f>
        <v>bldgs efficiency standards</v>
      </c>
      <c r="L217" s="222">
        <f>IF(ISBLANK(INDEX('Policy Characteristics'!F:F,MATCH($C217,'Policy Characteristics'!$C:$C,0))),"",INDEX('Policy Characteristics'!F:F,MATCH($C217,'Policy Characteristics'!$C:$C,0)))</f>
        <v>0</v>
      </c>
      <c r="M217" s="222">
        <f>IF(ISBLANK(INDEX('Policy Characteristics'!G:G,MATCH($C217,'Policy Characteristics'!$C:$C,0))),"",INDEX('Policy Characteristics'!G:G,MATCH($C217,'Policy Characteristics'!$C:$C,0)))</f>
        <v>0.75</v>
      </c>
      <c r="N217" s="222">
        <f>IF(ISBLANK(INDEX('Policy Characteristics'!H:H,MATCH($C217,'Policy Characteristics'!$C:$C,0))),"",INDEX('Policy Characteristics'!H:H,MATCH($C217,'Policy Characteristics'!$C:$C,0)))</f>
        <v>0.01</v>
      </c>
      <c r="O217" s="354" t="str">
        <f>IF(ISBLANK(INDEX('Policy Characteristics'!I:I,MATCH($C217,'Policy Characteristics'!$C:$C,0))),"",INDEX('Policy Characteristics'!I:I,MATCH($C217,'Policy Characteristics'!$C:$C,0)))</f>
        <v>% reduction in energy use</v>
      </c>
      <c r="P217" s="354" t="str">
        <f>IF(ISBLANK(INDEX('Policy Characteristics'!J:J,MATCH($C217,'Policy Characteristics'!$C:$C,0))),"",INDEX('Policy Characteristics'!J:J,MATCH($C217,'Policy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17" s="354" t="str">
        <f>IF(ISBLANK(INDEX('Policy Characteristics'!K:K,MATCH($C217,'Policy Characteristics'!$C:$C,0))),"",INDEX('Policy Characteristics'!K:K,MATCH($C217,'Policy Characteristics'!$C:$C,0)))</f>
        <v>buildings-sector-main.html#eff-stds</v>
      </c>
      <c r="R217" s="354" t="str">
        <f>IF(ISBLANK(INDEX('Policy Characteristics'!L:L,MATCH($C217,'Policy Characteristics'!$C:$C,0))),"",INDEX('Policy Characteristics'!L:L,MATCH($C217,'Policy Characteristics'!$C:$C,0)))</f>
        <v>building-energy-efficiency-standards.html</v>
      </c>
    </row>
    <row r="218" spans="1:18" s="354" customFormat="1" ht="19.899999999999999" customHeight="1">
      <c r="A218" s="354" t="str">
        <f>IF(ISBLANK(INDEX('Policy Characteristics'!A:A,MATCH($C218,'Policy Characteristics'!$C:$C,0))),"",INDEX('Policy Characteristics'!A:A,MATCH($C218,'Policy Characteristics'!$C:$C,0)))</f>
        <v>Buildings and Appliances</v>
      </c>
      <c r="B218" s="366" t="str">
        <f>IF(ISBLANK(INDEX('Policy Characteristics'!B:B,MATCH($C218,'Policy Characteristics'!$C:$C,0))),"",INDEX('Policy Characteristics'!B:B,MATCH($C218,'Policy Characteristics'!$C:$C,0)))</f>
        <v>Building Energy Efficiency Standards</v>
      </c>
      <c r="C218" s="354" t="str">
        <f t="shared" si="13"/>
        <v>Reduction in E Use Allowed by Component Eff Std</v>
      </c>
      <c r="D218" s="253" t="s">
        <v>734</v>
      </c>
      <c r="E218" s="253" t="s">
        <v>719</v>
      </c>
      <c r="F218" s="253" t="s">
        <v>735</v>
      </c>
      <c r="G218" s="253" t="s">
        <v>721</v>
      </c>
      <c r="H218" s="18">
        <v>15</v>
      </c>
      <c r="I218" s="367" t="s">
        <v>670</v>
      </c>
      <c r="J218" s="368" t="str">
        <f>IF(ISBLANK(INDEX('Policy Characteristics'!D:D,MATCH($C218,'Policy Characteristics'!$C:$C,0))),"",INDEX('Policy Characteristics'!D:D,MATCH($C218,'Policy Characteristics'!$C:$C,0)))</f>
        <v>Building Energy Efficiency Standards</v>
      </c>
      <c r="K218" s="354" t="str">
        <f>IF(ISBLANK(INDEX('Policy Characteristics'!E:E,MATCH($C218,'Policy Characteristics'!$C:$C,0))),"",INDEX('Policy Characteristics'!E:E,MATCH($C218,'Policy Characteristics'!$C:$C,0)))</f>
        <v>bldgs efficiency standards</v>
      </c>
      <c r="L218" s="222">
        <f>IF(ISBLANK(INDEX('Policy Characteristics'!F:F,MATCH($C218,'Policy Characteristics'!$C:$C,0))),"",INDEX('Policy Characteristics'!F:F,MATCH($C218,'Policy Characteristics'!$C:$C,0)))</f>
        <v>0</v>
      </c>
      <c r="M218" s="222">
        <f>IF(ISBLANK(INDEX('Policy Characteristics'!G:G,MATCH($C218,'Policy Characteristics'!$C:$C,0))),"",INDEX('Policy Characteristics'!G:G,MATCH($C218,'Policy Characteristics'!$C:$C,0)))</f>
        <v>0.75</v>
      </c>
      <c r="N218" s="222">
        <f>IF(ISBLANK(INDEX('Policy Characteristics'!H:H,MATCH($C218,'Policy Characteristics'!$C:$C,0))),"",INDEX('Policy Characteristics'!H:H,MATCH($C218,'Policy Characteristics'!$C:$C,0)))</f>
        <v>0.01</v>
      </c>
      <c r="O218" s="354" t="str">
        <f>IF(ISBLANK(INDEX('Policy Characteristics'!I:I,MATCH($C218,'Policy Characteristics'!$C:$C,0))),"",INDEX('Policy Characteristics'!I:I,MATCH($C218,'Policy Characteristics'!$C:$C,0)))</f>
        <v>% reduction in energy use</v>
      </c>
      <c r="P218" s="354" t="str">
        <f>IF(ISBLANK(INDEX('Policy Characteristics'!J:J,MATCH($C218,'Policy Characteristics'!$C:$C,0))),"",INDEX('Policy Characteristics'!J:J,MATCH($C218,'Policy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18" s="354" t="str">
        <f>IF(ISBLANK(INDEX('Policy Characteristics'!K:K,MATCH($C218,'Policy Characteristics'!$C:$C,0))),"",INDEX('Policy Characteristics'!K:K,MATCH($C218,'Policy Characteristics'!$C:$C,0)))</f>
        <v>buildings-sector-main.html#eff-stds</v>
      </c>
      <c r="R218" s="354" t="str">
        <f>IF(ISBLANK(INDEX('Policy Characteristics'!L:L,MATCH($C218,'Policy Characteristics'!$C:$C,0))),"",INDEX('Policy Characteristics'!L:L,MATCH($C218,'Policy Characteristics'!$C:$C,0)))</f>
        <v>building-energy-efficiency-standards.html</v>
      </c>
    </row>
    <row r="219" spans="1:18" s="354" customFormat="1" ht="19.899999999999999" customHeight="1">
      <c r="A219" s="354" t="str">
        <f>IF(ISBLANK(INDEX('Policy Characteristics'!A:A,MATCH($C219,'Policy Characteristics'!$C:$C,0))),"",INDEX('Policy Characteristics'!A:A,MATCH($C219,'Policy Characteristics'!$C:$C,0)))</f>
        <v>Buildings and Appliances</v>
      </c>
      <c r="B219" s="366" t="str">
        <f>IF(ISBLANK(INDEX('Policy Characteristics'!B:B,MATCH($C219,'Policy Characteristics'!$C:$C,0))),"",INDEX('Policy Characteristics'!B:B,MATCH($C219,'Policy Characteristics'!$C:$C,0)))</f>
        <v>Building Energy Efficiency Standards</v>
      </c>
      <c r="C219" s="354" t="str">
        <f t="shared" si="13"/>
        <v>Reduction in E Use Allowed by Component Eff Std</v>
      </c>
      <c r="D219" s="253" t="s">
        <v>724</v>
      </c>
      <c r="E219" s="253" t="s">
        <v>719</v>
      </c>
      <c r="F219" s="253" t="s">
        <v>725</v>
      </c>
      <c r="G219" s="253" t="s">
        <v>721</v>
      </c>
      <c r="H219" s="18">
        <v>16</v>
      </c>
      <c r="I219" s="367" t="s">
        <v>670</v>
      </c>
      <c r="J219" s="368" t="str">
        <f>IF(ISBLANK(INDEX('Policy Characteristics'!D:D,MATCH($C219,'Policy Characteristics'!$C:$C,0))),"",INDEX('Policy Characteristics'!D:D,MATCH($C219,'Policy Characteristics'!$C:$C,0)))</f>
        <v>Building Energy Efficiency Standards</v>
      </c>
      <c r="K219" s="354" t="str">
        <f>IF(ISBLANK(INDEX('Policy Characteristics'!E:E,MATCH($C219,'Policy Characteristics'!$C:$C,0))),"",INDEX('Policy Characteristics'!E:E,MATCH($C219,'Policy Characteristics'!$C:$C,0)))</f>
        <v>bldgs efficiency standards</v>
      </c>
      <c r="L219" s="222">
        <f>IF(ISBLANK(INDEX('Policy Characteristics'!F:F,MATCH($C219,'Policy Characteristics'!$C:$C,0))),"",INDEX('Policy Characteristics'!F:F,MATCH($C219,'Policy Characteristics'!$C:$C,0)))</f>
        <v>0</v>
      </c>
      <c r="M219" s="222">
        <f>IF(ISBLANK(INDEX('Policy Characteristics'!G:G,MATCH($C219,'Policy Characteristics'!$C:$C,0))),"",INDEX('Policy Characteristics'!G:G,MATCH($C219,'Policy Characteristics'!$C:$C,0)))</f>
        <v>0.75</v>
      </c>
      <c r="N219" s="222">
        <f>IF(ISBLANK(INDEX('Policy Characteristics'!H:H,MATCH($C219,'Policy Characteristics'!$C:$C,0))),"",INDEX('Policy Characteristics'!H:H,MATCH($C219,'Policy Characteristics'!$C:$C,0)))</f>
        <v>0.01</v>
      </c>
      <c r="O219" s="354" t="str">
        <f>IF(ISBLANK(INDEX('Policy Characteristics'!I:I,MATCH($C219,'Policy Characteristics'!$C:$C,0))),"",INDEX('Policy Characteristics'!I:I,MATCH($C219,'Policy Characteristics'!$C:$C,0)))</f>
        <v>% reduction in energy use</v>
      </c>
      <c r="P219" s="354" t="str">
        <f>IF(ISBLANK(INDEX('Policy Characteristics'!J:J,MATCH($C219,'Policy Characteristics'!$C:$C,0))),"",INDEX('Policy Characteristics'!J:J,MATCH($C219,'Policy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19" s="354" t="str">
        <f>IF(ISBLANK(INDEX('Policy Characteristics'!K:K,MATCH($C219,'Policy Characteristics'!$C:$C,0))),"",INDEX('Policy Characteristics'!K:K,MATCH($C219,'Policy Characteristics'!$C:$C,0)))</f>
        <v>buildings-sector-main.html#eff-stds</v>
      </c>
      <c r="R219" s="354" t="str">
        <f>IF(ISBLANK(INDEX('Policy Characteristics'!L:L,MATCH($C219,'Policy Characteristics'!$C:$C,0))),"",INDEX('Policy Characteristics'!L:L,MATCH($C219,'Policy Characteristics'!$C:$C,0)))</f>
        <v>building-energy-efficiency-standards.html</v>
      </c>
    </row>
    <row r="220" spans="1:18" s="354" customFormat="1" ht="19.899999999999999" customHeight="1">
      <c r="A220" s="354" t="str">
        <f>IF(ISBLANK(INDEX('Policy Characteristics'!A:A,MATCH($C220,'Policy Characteristics'!$C:$C,0))),"",INDEX('Policy Characteristics'!A:A,MATCH($C220,'Policy Characteristics'!$C:$C,0)))</f>
        <v>Buildings and Appliances</v>
      </c>
      <c r="B220" s="366" t="str">
        <f>IF(ISBLANK(INDEX('Policy Characteristics'!B:B,MATCH($C220,'Policy Characteristics'!$C:$C,0))),"",INDEX('Policy Characteristics'!B:B,MATCH($C220,'Policy Characteristics'!$C:$C,0)))</f>
        <v>Building Energy Efficiency Standards</v>
      </c>
      <c r="C220" s="354" t="str">
        <f t="shared" si="13"/>
        <v>Reduction in E Use Allowed by Component Eff Std</v>
      </c>
      <c r="D220" s="253" t="s">
        <v>726</v>
      </c>
      <c r="E220" s="253" t="s">
        <v>719</v>
      </c>
      <c r="F220" s="253" t="s">
        <v>727</v>
      </c>
      <c r="G220" s="253" t="s">
        <v>721</v>
      </c>
      <c r="H220" s="18">
        <v>17</v>
      </c>
      <c r="I220" s="367" t="s">
        <v>670</v>
      </c>
      <c r="J220" s="368" t="str">
        <f>IF(ISBLANK(INDEX('Policy Characteristics'!D:D,MATCH($C220,'Policy Characteristics'!$C:$C,0))),"",INDEX('Policy Characteristics'!D:D,MATCH($C220,'Policy Characteristics'!$C:$C,0)))</f>
        <v>Building Energy Efficiency Standards</v>
      </c>
      <c r="K220" s="354" t="str">
        <f>IF(ISBLANK(INDEX('Policy Characteristics'!E:E,MATCH($C220,'Policy Characteristics'!$C:$C,0))),"",INDEX('Policy Characteristics'!E:E,MATCH($C220,'Policy Characteristics'!$C:$C,0)))</f>
        <v>bldgs efficiency standards</v>
      </c>
      <c r="L220" s="222">
        <f>IF(ISBLANK(INDEX('Policy Characteristics'!F:F,MATCH($C220,'Policy Characteristics'!$C:$C,0))),"",INDEX('Policy Characteristics'!F:F,MATCH($C220,'Policy Characteristics'!$C:$C,0)))</f>
        <v>0</v>
      </c>
      <c r="M220" s="222">
        <f>IF(ISBLANK(INDEX('Policy Characteristics'!G:G,MATCH($C220,'Policy Characteristics'!$C:$C,0))),"",INDEX('Policy Characteristics'!G:G,MATCH($C220,'Policy Characteristics'!$C:$C,0)))</f>
        <v>0.75</v>
      </c>
      <c r="N220" s="222">
        <f>IF(ISBLANK(INDEX('Policy Characteristics'!H:H,MATCH($C220,'Policy Characteristics'!$C:$C,0))),"",INDEX('Policy Characteristics'!H:H,MATCH($C220,'Policy Characteristics'!$C:$C,0)))</f>
        <v>0.01</v>
      </c>
      <c r="O220" s="354" t="str">
        <f>IF(ISBLANK(INDEX('Policy Characteristics'!I:I,MATCH($C220,'Policy Characteristics'!$C:$C,0))),"",INDEX('Policy Characteristics'!I:I,MATCH($C220,'Policy Characteristics'!$C:$C,0)))</f>
        <v>% reduction in energy use</v>
      </c>
      <c r="P220" s="354" t="str">
        <f>IF(ISBLANK(INDEX('Policy Characteristics'!J:J,MATCH($C220,'Policy Characteristics'!$C:$C,0))),"",INDEX('Policy Characteristics'!J:J,MATCH($C220,'Policy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20" s="354" t="str">
        <f>IF(ISBLANK(INDEX('Policy Characteristics'!K:K,MATCH($C220,'Policy Characteristics'!$C:$C,0))),"",INDEX('Policy Characteristics'!K:K,MATCH($C220,'Policy Characteristics'!$C:$C,0)))</f>
        <v>buildings-sector-main.html#eff-stds</v>
      </c>
      <c r="R220" s="354" t="str">
        <f>IF(ISBLANK(INDEX('Policy Characteristics'!L:L,MATCH($C220,'Policy Characteristics'!$C:$C,0))),"",INDEX('Policy Characteristics'!L:L,MATCH($C220,'Policy Characteristics'!$C:$C,0)))</f>
        <v>building-energy-efficiency-standards.html</v>
      </c>
    </row>
    <row r="221" spans="1:18" s="354" customFormat="1" ht="19.899999999999999" customHeight="1">
      <c r="A221" s="354" t="str">
        <f>IF(ISBLANK(INDEX('Policy Characteristics'!A:A,MATCH($C221,'Policy Characteristics'!$C:$C,0))),"",INDEX('Policy Characteristics'!A:A,MATCH($C221,'Policy Characteristics'!$C:$C,0)))</f>
        <v>Buildings and Appliances</v>
      </c>
      <c r="B221" s="366" t="str">
        <f>IF(ISBLANK(INDEX('Policy Characteristics'!B:B,MATCH($C221,'Policy Characteristics'!$C:$C,0))),"",INDEX('Policy Characteristics'!B:B,MATCH($C221,'Policy Characteristics'!$C:$C,0)))</f>
        <v>Building Energy Efficiency Standards</v>
      </c>
      <c r="C221" s="354" t="str">
        <f t="shared" si="13"/>
        <v>Reduction in E Use Allowed by Component Eff Std</v>
      </c>
      <c r="D221" s="253" t="s">
        <v>728</v>
      </c>
      <c r="E221" s="253" t="s">
        <v>719</v>
      </c>
      <c r="F221" s="253" t="s">
        <v>729</v>
      </c>
      <c r="G221" s="253" t="s">
        <v>721</v>
      </c>
      <c r="H221" s="18">
        <v>18</v>
      </c>
      <c r="I221" s="367" t="s">
        <v>670</v>
      </c>
      <c r="J221" s="368" t="str">
        <f>IF(ISBLANK(INDEX('Policy Characteristics'!D:D,MATCH($C221,'Policy Characteristics'!$C:$C,0))),"",INDEX('Policy Characteristics'!D:D,MATCH($C221,'Policy Characteristics'!$C:$C,0)))</f>
        <v>Building Energy Efficiency Standards</v>
      </c>
      <c r="K221" s="354" t="str">
        <f>IF(ISBLANK(INDEX('Policy Characteristics'!E:E,MATCH($C221,'Policy Characteristics'!$C:$C,0))),"",INDEX('Policy Characteristics'!E:E,MATCH($C221,'Policy Characteristics'!$C:$C,0)))</f>
        <v>bldgs efficiency standards</v>
      </c>
      <c r="L221" s="222">
        <f>IF(ISBLANK(INDEX('Policy Characteristics'!F:F,MATCH($C221,'Policy Characteristics'!$C:$C,0))),"",INDEX('Policy Characteristics'!F:F,MATCH($C221,'Policy Characteristics'!$C:$C,0)))</f>
        <v>0</v>
      </c>
      <c r="M221" s="222">
        <f>IF(ISBLANK(INDEX('Policy Characteristics'!G:G,MATCH($C221,'Policy Characteristics'!$C:$C,0))),"",INDEX('Policy Characteristics'!G:G,MATCH($C221,'Policy Characteristics'!$C:$C,0)))</f>
        <v>0.75</v>
      </c>
      <c r="N221" s="222">
        <f>IF(ISBLANK(INDEX('Policy Characteristics'!H:H,MATCH($C221,'Policy Characteristics'!$C:$C,0))),"",INDEX('Policy Characteristics'!H:H,MATCH($C221,'Policy Characteristics'!$C:$C,0)))</f>
        <v>0.01</v>
      </c>
      <c r="O221" s="354" t="str">
        <f>IF(ISBLANK(INDEX('Policy Characteristics'!I:I,MATCH($C221,'Policy Characteristics'!$C:$C,0))),"",INDEX('Policy Characteristics'!I:I,MATCH($C221,'Policy Characteristics'!$C:$C,0)))</f>
        <v>% reduction in energy use</v>
      </c>
      <c r="P221" s="354" t="str">
        <f>IF(ISBLANK(INDEX('Policy Characteristics'!J:J,MATCH($C221,'Policy Characteristics'!$C:$C,0))),"",INDEX('Policy Characteristics'!J:J,MATCH($C221,'Policy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21" s="354" t="str">
        <f>IF(ISBLANK(INDEX('Policy Characteristics'!K:K,MATCH($C221,'Policy Characteristics'!$C:$C,0))),"",INDEX('Policy Characteristics'!K:K,MATCH($C221,'Policy Characteristics'!$C:$C,0)))</f>
        <v>buildings-sector-main.html#eff-stds</v>
      </c>
      <c r="R221" s="354" t="str">
        <f>IF(ISBLANK(INDEX('Policy Characteristics'!L:L,MATCH($C221,'Policy Characteristics'!$C:$C,0))),"",INDEX('Policy Characteristics'!L:L,MATCH($C221,'Policy Characteristics'!$C:$C,0)))</f>
        <v>building-energy-efficiency-standards.html</v>
      </c>
    </row>
    <row r="222" spans="1:18" s="354" customFormat="1" ht="19.899999999999999" customHeight="1">
      <c r="A222" s="354" t="str">
        <f>IF(ISBLANK(INDEX('Policy Characteristics'!A:A,MATCH($C222,'Policy Characteristics'!$C:$C,0))),"",INDEX('Policy Characteristics'!A:A,MATCH($C222,'Policy Characteristics'!$C:$C,0)))</f>
        <v>Buildings and Appliances</v>
      </c>
      <c r="B222" s="366" t="str">
        <f>IF(ISBLANK(INDEX('Policy Characteristics'!B:B,MATCH($C222,'Policy Characteristics'!$C:$C,0))),"",INDEX('Policy Characteristics'!B:B,MATCH($C222,'Policy Characteristics'!$C:$C,0)))</f>
        <v>Building Energy Efficiency Standards</v>
      </c>
      <c r="C222" s="354" t="str">
        <f t="shared" si="13"/>
        <v>Reduction in E Use Allowed by Component Eff Std</v>
      </c>
      <c r="D222" s="253" t="s">
        <v>718</v>
      </c>
      <c r="E222" s="253" t="s">
        <v>730</v>
      </c>
      <c r="F222" s="253" t="s">
        <v>720</v>
      </c>
      <c r="G222" s="253" t="s">
        <v>731</v>
      </c>
      <c r="H222" s="18">
        <v>150</v>
      </c>
      <c r="I222" s="367" t="s">
        <v>670</v>
      </c>
      <c r="J222" s="368" t="str">
        <f>IF(ISBLANK(INDEX('Policy Characteristics'!D:D,MATCH($C222,'Policy Characteristics'!$C:$C,0))),"",INDEX('Policy Characteristics'!D:D,MATCH($C222,'Policy Characteristics'!$C:$C,0)))</f>
        <v>Building Energy Efficiency Standards</v>
      </c>
      <c r="K222" s="354" t="str">
        <f>IF(ISBLANK(INDEX('Policy Characteristics'!E:E,MATCH($C222,'Policy Characteristics'!$C:$C,0))),"",INDEX('Policy Characteristics'!E:E,MATCH($C222,'Policy Characteristics'!$C:$C,0)))</f>
        <v>bldgs efficiency standards</v>
      </c>
      <c r="L222" s="222">
        <f>IF(ISBLANK(INDEX('Policy Characteristics'!F:F,MATCH($C222,'Policy Characteristics'!$C:$C,0))),"",INDEX('Policy Characteristics'!F:F,MATCH($C222,'Policy Characteristics'!$C:$C,0)))</f>
        <v>0</v>
      </c>
      <c r="M222" s="222">
        <f>IF(ISBLANK(INDEX('Policy Characteristics'!G:G,MATCH($C222,'Policy Characteristics'!$C:$C,0))),"",INDEX('Policy Characteristics'!G:G,MATCH($C222,'Policy Characteristics'!$C:$C,0)))</f>
        <v>0.75</v>
      </c>
      <c r="N222" s="222">
        <f>IF(ISBLANK(INDEX('Policy Characteristics'!H:H,MATCH($C222,'Policy Characteristics'!$C:$C,0))),"",INDEX('Policy Characteristics'!H:H,MATCH($C222,'Policy Characteristics'!$C:$C,0)))</f>
        <v>0.01</v>
      </c>
      <c r="O222" s="354" t="str">
        <f>IF(ISBLANK(INDEX('Policy Characteristics'!I:I,MATCH($C222,'Policy Characteristics'!$C:$C,0))),"",INDEX('Policy Characteristics'!I:I,MATCH($C222,'Policy Characteristics'!$C:$C,0)))</f>
        <v>% reduction in energy use</v>
      </c>
      <c r="P222" s="354" t="str">
        <f>IF(ISBLANK(INDEX('Policy Characteristics'!J:J,MATCH($C222,'Policy Characteristics'!$C:$C,0))),"",INDEX('Policy Characteristics'!J:J,MATCH($C222,'Policy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22" s="354" t="str">
        <f>IF(ISBLANK(INDEX('Policy Characteristics'!K:K,MATCH($C222,'Policy Characteristics'!$C:$C,0))),"",INDEX('Policy Characteristics'!K:K,MATCH($C222,'Policy Characteristics'!$C:$C,0)))</f>
        <v>buildings-sector-main.html#eff-stds</v>
      </c>
      <c r="R222" s="354" t="str">
        <f>IF(ISBLANK(INDEX('Policy Characteristics'!L:L,MATCH($C222,'Policy Characteristics'!$C:$C,0))),"",INDEX('Policy Characteristics'!L:L,MATCH($C222,'Policy Characteristics'!$C:$C,0)))</f>
        <v>building-energy-efficiency-standards.html</v>
      </c>
    </row>
    <row r="223" spans="1:18" s="354" customFormat="1" ht="19.899999999999999" customHeight="1">
      <c r="A223" s="354" t="str">
        <f>IF(ISBLANK(INDEX('Policy Characteristics'!A:A,MATCH($C223,'Policy Characteristics'!$C:$C,0))),"",INDEX('Policy Characteristics'!A:A,MATCH($C223,'Policy Characteristics'!$C:$C,0)))</f>
        <v>Buildings and Appliances</v>
      </c>
      <c r="B223" s="366" t="str">
        <f>IF(ISBLANK(INDEX('Policy Characteristics'!B:B,MATCH($C223,'Policy Characteristics'!$C:$C,0))),"",INDEX('Policy Characteristics'!B:B,MATCH($C223,'Policy Characteristics'!$C:$C,0)))</f>
        <v>Building Energy Efficiency Standards</v>
      </c>
      <c r="C223" s="354" t="str">
        <f t="shared" si="13"/>
        <v>Reduction in E Use Allowed by Component Eff Std</v>
      </c>
      <c r="D223" s="253" t="s">
        <v>722</v>
      </c>
      <c r="E223" s="253" t="s">
        <v>730</v>
      </c>
      <c r="F223" s="253" t="s">
        <v>723</v>
      </c>
      <c r="G223" s="253" t="s">
        <v>731</v>
      </c>
      <c r="H223" s="18">
        <v>151</v>
      </c>
      <c r="I223" s="367" t="s">
        <v>670</v>
      </c>
      <c r="J223" s="368" t="str">
        <f>IF(ISBLANK(INDEX('Policy Characteristics'!D:D,MATCH($C223,'Policy Characteristics'!$C:$C,0))),"",INDEX('Policy Characteristics'!D:D,MATCH($C223,'Policy Characteristics'!$C:$C,0)))</f>
        <v>Building Energy Efficiency Standards</v>
      </c>
      <c r="K223" s="354" t="str">
        <f>IF(ISBLANK(INDEX('Policy Characteristics'!E:E,MATCH($C223,'Policy Characteristics'!$C:$C,0))),"",INDEX('Policy Characteristics'!E:E,MATCH($C223,'Policy Characteristics'!$C:$C,0)))</f>
        <v>bldgs efficiency standards</v>
      </c>
      <c r="L223" s="222">
        <f>IF(ISBLANK(INDEX('Policy Characteristics'!F:F,MATCH($C223,'Policy Characteristics'!$C:$C,0))),"",INDEX('Policy Characteristics'!F:F,MATCH($C223,'Policy Characteristics'!$C:$C,0)))</f>
        <v>0</v>
      </c>
      <c r="M223" s="222">
        <f>IF(ISBLANK(INDEX('Policy Characteristics'!G:G,MATCH($C223,'Policy Characteristics'!$C:$C,0))),"",INDEX('Policy Characteristics'!G:G,MATCH($C223,'Policy Characteristics'!$C:$C,0)))</f>
        <v>0.75</v>
      </c>
      <c r="N223" s="222">
        <f>IF(ISBLANK(INDEX('Policy Characteristics'!H:H,MATCH($C223,'Policy Characteristics'!$C:$C,0))),"",INDEX('Policy Characteristics'!H:H,MATCH($C223,'Policy Characteristics'!$C:$C,0)))</f>
        <v>0.01</v>
      </c>
      <c r="O223" s="354" t="str">
        <f>IF(ISBLANK(INDEX('Policy Characteristics'!I:I,MATCH($C223,'Policy Characteristics'!$C:$C,0))),"",INDEX('Policy Characteristics'!I:I,MATCH($C223,'Policy Characteristics'!$C:$C,0)))</f>
        <v>% reduction in energy use</v>
      </c>
      <c r="P223" s="354" t="str">
        <f>IF(ISBLANK(INDEX('Policy Characteristics'!J:J,MATCH($C223,'Policy Characteristics'!$C:$C,0))),"",INDEX('Policy Characteristics'!J:J,MATCH($C223,'Policy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23" s="354" t="str">
        <f>IF(ISBLANK(INDEX('Policy Characteristics'!K:K,MATCH($C223,'Policy Characteristics'!$C:$C,0))),"",INDEX('Policy Characteristics'!K:K,MATCH($C223,'Policy Characteristics'!$C:$C,0)))</f>
        <v>buildings-sector-main.html#eff-stds</v>
      </c>
      <c r="R223" s="354" t="str">
        <f>IF(ISBLANK(INDEX('Policy Characteristics'!L:L,MATCH($C223,'Policy Characteristics'!$C:$C,0))),"",INDEX('Policy Characteristics'!L:L,MATCH($C223,'Policy Characteristics'!$C:$C,0)))</f>
        <v>building-energy-efficiency-standards.html</v>
      </c>
    </row>
    <row r="224" spans="1:18" s="354" customFormat="1" ht="19.899999999999999" customHeight="1">
      <c r="A224" s="354" t="str">
        <f>IF(ISBLANK(INDEX('Policy Characteristics'!A:A,MATCH($C224,'Policy Characteristics'!$C:$C,0))),"",INDEX('Policy Characteristics'!A:A,MATCH($C224,'Policy Characteristics'!$C:$C,0)))</f>
        <v>Buildings and Appliances</v>
      </c>
      <c r="B224" s="366" t="str">
        <f>IF(ISBLANK(INDEX('Policy Characteristics'!B:B,MATCH($C224,'Policy Characteristics'!$C:$C,0))),"",INDEX('Policy Characteristics'!B:B,MATCH($C224,'Policy Characteristics'!$C:$C,0)))</f>
        <v>Building Energy Efficiency Standards</v>
      </c>
      <c r="C224" s="354" t="str">
        <f t="shared" si="13"/>
        <v>Reduction in E Use Allowed by Component Eff Std</v>
      </c>
      <c r="D224" s="253" t="s">
        <v>734</v>
      </c>
      <c r="E224" s="253" t="s">
        <v>730</v>
      </c>
      <c r="F224" s="253" t="s">
        <v>735</v>
      </c>
      <c r="G224" s="253" t="s">
        <v>731</v>
      </c>
      <c r="H224" s="18">
        <v>152</v>
      </c>
      <c r="I224" s="367" t="s">
        <v>670</v>
      </c>
      <c r="J224" s="368" t="str">
        <f>IF(ISBLANK(INDEX('Policy Characteristics'!D:D,MATCH($C224,'Policy Characteristics'!$C:$C,0))),"",INDEX('Policy Characteristics'!D:D,MATCH($C224,'Policy Characteristics'!$C:$C,0)))</f>
        <v>Building Energy Efficiency Standards</v>
      </c>
      <c r="K224" s="354" t="str">
        <f>IF(ISBLANK(INDEX('Policy Characteristics'!E:E,MATCH($C224,'Policy Characteristics'!$C:$C,0))),"",INDEX('Policy Characteristics'!E:E,MATCH($C224,'Policy Characteristics'!$C:$C,0)))</f>
        <v>bldgs efficiency standards</v>
      </c>
      <c r="L224" s="222">
        <f>IF(ISBLANK(INDEX('Policy Characteristics'!F:F,MATCH($C224,'Policy Characteristics'!$C:$C,0))),"",INDEX('Policy Characteristics'!F:F,MATCH($C224,'Policy Characteristics'!$C:$C,0)))</f>
        <v>0</v>
      </c>
      <c r="M224" s="222">
        <f>IF(ISBLANK(INDEX('Policy Characteristics'!G:G,MATCH($C224,'Policy Characteristics'!$C:$C,0))),"",INDEX('Policy Characteristics'!G:G,MATCH($C224,'Policy Characteristics'!$C:$C,0)))</f>
        <v>0.75</v>
      </c>
      <c r="N224" s="222">
        <f>IF(ISBLANK(INDEX('Policy Characteristics'!H:H,MATCH($C224,'Policy Characteristics'!$C:$C,0))),"",INDEX('Policy Characteristics'!H:H,MATCH($C224,'Policy Characteristics'!$C:$C,0)))</f>
        <v>0.01</v>
      </c>
      <c r="O224" s="354" t="str">
        <f>IF(ISBLANK(INDEX('Policy Characteristics'!I:I,MATCH($C224,'Policy Characteristics'!$C:$C,0))),"",INDEX('Policy Characteristics'!I:I,MATCH($C224,'Policy Characteristics'!$C:$C,0)))</f>
        <v>% reduction in energy use</v>
      </c>
      <c r="P224" s="354" t="str">
        <f>IF(ISBLANK(INDEX('Policy Characteristics'!J:J,MATCH($C224,'Policy Characteristics'!$C:$C,0))),"",INDEX('Policy Characteristics'!J:J,MATCH($C224,'Policy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24" s="354" t="str">
        <f>IF(ISBLANK(INDEX('Policy Characteristics'!K:K,MATCH($C224,'Policy Characteristics'!$C:$C,0))),"",INDEX('Policy Characteristics'!K:K,MATCH($C224,'Policy Characteristics'!$C:$C,0)))</f>
        <v>buildings-sector-main.html#eff-stds</v>
      </c>
      <c r="R224" s="354" t="str">
        <f>IF(ISBLANK(INDEX('Policy Characteristics'!L:L,MATCH($C224,'Policy Characteristics'!$C:$C,0))),"",INDEX('Policy Characteristics'!L:L,MATCH($C224,'Policy Characteristics'!$C:$C,0)))</f>
        <v>building-energy-efficiency-standards.html</v>
      </c>
    </row>
    <row r="225" spans="1:18" s="354" customFormat="1" ht="19.899999999999999" customHeight="1">
      <c r="A225" s="354" t="str">
        <f>IF(ISBLANK(INDEX('Policy Characteristics'!A:A,MATCH($C225,'Policy Characteristics'!$C:$C,0))),"",INDEX('Policy Characteristics'!A:A,MATCH($C225,'Policy Characteristics'!$C:$C,0)))</f>
        <v>Buildings and Appliances</v>
      </c>
      <c r="B225" s="366" t="str">
        <f>IF(ISBLANK(INDEX('Policy Characteristics'!B:B,MATCH($C225,'Policy Characteristics'!$C:$C,0))),"",INDEX('Policy Characteristics'!B:B,MATCH($C225,'Policy Characteristics'!$C:$C,0)))</f>
        <v>Building Energy Efficiency Standards</v>
      </c>
      <c r="C225" s="354" t="str">
        <f t="shared" si="13"/>
        <v>Reduction in E Use Allowed by Component Eff Std</v>
      </c>
      <c r="D225" s="253" t="s">
        <v>724</v>
      </c>
      <c r="E225" s="253" t="s">
        <v>730</v>
      </c>
      <c r="F225" s="253" t="s">
        <v>725</v>
      </c>
      <c r="G225" s="253" t="s">
        <v>731</v>
      </c>
      <c r="H225" s="18">
        <v>153</v>
      </c>
      <c r="I225" s="367" t="s">
        <v>670</v>
      </c>
      <c r="J225" s="368" t="str">
        <f>IF(ISBLANK(INDEX('Policy Characteristics'!D:D,MATCH($C225,'Policy Characteristics'!$C:$C,0))),"",INDEX('Policy Characteristics'!D:D,MATCH($C225,'Policy Characteristics'!$C:$C,0)))</f>
        <v>Building Energy Efficiency Standards</v>
      </c>
      <c r="K225" s="354" t="str">
        <f>IF(ISBLANK(INDEX('Policy Characteristics'!E:E,MATCH($C225,'Policy Characteristics'!$C:$C,0))),"",INDEX('Policy Characteristics'!E:E,MATCH($C225,'Policy Characteristics'!$C:$C,0)))</f>
        <v>bldgs efficiency standards</v>
      </c>
      <c r="L225" s="222">
        <f>IF(ISBLANK(INDEX('Policy Characteristics'!F:F,MATCH($C225,'Policy Characteristics'!$C:$C,0))),"",INDEX('Policy Characteristics'!F:F,MATCH($C225,'Policy Characteristics'!$C:$C,0)))</f>
        <v>0</v>
      </c>
      <c r="M225" s="222">
        <f>IF(ISBLANK(INDEX('Policy Characteristics'!G:G,MATCH($C225,'Policy Characteristics'!$C:$C,0))),"",INDEX('Policy Characteristics'!G:G,MATCH($C225,'Policy Characteristics'!$C:$C,0)))</f>
        <v>0.75</v>
      </c>
      <c r="N225" s="222">
        <f>IF(ISBLANK(INDEX('Policy Characteristics'!H:H,MATCH($C225,'Policy Characteristics'!$C:$C,0))),"",INDEX('Policy Characteristics'!H:H,MATCH($C225,'Policy Characteristics'!$C:$C,0)))</f>
        <v>0.01</v>
      </c>
      <c r="O225" s="354" t="str">
        <f>IF(ISBLANK(INDEX('Policy Characteristics'!I:I,MATCH($C225,'Policy Characteristics'!$C:$C,0))),"",INDEX('Policy Characteristics'!I:I,MATCH($C225,'Policy Characteristics'!$C:$C,0)))</f>
        <v>% reduction in energy use</v>
      </c>
      <c r="P225" s="354" t="str">
        <f>IF(ISBLANK(INDEX('Policy Characteristics'!J:J,MATCH($C225,'Policy Characteristics'!$C:$C,0))),"",INDEX('Policy Characteristics'!J:J,MATCH($C225,'Policy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25" s="354" t="str">
        <f>IF(ISBLANK(INDEX('Policy Characteristics'!K:K,MATCH($C225,'Policy Characteristics'!$C:$C,0))),"",INDEX('Policy Characteristics'!K:K,MATCH($C225,'Policy Characteristics'!$C:$C,0)))</f>
        <v>buildings-sector-main.html#eff-stds</v>
      </c>
      <c r="R225" s="354" t="str">
        <f>IF(ISBLANK(INDEX('Policy Characteristics'!L:L,MATCH($C225,'Policy Characteristics'!$C:$C,0))),"",INDEX('Policy Characteristics'!L:L,MATCH($C225,'Policy Characteristics'!$C:$C,0)))</f>
        <v>building-energy-efficiency-standards.html</v>
      </c>
    </row>
    <row r="226" spans="1:18" s="354" customFormat="1" ht="19.899999999999999" customHeight="1">
      <c r="A226" s="354" t="str">
        <f>IF(ISBLANK(INDEX('Policy Characteristics'!A:A,MATCH($C226,'Policy Characteristics'!$C:$C,0))),"",INDEX('Policy Characteristics'!A:A,MATCH($C226,'Policy Characteristics'!$C:$C,0)))</f>
        <v>Buildings and Appliances</v>
      </c>
      <c r="B226" s="366" t="str">
        <f>IF(ISBLANK(INDEX('Policy Characteristics'!B:B,MATCH($C226,'Policy Characteristics'!$C:$C,0))),"",INDEX('Policy Characteristics'!B:B,MATCH($C226,'Policy Characteristics'!$C:$C,0)))</f>
        <v>Building Energy Efficiency Standards</v>
      </c>
      <c r="C226" s="354" t="str">
        <f t="shared" si="13"/>
        <v>Reduction in E Use Allowed by Component Eff Std</v>
      </c>
      <c r="D226" s="253" t="s">
        <v>726</v>
      </c>
      <c r="E226" s="253" t="s">
        <v>730</v>
      </c>
      <c r="F226" s="253" t="s">
        <v>727</v>
      </c>
      <c r="G226" s="253" t="s">
        <v>731</v>
      </c>
      <c r="H226" s="18">
        <v>154</v>
      </c>
      <c r="I226" s="367" t="s">
        <v>670</v>
      </c>
      <c r="J226" s="368" t="str">
        <f>IF(ISBLANK(INDEX('Policy Characteristics'!D:D,MATCH($C226,'Policy Characteristics'!$C:$C,0))),"",INDEX('Policy Characteristics'!D:D,MATCH($C226,'Policy Characteristics'!$C:$C,0)))</f>
        <v>Building Energy Efficiency Standards</v>
      </c>
      <c r="K226" s="354" t="str">
        <f>IF(ISBLANK(INDEX('Policy Characteristics'!E:E,MATCH($C226,'Policy Characteristics'!$C:$C,0))),"",INDEX('Policy Characteristics'!E:E,MATCH($C226,'Policy Characteristics'!$C:$C,0)))</f>
        <v>bldgs efficiency standards</v>
      </c>
      <c r="L226" s="222">
        <f>IF(ISBLANK(INDEX('Policy Characteristics'!F:F,MATCH($C226,'Policy Characteristics'!$C:$C,0))),"",INDEX('Policy Characteristics'!F:F,MATCH($C226,'Policy Characteristics'!$C:$C,0)))</f>
        <v>0</v>
      </c>
      <c r="M226" s="222">
        <f>IF(ISBLANK(INDEX('Policy Characteristics'!G:G,MATCH($C226,'Policy Characteristics'!$C:$C,0))),"",INDEX('Policy Characteristics'!G:G,MATCH($C226,'Policy Characteristics'!$C:$C,0)))</f>
        <v>0.75</v>
      </c>
      <c r="N226" s="222">
        <f>IF(ISBLANK(INDEX('Policy Characteristics'!H:H,MATCH($C226,'Policy Characteristics'!$C:$C,0))),"",INDEX('Policy Characteristics'!H:H,MATCH($C226,'Policy Characteristics'!$C:$C,0)))</f>
        <v>0.01</v>
      </c>
      <c r="O226" s="354" t="str">
        <f>IF(ISBLANK(INDEX('Policy Characteristics'!I:I,MATCH($C226,'Policy Characteristics'!$C:$C,0))),"",INDEX('Policy Characteristics'!I:I,MATCH($C226,'Policy Characteristics'!$C:$C,0)))</f>
        <v>% reduction in energy use</v>
      </c>
      <c r="P226" s="354" t="str">
        <f>IF(ISBLANK(INDEX('Policy Characteristics'!J:J,MATCH($C226,'Policy Characteristics'!$C:$C,0))),"",INDEX('Policy Characteristics'!J:J,MATCH($C226,'Policy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26" s="354" t="str">
        <f>IF(ISBLANK(INDEX('Policy Characteristics'!K:K,MATCH($C226,'Policy Characteristics'!$C:$C,0))),"",INDEX('Policy Characteristics'!K:K,MATCH($C226,'Policy Characteristics'!$C:$C,0)))</f>
        <v>buildings-sector-main.html#eff-stds</v>
      </c>
      <c r="R226" s="354" t="str">
        <f>IF(ISBLANK(INDEX('Policy Characteristics'!L:L,MATCH($C226,'Policy Characteristics'!$C:$C,0))),"",INDEX('Policy Characteristics'!L:L,MATCH($C226,'Policy Characteristics'!$C:$C,0)))</f>
        <v>building-energy-efficiency-standards.html</v>
      </c>
    </row>
    <row r="227" spans="1:18" s="354" customFormat="1" ht="19.899999999999999" customHeight="1">
      <c r="A227" s="354" t="str">
        <f>IF(ISBLANK(INDEX('Policy Characteristics'!A:A,MATCH($C227,'Policy Characteristics'!$C:$C,0))),"",INDEX('Policy Characteristics'!A:A,MATCH($C227,'Policy Characteristics'!$C:$C,0)))</f>
        <v>Buildings and Appliances</v>
      </c>
      <c r="B227" s="366" t="str">
        <f>IF(ISBLANK(INDEX('Policy Characteristics'!B:B,MATCH($C227,'Policy Characteristics'!$C:$C,0))),"",INDEX('Policy Characteristics'!B:B,MATCH($C227,'Policy Characteristics'!$C:$C,0)))</f>
        <v>Building Energy Efficiency Standards</v>
      </c>
      <c r="C227" s="354" t="str">
        <f t="shared" si="13"/>
        <v>Reduction in E Use Allowed by Component Eff Std</v>
      </c>
      <c r="D227" s="253" t="s">
        <v>728</v>
      </c>
      <c r="E227" s="253" t="s">
        <v>730</v>
      </c>
      <c r="F227" s="253" t="s">
        <v>729</v>
      </c>
      <c r="G227" s="253" t="s">
        <v>731</v>
      </c>
      <c r="H227" s="18">
        <v>155</v>
      </c>
      <c r="I227" s="367" t="s">
        <v>670</v>
      </c>
      <c r="J227" s="368" t="str">
        <f>IF(ISBLANK(INDEX('Policy Characteristics'!D:D,MATCH($C227,'Policy Characteristics'!$C:$C,0))),"",INDEX('Policy Characteristics'!D:D,MATCH($C227,'Policy Characteristics'!$C:$C,0)))</f>
        <v>Building Energy Efficiency Standards</v>
      </c>
      <c r="K227" s="354" t="str">
        <f>IF(ISBLANK(INDEX('Policy Characteristics'!E:E,MATCH($C227,'Policy Characteristics'!$C:$C,0))),"",INDEX('Policy Characteristics'!E:E,MATCH($C227,'Policy Characteristics'!$C:$C,0)))</f>
        <v>bldgs efficiency standards</v>
      </c>
      <c r="L227" s="222">
        <f>IF(ISBLANK(INDEX('Policy Characteristics'!F:F,MATCH($C227,'Policy Characteristics'!$C:$C,0))),"",INDEX('Policy Characteristics'!F:F,MATCH($C227,'Policy Characteristics'!$C:$C,0)))</f>
        <v>0</v>
      </c>
      <c r="M227" s="222">
        <f>IF(ISBLANK(INDEX('Policy Characteristics'!G:G,MATCH($C227,'Policy Characteristics'!$C:$C,0))),"",INDEX('Policy Characteristics'!G:G,MATCH($C227,'Policy Characteristics'!$C:$C,0)))</f>
        <v>0.75</v>
      </c>
      <c r="N227" s="222">
        <f>IF(ISBLANK(INDEX('Policy Characteristics'!H:H,MATCH($C227,'Policy Characteristics'!$C:$C,0))),"",INDEX('Policy Characteristics'!H:H,MATCH($C227,'Policy Characteristics'!$C:$C,0)))</f>
        <v>0.01</v>
      </c>
      <c r="O227" s="354" t="str">
        <f>IF(ISBLANK(INDEX('Policy Characteristics'!I:I,MATCH($C227,'Policy Characteristics'!$C:$C,0))),"",INDEX('Policy Characteristics'!I:I,MATCH($C227,'Policy Characteristics'!$C:$C,0)))</f>
        <v>% reduction in energy use</v>
      </c>
      <c r="P227" s="354" t="str">
        <f>IF(ISBLANK(INDEX('Policy Characteristics'!J:J,MATCH($C227,'Policy Characteristics'!$C:$C,0))),"",INDEX('Policy Characteristics'!J:J,MATCH($C227,'Policy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27" s="354" t="str">
        <f>IF(ISBLANK(INDEX('Policy Characteristics'!K:K,MATCH($C227,'Policy Characteristics'!$C:$C,0))),"",INDEX('Policy Characteristics'!K:K,MATCH($C227,'Policy Characteristics'!$C:$C,0)))</f>
        <v>buildings-sector-main.html#eff-stds</v>
      </c>
      <c r="R227" s="354" t="str">
        <f>IF(ISBLANK(INDEX('Policy Characteristics'!L:L,MATCH($C227,'Policy Characteristics'!$C:$C,0))),"",INDEX('Policy Characteristics'!L:L,MATCH($C227,'Policy Characteristics'!$C:$C,0)))</f>
        <v>building-energy-efficiency-standards.html</v>
      </c>
    </row>
    <row r="228" spans="1:18" s="354" customFormat="1" ht="19.899999999999999" customHeight="1">
      <c r="A228" s="354" t="str">
        <f>IF(ISBLANK(INDEX('Policy Characteristics'!A:A,MATCH($C228,'Policy Characteristics'!$C:$C,0))),"",INDEX('Policy Characteristics'!A:A,MATCH($C228,'Policy Characteristics'!$C:$C,0)))</f>
        <v>Buildings and Appliances</v>
      </c>
      <c r="B228" s="366" t="str">
        <f>IF(ISBLANK(INDEX('Policy Characteristics'!B:B,MATCH($C228,'Policy Characteristics'!$C:$C,0))),"",INDEX('Policy Characteristics'!B:B,MATCH($C228,'Policy Characteristics'!$C:$C,0)))</f>
        <v>Building Energy Efficiency Standards</v>
      </c>
      <c r="C228" s="354" t="str">
        <f t="shared" si="13"/>
        <v>Reduction in E Use Allowed by Component Eff Std</v>
      </c>
      <c r="D228" s="253" t="s">
        <v>718</v>
      </c>
      <c r="E228" s="253" t="s">
        <v>732</v>
      </c>
      <c r="F228" s="253" t="s">
        <v>720</v>
      </c>
      <c r="G228" s="253" t="s">
        <v>733</v>
      </c>
      <c r="H228" s="18">
        <v>156</v>
      </c>
      <c r="I228" s="367" t="s">
        <v>670</v>
      </c>
      <c r="J228" s="368" t="str">
        <f>IF(ISBLANK(INDEX('Policy Characteristics'!D:D,MATCH($C228,'Policy Characteristics'!$C:$C,0))),"",INDEX('Policy Characteristics'!D:D,MATCH($C228,'Policy Characteristics'!$C:$C,0)))</f>
        <v>Building Energy Efficiency Standards</v>
      </c>
      <c r="K228" s="354" t="str">
        <f>IF(ISBLANK(INDEX('Policy Characteristics'!E:E,MATCH($C228,'Policy Characteristics'!$C:$C,0))),"",INDEX('Policy Characteristics'!E:E,MATCH($C228,'Policy Characteristics'!$C:$C,0)))</f>
        <v>bldgs efficiency standards</v>
      </c>
      <c r="L228" s="222">
        <f>IF(ISBLANK(INDEX('Policy Characteristics'!F:F,MATCH($C228,'Policy Characteristics'!$C:$C,0))),"",INDEX('Policy Characteristics'!F:F,MATCH($C228,'Policy Characteristics'!$C:$C,0)))</f>
        <v>0</v>
      </c>
      <c r="M228" s="222">
        <f>IF(ISBLANK(INDEX('Policy Characteristics'!G:G,MATCH($C228,'Policy Characteristics'!$C:$C,0))),"",INDEX('Policy Characteristics'!G:G,MATCH($C228,'Policy Characteristics'!$C:$C,0)))</f>
        <v>0.75</v>
      </c>
      <c r="N228" s="222">
        <f>IF(ISBLANK(INDEX('Policy Characteristics'!H:H,MATCH($C228,'Policy Characteristics'!$C:$C,0))),"",INDEX('Policy Characteristics'!H:H,MATCH($C228,'Policy Characteristics'!$C:$C,0)))</f>
        <v>0.01</v>
      </c>
      <c r="O228" s="354" t="str">
        <f>IF(ISBLANK(INDEX('Policy Characteristics'!I:I,MATCH($C228,'Policy Characteristics'!$C:$C,0))),"",INDEX('Policy Characteristics'!I:I,MATCH($C228,'Policy Characteristics'!$C:$C,0)))</f>
        <v>% reduction in energy use</v>
      </c>
      <c r="P228" s="354" t="str">
        <f>IF(ISBLANK(INDEX('Policy Characteristics'!J:J,MATCH($C228,'Policy Characteristics'!$C:$C,0))),"",INDEX('Policy Characteristics'!J:J,MATCH($C228,'Policy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28" s="354" t="str">
        <f>IF(ISBLANK(INDEX('Policy Characteristics'!K:K,MATCH($C228,'Policy Characteristics'!$C:$C,0))),"",INDEX('Policy Characteristics'!K:K,MATCH($C228,'Policy Characteristics'!$C:$C,0)))</f>
        <v>buildings-sector-main.html#eff-stds</v>
      </c>
      <c r="R228" s="354" t="str">
        <f>IF(ISBLANK(INDEX('Policy Characteristics'!L:L,MATCH($C228,'Policy Characteristics'!$C:$C,0))),"",INDEX('Policy Characteristics'!L:L,MATCH($C228,'Policy Characteristics'!$C:$C,0)))</f>
        <v>building-energy-efficiency-standards.html</v>
      </c>
    </row>
    <row r="229" spans="1:18" s="354" customFormat="1" ht="19.899999999999999" customHeight="1">
      <c r="A229" s="354" t="str">
        <f>IF(ISBLANK(INDEX('Policy Characteristics'!A:A,MATCH($C229,'Policy Characteristics'!$C:$C,0))),"",INDEX('Policy Characteristics'!A:A,MATCH($C229,'Policy Characteristics'!$C:$C,0)))</f>
        <v>Buildings and Appliances</v>
      </c>
      <c r="B229" s="366" t="str">
        <f>IF(ISBLANK(INDEX('Policy Characteristics'!B:B,MATCH($C229,'Policy Characteristics'!$C:$C,0))),"",INDEX('Policy Characteristics'!B:B,MATCH($C229,'Policy Characteristics'!$C:$C,0)))</f>
        <v>Building Energy Efficiency Standards</v>
      </c>
      <c r="C229" s="354" t="str">
        <f t="shared" si="13"/>
        <v>Reduction in E Use Allowed by Component Eff Std</v>
      </c>
      <c r="D229" s="253" t="s">
        <v>722</v>
      </c>
      <c r="E229" s="253" t="s">
        <v>732</v>
      </c>
      <c r="F229" s="253" t="s">
        <v>723</v>
      </c>
      <c r="G229" s="253" t="s">
        <v>733</v>
      </c>
      <c r="H229" s="18">
        <v>157</v>
      </c>
      <c r="I229" s="367" t="s">
        <v>670</v>
      </c>
      <c r="J229" s="368" t="str">
        <f>IF(ISBLANK(INDEX('Policy Characteristics'!D:D,MATCH($C229,'Policy Characteristics'!$C:$C,0))),"",INDEX('Policy Characteristics'!D:D,MATCH($C229,'Policy Characteristics'!$C:$C,0)))</f>
        <v>Building Energy Efficiency Standards</v>
      </c>
      <c r="K229" s="354" t="str">
        <f>IF(ISBLANK(INDEX('Policy Characteristics'!E:E,MATCH($C229,'Policy Characteristics'!$C:$C,0))),"",INDEX('Policy Characteristics'!E:E,MATCH($C229,'Policy Characteristics'!$C:$C,0)))</f>
        <v>bldgs efficiency standards</v>
      </c>
      <c r="L229" s="222">
        <f>IF(ISBLANK(INDEX('Policy Characteristics'!F:F,MATCH($C229,'Policy Characteristics'!$C:$C,0))),"",INDEX('Policy Characteristics'!F:F,MATCH($C229,'Policy Characteristics'!$C:$C,0)))</f>
        <v>0</v>
      </c>
      <c r="M229" s="222">
        <f>IF(ISBLANK(INDEX('Policy Characteristics'!G:G,MATCH($C229,'Policy Characteristics'!$C:$C,0))),"",INDEX('Policy Characteristics'!G:G,MATCH($C229,'Policy Characteristics'!$C:$C,0)))</f>
        <v>0.75</v>
      </c>
      <c r="N229" s="222">
        <f>IF(ISBLANK(INDEX('Policy Characteristics'!H:H,MATCH($C229,'Policy Characteristics'!$C:$C,0))),"",INDEX('Policy Characteristics'!H:H,MATCH($C229,'Policy Characteristics'!$C:$C,0)))</f>
        <v>0.01</v>
      </c>
      <c r="O229" s="354" t="str">
        <f>IF(ISBLANK(INDEX('Policy Characteristics'!I:I,MATCH($C229,'Policy Characteristics'!$C:$C,0))),"",INDEX('Policy Characteristics'!I:I,MATCH($C229,'Policy Characteristics'!$C:$C,0)))</f>
        <v>% reduction in energy use</v>
      </c>
      <c r="P229" s="354" t="str">
        <f>IF(ISBLANK(INDEX('Policy Characteristics'!J:J,MATCH($C229,'Policy Characteristics'!$C:$C,0))),"",INDEX('Policy Characteristics'!J:J,MATCH($C229,'Policy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29" s="354" t="str">
        <f>IF(ISBLANK(INDEX('Policy Characteristics'!K:K,MATCH($C229,'Policy Characteristics'!$C:$C,0))),"",INDEX('Policy Characteristics'!K:K,MATCH($C229,'Policy Characteristics'!$C:$C,0)))</f>
        <v>buildings-sector-main.html#eff-stds</v>
      </c>
      <c r="R229" s="354" t="str">
        <f>IF(ISBLANK(INDEX('Policy Characteristics'!L:L,MATCH($C229,'Policy Characteristics'!$C:$C,0))),"",INDEX('Policy Characteristics'!L:L,MATCH($C229,'Policy Characteristics'!$C:$C,0)))</f>
        <v>building-energy-efficiency-standards.html</v>
      </c>
    </row>
    <row r="230" spans="1:18" s="354" customFormat="1" ht="19.899999999999999" customHeight="1">
      <c r="A230" s="354" t="str">
        <f>IF(ISBLANK(INDEX('Policy Characteristics'!A:A,MATCH($C230,'Policy Characteristics'!$C:$C,0))),"",INDEX('Policy Characteristics'!A:A,MATCH($C230,'Policy Characteristics'!$C:$C,0)))</f>
        <v>Buildings and Appliances</v>
      </c>
      <c r="B230" s="366" t="str">
        <f>IF(ISBLANK(INDEX('Policy Characteristics'!B:B,MATCH($C230,'Policy Characteristics'!$C:$C,0))),"",INDEX('Policy Characteristics'!B:B,MATCH($C230,'Policy Characteristics'!$C:$C,0)))</f>
        <v>Building Energy Efficiency Standards</v>
      </c>
      <c r="C230" s="354" t="str">
        <f t="shared" si="13"/>
        <v>Reduction in E Use Allowed by Component Eff Std</v>
      </c>
      <c r="D230" s="253" t="s">
        <v>734</v>
      </c>
      <c r="E230" s="253" t="s">
        <v>732</v>
      </c>
      <c r="F230" s="253" t="s">
        <v>735</v>
      </c>
      <c r="G230" s="253" t="s">
        <v>733</v>
      </c>
      <c r="H230" s="18">
        <v>158</v>
      </c>
      <c r="I230" s="367" t="s">
        <v>670</v>
      </c>
      <c r="J230" s="368" t="str">
        <f>IF(ISBLANK(INDEX('Policy Characteristics'!D:D,MATCH($C230,'Policy Characteristics'!$C:$C,0))),"",INDEX('Policy Characteristics'!D:D,MATCH($C230,'Policy Characteristics'!$C:$C,0)))</f>
        <v>Building Energy Efficiency Standards</v>
      </c>
      <c r="K230" s="354" t="str">
        <f>IF(ISBLANK(INDEX('Policy Characteristics'!E:E,MATCH($C230,'Policy Characteristics'!$C:$C,0))),"",INDEX('Policy Characteristics'!E:E,MATCH($C230,'Policy Characteristics'!$C:$C,0)))</f>
        <v>bldgs efficiency standards</v>
      </c>
      <c r="L230" s="222">
        <f>IF(ISBLANK(INDEX('Policy Characteristics'!F:F,MATCH($C230,'Policy Characteristics'!$C:$C,0))),"",INDEX('Policy Characteristics'!F:F,MATCH($C230,'Policy Characteristics'!$C:$C,0)))</f>
        <v>0</v>
      </c>
      <c r="M230" s="222">
        <f>IF(ISBLANK(INDEX('Policy Characteristics'!G:G,MATCH($C230,'Policy Characteristics'!$C:$C,0))),"",INDEX('Policy Characteristics'!G:G,MATCH($C230,'Policy Characteristics'!$C:$C,0)))</f>
        <v>0.75</v>
      </c>
      <c r="N230" s="222">
        <f>IF(ISBLANK(INDEX('Policy Characteristics'!H:H,MATCH($C230,'Policy Characteristics'!$C:$C,0))),"",INDEX('Policy Characteristics'!H:H,MATCH($C230,'Policy Characteristics'!$C:$C,0)))</f>
        <v>0.01</v>
      </c>
      <c r="O230" s="354" t="str">
        <f>IF(ISBLANK(INDEX('Policy Characteristics'!I:I,MATCH($C230,'Policy Characteristics'!$C:$C,0))),"",INDEX('Policy Characteristics'!I:I,MATCH($C230,'Policy Characteristics'!$C:$C,0)))</f>
        <v>% reduction in energy use</v>
      </c>
      <c r="P230" s="354" t="str">
        <f>IF(ISBLANK(INDEX('Policy Characteristics'!J:J,MATCH($C230,'Policy Characteristics'!$C:$C,0))),"",INDEX('Policy Characteristics'!J:J,MATCH($C230,'Policy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30" s="354" t="str">
        <f>IF(ISBLANK(INDEX('Policy Characteristics'!K:K,MATCH($C230,'Policy Characteristics'!$C:$C,0))),"",INDEX('Policy Characteristics'!K:K,MATCH($C230,'Policy Characteristics'!$C:$C,0)))</f>
        <v>buildings-sector-main.html#eff-stds</v>
      </c>
      <c r="R230" s="354" t="str">
        <f>IF(ISBLANK(INDEX('Policy Characteristics'!L:L,MATCH($C230,'Policy Characteristics'!$C:$C,0))),"",INDEX('Policy Characteristics'!L:L,MATCH($C230,'Policy Characteristics'!$C:$C,0)))</f>
        <v>building-energy-efficiency-standards.html</v>
      </c>
    </row>
    <row r="231" spans="1:18" s="354" customFormat="1" ht="19.899999999999999" customHeight="1">
      <c r="A231" s="354" t="str">
        <f>IF(ISBLANK(INDEX('Policy Characteristics'!A:A,MATCH($C231,'Policy Characteristics'!$C:$C,0))),"",INDEX('Policy Characteristics'!A:A,MATCH($C231,'Policy Characteristics'!$C:$C,0)))</f>
        <v>Buildings and Appliances</v>
      </c>
      <c r="B231" s="366" t="str">
        <f>IF(ISBLANK(INDEX('Policy Characteristics'!B:B,MATCH($C231,'Policy Characteristics'!$C:$C,0))),"",INDEX('Policy Characteristics'!B:B,MATCH($C231,'Policy Characteristics'!$C:$C,0)))</f>
        <v>Building Energy Efficiency Standards</v>
      </c>
      <c r="C231" s="354" t="str">
        <f t="shared" si="13"/>
        <v>Reduction in E Use Allowed by Component Eff Std</v>
      </c>
      <c r="D231" s="253" t="s">
        <v>724</v>
      </c>
      <c r="E231" s="253" t="s">
        <v>732</v>
      </c>
      <c r="F231" s="253" t="s">
        <v>725</v>
      </c>
      <c r="G231" s="253" t="s">
        <v>733</v>
      </c>
      <c r="H231" s="18">
        <v>159</v>
      </c>
      <c r="I231" s="367" t="s">
        <v>670</v>
      </c>
      <c r="J231" s="368" t="str">
        <f>IF(ISBLANK(INDEX('Policy Characteristics'!D:D,MATCH($C231,'Policy Characteristics'!$C:$C,0))),"",INDEX('Policy Characteristics'!D:D,MATCH($C231,'Policy Characteristics'!$C:$C,0)))</f>
        <v>Building Energy Efficiency Standards</v>
      </c>
      <c r="K231" s="354" t="str">
        <f>IF(ISBLANK(INDEX('Policy Characteristics'!E:E,MATCH($C231,'Policy Characteristics'!$C:$C,0))),"",INDEX('Policy Characteristics'!E:E,MATCH($C231,'Policy Characteristics'!$C:$C,0)))</f>
        <v>bldgs efficiency standards</v>
      </c>
      <c r="L231" s="222">
        <f>IF(ISBLANK(INDEX('Policy Characteristics'!F:F,MATCH($C231,'Policy Characteristics'!$C:$C,0))),"",INDEX('Policy Characteristics'!F:F,MATCH($C231,'Policy Characteristics'!$C:$C,0)))</f>
        <v>0</v>
      </c>
      <c r="M231" s="222">
        <f>IF(ISBLANK(INDEX('Policy Characteristics'!G:G,MATCH($C231,'Policy Characteristics'!$C:$C,0))),"",INDEX('Policy Characteristics'!G:G,MATCH($C231,'Policy Characteristics'!$C:$C,0)))</f>
        <v>0.75</v>
      </c>
      <c r="N231" s="222">
        <f>IF(ISBLANK(INDEX('Policy Characteristics'!H:H,MATCH($C231,'Policy Characteristics'!$C:$C,0))),"",INDEX('Policy Characteristics'!H:H,MATCH($C231,'Policy Characteristics'!$C:$C,0)))</f>
        <v>0.01</v>
      </c>
      <c r="O231" s="354" t="str">
        <f>IF(ISBLANK(INDEX('Policy Characteristics'!I:I,MATCH($C231,'Policy Characteristics'!$C:$C,0))),"",INDEX('Policy Characteristics'!I:I,MATCH($C231,'Policy Characteristics'!$C:$C,0)))</f>
        <v>% reduction in energy use</v>
      </c>
      <c r="P231" s="354" t="str">
        <f>IF(ISBLANK(INDEX('Policy Characteristics'!J:J,MATCH($C231,'Policy Characteristics'!$C:$C,0))),"",INDEX('Policy Characteristics'!J:J,MATCH($C231,'Policy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31" s="354" t="str">
        <f>IF(ISBLANK(INDEX('Policy Characteristics'!K:K,MATCH($C231,'Policy Characteristics'!$C:$C,0))),"",INDEX('Policy Characteristics'!K:K,MATCH($C231,'Policy Characteristics'!$C:$C,0)))</f>
        <v>buildings-sector-main.html#eff-stds</v>
      </c>
      <c r="R231" s="354" t="str">
        <f>IF(ISBLANK(INDEX('Policy Characteristics'!L:L,MATCH($C231,'Policy Characteristics'!$C:$C,0))),"",INDEX('Policy Characteristics'!L:L,MATCH($C231,'Policy Characteristics'!$C:$C,0)))</f>
        <v>building-energy-efficiency-standards.html</v>
      </c>
    </row>
    <row r="232" spans="1:18" s="354" customFormat="1" ht="19.899999999999999" customHeight="1">
      <c r="A232" s="354" t="str">
        <f>IF(ISBLANK(INDEX('Policy Characteristics'!A:A,MATCH($C232,'Policy Characteristics'!$C:$C,0))),"",INDEX('Policy Characteristics'!A:A,MATCH($C232,'Policy Characteristics'!$C:$C,0)))</f>
        <v>Buildings and Appliances</v>
      </c>
      <c r="B232" s="366" t="str">
        <f>IF(ISBLANK(INDEX('Policy Characteristics'!B:B,MATCH($C232,'Policy Characteristics'!$C:$C,0))),"",INDEX('Policy Characteristics'!B:B,MATCH($C232,'Policy Characteristics'!$C:$C,0)))</f>
        <v>Building Energy Efficiency Standards</v>
      </c>
      <c r="C232" s="354" t="str">
        <f t="shared" si="13"/>
        <v>Reduction in E Use Allowed by Component Eff Std</v>
      </c>
      <c r="D232" s="253" t="s">
        <v>726</v>
      </c>
      <c r="E232" s="253" t="s">
        <v>732</v>
      </c>
      <c r="F232" s="253" t="s">
        <v>727</v>
      </c>
      <c r="G232" s="253" t="s">
        <v>733</v>
      </c>
      <c r="H232" s="18">
        <v>160</v>
      </c>
      <c r="I232" s="367" t="s">
        <v>670</v>
      </c>
      <c r="J232" s="368" t="str">
        <f>IF(ISBLANK(INDEX('Policy Characteristics'!D:D,MATCH($C232,'Policy Characteristics'!$C:$C,0))),"",INDEX('Policy Characteristics'!D:D,MATCH($C232,'Policy Characteristics'!$C:$C,0)))</f>
        <v>Building Energy Efficiency Standards</v>
      </c>
      <c r="K232" s="354" t="str">
        <f>IF(ISBLANK(INDEX('Policy Characteristics'!E:E,MATCH($C232,'Policy Characteristics'!$C:$C,0))),"",INDEX('Policy Characteristics'!E:E,MATCH($C232,'Policy Characteristics'!$C:$C,0)))</f>
        <v>bldgs efficiency standards</v>
      </c>
      <c r="L232" s="222">
        <f>IF(ISBLANK(INDEX('Policy Characteristics'!F:F,MATCH($C232,'Policy Characteristics'!$C:$C,0))),"",INDEX('Policy Characteristics'!F:F,MATCH($C232,'Policy Characteristics'!$C:$C,0)))</f>
        <v>0</v>
      </c>
      <c r="M232" s="222">
        <f>IF(ISBLANK(INDEX('Policy Characteristics'!G:G,MATCH($C232,'Policy Characteristics'!$C:$C,0))),"",INDEX('Policy Characteristics'!G:G,MATCH($C232,'Policy Characteristics'!$C:$C,0)))</f>
        <v>0.75</v>
      </c>
      <c r="N232" s="222">
        <f>IF(ISBLANK(INDEX('Policy Characteristics'!H:H,MATCH($C232,'Policy Characteristics'!$C:$C,0))),"",INDEX('Policy Characteristics'!H:H,MATCH($C232,'Policy Characteristics'!$C:$C,0)))</f>
        <v>0.01</v>
      </c>
      <c r="O232" s="354" t="str">
        <f>IF(ISBLANK(INDEX('Policy Characteristics'!I:I,MATCH($C232,'Policy Characteristics'!$C:$C,0))),"",INDEX('Policy Characteristics'!I:I,MATCH($C232,'Policy Characteristics'!$C:$C,0)))</f>
        <v>% reduction in energy use</v>
      </c>
      <c r="P232" s="354" t="str">
        <f>IF(ISBLANK(INDEX('Policy Characteristics'!J:J,MATCH($C232,'Policy Characteristics'!$C:$C,0))),"",INDEX('Policy Characteristics'!J:J,MATCH($C232,'Policy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32" s="354" t="str">
        <f>IF(ISBLANK(INDEX('Policy Characteristics'!K:K,MATCH($C232,'Policy Characteristics'!$C:$C,0))),"",INDEX('Policy Characteristics'!K:K,MATCH($C232,'Policy Characteristics'!$C:$C,0)))</f>
        <v>buildings-sector-main.html#eff-stds</v>
      </c>
      <c r="R232" s="354" t="str">
        <f>IF(ISBLANK(INDEX('Policy Characteristics'!L:L,MATCH($C232,'Policy Characteristics'!$C:$C,0))),"",INDEX('Policy Characteristics'!L:L,MATCH($C232,'Policy Characteristics'!$C:$C,0)))</f>
        <v>building-energy-efficiency-standards.html</v>
      </c>
    </row>
    <row r="233" spans="1:18" s="354" customFormat="1" ht="19.899999999999999" customHeight="1">
      <c r="A233" s="354" t="str">
        <f>IF(ISBLANK(INDEX('Policy Characteristics'!A:A,MATCH($C233,'Policy Characteristics'!$C:$C,0))),"",INDEX('Policy Characteristics'!A:A,MATCH($C233,'Policy Characteristics'!$C:$C,0)))</f>
        <v>Buildings and Appliances</v>
      </c>
      <c r="B233" s="366" t="str">
        <f>IF(ISBLANK(INDEX('Policy Characteristics'!B:B,MATCH($C233,'Policy Characteristics'!$C:$C,0))),"",INDEX('Policy Characteristics'!B:B,MATCH($C233,'Policy Characteristics'!$C:$C,0)))</f>
        <v>Building Energy Efficiency Standards</v>
      </c>
      <c r="C233" s="354" t="str">
        <f t="shared" ref="C233" si="14">C$216</f>
        <v>Reduction in E Use Allowed by Component Eff Std</v>
      </c>
      <c r="D233" s="253" t="s">
        <v>728</v>
      </c>
      <c r="E233" s="253" t="s">
        <v>732</v>
      </c>
      <c r="F233" s="253" t="s">
        <v>729</v>
      </c>
      <c r="G233" s="253" t="s">
        <v>733</v>
      </c>
      <c r="H233" s="18">
        <v>161</v>
      </c>
      <c r="I233" s="367" t="s">
        <v>670</v>
      </c>
      <c r="J233" s="368" t="str">
        <f>IF(ISBLANK(INDEX('Policy Characteristics'!D:D,MATCH($C233,'Policy Characteristics'!$C:$C,0))),"",INDEX('Policy Characteristics'!D:D,MATCH($C233,'Policy Characteristics'!$C:$C,0)))</f>
        <v>Building Energy Efficiency Standards</v>
      </c>
      <c r="K233" s="354" t="str">
        <f>IF(ISBLANK(INDEX('Policy Characteristics'!E:E,MATCH($C233,'Policy Characteristics'!$C:$C,0))),"",INDEX('Policy Characteristics'!E:E,MATCH($C233,'Policy Characteristics'!$C:$C,0)))</f>
        <v>bldgs efficiency standards</v>
      </c>
      <c r="L233" s="222">
        <f>IF(ISBLANK(INDEX('Policy Characteristics'!F:F,MATCH($C233,'Policy Characteristics'!$C:$C,0))),"",INDEX('Policy Characteristics'!F:F,MATCH($C233,'Policy Characteristics'!$C:$C,0)))</f>
        <v>0</v>
      </c>
      <c r="M233" s="222">
        <f>IF(ISBLANK(INDEX('Policy Characteristics'!G:G,MATCH($C233,'Policy Characteristics'!$C:$C,0))),"",INDEX('Policy Characteristics'!G:G,MATCH($C233,'Policy Characteristics'!$C:$C,0)))</f>
        <v>0.75</v>
      </c>
      <c r="N233" s="222">
        <f>IF(ISBLANK(INDEX('Policy Characteristics'!H:H,MATCH($C233,'Policy Characteristics'!$C:$C,0))),"",INDEX('Policy Characteristics'!H:H,MATCH($C233,'Policy Characteristics'!$C:$C,0)))</f>
        <v>0.01</v>
      </c>
      <c r="O233" s="354" t="str">
        <f>IF(ISBLANK(INDEX('Policy Characteristics'!I:I,MATCH($C233,'Policy Characteristics'!$C:$C,0))),"",INDEX('Policy Characteristics'!I:I,MATCH($C233,'Policy Characteristics'!$C:$C,0)))</f>
        <v>% reduction in energy use</v>
      </c>
      <c r="P233" s="354" t="str">
        <f>IF(ISBLANK(INDEX('Policy Characteristics'!J:J,MATCH($C233,'Policy Characteristics'!$C:$C,0))),"",INDEX('Policy Characteristics'!J:J,MATCH($C233,'Policy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from 2018 to 2050.</v>
      </c>
      <c r="Q233" s="354" t="str">
        <f>IF(ISBLANK(INDEX('Policy Characteristics'!K:K,MATCH($C233,'Policy Characteristics'!$C:$C,0))),"",INDEX('Policy Characteristics'!K:K,MATCH($C233,'Policy Characteristics'!$C:$C,0)))</f>
        <v>buildings-sector-main.html#eff-stds</v>
      </c>
      <c r="R233" s="354" t="str">
        <f>IF(ISBLANK(INDEX('Policy Characteristics'!L:L,MATCH($C233,'Policy Characteristics'!$C:$C,0))),"",INDEX('Policy Characteristics'!L:L,MATCH($C233,'Policy Characteristics'!$C:$C,0)))</f>
        <v>building-energy-efficiency-standards.html</v>
      </c>
    </row>
    <row r="234" spans="1:18" s="354" customFormat="1" ht="19.899999999999999" customHeight="1">
      <c r="A234" s="354" t="str">
        <f>IF(ISBLANK(INDEX('Policy Characteristics'!A:A,MATCH($C234,'Policy Characteristics'!$C:$C,0))),"",INDEX('Policy Characteristics'!A:A,MATCH($C234,'Policy Characteristics'!$C:$C,0)))</f>
        <v>Buildings and Appliances</v>
      </c>
      <c r="B234" s="366" t="str">
        <f>IF(ISBLANK(INDEX('Policy Characteristics'!B:B,MATCH($C234,'Policy Characteristics'!$C:$C,0))),"",INDEX('Policy Characteristics'!B:B,MATCH($C234,'Policy Characteristics'!$C:$C,0)))</f>
        <v>Contractor Training</v>
      </c>
      <c r="C234" t="s">
        <v>167</v>
      </c>
      <c r="D234" s="253"/>
      <c r="E234" s="253"/>
      <c r="F234" s="253"/>
      <c r="G234" s="253"/>
      <c r="H234" s="18">
        <v>19</v>
      </c>
      <c r="I234" s="367" t="s">
        <v>670</v>
      </c>
      <c r="J234" s="368" t="str">
        <f>IF(ISBLANK(INDEX('Policy Characteristics'!D:D,MATCH($C234,'Policy Characteristics'!$C:$C,0))),"",INDEX('Policy Characteristics'!D:D,MATCH($C234,'Policy Characteristics'!$C:$C,0)))</f>
        <v>Contractor Training</v>
      </c>
      <c r="K234" s="354" t="str">
        <f>IF(ISBLANK(INDEX('Policy Characteristics'!E:E,MATCH($C234,'Policy Characteristics'!$C:$C,0))),"",INDEX('Policy Characteristics'!E:E,MATCH($C234,'Policy Characteristics'!$C:$C,0)))</f>
        <v>bldgs contractor training</v>
      </c>
      <c r="L234" s="354">
        <f>IF(ISBLANK(INDEX('Policy Characteristics'!F:F,MATCH($C234,'Policy Characteristics'!$C:$C,0))),"",INDEX('Policy Characteristics'!F:F,MATCH($C234,'Policy Characteristics'!$C:$C,0)))</f>
        <v>0</v>
      </c>
      <c r="M234" s="354">
        <f>IF(ISBLANK(INDEX('Policy Characteristics'!G:G,MATCH($C234,'Policy Characteristics'!$C:$C,0))),"",INDEX('Policy Characteristics'!G:G,MATCH($C234,'Policy Characteristics'!$C:$C,0)))</f>
        <v>1</v>
      </c>
      <c r="N234" s="354">
        <f>IF(ISBLANK(INDEX('Policy Characteristics'!H:H,MATCH($C234,'Policy Characteristics'!$C:$C,0))),"",INDEX('Policy Characteristics'!H:H,MATCH($C234,'Policy Characteristics'!$C:$C,0)))</f>
        <v>1</v>
      </c>
      <c r="O234" s="354" t="str">
        <f>IF(ISBLANK(INDEX('Policy Characteristics'!I:I,MATCH($C234,'Policy Characteristics'!$C:$C,0))),"",INDEX('Policy Characteristics'!I:I,MATCH($C234,'Policy Characteristics'!$C:$C,0)))</f>
        <v>on/off</v>
      </c>
      <c r="P234" s="354" t="str">
        <f>IF(ISBLANK(INDEX('Policy Characteristics'!J:J,MATCH($C234,'Policy Characteristics'!$C:$C,0))),"",INDEX('Policy Characteristics'!J:J,MATCH($C234,'Policy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234" s="354" t="str">
        <f>IF(ISBLANK(INDEX('Policy Characteristics'!K:K,MATCH($C234,'Policy Characteristics'!$C:$C,0))),"",INDEX('Policy Characteristics'!K:K,MATCH($C234,'Policy Characteristics'!$C:$C,0)))</f>
        <v>buildings-sector-main.html#contractor-ed</v>
      </c>
      <c r="R234" s="354" t="str">
        <f>IF(ISBLANK(INDEX('Policy Characteristics'!L:L,MATCH($C234,'Policy Characteristics'!$C:$C,0))),"",INDEX('Policy Characteristics'!L:L,MATCH($C234,'Policy Characteristics'!$C:$C,0)))</f>
        <v>contractor-training.html</v>
      </c>
    </row>
    <row r="235" spans="1:18" s="354" customFormat="1" ht="19.899999999999999" customHeight="1">
      <c r="A235" s="354" t="str">
        <f>IF(ISBLANK(INDEX('Policy Characteristics'!A:A,MATCH($C235,'Policy Characteristics'!$C:$C,0))),"",INDEX('Policy Characteristics'!A:A,MATCH($C235,'Policy Characteristics'!$C:$C,0)))</f>
        <v>Buildings and Appliances</v>
      </c>
      <c r="B235" s="366" t="str">
        <f>IF(ISBLANK(INDEX('Policy Characteristics'!B:B,MATCH($C235,'Policy Characteristics'!$C:$C,0))),"",INDEX('Policy Characteristics'!B:B,MATCH($C235,'Policy Characteristics'!$C:$C,0)))</f>
        <v>Distributed Solar Carve-Out</v>
      </c>
      <c r="C235" t="s">
        <v>173</v>
      </c>
      <c r="D235" s="253"/>
      <c r="E235" s="253"/>
      <c r="F235" s="253"/>
      <c r="G235" s="253"/>
      <c r="H235" s="18">
        <v>146</v>
      </c>
      <c r="I235" s="367" t="s">
        <v>670</v>
      </c>
      <c r="J235" s="368" t="str">
        <f>IF(ISBLANK(INDEX('Policy Characteristics'!D:D,MATCH($C235,'Policy Characteristics'!$C:$C,0))),"",INDEX('Policy Characteristics'!D:D,MATCH($C235,'Policy Characteristics'!$C:$C,0)))</f>
        <v>Distributed Solar Promotion</v>
      </c>
      <c r="K235" s="354" t="str">
        <f>IF(ISBLANK(INDEX('Policy Characteristics'!E:E,MATCH($C235,'Policy Characteristics'!$C:$C,0))),"",INDEX('Policy Characteristics'!E:E,MATCH($C235,'Policy Characteristics'!$C:$C,0)))</f>
        <v>bldgs min fraction distributed solar</v>
      </c>
      <c r="L235" s="222">
        <f>IF(ISBLANK(INDEX('Policy Characteristics'!F:F,MATCH($C235,'Policy Characteristics'!$C:$C,0))),"",INDEX('Policy Characteristics'!F:F,MATCH($C235,'Policy Characteristics'!$C:$C,0)))</f>
        <v>0</v>
      </c>
      <c r="M235" s="222">
        <f>IF(ISBLANK(INDEX('Policy Characteristics'!G:G,MATCH($C235,'Policy Characteristics'!$C:$C,0))),"",INDEX('Policy Characteristics'!G:G,MATCH($C235,'Policy Characteristics'!$C:$C,0)))</f>
        <v>0.5</v>
      </c>
      <c r="N235" s="222">
        <f>IF(ISBLANK(INDEX('Policy Characteristics'!H:H,MATCH($C235,'Policy Characteristics'!$C:$C,0))),"",INDEX('Policy Characteristics'!H:H,MATCH($C235,'Policy Characteristics'!$C:$C,0)))</f>
        <v>5.0000000000000001E-3</v>
      </c>
      <c r="O235" s="354" t="str">
        <f>IF(ISBLANK(INDEX('Policy Characteristics'!I:I,MATCH($C235,'Policy Characteristics'!$C:$C,0))),"",INDEX('Policy Characteristics'!I:I,MATCH($C235,'Policy Characteristics'!$C:$C,0)))</f>
        <v>minimum % elec from solar</v>
      </c>
      <c r="P235" s="354" t="str">
        <f>IF(ISBLANK(INDEX('Policy Characteristics'!J:J,MATCH($C235,'Policy Characteristics'!$C:$C,0))),"",INDEX('Policy Characteristics'!J:J,MATCH($C235,'Policy Characteristics'!$C:$C,0)))</f>
        <v>**Description:** This policy requires at least the specified percentage of total retail electricity demand to be generated by residential and commercial buildings' distributed solar systems (typically rooftop PV). // **Guidance for setting values:**Public parking lots in Korea are legally required to install solar photovoltaic systems to promote renewable energy use. In addition, public institutions must equip new, expanded, or renovated buildings over 1,000 m² with renewable energy systems, ensuring that at least 32% of their energy use comes from renewables (as of 2022).</v>
      </c>
      <c r="Q235" s="354" t="str">
        <f>IF(ISBLANK(INDEX('Policy Characteristics'!K:K,MATCH($C235,'Policy Characteristics'!$C:$C,0))),"",INDEX('Policy Characteristics'!K:K,MATCH($C235,'Policy Characteristics'!$C:$C,0)))</f>
        <v>buildings-sector-main.html#solar-carve-out</v>
      </c>
      <c r="R235" s="354" t="str">
        <f>IF(ISBLANK(INDEX('Policy Characteristics'!L:L,MATCH($C235,'Policy Characteristics'!$C:$C,0))),"",INDEX('Policy Characteristics'!L:L,MATCH($C235,'Policy Characteristics'!$C:$C,0)))</f>
        <v>solar-carve-out.html</v>
      </c>
    </row>
    <row r="236" spans="1:18" s="354" customFormat="1" ht="19.899999999999999" customHeight="1">
      <c r="A236" s="354" t="str">
        <f>IF(ISBLANK(INDEX('Policy Characteristics'!A:A,MATCH($C236,'Policy Characteristics'!$C:$C,0))),"",INDEX('Policy Characteristics'!A:A,MATCH($C236,'Policy Characteristics'!$C:$C,0)))</f>
        <v>Buildings and Appliances</v>
      </c>
      <c r="B236" s="366" t="str">
        <f>IF(ISBLANK(INDEX('Policy Characteristics'!B:B,MATCH($C236,'Policy Characteristics'!$C:$C,0))),"",INDEX('Policy Characteristics'!B:B,MATCH($C236,'Policy Characteristics'!$C:$C,0)))</f>
        <v>Distributed Solar Subsidy</v>
      </c>
      <c r="C236" t="s">
        <v>182</v>
      </c>
      <c r="D236" s="253" t="s">
        <v>719</v>
      </c>
      <c r="E236" s="253"/>
      <c r="F236" s="253" t="s">
        <v>721</v>
      </c>
      <c r="G236" s="253"/>
      <c r="H236" s="18">
        <v>147</v>
      </c>
      <c r="I236" s="367" t="s">
        <v>670</v>
      </c>
      <c r="J236" s="368" t="str">
        <f>IF(ISBLANK(INDEX('Policy Characteristics'!D:D,MATCH($C236,'Policy Characteristics'!$C:$C,0))),"",INDEX('Policy Characteristics'!D:D,MATCH($C236,'Policy Characteristics'!$C:$C,0)))</f>
        <v>Distributed Solar Promotion</v>
      </c>
      <c r="K236" s="354" t="str">
        <f>IF(ISBLANK(INDEX('Policy Characteristics'!E:E,MATCH($C236,'Policy Characteristics'!$C:$C,0))),"",INDEX('Policy Characteristics'!E:E,MATCH($C236,'Policy Characteristics'!$C:$C,0)))</f>
        <v>bldgs distributed solar subsidy</v>
      </c>
      <c r="L236" s="222">
        <f>IF(ISBLANK(INDEX('Policy Characteristics'!F:F,MATCH($C236,'Policy Characteristics'!$C:$C,0))),"",INDEX('Policy Characteristics'!F:F,MATCH($C236,'Policy Characteristics'!$C:$C,0)))</f>
        <v>0</v>
      </c>
      <c r="M236" s="222">
        <f>IF(ISBLANK(INDEX('Policy Characteristics'!G:G,MATCH($C236,'Policy Characteristics'!$C:$C,0))),"",INDEX('Policy Characteristics'!G:G,MATCH($C236,'Policy Characteristics'!$C:$C,0)))</f>
        <v>0.5</v>
      </c>
      <c r="N236" s="222">
        <f>IF(ISBLANK(INDEX('Policy Characteristics'!H:H,MATCH($C236,'Policy Characteristics'!$C:$C,0))),"",INDEX('Policy Characteristics'!H:H,MATCH($C236,'Policy Characteristics'!$C:$C,0)))</f>
        <v>0.01</v>
      </c>
      <c r="O236" s="354" t="str">
        <f>IF(ISBLANK(INDEX('Policy Characteristics'!I:I,MATCH($C236,'Policy Characteristics'!$C:$C,0))),"",INDEX('Policy Characteristics'!I:I,MATCH($C236,'Policy Characteristics'!$C:$C,0)))</f>
        <v>% of PV system cost</v>
      </c>
      <c r="P236" s="354" t="str">
        <f>IF(ISBLANK(INDEX('Policy Characteristics'!J:J,MATCH($C236,'Policy Characteristics'!$C:$C,0))),"",INDEX('Policy Characteristics'!J:J,MATCH($C236,'Policy Characteristics'!$C:$C,0)))</f>
        <v>**Description:** This policy causes the government to reimburse building owners for an additional percentage of the cost of new distributed solar PV capacity that is installed on or around buildings. // **Guidance for setting values:** In South Korea, support for distributed solar PV is primarily implemented through direct installation grants and low-interest financing programs. The subsidy rate is estimated by dividing the unit subsidy amount by the total installation cost. For urban residential buildings, this rate is estimated at 13%, while for rural residential buildings, it is approximately 16%.</v>
      </c>
      <c r="Q236" s="354" t="str">
        <f>IF(ISBLANK(INDEX('Policy Characteristics'!K:K,MATCH($C236,'Policy Characteristics'!$C:$C,0))),"",INDEX('Policy Characteristics'!K:K,MATCH($C236,'Policy Characteristics'!$C:$C,0)))</f>
        <v>buildings-sector-main.html#distributed-solar-subsidy</v>
      </c>
      <c r="R236" s="354" t="str">
        <f>IF(ISBLANK(INDEX('Policy Characteristics'!L:L,MATCH($C236,'Policy Characteristics'!$C:$C,0))),"",INDEX('Policy Characteristics'!L:L,MATCH($C236,'Policy Characteristics'!$C:$C,0)))</f>
        <v>distributed-solar-subsidy.html</v>
      </c>
    </row>
    <row r="237" spans="1:18" s="354" customFormat="1" ht="19.899999999999999" customHeight="1">
      <c r="A237" s="354" t="str">
        <f>IF(ISBLANK(INDEX('Policy Characteristics'!A:A,MATCH($C237,'Policy Characteristics'!$C:$C,0))),"",INDEX('Policy Characteristics'!A:A,MATCH($C237,'Policy Characteristics'!$C:$C,0)))</f>
        <v>Buildings and Appliances</v>
      </c>
      <c r="B237" s="366" t="str">
        <f>IF(ISBLANK(INDEX('Policy Characteristics'!B:B,MATCH($C237,'Policy Characteristics'!$C:$C,0))),"",INDEX('Policy Characteristics'!B:B,MATCH($C237,'Policy Characteristics'!$C:$C,0)))</f>
        <v>Distributed Solar Subsidy</v>
      </c>
      <c r="C237" s="354" t="str">
        <f>$C$236</f>
        <v>Additional Perc Subsidy for Distributed Solar PV Capacity</v>
      </c>
      <c r="D237" s="253" t="s">
        <v>730</v>
      </c>
      <c r="E237" s="253"/>
      <c r="F237" s="253" t="s">
        <v>731</v>
      </c>
      <c r="G237" s="253"/>
      <c r="H237" s="18">
        <v>1728</v>
      </c>
      <c r="I237" s="367" t="s">
        <v>670</v>
      </c>
      <c r="J237" s="368" t="str">
        <f>IF(ISBLANK(INDEX('Policy Characteristics'!D:D,MATCH($C237,'Policy Characteristics'!$C:$C,0))),"",INDEX('Policy Characteristics'!D:D,MATCH($C237,'Policy Characteristics'!$C:$C,0)))</f>
        <v>Distributed Solar Promotion</v>
      </c>
      <c r="K237" s="354" t="str">
        <f>IF(ISBLANK(INDEX('Policy Characteristics'!E:E,MATCH($C237,'Policy Characteristics'!$C:$C,0))),"",INDEX('Policy Characteristics'!E:E,MATCH($C237,'Policy Characteristics'!$C:$C,0)))</f>
        <v>bldgs distributed solar subsidy</v>
      </c>
      <c r="L237" s="222">
        <f>IF(ISBLANK(INDEX('Policy Characteristics'!F:F,MATCH($C237,'Policy Characteristics'!$C:$C,0))),"",INDEX('Policy Characteristics'!F:F,MATCH($C237,'Policy Characteristics'!$C:$C,0)))</f>
        <v>0</v>
      </c>
      <c r="M237" s="222">
        <f>IF(ISBLANK(INDEX('Policy Characteristics'!G:G,MATCH($C237,'Policy Characteristics'!$C:$C,0))),"",INDEX('Policy Characteristics'!G:G,MATCH($C237,'Policy Characteristics'!$C:$C,0)))</f>
        <v>0.5</v>
      </c>
      <c r="N237" s="222">
        <f>IF(ISBLANK(INDEX('Policy Characteristics'!H:H,MATCH($C237,'Policy Characteristics'!$C:$C,0))),"",INDEX('Policy Characteristics'!H:H,MATCH($C237,'Policy Characteristics'!$C:$C,0)))</f>
        <v>0.01</v>
      </c>
      <c r="O237" s="354" t="str">
        <f>IF(ISBLANK(INDEX('Policy Characteristics'!I:I,MATCH($C237,'Policy Characteristics'!$C:$C,0))),"",INDEX('Policy Characteristics'!I:I,MATCH($C237,'Policy Characteristics'!$C:$C,0)))</f>
        <v>% of PV system cost</v>
      </c>
      <c r="P237" s="354" t="str">
        <f>IF(ISBLANK(INDEX('Policy Characteristics'!J:J,MATCH($C237,'Policy Characteristics'!$C:$C,0))),"",INDEX('Policy Characteristics'!J:J,MATCH($C237,'Policy Characteristics'!$C:$C,0)))</f>
        <v>**Description:** This policy causes the government to reimburse building owners for an additional percentage of the cost of new distributed solar PV capacity that is installed on or around buildings. // **Guidance for setting values:** In South Korea, support for distributed solar PV is primarily implemented through direct installation grants and low-interest financing programs. The subsidy rate is estimated by dividing the unit subsidy amount by the total installation cost. For urban residential buildings, this rate is estimated at 13%, while for rural residential buildings, it is approximately 16%.</v>
      </c>
      <c r="Q237" s="354" t="str">
        <f>IF(ISBLANK(INDEX('Policy Characteristics'!K:K,MATCH($C237,'Policy Characteristics'!$C:$C,0))),"",INDEX('Policy Characteristics'!K:K,MATCH($C237,'Policy Characteristics'!$C:$C,0)))</f>
        <v>buildings-sector-main.html#distributed-solar-subsidy</v>
      </c>
      <c r="R237" s="354" t="str">
        <f>IF(ISBLANK(INDEX('Policy Characteristics'!L:L,MATCH($C237,'Policy Characteristics'!$C:$C,0))),"",INDEX('Policy Characteristics'!L:L,MATCH($C237,'Policy Characteristics'!$C:$C,0)))</f>
        <v>distributed-solar-subsidy.html</v>
      </c>
    </row>
    <row r="238" spans="1:18" s="354" customFormat="1" ht="19.899999999999999" customHeight="1">
      <c r="A238" s="354" t="str">
        <f>IF(ISBLANK(INDEX('Policy Characteristics'!A:A,MATCH($C238,'Policy Characteristics'!$C:$C,0))),"",INDEX('Policy Characteristics'!A:A,MATCH($C238,'Policy Characteristics'!$C:$C,0)))</f>
        <v>Buildings and Appliances</v>
      </c>
      <c r="B238" s="366" t="str">
        <f>IF(ISBLANK(INDEX('Policy Characteristics'!B:B,MATCH($C238,'Policy Characteristics'!$C:$C,0))),"",INDEX('Policy Characteristics'!B:B,MATCH($C238,'Policy Characteristics'!$C:$C,0)))</f>
        <v>Distributed Solar Subsidy</v>
      </c>
      <c r="C238" s="354" t="str">
        <f>$C$236</f>
        <v>Additional Perc Subsidy for Distributed Solar PV Capacity</v>
      </c>
      <c r="D238" s="253" t="s">
        <v>732</v>
      </c>
      <c r="E238" s="253"/>
      <c r="F238" s="253" t="s">
        <v>733</v>
      </c>
      <c r="G238" s="253"/>
      <c r="H238" s="18">
        <v>1729</v>
      </c>
      <c r="I238" s="367" t="s">
        <v>670</v>
      </c>
      <c r="J238" s="368" t="str">
        <f>IF(ISBLANK(INDEX('Policy Characteristics'!D:D,MATCH($C238,'Policy Characteristics'!$C:$C,0))),"",INDEX('Policy Characteristics'!D:D,MATCH($C238,'Policy Characteristics'!$C:$C,0)))</f>
        <v>Distributed Solar Promotion</v>
      </c>
      <c r="K238" s="354" t="str">
        <f>IF(ISBLANK(INDEX('Policy Characteristics'!E:E,MATCH($C238,'Policy Characteristics'!$C:$C,0))),"",INDEX('Policy Characteristics'!E:E,MATCH($C238,'Policy Characteristics'!$C:$C,0)))</f>
        <v>bldgs distributed solar subsidy</v>
      </c>
      <c r="L238" s="222">
        <f>IF(ISBLANK(INDEX('Policy Characteristics'!F:F,MATCH($C238,'Policy Characteristics'!$C:$C,0))),"",INDEX('Policy Characteristics'!F:F,MATCH($C238,'Policy Characteristics'!$C:$C,0)))</f>
        <v>0</v>
      </c>
      <c r="M238" s="222">
        <f>IF(ISBLANK(INDEX('Policy Characteristics'!G:G,MATCH($C238,'Policy Characteristics'!$C:$C,0))),"",INDEX('Policy Characteristics'!G:G,MATCH($C238,'Policy Characteristics'!$C:$C,0)))</f>
        <v>0.5</v>
      </c>
      <c r="N238" s="222">
        <f>IF(ISBLANK(INDEX('Policy Characteristics'!H:H,MATCH($C238,'Policy Characteristics'!$C:$C,0))),"",INDEX('Policy Characteristics'!H:H,MATCH($C238,'Policy Characteristics'!$C:$C,0)))</f>
        <v>0.01</v>
      </c>
      <c r="O238" s="354" t="str">
        <f>IF(ISBLANK(INDEX('Policy Characteristics'!I:I,MATCH($C238,'Policy Characteristics'!$C:$C,0))),"",INDEX('Policy Characteristics'!I:I,MATCH($C238,'Policy Characteristics'!$C:$C,0)))</f>
        <v>% of PV system cost</v>
      </c>
      <c r="P238" s="354" t="str">
        <f>IF(ISBLANK(INDEX('Policy Characteristics'!J:J,MATCH($C238,'Policy Characteristics'!$C:$C,0))),"",INDEX('Policy Characteristics'!J:J,MATCH($C238,'Policy Characteristics'!$C:$C,0)))</f>
        <v>**Description:** This policy causes the government to reimburse building owners for an additional percentage of the cost of new distributed solar PV capacity that is installed on or around buildings. // **Guidance for setting values:** In South Korea, support for distributed solar PV is primarily implemented through direct installation grants and low-interest financing programs. The subsidy rate is estimated by dividing the unit subsidy amount by the total installation cost. For urban residential buildings, this rate is estimated at 13%, while for rural residential buildings, it is approximately 16%.</v>
      </c>
      <c r="Q238" s="354" t="str">
        <f>IF(ISBLANK(INDEX('Policy Characteristics'!K:K,MATCH($C238,'Policy Characteristics'!$C:$C,0))),"",INDEX('Policy Characteristics'!K:K,MATCH($C238,'Policy Characteristics'!$C:$C,0)))</f>
        <v>buildings-sector-main.html#distributed-solar-subsidy</v>
      </c>
      <c r="R238" s="354" t="str">
        <f>IF(ISBLANK(INDEX('Policy Characteristics'!L:L,MATCH($C238,'Policy Characteristics'!$C:$C,0))),"",INDEX('Policy Characteristics'!L:L,MATCH($C238,'Policy Characteristics'!$C:$C,0)))</f>
        <v>distributed-solar-subsidy.html</v>
      </c>
    </row>
    <row r="239" spans="1:18" s="354" customFormat="1" ht="19.899999999999999" customHeight="1">
      <c r="A239" s="354" t="str">
        <f>IF(ISBLANK(INDEX('Policy Characteristics'!A:A,MATCH($C239,'Policy Characteristics'!$C:$C,0))),"",INDEX('Policy Characteristics'!A:A,MATCH($C239,'Policy Characteristics'!$C:$C,0)))</f>
        <v>Buildings and Appliances</v>
      </c>
      <c r="B239" s="366" t="str">
        <f>IF(ISBLANK(INDEX('Policy Characteristics'!B:B,MATCH($C239,'Policy Characteristics'!$C:$C,0))),"",INDEX('Policy Characteristics'!B:B,MATCH($C239,'Policy Characteristics'!$C:$C,0)))</f>
        <v>Distributed Solar Capacity Requirement</v>
      </c>
      <c r="C239" t="s">
        <v>189</v>
      </c>
      <c r="D239" s="253" t="s">
        <v>719</v>
      </c>
      <c r="E239" s="253"/>
      <c r="F239" s="253" t="s">
        <v>721</v>
      </c>
      <c r="G239" s="253"/>
      <c r="H239" s="18">
        <v>2433</v>
      </c>
      <c r="I239" s="367" t="s">
        <v>670</v>
      </c>
      <c r="J239" s="368" t="str">
        <f>IF(ISBLANK(INDEX('Policy Characteristics'!D:D,MATCH($C239,'Policy Characteristics'!$C:$C,0))),"",INDEX('Policy Characteristics'!D:D,MATCH($C239,'Policy Characteristics'!$C:$C,0)))</f>
        <v>Distributed Solar Promotion</v>
      </c>
      <c r="K239" s="354" t="str">
        <f>IF(ISBLANK(INDEX('Policy Characteristics'!E:E,MATCH($C239,'Policy Characteristics'!$C:$C,0))),"",INDEX('Policy Characteristics'!E:E,MATCH($C239,'Policy Characteristics'!$C:$C,0)))</f>
        <v>bldgs min req rooftop solar</v>
      </c>
      <c r="L239" s="222">
        <f>IF(ISBLANK(INDEX('Policy Characteristics'!F:F,MATCH($C239,'Policy Characteristics'!$C:$C,0))),"",INDEX('Policy Characteristics'!F:F,MATCH($C239,'Policy Characteristics'!$C:$C,0)))</f>
        <v>0</v>
      </c>
      <c r="M239" s="266">
        <f>IF(ISBLANK(INDEX('Policy Characteristics'!G:G,MATCH($C239,'Policy Characteristics'!$C:$C,0))),"",INDEX('Policy Characteristics'!G:G,MATCH($C239,'Policy Characteristics'!$C:$C,0)))</f>
        <v>100000</v>
      </c>
      <c r="N239" s="266">
        <f>IF(ISBLANK(INDEX('Policy Characteristics'!H:H,MATCH($C239,'Policy Characteristics'!$C:$C,0))),"",INDEX('Policy Characteristics'!H:H,MATCH($C239,'Policy Characteristics'!$C:$C,0)))</f>
        <v>200</v>
      </c>
      <c r="O239" s="354" t="str">
        <f>IF(ISBLANK(INDEX('Policy Characteristics'!I:I,MATCH($C239,'Policy Characteristics'!$C:$C,0))),"",INDEX('Policy Characteristics'!I:I,MATCH($C239,'Policy Characteristics'!$C:$C,0)))</f>
        <v>MW</v>
      </c>
      <c r="P239" s="354" t="str">
        <f>IF(ISBLANK(INDEX('Policy Characteristics'!J:J,MATCH($C239,'Policy Characteristics'!$C:$C,0))),"",INDEX('Policy Characteristics'!J:J,MATCH($C239,'Policy Characteristics'!$C:$C,0)))</f>
        <v>**Description:** This policy requires at least the specified capacity of distributed solar be built by the model. // **Guidance for setting values:** The NEXTgroup estimated South Korea’s rooftop solar potential — including general buildings and industrial complexes — at approximately 42.2 GW.</v>
      </c>
      <c r="Q239" s="354" t="str">
        <f>IF(ISBLANK(INDEX('Policy Characteristics'!K:K,MATCH($C239,'Policy Characteristics'!$C:$C,0))),"",INDEX('Policy Characteristics'!K:K,MATCH($C239,'Policy Characteristics'!$C:$C,0)))</f>
        <v/>
      </c>
      <c r="R239" s="354" t="str">
        <f>IF(ISBLANK(INDEX('Policy Characteristics'!L:L,MATCH($C239,'Policy Characteristics'!$C:$C,0))),"",INDEX('Policy Characteristics'!L:L,MATCH($C239,'Policy Characteristics'!$C:$C,0)))</f>
        <v/>
      </c>
    </row>
    <row r="240" spans="1:18" s="354" customFormat="1" ht="19.899999999999999" customHeight="1">
      <c r="A240" s="354" t="str">
        <f>IF(ISBLANK(INDEX('Policy Characteristics'!A:A,MATCH($C240,'Policy Characteristics'!$C:$C,0))),"",INDEX('Policy Characteristics'!A:A,MATCH($C240,'Policy Characteristics'!$C:$C,0)))</f>
        <v>Buildings and Appliances</v>
      </c>
      <c r="B240" s="366" t="str">
        <f>IF(ISBLANK(INDEX('Policy Characteristics'!B:B,MATCH($C240,'Policy Characteristics'!$C:$C,0))),"",INDEX('Policy Characteristics'!B:B,MATCH($C240,'Policy Characteristics'!$C:$C,0)))</f>
        <v>Distributed Solar Capacity Requirement</v>
      </c>
      <c r="C240" s="354" t="str">
        <f>C$239</f>
        <v>Min Required Rooftop Solar Capacity</v>
      </c>
      <c r="D240" s="253" t="s">
        <v>730</v>
      </c>
      <c r="E240" s="253"/>
      <c r="F240" s="253" t="s">
        <v>731</v>
      </c>
      <c r="G240" s="253"/>
      <c r="H240" s="18">
        <v>2434</v>
      </c>
      <c r="I240" s="367" t="s">
        <v>670</v>
      </c>
      <c r="J240" s="368" t="str">
        <f>IF(ISBLANK(INDEX('Policy Characteristics'!D:D,MATCH($C240,'Policy Characteristics'!$C:$C,0))),"",INDEX('Policy Characteristics'!D:D,MATCH($C240,'Policy Characteristics'!$C:$C,0)))</f>
        <v>Distributed Solar Promotion</v>
      </c>
      <c r="K240" s="354" t="str">
        <f>IF(ISBLANK(INDEX('Policy Characteristics'!E:E,MATCH($C240,'Policy Characteristics'!$C:$C,0))),"",INDEX('Policy Characteristics'!E:E,MATCH($C240,'Policy Characteristics'!$C:$C,0)))</f>
        <v>bldgs min req rooftop solar</v>
      </c>
      <c r="L240" s="222">
        <f>IF(ISBLANK(INDEX('Policy Characteristics'!F:F,MATCH($C240,'Policy Characteristics'!$C:$C,0))),"",INDEX('Policy Characteristics'!F:F,MATCH($C240,'Policy Characteristics'!$C:$C,0)))</f>
        <v>0</v>
      </c>
      <c r="M240" s="266">
        <f>IF(ISBLANK(INDEX('Policy Characteristics'!G:G,MATCH($C240,'Policy Characteristics'!$C:$C,0))),"",INDEX('Policy Characteristics'!G:G,MATCH($C240,'Policy Characteristics'!$C:$C,0)))</f>
        <v>100000</v>
      </c>
      <c r="N240" s="266">
        <f>IF(ISBLANK(INDEX('Policy Characteristics'!H:H,MATCH($C240,'Policy Characteristics'!$C:$C,0))),"",INDEX('Policy Characteristics'!H:H,MATCH($C240,'Policy Characteristics'!$C:$C,0)))</f>
        <v>200</v>
      </c>
      <c r="O240" s="354" t="str">
        <f>IF(ISBLANK(INDEX('Policy Characteristics'!I:I,MATCH($C240,'Policy Characteristics'!$C:$C,0))),"",INDEX('Policy Characteristics'!I:I,MATCH($C240,'Policy Characteristics'!$C:$C,0)))</f>
        <v>MW</v>
      </c>
      <c r="P240" s="354" t="str">
        <f>IF(ISBLANK(INDEX('Policy Characteristics'!J:J,MATCH($C240,'Policy Characteristics'!$C:$C,0))),"",INDEX('Policy Characteristics'!J:J,MATCH($C240,'Policy Characteristics'!$C:$C,0)))</f>
        <v>**Description:** This policy requires at least the specified capacity of distributed solar be built by the model. // **Guidance for setting values:** The NEXTgroup estimated South Korea’s rooftop solar potential — including general buildings and industrial complexes — at approximately 42.2 GW.</v>
      </c>
      <c r="Q240" s="354" t="str">
        <f>IF(ISBLANK(INDEX('Policy Characteristics'!K:K,MATCH($C240,'Policy Characteristics'!$C:$C,0))),"",INDEX('Policy Characteristics'!K:K,MATCH($C240,'Policy Characteristics'!$C:$C,0)))</f>
        <v/>
      </c>
      <c r="R240" s="354" t="str">
        <f>IF(ISBLANK(INDEX('Policy Characteristics'!L:L,MATCH($C240,'Policy Characteristics'!$C:$C,0))),"",INDEX('Policy Characteristics'!L:L,MATCH($C240,'Policy Characteristics'!$C:$C,0)))</f>
        <v/>
      </c>
    </row>
    <row r="241" spans="1:18" s="354" customFormat="1" ht="19.899999999999999" customHeight="1">
      <c r="A241" s="354" t="str">
        <f>IF(ISBLANK(INDEX('Policy Characteristics'!A:A,MATCH($C241,'Policy Characteristics'!$C:$C,0))),"",INDEX('Policy Characteristics'!A:A,MATCH($C241,'Policy Characteristics'!$C:$C,0)))</f>
        <v>Buildings and Appliances</v>
      </c>
      <c r="B241" s="366" t="str">
        <f>IF(ISBLANK(INDEX('Policy Characteristics'!B:B,MATCH($C241,'Policy Characteristics'!$C:$C,0))),"",INDEX('Policy Characteristics'!B:B,MATCH($C241,'Policy Characteristics'!$C:$C,0)))</f>
        <v>Distributed Solar Capacity Requirement</v>
      </c>
      <c r="C241" s="354" t="str">
        <f>C$239</f>
        <v>Min Required Rooftop Solar Capacity</v>
      </c>
      <c r="D241" s="253" t="s">
        <v>732</v>
      </c>
      <c r="E241" s="253"/>
      <c r="F241" s="253" t="s">
        <v>733</v>
      </c>
      <c r="G241" s="253"/>
      <c r="H241" s="18">
        <v>2435</v>
      </c>
      <c r="I241" s="367" t="s">
        <v>670</v>
      </c>
      <c r="J241" s="368" t="str">
        <f>IF(ISBLANK(INDEX('Policy Characteristics'!D:D,MATCH($C241,'Policy Characteristics'!$C:$C,0))),"",INDEX('Policy Characteristics'!D:D,MATCH($C241,'Policy Characteristics'!$C:$C,0)))</f>
        <v>Distributed Solar Promotion</v>
      </c>
      <c r="K241" s="354" t="str">
        <f>IF(ISBLANK(INDEX('Policy Characteristics'!E:E,MATCH($C241,'Policy Characteristics'!$C:$C,0))),"",INDEX('Policy Characteristics'!E:E,MATCH($C241,'Policy Characteristics'!$C:$C,0)))</f>
        <v>bldgs min req rooftop solar</v>
      </c>
      <c r="L241" s="222">
        <f>IF(ISBLANK(INDEX('Policy Characteristics'!F:F,MATCH($C241,'Policy Characteristics'!$C:$C,0))),"",INDEX('Policy Characteristics'!F:F,MATCH($C241,'Policy Characteristics'!$C:$C,0)))</f>
        <v>0</v>
      </c>
      <c r="M241" s="266">
        <f>IF(ISBLANK(INDEX('Policy Characteristics'!G:G,MATCH($C241,'Policy Characteristics'!$C:$C,0))),"",INDEX('Policy Characteristics'!G:G,MATCH($C241,'Policy Characteristics'!$C:$C,0)))</f>
        <v>100000</v>
      </c>
      <c r="N241" s="266">
        <f>IF(ISBLANK(INDEX('Policy Characteristics'!H:H,MATCH($C241,'Policy Characteristics'!$C:$C,0))),"",INDEX('Policy Characteristics'!H:H,MATCH($C241,'Policy Characteristics'!$C:$C,0)))</f>
        <v>200</v>
      </c>
      <c r="O241" s="354" t="str">
        <f>IF(ISBLANK(INDEX('Policy Characteristics'!I:I,MATCH($C241,'Policy Characteristics'!$C:$C,0))),"",INDEX('Policy Characteristics'!I:I,MATCH($C241,'Policy Characteristics'!$C:$C,0)))</f>
        <v>MW</v>
      </c>
      <c r="P241" s="354" t="str">
        <f>IF(ISBLANK(INDEX('Policy Characteristics'!J:J,MATCH($C241,'Policy Characteristics'!$C:$C,0))),"",INDEX('Policy Characteristics'!J:J,MATCH($C241,'Policy Characteristics'!$C:$C,0)))</f>
        <v>**Description:** This policy requires at least the specified capacity of distributed solar be built by the model. // **Guidance for setting values:** The NEXTgroup estimated South Korea’s rooftop solar potential — including general buildings and industrial complexes — at approximately 42.2 GW.</v>
      </c>
      <c r="Q241" s="354" t="str">
        <f>IF(ISBLANK(INDEX('Policy Characteristics'!K:K,MATCH($C241,'Policy Characteristics'!$C:$C,0))),"",INDEX('Policy Characteristics'!K:K,MATCH($C241,'Policy Characteristics'!$C:$C,0)))</f>
        <v/>
      </c>
      <c r="R241" s="354" t="str">
        <f>IF(ISBLANK(INDEX('Policy Characteristics'!L:L,MATCH($C241,'Policy Characteristics'!$C:$C,0))),"",INDEX('Policy Characteristics'!L:L,MATCH($C241,'Policy Characteristics'!$C:$C,0)))</f>
        <v/>
      </c>
    </row>
    <row r="242" spans="1:18" s="354" customFormat="1" ht="19.899999999999999" customHeight="1">
      <c r="A242" s="354" t="str">
        <f>IF(ISBLANK(INDEX('Policy Characteristics'!A:A,MATCH($C242,'Policy Characteristics'!$C:$C,0))),"",INDEX('Policy Characteristics'!A:A,MATCH($C242,'Policy Characteristics'!$C:$C,0)))</f>
        <v>Buildings and Appliances</v>
      </c>
      <c r="B242" s="366" t="str">
        <f>IF(ISBLANK(INDEX('Policy Characteristics'!B:B,MATCH($C242,'Policy Characteristics'!$C:$C,0))),"",INDEX('Policy Characteristics'!B:B,MATCH($C242,'Policy Characteristics'!$C:$C,0)))</f>
        <v>Non BAU Distributed Solar Capacity</v>
      </c>
      <c r="C242" t="s">
        <v>193</v>
      </c>
      <c r="D242" s="253" t="s">
        <v>719</v>
      </c>
      <c r="E242" s="253"/>
      <c r="F242" s="253" t="s">
        <v>721</v>
      </c>
      <c r="G242" s="253"/>
      <c r="H242" s="18">
        <v>2748</v>
      </c>
      <c r="I242" s="367" t="s">
        <v>670</v>
      </c>
      <c r="J242" s="368" t="str">
        <f>IF(ISBLANK(INDEX('Policy Characteristics'!D:D,MATCH($C242,'Policy Characteristics'!$C:$C,0))),"",INDEX('Policy Characteristics'!D:D,MATCH($C242,'Policy Characteristics'!$C:$C,0)))</f>
        <v>Distributed Solar Promotion</v>
      </c>
      <c r="K242" s="354" t="str">
        <f>IF(ISBLANK(INDEX('Policy Characteristics'!E:E,MATCH($C242,'Policy Characteristics'!$C:$C,0))),"",INDEX('Policy Characteristics'!E:E,MATCH($C242,'Policy Characteristics'!$C:$C,0)))</f>
        <v>non BAU dist solar</v>
      </c>
      <c r="L242" s="222">
        <f>IF(ISBLANK(INDEX('Policy Characteristics'!F:F,MATCH($C242,'Policy Characteristics'!$C:$C,0))),"",INDEX('Policy Characteristics'!F:F,MATCH($C242,'Policy Characteristics'!$C:$C,0)))</f>
        <v>0</v>
      </c>
      <c r="M242" s="266">
        <f>IF(ISBLANK(INDEX('Policy Characteristics'!G:G,MATCH($C242,'Policy Characteristics'!$C:$C,0))),"",INDEX('Policy Characteristics'!G:G,MATCH($C242,'Policy Characteristics'!$C:$C,0)))</f>
        <v>1</v>
      </c>
      <c r="N242" s="266">
        <f>IF(ISBLANK(INDEX('Policy Characteristics'!H:H,MATCH($C242,'Policy Characteristics'!$C:$C,0))),"",INDEX('Policy Characteristics'!H:H,MATCH($C242,'Policy Characteristics'!$C:$C,0)))</f>
        <v>1</v>
      </c>
      <c r="O242" s="354" t="str">
        <f>IF(ISBLANK(INDEX('Policy Characteristics'!I:I,MATCH($C242,'Policy Characteristics'!$C:$C,0))),"",INDEX('Policy Characteristics'!I:I,MATCH($C242,'Policy Characteristics'!$C:$C,0)))</f>
        <v>on/off</v>
      </c>
      <c r="P242" s="354" t="str">
        <f>IF(ISBLANK(INDEX('Policy Characteristics'!J:J,MATCH($C242,'Policy Characteristics'!$C:$C,0))),"",INDEX('Policy Characteristics'!J:J,MATCH($C242,'Policy Characteristics'!$C:$C,0)))</f>
        <v>**Description:** When this policy is activated, it is assumed that the distributed solar deployment policy will not be implemented.</v>
      </c>
    </row>
    <row r="243" spans="1:18" s="354" customFormat="1" ht="19.899999999999999" customHeight="1">
      <c r="A243" s="354" t="str">
        <f>IF(ISBLANK(INDEX('Policy Characteristics'!A:A,MATCH($C243,'Policy Characteristics'!$C:$C,0))),"",INDEX('Policy Characteristics'!A:A,MATCH($C243,'Policy Characteristics'!$C:$C,0)))</f>
        <v>Buildings and Appliances</v>
      </c>
      <c r="B243" s="366" t="str">
        <f>IF(ISBLANK(INDEX('Policy Characteristics'!B:B,MATCH($C243,'Policy Characteristics'!$C:$C,0))),"",INDEX('Policy Characteristics'!B:B,MATCH($C243,'Policy Characteristics'!$C:$C,0)))</f>
        <v>Non BAU Distributed Solar Capacity</v>
      </c>
      <c r="C243" s="354" t="str">
        <f>$C$242</f>
        <v>Boolean Use Non BAU Distributed Solar Capacity</v>
      </c>
      <c r="D243" s="253" t="s">
        <v>730</v>
      </c>
      <c r="E243" s="253"/>
      <c r="F243" s="253" t="s">
        <v>731</v>
      </c>
      <c r="G243" s="253"/>
      <c r="H243" s="18">
        <v>2749</v>
      </c>
      <c r="I243" s="367" t="s">
        <v>670</v>
      </c>
      <c r="J243" s="368" t="str">
        <f>IF(ISBLANK(INDEX('Policy Characteristics'!D:D,MATCH($C243,'Policy Characteristics'!$C:$C,0))),"",INDEX('Policy Characteristics'!D:D,MATCH($C243,'Policy Characteristics'!$C:$C,0)))</f>
        <v>Distributed Solar Promotion</v>
      </c>
      <c r="K243" s="354" t="str">
        <f>IF(ISBLANK(INDEX('Policy Characteristics'!E:E,MATCH($C243,'Policy Characteristics'!$C:$C,0))),"",INDEX('Policy Characteristics'!E:E,MATCH($C243,'Policy Characteristics'!$C:$C,0)))</f>
        <v>non BAU dist solar</v>
      </c>
      <c r="L243" s="222">
        <f>IF(ISBLANK(INDEX('Policy Characteristics'!F:F,MATCH($C243,'Policy Characteristics'!$C:$C,0))),"",INDEX('Policy Characteristics'!F:F,MATCH($C243,'Policy Characteristics'!$C:$C,0)))</f>
        <v>0</v>
      </c>
      <c r="M243" s="266">
        <f>IF(ISBLANK(INDEX('Policy Characteristics'!G:G,MATCH($C243,'Policy Characteristics'!$C:$C,0))),"",INDEX('Policy Characteristics'!G:G,MATCH($C243,'Policy Characteristics'!$C:$C,0)))</f>
        <v>1</v>
      </c>
      <c r="N243" s="266">
        <f>IF(ISBLANK(INDEX('Policy Characteristics'!H:H,MATCH($C243,'Policy Characteristics'!$C:$C,0))),"",INDEX('Policy Characteristics'!H:H,MATCH($C243,'Policy Characteristics'!$C:$C,0)))</f>
        <v>1</v>
      </c>
      <c r="O243" s="354" t="str">
        <f>IF(ISBLANK(INDEX('Policy Characteristics'!I:I,MATCH($C243,'Policy Characteristics'!$C:$C,0))),"",INDEX('Policy Characteristics'!I:I,MATCH($C243,'Policy Characteristics'!$C:$C,0)))</f>
        <v>on/off</v>
      </c>
      <c r="P243" s="354" t="str">
        <f>IF(ISBLANK(INDEX('Policy Characteristics'!J:J,MATCH($C243,'Policy Characteristics'!$C:$C,0))),"",INDEX('Policy Characteristics'!J:J,MATCH($C243,'Policy Characteristics'!$C:$C,0)))</f>
        <v>**Description:** When this policy is activated, it is assumed that the distributed solar deployment policy will not be implemented.</v>
      </c>
    </row>
    <row r="244" spans="1:18" s="354" customFormat="1" ht="19.899999999999999" customHeight="1">
      <c r="A244" s="354" t="str">
        <f>IF(ISBLANK(INDEX('Policy Characteristics'!A:A,MATCH($C244,'Policy Characteristics'!$C:$C,0))),"",INDEX('Policy Characteristics'!A:A,MATCH($C244,'Policy Characteristics'!$C:$C,0)))</f>
        <v>Buildings and Appliances</v>
      </c>
      <c r="B244" s="366" t="str">
        <f>IF(ISBLANK(INDEX('Policy Characteristics'!B:B,MATCH($C244,'Policy Characteristics'!$C:$C,0))),"",INDEX('Policy Characteristics'!B:B,MATCH($C244,'Policy Characteristics'!$C:$C,0)))</f>
        <v>Non BAU Distributed Solar Capacity</v>
      </c>
      <c r="C244" s="354" t="str">
        <f>$C$242</f>
        <v>Boolean Use Non BAU Distributed Solar Capacity</v>
      </c>
      <c r="D244" s="253" t="s">
        <v>732</v>
      </c>
      <c r="E244" s="253"/>
      <c r="F244" s="253" t="s">
        <v>733</v>
      </c>
      <c r="G244" s="253"/>
      <c r="H244" s="18">
        <v>2750</v>
      </c>
      <c r="I244" s="367" t="s">
        <v>680</v>
      </c>
      <c r="J244" s="368" t="str">
        <f>IF(ISBLANK(INDEX('Policy Characteristics'!D:D,MATCH($C244,'Policy Characteristics'!$C:$C,0))),"",INDEX('Policy Characteristics'!D:D,MATCH($C244,'Policy Characteristics'!$C:$C,0)))</f>
        <v>Distributed Solar Promotion</v>
      </c>
      <c r="K244" s="354" t="str">
        <f>IF(ISBLANK(INDEX('Policy Characteristics'!E:E,MATCH($C244,'Policy Characteristics'!$C:$C,0))),"",INDEX('Policy Characteristics'!E:E,MATCH($C244,'Policy Characteristics'!$C:$C,0)))</f>
        <v>non BAU dist solar</v>
      </c>
      <c r="L244" s="222">
        <f>IF(ISBLANK(INDEX('Policy Characteristics'!F:F,MATCH($C244,'Policy Characteristics'!$C:$C,0))),"",INDEX('Policy Characteristics'!F:F,MATCH($C244,'Policy Characteristics'!$C:$C,0)))</f>
        <v>0</v>
      </c>
      <c r="M244" s="266">
        <f>IF(ISBLANK(INDEX('Policy Characteristics'!G:G,MATCH($C244,'Policy Characteristics'!$C:$C,0))),"",INDEX('Policy Characteristics'!G:G,MATCH($C244,'Policy Characteristics'!$C:$C,0)))</f>
        <v>1</v>
      </c>
      <c r="N244" s="266">
        <f>IF(ISBLANK(INDEX('Policy Characteristics'!H:H,MATCH($C244,'Policy Characteristics'!$C:$C,0))),"",INDEX('Policy Characteristics'!H:H,MATCH($C244,'Policy Characteristics'!$C:$C,0)))</f>
        <v>1</v>
      </c>
      <c r="O244" s="354" t="str">
        <f>IF(ISBLANK(INDEX('Policy Characteristics'!I:I,MATCH($C244,'Policy Characteristics'!$C:$C,0))),"",INDEX('Policy Characteristics'!I:I,MATCH($C244,'Policy Characteristics'!$C:$C,0)))</f>
        <v>on/off</v>
      </c>
      <c r="P244" s="354" t="str">
        <f>IF(ISBLANK(INDEX('Policy Characteristics'!J:J,MATCH($C244,'Policy Characteristics'!$C:$C,0))),"",INDEX('Policy Characteristics'!J:J,MATCH($C244,'Policy Characteristics'!$C:$C,0)))</f>
        <v>**Description:** When this policy is activated, it is assumed that the distributed solar deployment policy will not be implemented.</v>
      </c>
    </row>
    <row r="245" spans="1:18" s="354" customFormat="1" ht="19.899999999999999" customHeight="1">
      <c r="A245" s="354" t="str">
        <f>IF(ISBLANK(INDEX('Policy Characteristics'!A:A,MATCH($C245,'Policy Characteristics'!$C:$C,0))),"",INDEX('Policy Characteristics'!A:A,MATCH($C245,'Policy Characteristics'!$C:$C,0)))</f>
        <v>Buildings and Appliances</v>
      </c>
      <c r="B245" s="366" t="str">
        <f>IF(ISBLANK(INDEX('Policy Characteristics'!B:B,MATCH($C245,'Policy Characteristics'!$C:$C,0))),"",INDEX('Policy Characteristics'!B:B,MATCH($C245,'Policy Characteristics'!$C:$C,0)))</f>
        <v>Improved Labeling</v>
      </c>
      <c r="C245" t="s">
        <v>196</v>
      </c>
      <c r="D245" s="253"/>
      <c r="E245" s="253"/>
      <c r="F245" s="253"/>
      <c r="G245" s="253"/>
      <c r="H245" s="18">
        <v>20</v>
      </c>
      <c r="I245" s="367" t="s">
        <v>670</v>
      </c>
      <c r="J245" s="368" t="str">
        <f>IF(ISBLANK(INDEX('Policy Characteristics'!D:D,MATCH($C245,'Policy Characteristics'!$C:$C,0))),"",INDEX('Policy Characteristics'!D:D,MATCH($C245,'Policy Characteristics'!$C:$C,0)))</f>
        <v>Improved Labeling</v>
      </c>
      <c r="K245" s="354" t="str">
        <f>IF(ISBLANK(INDEX('Policy Characteristics'!E:E,MATCH($C245,'Policy Characteristics'!$C:$C,0))),"",INDEX('Policy Characteristics'!E:E,MATCH($C245,'Policy Characteristics'!$C:$C,0)))</f>
        <v>bldgs device labeling</v>
      </c>
      <c r="L245" s="354">
        <f>IF(ISBLANK(INDEX('Policy Characteristics'!F:F,MATCH($C245,'Policy Characteristics'!$C:$C,0))),"",INDEX('Policy Characteristics'!F:F,MATCH($C245,'Policy Characteristics'!$C:$C,0)))</f>
        <v>0</v>
      </c>
      <c r="M245" s="354">
        <f>IF(ISBLANK(INDEX('Policy Characteristics'!G:G,MATCH($C245,'Policy Characteristics'!$C:$C,0))),"",INDEX('Policy Characteristics'!G:G,MATCH($C245,'Policy Characteristics'!$C:$C,0)))</f>
        <v>1</v>
      </c>
      <c r="N245" s="354">
        <f>IF(ISBLANK(INDEX('Policy Characteristics'!H:H,MATCH($C245,'Policy Characteristics'!$C:$C,0))),"",INDEX('Policy Characteristics'!H:H,MATCH($C245,'Policy Characteristics'!$C:$C,0)))</f>
        <v>1</v>
      </c>
      <c r="O245" s="354" t="str">
        <f>IF(ISBLANK(INDEX('Policy Characteristics'!I:I,MATCH($C245,'Policy Characteristics'!$C:$C,0))),"",INDEX('Policy Characteristics'!I:I,MATCH($C245,'Policy Characteristics'!$C:$C,0)))</f>
        <v>on/off</v>
      </c>
      <c r="P245" s="354" t="str">
        <f>IF(ISBLANK(INDEX('Policy Characteristics'!J:J,MATCH($C245,'Policy Characteristics'!$C:$C,0))),"",INDEX('Policy Characteristics'!J:J,MATCH($C245,'Policy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245" s="354" t="str">
        <f>IF(ISBLANK(INDEX('Policy Characteristics'!K:K,MATCH($C245,'Policy Characteristics'!$C:$C,0))),"",INDEX('Policy Characteristics'!K:K,MATCH($C245,'Policy Characteristics'!$C:$C,0)))</f>
        <v>buildings-sector-main.html#device-labeling</v>
      </c>
      <c r="R245" s="354" t="str">
        <f>IF(ISBLANK(INDEX('Policy Characteristics'!L:L,MATCH($C245,'Policy Characteristics'!$C:$C,0))),"",INDEX('Policy Characteristics'!L:L,MATCH($C245,'Policy Characteristics'!$C:$C,0)))</f>
        <v>improved-labeling.html</v>
      </c>
    </row>
    <row r="246" spans="1:18" s="354" customFormat="1" ht="19.899999999999999" customHeight="1">
      <c r="A246" s="354" t="str">
        <f>IF(ISBLANK(INDEX('Policy Characteristics'!A:A,MATCH($C246,'Policy Characteristics'!$C:$C,0))),"",INDEX('Policy Characteristics'!A:A,MATCH($C246,'Policy Characteristics'!$C:$C,0)))</f>
        <v>Buildings and Appliances</v>
      </c>
      <c r="B246" s="366" t="str">
        <f>IF(ISBLANK(INDEX('Policy Characteristics'!B:B,MATCH($C246,'Policy Characteristics'!$C:$C,0))),"",INDEX('Policy Characteristics'!B:B,MATCH($C246,'Policy Characteristics'!$C:$C,0)))</f>
        <v>Retrofit Existing Buildings</v>
      </c>
      <c r="C246" t="s">
        <v>203</v>
      </c>
      <c r="D246" s="253" t="s">
        <v>719</v>
      </c>
      <c r="E246" s="253"/>
      <c r="F246" s="253" t="s">
        <v>721</v>
      </c>
      <c r="G246" s="253"/>
      <c r="H246" s="18">
        <v>378</v>
      </c>
      <c r="I246" s="367" t="s">
        <v>670</v>
      </c>
      <c r="J246" s="368" t="str">
        <f>IF(ISBLANK(INDEX('Policy Characteristics'!D:D,MATCH($C246,'Policy Characteristics'!$C:$C,0))),"",INDEX('Policy Characteristics'!D:D,MATCH($C246,'Policy Characteristics'!$C:$C,0)))</f>
        <v>Increased Retrofitting</v>
      </c>
      <c r="K246" s="354" t="str">
        <f>IF(ISBLANK(INDEX('Policy Characteristics'!E:E,MATCH($C246,'Policy Characteristics'!$C:$C,0))),"",INDEX('Policy Characteristics'!E:E,MATCH($C246,'Policy Characteristics'!$C:$C,0)))</f>
        <v>bldgs retrofitting</v>
      </c>
      <c r="L246" s="222">
        <f>IF(ISBLANK(INDEX('Policy Characteristics'!F:F,MATCH($C246,'Policy Characteristics'!$C:$C,0))),"",INDEX('Policy Characteristics'!F:F,MATCH($C246,'Policy Characteristics'!$C:$C,0)))</f>
        <v>0</v>
      </c>
      <c r="M246" s="222">
        <f>IF(ISBLANK(INDEX('Policy Characteristics'!G:G,MATCH($C246,'Policy Characteristics'!$C:$C,0))),"",INDEX('Policy Characteristics'!G:G,MATCH($C246,'Policy Characteristics'!$C:$C,0)))</f>
        <v>0.5</v>
      </c>
      <c r="N246" s="222">
        <f>IF(ISBLANK(INDEX('Policy Characteristics'!H:H,MATCH($C246,'Policy Characteristics'!$C:$C,0))),"",INDEX('Policy Characteristics'!H:H,MATCH($C246,'Policy Characteristics'!$C:$C,0)))</f>
        <v>0.01</v>
      </c>
      <c r="O246" s="354" t="str">
        <f>IF(ISBLANK(INDEX('Policy Characteristics'!I:I,MATCH($C246,'Policy Characteristics'!$C:$C,0))),"",INDEX('Policy Characteristics'!I:I,MATCH($C246,'Policy Characteristics'!$C:$C,0)))</f>
        <v>% of existing buildings</v>
      </c>
      <c r="P246" s="354" t="str">
        <f>IF(ISBLANK(INDEX('Policy Characteristics'!J:J,MATCH($C246,'Policy Characteristics'!$C:$C,0))),"",INDEX('Policy Characteristics'!J:J,MATCH($C246,'Policy Characteristics'!$C:$C,0)))</f>
        <v>**Description:** Each year, the specified percentage of the selected building type(s) that existed at the start of the model run will be retrofit with more efficient heating, cooling, and envelope components. // **Guidance for setting values:** According to 2050 Carbon Neutral Scenarios, by 2050, 100% of the preexisting buildings in South Korea will meet 1st grade for Zero Energy Building (ZEB) grade. 100% of newly built ones also will meet 1++ for green remodeling efficiency grade, 1+ for commercial grade.</v>
      </c>
      <c r="Q246" s="354" t="str">
        <f>IF(ISBLANK(INDEX('Policy Characteristics'!K:K,MATCH($C246,'Policy Characteristics'!$C:$C,0))),"",INDEX('Policy Characteristics'!K:K,MATCH($C246,'Policy Characteristics'!$C:$C,0)))</f>
        <v>buildings-sector-main.html#retrofitting</v>
      </c>
      <c r="R246" s="354" t="str">
        <f>IF(ISBLANK(INDEX('Policy Characteristics'!L:L,MATCH($C246,'Policy Characteristics'!$C:$C,0))),"",INDEX('Policy Characteristics'!L:L,MATCH($C246,'Policy Characteristics'!$C:$C,0)))</f>
        <v>increased-retrofitting.html</v>
      </c>
    </row>
    <row r="247" spans="1:18" s="354" customFormat="1" ht="19.899999999999999" customHeight="1">
      <c r="A247" s="354" t="str">
        <f>IF(ISBLANK(INDEX('Policy Characteristics'!A:A,MATCH($C247,'Policy Characteristics'!$C:$C,0))),"",INDEX('Policy Characteristics'!A:A,MATCH($C247,'Policy Characteristics'!$C:$C,0)))</f>
        <v>Buildings and Appliances</v>
      </c>
      <c r="B247" s="366" t="str">
        <f>IF(ISBLANK(INDEX('Policy Characteristics'!B:B,MATCH($C247,'Policy Characteristics'!$C:$C,0))),"",INDEX('Policy Characteristics'!B:B,MATCH($C247,'Policy Characteristics'!$C:$C,0)))</f>
        <v>Retrofit Existing Buildings</v>
      </c>
      <c r="C247" s="354" t="str">
        <f t="shared" ref="C247:C248" si="15">C$246</f>
        <v>Share of Preexisting Buildings Subject to Retrofitting</v>
      </c>
      <c r="D247" s="253" t="s">
        <v>730</v>
      </c>
      <c r="E247" s="253"/>
      <c r="F247" s="253" t="s">
        <v>731</v>
      </c>
      <c r="G247" s="253"/>
      <c r="H247" s="18">
        <v>379</v>
      </c>
      <c r="I247" s="367" t="s">
        <v>670</v>
      </c>
      <c r="J247" s="368" t="str">
        <f>IF(ISBLANK(INDEX('Policy Characteristics'!D:D,MATCH($C247,'Policy Characteristics'!$C:$C,0))),"",INDEX('Policy Characteristics'!D:D,MATCH($C247,'Policy Characteristics'!$C:$C,0)))</f>
        <v>Increased Retrofitting</v>
      </c>
      <c r="K247" s="354" t="str">
        <f>IF(ISBLANK(INDEX('Policy Characteristics'!E:E,MATCH($C247,'Policy Characteristics'!$C:$C,0))),"",INDEX('Policy Characteristics'!E:E,MATCH($C247,'Policy Characteristics'!$C:$C,0)))</f>
        <v>bldgs retrofitting</v>
      </c>
      <c r="L247" s="222">
        <f>IF(ISBLANK(INDEX('Policy Characteristics'!F:F,MATCH($C247,'Policy Characteristics'!$C:$C,0))),"",INDEX('Policy Characteristics'!F:F,MATCH($C247,'Policy Characteristics'!$C:$C,0)))</f>
        <v>0</v>
      </c>
      <c r="M247" s="222">
        <f>IF(ISBLANK(INDEX('Policy Characteristics'!G:G,MATCH($C247,'Policy Characteristics'!$C:$C,0))),"",INDEX('Policy Characteristics'!G:G,MATCH($C247,'Policy Characteristics'!$C:$C,0)))</f>
        <v>0.5</v>
      </c>
      <c r="N247" s="222">
        <f>IF(ISBLANK(INDEX('Policy Characteristics'!H:H,MATCH($C247,'Policy Characteristics'!$C:$C,0))),"",INDEX('Policy Characteristics'!H:H,MATCH($C247,'Policy Characteristics'!$C:$C,0)))</f>
        <v>0.01</v>
      </c>
      <c r="O247" s="354" t="str">
        <f>IF(ISBLANK(INDEX('Policy Characteristics'!I:I,MATCH($C247,'Policy Characteristics'!$C:$C,0))),"",INDEX('Policy Characteristics'!I:I,MATCH($C247,'Policy Characteristics'!$C:$C,0)))</f>
        <v>% of existing buildings</v>
      </c>
      <c r="P247" s="354" t="str">
        <f>IF(ISBLANK(INDEX('Policy Characteristics'!J:J,MATCH($C247,'Policy Characteristics'!$C:$C,0))),"",INDEX('Policy Characteristics'!J:J,MATCH($C247,'Policy Characteristics'!$C:$C,0)))</f>
        <v>**Description:** Each year, the specified percentage of the selected building type(s) that existed at the start of the model run will be retrofit with more efficient heating, cooling, and envelope components. // **Guidance for setting values:** According to 2050 Carbon Neutral Scenarios, by 2050, 100% of the preexisting buildings in South Korea will meet 1st grade for Zero Energy Building (ZEB) grade. 100% of newly built ones also will meet 1++ for green remodeling efficiency grade, 1+ for commercial grade.</v>
      </c>
      <c r="Q247" s="354" t="str">
        <f>IF(ISBLANK(INDEX('Policy Characteristics'!K:K,MATCH($C247,'Policy Characteristics'!$C:$C,0))),"",INDEX('Policy Characteristics'!K:K,MATCH($C247,'Policy Characteristics'!$C:$C,0)))</f>
        <v>buildings-sector-main.html#retrofitting</v>
      </c>
      <c r="R247" s="354" t="str">
        <f>IF(ISBLANK(INDEX('Policy Characteristics'!L:L,MATCH($C247,'Policy Characteristics'!$C:$C,0))),"",INDEX('Policy Characteristics'!L:L,MATCH($C247,'Policy Characteristics'!$C:$C,0)))</f>
        <v>increased-retrofitting.html</v>
      </c>
    </row>
    <row r="248" spans="1:18" s="354" customFormat="1" ht="19.899999999999999" customHeight="1">
      <c r="A248" s="354" t="str">
        <f>IF(ISBLANK(INDEX('Policy Characteristics'!A:A,MATCH($C248,'Policy Characteristics'!$C:$C,0))),"",INDEX('Policy Characteristics'!A:A,MATCH($C248,'Policy Characteristics'!$C:$C,0)))</f>
        <v>Buildings and Appliances</v>
      </c>
      <c r="B248" s="366" t="str">
        <f>IF(ISBLANK(INDEX('Policy Characteristics'!B:B,MATCH($C248,'Policy Characteristics'!$C:$C,0))),"",INDEX('Policy Characteristics'!B:B,MATCH($C248,'Policy Characteristics'!$C:$C,0)))</f>
        <v>Retrofit Existing Buildings</v>
      </c>
      <c r="C248" s="354" t="str">
        <f t="shared" si="15"/>
        <v>Share of Preexisting Buildings Subject to Retrofitting</v>
      </c>
      <c r="D248" s="253" t="s">
        <v>732</v>
      </c>
      <c r="E248" s="253"/>
      <c r="F248" s="253" t="s">
        <v>733</v>
      </c>
      <c r="G248" s="253"/>
      <c r="H248" s="18">
        <v>380</v>
      </c>
      <c r="I248" s="367" t="s">
        <v>670</v>
      </c>
      <c r="J248" s="368" t="str">
        <f>IF(ISBLANK(INDEX('Policy Characteristics'!D:D,MATCH($C248,'Policy Characteristics'!$C:$C,0))),"",INDEX('Policy Characteristics'!D:D,MATCH($C248,'Policy Characteristics'!$C:$C,0)))</f>
        <v>Increased Retrofitting</v>
      </c>
      <c r="K248" s="354" t="str">
        <f>IF(ISBLANK(INDEX('Policy Characteristics'!E:E,MATCH($C248,'Policy Characteristics'!$C:$C,0))),"",INDEX('Policy Characteristics'!E:E,MATCH($C248,'Policy Characteristics'!$C:$C,0)))</f>
        <v>bldgs retrofitting</v>
      </c>
      <c r="L248" s="222">
        <f>IF(ISBLANK(INDEX('Policy Characteristics'!F:F,MATCH($C248,'Policy Characteristics'!$C:$C,0))),"",INDEX('Policy Characteristics'!F:F,MATCH($C248,'Policy Characteristics'!$C:$C,0)))</f>
        <v>0</v>
      </c>
      <c r="M248" s="222">
        <f>IF(ISBLANK(INDEX('Policy Characteristics'!G:G,MATCH($C248,'Policy Characteristics'!$C:$C,0))),"",INDEX('Policy Characteristics'!G:G,MATCH($C248,'Policy Characteristics'!$C:$C,0)))</f>
        <v>0.5</v>
      </c>
      <c r="N248" s="222">
        <f>IF(ISBLANK(INDEX('Policy Characteristics'!H:H,MATCH($C248,'Policy Characteristics'!$C:$C,0))),"",INDEX('Policy Characteristics'!H:H,MATCH($C248,'Policy Characteristics'!$C:$C,0)))</f>
        <v>0.01</v>
      </c>
      <c r="O248" s="354" t="str">
        <f>IF(ISBLANK(INDEX('Policy Characteristics'!I:I,MATCH($C248,'Policy Characteristics'!$C:$C,0))),"",INDEX('Policy Characteristics'!I:I,MATCH($C248,'Policy Characteristics'!$C:$C,0)))</f>
        <v>% of existing buildings</v>
      </c>
      <c r="P248" s="354" t="str">
        <f>IF(ISBLANK(INDEX('Policy Characteristics'!J:J,MATCH($C248,'Policy Characteristics'!$C:$C,0))),"",INDEX('Policy Characteristics'!J:J,MATCH($C248,'Policy Characteristics'!$C:$C,0)))</f>
        <v>**Description:** Each year, the specified percentage of the selected building type(s) that existed at the start of the model run will be retrofit with more efficient heating, cooling, and envelope components. // **Guidance for setting values:** According to 2050 Carbon Neutral Scenarios, by 2050, 100% of the preexisting buildings in South Korea will meet 1st grade for Zero Energy Building (ZEB) grade. 100% of newly built ones also will meet 1++ for green remodeling efficiency grade, 1+ for commercial grade.</v>
      </c>
      <c r="Q248" s="354" t="str">
        <f>IF(ISBLANK(INDEX('Policy Characteristics'!K:K,MATCH($C248,'Policy Characteristics'!$C:$C,0))),"",INDEX('Policy Characteristics'!K:K,MATCH($C248,'Policy Characteristics'!$C:$C,0)))</f>
        <v>buildings-sector-main.html#retrofitting</v>
      </c>
      <c r="R248" s="354" t="str">
        <f>IF(ISBLANK(INDEX('Policy Characteristics'!L:L,MATCH($C248,'Policy Characteristics'!$C:$C,0))),"",INDEX('Policy Characteristics'!L:L,MATCH($C248,'Policy Characteristics'!$C:$C,0)))</f>
        <v>increased-retrofitting.html</v>
      </c>
    </row>
    <row r="249" spans="1:18" s="354" customFormat="1" ht="19.899999999999999" customHeight="1">
      <c r="A249" s="354" t="str">
        <f>IF(ISBLANK(INDEX('Policy Characteristics'!A:A,MATCH($C249,'Policy Characteristics'!$C:$C,0))),"",INDEX('Policy Characteristics'!A:A,MATCH($C249,'Policy Characteristics'!$C:$C,0)))</f>
        <v>Buildings and Appliances</v>
      </c>
      <c r="B249" s="366" t="str">
        <f>IF(ISBLANK(INDEX('Policy Characteristics'!B:B,MATCH($C249,'Policy Characteristics'!$C:$C,0))),"",INDEX('Policy Characteristics'!B:B,MATCH($C249,'Policy Characteristics'!$C:$C,0)))</f>
        <v>Rebate for Efficient Products</v>
      </c>
      <c r="C249" t="s">
        <v>211</v>
      </c>
      <c r="D249" s="253" t="s">
        <v>718</v>
      </c>
      <c r="E249" s="253"/>
      <c r="F249" s="253" t="s">
        <v>720</v>
      </c>
      <c r="G249" s="253"/>
      <c r="H249" s="18">
        <v>27</v>
      </c>
      <c r="I249" s="367" t="s">
        <v>670</v>
      </c>
      <c r="J249" s="368" t="str">
        <f>IF(ISBLANK(INDEX('Policy Characteristics'!D:D,MATCH($C249,'Policy Characteristics'!$C:$C,0))),"",INDEX('Policy Characteristics'!D:D,MATCH($C249,'Policy Characteristics'!$C:$C,0)))</f>
        <v>Rebate for Efficient Products</v>
      </c>
      <c r="K249" s="354" t="str">
        <f>IF(ISBLANK(INDEX('Policy Characteristics'!E:E,MATCH($C249,'Policy Characteristics'!$C:$C,0))),"",INDEX('Policy Characteristics'!E:E,MATCH($C249,'Policy Characteristics'!$C:$C,0)))</f>
        <v>bldgs rebate</v>
      </c>
      <c r="L249" s="354">
        <f>IF(ISBLANK(INDEX('Policy Characteristics'!F:F,MATCH($C249,'Policy Characteristics'!$C:$C,0))),"",INDEX('Policy Characteristics'!F:F,MATCH($C249,'Policy Characteristics'!$C:$C,0)))</f>
        <v>0</v>
      </c>
      <c r="M249" s="354">
        <f>IF(ISBLANK(INDEX('Policy Characteristics'!G:G,MATCH($C249,'Policy Characteristics'!$C:$C,0))),"",INDEX('Policy Characteristics'!G:G,MATCH($C249,'Policy Characteristics'!$C:$C,0)))</f>
        <v>1</v>
      </c>
      <c r="N249" s="354">
        <f>IF(ISBLANK(INDEX('Policy Characteristics'!H:H,MATCH($C249,'Policy Characteristics'!$C:$C,0))),"",INDEX('Policy Characteristics'!H:H,MATCH($C249,'Policy Characteristics'!$C:$C,0)))</f>
        <v>1</v>
      </c>
      <c r="O249" s="354" t="str">
        <f>IF(ISBLANK(INDEX('Policy Characteristics'!I:I,MATCH($C249,'Policy Characteristics'!$C:$C,0))),"",INDEX('Policy Characteristics'!I:I,MATCH($C249,'Policy Characteristics'!$C:$C,0)))</f>
        <v>on/off</v>
      </c>
      <c r="P249" s="354" t="str">
        <f>IF(ISBLANK(INDEX('Policy Characteristics'!J:J,MATCH($C249,'Policy Characteristics'!$C:$C,0))),"",INDEX('Policy Characteristics'!J:J,MATCH($C249,'Policy Characteristics'!$C:$C,0)))</f>
        <v>**Description:** This policy represents a modest rebate provided to customers who purchase energy-efficient building equipment of the selected type(s). Typical rebate values in Korea are approximately KRW 58,000–116,000 for a clothes washer and KRW 29,000–58,000 for a dishwasher or refrigerator. These rebates lower the upfront purchase cost and help accelerate the adoption of high-efficiency appliances.</v>
      </c>
      <c r="Q249" s="354" t="str">
        <f>IF(ISBLANK(INDEX('Policy Characteristics'!K:K,MATCH($C249,'Policy Characteristics'!$C:$C,0))),"",INDEX('Policy Characteristics'!K:K,MATCH($C249,'Policy Characteristics'!$C:$C,0)))</f>
        <v>buildings-sector-main.html#rebate</v>
      </c>
      <c r="R249" s="354" t="str">
        <f>IF(ISBLANK(INDEX('Policy Characteristics'!L:L,MATCH($C249,'Policy Characteristics'!$C:$C,0))),"",INDEX('Policy Characteristics'!L:L,MATCH($C249,'Policy Characteristics'!$C:$C,0)))</f>
        <v>rebate-for-efficient-products.html</v>
      </c>
    </row>
    <row r="250" spans="1:18" s="354" customFormat="1" ht="19.899999999999999" customHeight="1">
      <c r="A250" s="354" t="str">
        <f>IF(ISBLANK(INDEX('Policy Characteristics'!A:A,MATCH($C250,'Policy Characteristics'!$C:$C,0))),"",INDEX('Policy Characteristics'!A:A,MATCH($C250,'Policy Characteristics'!$C:$C,0)))</f>
        <v>Buildings and Appliances</v>
      </c>
      <c r="B250" s="366" t="str">
        <f>IF(ISBLANK(INDEX('Policy Characteristics'!B:B,MATCH($C250,'Policy Characteristics'!$C:$C,0))),"",INDEX('Policy Characteristics'!B:B,MATCH($C250,'Policy Characteristics'!$C:$C,0)))</f>
        <v>Rebate for Efficient Products</v>
      </c>
      <c r="C250" s="354" t="str">
        <f t="shared" ref="C250:C254" si="16">C$249</f>
        <v>Boolean Rebate Program for Efficient Components</v>
      </c>
      <c r="D250" s="253" t="s">
        <v>722</v>
      </c>
      <c r="E250" s="253"/>
      <c r="F250" s="253" t="s">
        <v>723</v>
      </c>
      <c r="G250" s="253"/>
      <c r="H250" s="18">
        <v>28</v>
      </c>
      <c r="I250" s="367" t="s">
        <v>670</v>
      </c>
      <c r="J250" s="368" t="str">
        <f>IF(ISBLANK(INDEX('Policy Characteristics'!D:D,MATCH($C250,'Policy Characteristics'!$C:$C,0))),"",INDEX('Policy Characteristics'!D:D,MATCH($C250,'Policy Characteristics'!$C:$C,0)))</f>
        <v>Rebate for Efficient Products</v>
      </c>
      <c r="K250" s="354" t="str">
        <f>IF(ISBLANK(INDEX('Policy Characteristics'!E:E,MATCH($C250,'Policy Characteristics'!$C:$C,0))),"",INDEX('Policy Characteristics'!E:E,MATCH($C250,'Policy Characteristics'!$C:$C,0)))</f>
        <v>bldgs rebate</v>
      </c>
      <c r="L250" s="354">
        <f>IF(ISBLANK(INDEX('Policy Characteristics'!F:F,MATCH($C250,'Policy Characteristics'!$C:$C,0))),"",INDEX('Policy Characteristics'!F:F,MATCH($C250,'Policy Characteristics'!$C:$C,0)))</f>
        <v>0</v>
      </c>
      <c r="M250" s="354">
        <f>IF(ISBLANK(INDEX('Policy Characteristics'!G:G,MATCH($C250,'Policy Characteristics'!$C:$C,0))),"",INDEX('Policy Characteristics'!G:G,MATCH($C250,'Policy Characteristics'!$C:$C,0)))</f>
        <v>1</v>
      </c>
      <c r="N250" s="354">
        <f>IF(ISBLANK(INDEX('Policy Characteristics'!H:H,MATCH($C250,'Policy Characteristics'!$C:$C,0))),"",INDEX('Policy Characteristics'!H:H,MATCH($C250,'Policy Characteristics'!$C:$C,0)))</f>
        <v>1</v>
      </c>
      <c r="O250" s="354" t="str">
        <f>IF(ISBLANK(INDEX('Policy Characteristics'!I:I,MATCH($C250,'Policy Characteristics'!$C:$C,0))),"",INDEX('Policy Characteristics'!I:I,MATCH($C250,'Policy Characteristics'!$C:$C,0)))</f>
        <v>on/off</v>
      </c>
      <c r="P250" s="354" t="str">
        <f>IF(ISBLANK(INDEX('Policy Characteristics'!J:J,MATCH($C250,'Policy Characteristics'!$C:$C,0))),"",INDEX('Policy Characteristics'!J:J,MATCH($C250,'Policy Characteristics'!$C:$C,0)))</f>
        <v>**Description:** This policy represents a modest rebate provided to customers who purchase energy-efficient building equipment of the selected type(s). Typical rebate values in Korea are approximately KRW 58,000–116,000 for a clothes washer and KRW 29,000–58,000 for a dishwasher or refrigerator. These rebates lower the upfront purchase cost and help accelerate the adoption of high-efficiency appliances.</v>
      </c>
      <c r="Q250" s="354" t="str">
        <f>IF(ISBLANK(INDEX('Policy Characteristics'!K:K,MATCH($C250,'Policy Characteristics'!$C:$C,0))),"",INDEX('Policy Characteristics'!K:K,MATCH($C250,'Policy Characteristics'!$C:$C,0)))</f>
        <v>buildings-sector-main.html#rebate</v>
      </c>
      <c r="R250" s="354" t="str">
        <f>IF(ISBLANK(INDEX('Policy Characteristics'!L:L,MATCH($C250,'Policy Characteristics'!$C:$C,0))),"",INDEX('Policy Characteristics'!L:L,MATCH($C250,'Policy Characteristics'!$C:$C,0)))</f>
        <v>rebate-for-efficient-products.html</v>
      </c>
    </row>
    <row r="251" spans="1:18" s="354" customFormat="1" ht="19.899999999999999" customHeight="1">
      <c r="A251" s="354" t="str">
        <f>IF(ISBLANK(INDEX('Policy Characteristics'!A:A,MATCH($C251,'Policy Characteristics'!$C:$C,0))),"",INDEX('Policy Characteristics'!A:A,MATCH($C251,'Policy Characteristics'!$C:$C,0)))</f>
        <v>Buildings and Appliances</v>
      </c>
      <c r="B251" s="366" t="str">
        <f>IF(ISBLANK(INDEX('Policy Characteristics'!B:B,MATCH($C251,'Policy Characteristics'!$C:$C,0))),"",INDEX('Policy Characteristics'!B:B,MATCH($C251,'Policy Characteristics'!$C:$C,0)))</f>
        <v>Rebate for Efficient Products</v>
      </c>
      <c r="C251" s="354" t="str">
        <f t="shared" si="16"/>
        <v>Boolean Rebate Program for Efficient Components</v>
      </c>
      <c r="D251" s="253" t="s">
        <v>734</v>
      </c>
      <c r="E251" s="253"/>
      <c r="F251" s="253" t="s">
        <v>735</v>
      </c>
      <c r="G251" s="253"/>
      <c r="H251" s="18">
        <v>605</v>
      </c>
      <c r="I251" s="367" t="s">
        <v>680</v>
      </c>
      <c r="J251" s="368" t="str">
        <f>IF(ISBLANK(INDEX('Policy Characteristics'!D:D,MATCH($C251,'Policy Characteristics'!$C:$C,0))),"",INDEX('Policy Characteristics'!D:D,MATCH($C251,'Policy Characteristics'!$C:$C,0)))</f>
        <v>Rebate for Efficient Products</v>
      </c>
      <c r="K251" s="354" t="str">
        <f>IF(ISBLANK(INDEX('Policy Characteristics'!E:E,MATCH($C251,'Policy Characteristics'!$C:$C,0))),"",INDEX('Policy Characteristics'!E:E,MATCH($C251,'Policy Characteristics'!$C:$C,0)))</f>
        <v>bldgs rebate</v>
      </c>
      <c r="L251" s="354">
        <f>IF(ISBLANK(INDEX('Policy Characteristics'!F:F,MATCH($C251,'Policy Characteristics'!$C:$C,0))),"",INDEX('Policy Characteristics'!F:F,MATCH($C251,'Policy Characteristics'!$C:$C,0)))</f>
        <v>0</v>
      </c>
      <c r="M251" s="354">
        <f>IF(ISBLANK(INDEX('Policy Characteristics'!G:G,MATCH($C251,'Policy Characteristics'!$C:$C,0))),"",INDEX('Policy Characteristics'!G:G,MATCH($C251,'Policy Characteristics'!$C:$C,0)))</f>
        <v>1</v>
      </c>
      <c r="N251" s="354">
        <f>IF(ISBLANK(INDEX('Policy Characteristics'!H:H,MATCH($C251,'Policy Characteristics'!$C:$C,0))),"",INDEX('Policy Characteristics'!H:H,MATCH($C251,'Policy Characteristics'!$C:$C,0)))</f>
        <v>1</v>
      </c>
      <c r="O251" s="354" t="str">
        <f>IF(ISBLANK(INDEX('Policy Characteristics'!I:I,MATCH($C251,'Policy Characteristics'!$C:$C,0))),"",INDEX('Policy Characteristics'!I:I,MATCH($C251,'Policy Characteristics'!$C:$C,0)))</f>
        <v>on/off</v>
      </c>
      <c r="P251" s="354" t="str">
        <f>IF(ISBLANK(INDEX('Policy Characteristics'!J:J,MATCH($C251,'Policy Characteristics'!$C:$C,0))),"",INDEX('Policy Characteristics'!J:J,MATCH($C251,'Policy Characteristics'!$C:$C,0)))</f>
        <v>**Description:** This policy represents a modest rebate provided to customers who purchase energy-efficient building equipment of the selected type(s). Typical rebate values in Korea are approximately KRW 58,000–116,000 for a clothes washer and KRW 29,000–58,000 for a dishwasher or refrigerator. These rebates lower the upfront purchase cost and help accelerate the adoption of high-efficiency appliances.</v>
      </c>
      <c r="Q251" s="354" t="str">
        <f>IF(ISBLANK(INDEX('Policy Characteristics'!K:K,MATCH($C251,'Policy Characteristics'!$C:$C,0))),"",INDEX('Policy Characteristics'!K:K,MATCH($C251,'Policy Characteristics'!$C:$C,0)))</f>
        <v>buildings-sector-main.html#rebate</v>
      </c>
      <c r="R251" s="354" t="str">
        <f>IF(ISBLANK(INDEX('Policy Characteristics'!L:L,MATCH($C251,'Policy Characteristics'!$C:$C,0))),"",INDEX('Policy Characteristics'!L:L,MATCH($C251,'Policy Characteristics'!$C:$C,0)))</f>
        <v>rebate-for-efficient-products.html</v>
      </c>
    </row>
    <row r="252" spans="1:18" s="354" customFormat="1" ht="19.899999999999999" customHeight="1">
      <c r="A252" s="354" t="str">
        <f>IF(ISBLANK(INDEX('Policy Characteristics'!A:A,MATCH($C252,'Policy Characteristics'!$C:$C,0))),"",INDEX('Policy Characteristics'!A:A,MATCH($C252,'Policy Characteristics'!$C:$C,0)))</f>
        <v>Buildings and Appliances</v>
      </c>
      <c r="B252" s="366" t="str">
        <f>IF(ISBLANK(INDEX('Policy Characteristics'!B:B,MATCH($C252,'Policy Characteristics'!$C:$C,0))),"",INDEX('Policy Characteristics'!B:B,MATCH($C252,'Policy Characteristics'!$C:$C,0)))</f>
        <v>Rebate for Efficient Products</v>
      </c>
      <c r="C252" s="354" t="str">
        <f t="shared" si="16"/>
        <v>Boolean Rebate Program for Efficient Components</v>
      </c>
      <c r="D252" s="253" t="s">
        <v>724</v>
      </c>
      <c r="E252" s="253"/>
      <c r="F252" s="253" t="s">
        <v>725</v>
      </c>
      <c r="G252" s="253"/>
      <c r="H252" s="18">
        <v>606</v>
      </c>
      <c r="I252" s="367" t="s">
        <v>680</v>
      </c>
      <c r="J252" s="368" t="str">
        <f>IF(ISBLANK(INDEX('Policy Characteristics'!D:D,MATCH($C252,'Policy Characteristics'!$C:$C,0))),"",INDEX('Policy Characteristics'!D:D,MATCH($C252,'Policy Characteristics'!$C:$C,0)))</f>
        <v>Rebate for Efficient Products</v>
      </c>
      <c r="K252" s="354" t="str">
        <f>IF(ISBLANK(INDEX('Policy Characteristics'!E:E,MATCH($C252,'Policy Characteristics'!$C:$C,0))),"",INDEX('Policy Characteristics'!E:E,MATCH($C252,'Policy Characteristics'!$C:$C,0)))</f>
        <v>bldgs rebate</v>
      </c>
      <c r="L252" s="354">
        <f>IF(ISBLANK(INDEX('Policy Characteristics'!F:F,MATCH($C252,'Policy Characteristics'!$C:$C,0))),"",INDEX('Policy Characteristics'!F:F,MATCH($C252,'Policy Characteristics'!$C:$C,0)))</f>
        <v>0</v>
      </c>
      <c r="M252" s="354">
        <f>IF(ISBLANK(INDEX('Policy Characteristics'!G:G,MATCH($C252,'Policy Characteristics'!$C:$C,0))),"",INDEX('Policy Characteristics'!G:G,MATCH($C252,'Policy Characteristics'!$C:$C,0)))</f>
        <v>1</v>
      </c>
      <c r="N252" s="354">
        <f>IF(ISBLANK(INDEX('Policy Characteristics'!H:H,MATCH($C252,'Policy Characteristics'!$C:$C,0))),"",INDEX('Policy Characteristics'!H:H,MATCH($C252,'Policy Characteristics'!$C:$C,0)))</f>
        <v>1</v>
      </c>
      <c r="O252" s="354" t="str">
        <f>IF(ISBLANK(INDEX('Policy Characteristics'!I:I,MATCH($C252,'Policy Characteristics'!$C:$C,0))),"",INDEX('Policy Characteristics'!I:I,MATCH($C252,'Policy Characteristics'!$C:$C,0)))</f>
        <v>on/off</v>
      </c>
      <c r="P252" s="354" t="str">
        <f>IF(ISBLANK(INDEX('Policy Characteristics'!J:J,MATCH($C252,'Policy Characteristics'!$C:$C,0))),"",INDEX('Policy Characteristics'!J:J,MATCH($C252,'Policy Characteristics'!$C:$C,0)))</f>
        <v>**Description:** This policy represents a modest rebate provided to customers who purchase energy-efficient building equipment of the selected type(s). Typical rebate values in Korea are approximately KRW 58,000–116,000 for a clothes washer and KRW 29,000–58,000 for a dishwasher or refrigerator. These rebates lower the upfront purchase cost and help accelerate the adoption of high-efficiency appliances.</v>
      </c>
      <c r="Q252" s="354" t="str">
        <f>IF(ISBLANK(INDEX('Policy Characteristics'!K:K,MATCH($C252,'Policy Characteristics'!$C:$C,0))),"",INDEX('Policy Characteristics'!K:K,MATCH($C252,'Policy Characteristics'!$C:$C,0)))</f>
        <v>buildings-sector-main.html#rebate</v>
      </c>
      <c r="R252" s="354" t="str">
        <f>IF(ISBLANK(INDEX('Policy Characteristics'!L:L,MATCH($C252,'Policy Characteristics'!$C:$C,0))),"",INDEX('Policy Characteristics'!L:L,MATCH($C252,'Policy Characteristics'!$C:$C,0)))</f>
        <v>rebate-for-efficient-products.html</v>
      </c>
    </row>
    <row r="253" spans="1:18" s="354" customFormat="1" ht="19.899999999999999" customHeight="1">
      <c r="A253" s="354" t="str">
        <f>IF(ISBLANK(INDEX('Policy Characteristics'!A:A,MATCH($C253,'Policy Characteristics'!$C:$C,0))),"",INDEX('Policy Characteristics'!A:A,MATCH($C253,'Policy Characteristics'!$C:$C,0)))</f>
        <v>Buildings and Appliances</v>
      </c>
      <c r="B253" s="366" t="str">
        <f>IF(ISBLANK(INDEX('Policy Characteristics'!B:B,MATCH($C253,'Policy Characteristics'!$C:$C,0))),"",INDEX('Policy Characteristics'!B:B,MATCH($C253,'Policy Characteristics'!$C:$C,0)))</f>
        <v>Rebate for Efficient Products</v>
      </c>
      <c r="C253" s="354" t="str">
        <f t="shared" si="16"/>
        <v>Boolean Rebate Program for Efficient Components</v>
      </c>
      <c r="D253" s="253" t="s">
        <v>726</v>
      </c>
      <c r="E253" s="253"/>
      <c r="F253" s="253" t="s">
        <v>727</v>
      </c>
      <c r="G253" s="253"/>
      <c r="H253" s="18">
        <v>29</v>
      </c>
      <c r="I253" s="367" t="s">
        <v>670</v>
      </c>
      <c r="J253" s="368" t="str">
        <f>IF(ISBLANK(INDEX('Policy Characteristics'!D:D,MATCH($C253,'Policy Characteristics'!$C:$C,0))),"",INDEX('Policy Characteristics'!D:D,MATCH($C253,'Policy Characteristics'!$C:$C,0)))</f>
        <v>Rebate for Efficient Products</v>
      </c>
      <c r="K253" s="354" t="str">
        <f>IF(ISBLANK(INDEX('Policy Characteristics'!E:E,MATCH($C253,'Policy Characteristics'!$C:$C,0))),"",INDEX('Policy Characteristics'!E:E,MATCH($C253,'Policy Characteristics'!$C:$C,0)))</f>
        <v>bldgs rebate</v>
      </c>
      <c r="L253" s="354">
        <f>IF(ISBLANK(INDEX('Policy Characteristics'!F:F,MATCH($C253,'Policy Characteristics'!$C:$C,0))),"",INDEX('Policy Characteristics'!F:F,MATCH($C253,'Policy Characteristics'!$C:$C,0)))</f>
        <v>0</v>
      </c>
      <c r="M253" s="354">
        <f>IF(ISBLANK(INDEX('Policy Characteristics'!G:G,MATCH($C253,'Policy Characteristics'!$C:$C,0))),"",INDEX('Policy Characteristics'!G:G,MATCH($C253,'Policy Characteristics'!$C:$C,0)))</f>
        <v>1</v>
      </c>
      <c r="N253" s="354">
        <f>IF(ISBLANK(INDEX('Policy Characteristics'!H:H,MATCH($C253,'Policy Characteristics'!$C:$C,0))),"",INDEX('Policy Characteristics'!H:H,MATCH($C253,'Policy Characteristics'!$C:$C,0)))</f>
        <v>1</v>
      </c>
      <c r="O253" s="354" t="str">
        <f>IF(ISBLANK(INDEX('Policy Characteristics'!I:I,MATCH($C253,'Policy Characteristics'!$C:$C,0))),"",INDEX('Policy Characteristics'!I:I,MATCH($C253,'Policy Characteristics'!$C:$C,0)))</f>
        <v>on/off</v>
      </c>
      <c r="P253" s="354" t="str">
        <f>IF(ISBLANK(INDEX('Policy Characteristics'!J:J,MATCH($C253,'Policy Characteristics'!$C:$C,0))),"",INDEX('Policy Characteristics'!J:J,MATCH($C253,'Policy Characteristics'!$C:$C,0)))</f>
        <v>**Description:** This policy represents a modest rebate provided to customers who purchase energy-efficient building equipment of the selected type(s). Typical rebate values in Korea are approximately KRW 58,000–116,000 for a clothes washer and KRW 29,000–58,000 for a dishwasher or refrigerator. These rebates lower the upfront purchase cost and help accelerate the adoption of high-efficiency appliances.</v>
      </c>
      <c r="Q253" s="354" t="str">
        <f>IF(ISBLANK(INDEX('Policy Characteristics'!K:K,MATCH($C253,'Policy Characteristics'!$C:$C,0))),"",INDEX('Policy Characteristics'!K:K,MATCH($C253,'Policy Characteristics'!$C:$C,0)))</f>
        <v>buildings-sector-main.html#rebate</v>
      </c>
      <c r="R253" s="354" t="str">
        <f>IF(ISBLANK(INDEX('Policy Characteristics'!L:L,MATCH($C253,'Policy Characteristics'!$C:$C,0))),"",INDEX('Policy Characteristics'!L:L,MATCH($C253,'Policy Characteristics'!$C:$C,0)))</f>
        <v>rebate-for-efficient-products.html</v>
      </c>
    </row>
    <row r="254" spans="1:18" s="354" customFormat="1" ht="19.899999999999999" customHeight="1">
      <c r="A254" s="354" t="str">
        <f>IF(ISBLANK(INDEX('Policy Characteristics'!A:A,MATCH($C254,'Policy Characteristics'!$C:$C,0))),"",INDEX('Policy Characteristics'!A:A,MATCH($C254,'Policy Characteristics'!$C:$C,0)))</f>
        <v>Buildings and Appliances</v>
      </c>
      <c r="B254" s="366" t="str">
        <f>IF(ISBLANK(INDEX('Policy Characteristics'!B:B,MATCH($C254,'Policy Characteristics'!$C:$C,0))),"",INDEX('Policy Characteristics'!B:B,MATCH($C254,'Policy Characteristics'!$C:$C,0)))</f>
        <v>Rebate for Efficient Products</v>
      </c>
      <c r="C254" s="354" t="str">
        <f t="shared" si="16"/>
        <v>Boolean Rebate Program for Efficient Components</v>
      </c>
      <c r="D254" s="253" t="s">
        <v>728</v>
      </c>
      <c r="E254" s="253"/>
      <c r="F254" s="253" t="s">
        <v>729</v>
      </c>
      <c r="G254" s="253"/>
      <c r="H254" s="18">
        <v>607</v>
      </c>
      <c r="I254" s="367" t="s">
        <v>680</v>
      </c>
      <c r="J254" s="368" t="str">
        <f>IF(ISBLANK(INDEX('Policy Characteristics'!D:D,MATCH($C254,'Policy Characteristics'!$C:$C,0))),"",INDEX('Policy Characteristics'!D:D,MATCH($C254,'Policy Characteristics'!$C:$C,0)))</f>
        <v>Rebate for Efficient Products</v>
      </c>
      <c r="K254" s="354" t="str">
        <f>IF(ISBLANK(INDEX('Policy Characteristics'!E:E,MATCH($C254,'Policy Characteristics'!$C:$C,0))),"",INDEX('Policy Characteristics'!E:E,MATCH($C254,'Policy Characteristics'!$C:$C,0)))</f>
        <v>bldgs rebate</v>
      </c>
      <c r="L254" s="354">
        <f>IF(ISBLANK(INDEX('Policy Characteristics'!F:F,MATCH($C254,'Policy Characteristics'!$C:$C,0))),"",INDEX('Policy Characteristics'!F:F,MATCH($C254,'Policy Characteristics'!$C:$C,0)))</f>
        <v>0</v>
      </c>
      <c r="M254" s="354">
        <f>IF(ISBLANK(INDEX('Policy Characteristics'!G:G,MATCH($C254,'Policy Characteristics'!$C:$C,0))),"",INDEX('Policy Characteristics'!G:G,MATCH($C254,'Policy Characteristics'!$C:$C,0)))</f>
        <v>1</v>
      </c>
      <c r="N254" s="354">
        <f>IF(ISBLANK(INDEX('Policy Characteristics'!H:H,MATCH($C254,'Policy Characteristics'!$C:$C,0))),"",INDEX('Policy Characteristics'!H:H,MATCH($C254,'Policy Characteristics'!$C:$C,0)))</f>
        <v>1</v>
      </c>
      <c r="O254" s="354" t="str">
        <f>IF(ISBLANK(INDEX('Policy Characteristics'!I:I,MATCH($C254,'Policy Characteristics'!$C:$C,0))),"",INDEX('Policy Characteristics'!I:I,MATCH($C254,'Policy Characteristics'!$C:$C,0)))</f>
        <v>on/off</v>
      </c>
      <c r="P254" s="354" t="str">
        <f>IF(ISBLANK(INDEX('Policy Characteristics'!J:J,MATCH($C254,'Policy Characteristics'!$C:$C,0))),"",INDEX('Policy Characteristics'!J:J,MATCH($C254,'Policy Characteristics'!$C:$C,0)))</f>
        <v>**Description:** This policy represents a modest rebate provided to customers who purchase energy-efficient building equipment of the selected type(s). Typical rebate values in Korea are approximately KRW 58,000–116,000 for a clothes washer and KRW 29,000–58,000 for a dishwasher or refrigerator. These rebates lower the upfront purchase cost and help accelerate the adoption of high-efficiency appliances.</v>
      </c>
      <c r="Q254" s="354" t="str">
        <f>IF(ISBLANK(INDEX('Policy Characteristics'!K:K,MATCH($C254,'Policy Characteristics'!$C:$C,0))),"",INDEX('Policy Characteristics'!K:K,MATCH($C254,'Policy Characteristics'!$C:$C,0)))</f>
        <v>buildings-sector-main.html#rebate</v>
      </c>
      <c r="R254" s="354" t="str">
        <f>IF(ISBLANK(INDEX('Policy Characteristics'!L:L,MATCH($C254,'Policy Characteristics'!$C:$C,0))),"",INDEX('Policy Characteristics'!L:L,MATCH($C254,'Policy Characteristics'!$C:$C,0)))</f>
        <v>rebate-for-efficient-products.html</v>
      </c>
    </row>
    <row r="255" spans="1:18" s="345" customFormat="1" ht="19.899999999999999" customHeight="1">
      <c r="A255" s="354" t="str">
        <f>IF(ISBLANK(INDEX('Policy Characteristics'!A:A,MATCH($C255,'Policy Characteristics'!$C:$C,0))),"",INDEX('Policy Characteristics'!A:A,MATCH($C255,'Policy Characteristics'!$C:$C,0)))</f>
        <v>Electricity Supply</v>
      </c>
      <c r="B255" s="366" t="str">
        <f>IF(ISBLANK(INDEX('Policy Characteristics'!B:B,MATCH($C255,'Policy Characteristics'!$C:$C,0))),"",INDEX('Policy Characteristics'!B:B,MATCH($C255,'Policy Characteristics'!$C:$C,0)))</f>
        <v>Restrict New Power Plants</v>
      </c>
      <c r="C255" s="345" t="s">
        <v>216</v>
      </c>
      <c r="D255" s="253" t="s">
        <v>736</v>
      </c>
      <c r="E255" s="253"/>
      <c r="F255" s="253" t="s">
        <v>737</v>
      </c>
      <c r="G255" s="348"/>
      <c r="H255" s="241">
        <v>167</v>
      </c>
      <c r="I255" s="369" t="s">
        <v>670</v>
      </c>
      <c r="J255" s="368" t="str">
        <f>IF(ISBLANK(INDEX('Policy Characteristics'!D:D,MATCH($C255,'Policy Characteristics'!$C:$C,0))),"",INDEX('Policy Characteristics'!D:D,MATCH($C255,'Policy Characteristics'!$C:$C,0)))</f>
        <v>Restrict New Power Plants</v>
      </c>
      <c r="K255" s="354" t="str">
        <f>IF(ISBLANK(INDEX('Policy Characteristics'!E:E,MATCH($C255,'Policy Characteristics'!$C:$C,0))),"",INDEX('Policy Characteristics'!E:E,MATCH($C255,'Policy Characteristics'!$C:$C,0)))</f>
        <v>elec ban new power plants</v>
      </c>
      <c r="L255" s="354">
        <f>IF(ISBLANK(INDEX('Policy Characteristics'!F:F,MATCH($C255,'Policy Characteristics'!$C:$C,0))),"",INDEX('Policy Characteristics'!F:F,MATCH($C255,'Policy Characteristics'!$C:$C,0)))</f>
        <v>0</v>
      </c>
      <c r="M255" s="354">
        <f>IF(ISBLANK(INDEX('Policy Characteristics'!G:G,MATCH($C255,'Policy Characteristics'!$C:$C,0))),"",INDEX('Policy Characteristics'!G:G,MATCH($C255,'Policy Characteristics'!$C:$C,0)))</f>
        <v>1</v>
      </c>
      <c r="N255" s="354">
        <f>IF(ISBLANK(INDEX('Policy Characteristics'!H:H,MATCH($C255,'Policy Characteristics'!$C:$C,0))),"",INDEX('Policy Characteristics'!H:H,MATCH($C255,'Policy Characteristics'!$C:$C,0)))</f>
        <v>1</v>
      </c>
      <c r="O255" s="354" t="str">
        <f>IF(ISBLANK(INDEX('Policy Characteristics'!I:I,MATCH($C255,'Policy Characteristics'!$C:$C,0))),"",INDEX('Policy Characteristics'!I:I,MATCH($C255,'Policy Characteristics'!$C:$C,0)))</f>
        <v>on/off</v>
      </c>
      <c r="P255" s="354" t="str">
        <f>IF(ISBLANK(INDEX('Policy Characteristics'!J:J,MATCH($C255,'Policy Characteristics'!$C:$C,0))),"",INDEX('Policy Characteristics'!J:J,MATCH($C255,'Policy Characteristics'!$C:$C,0)))</f>
        <v>**Description:** This policy prevents new capacity of the selected type(s) from being built or deployed.</v>
      </c>
      <c r="Q255" s="354" t="str">
        <f>IF(ISBLANK(INDEX('Policy Characteristics'!K:K,MATCH($C255,'Policy Characteristics'!$C:$C,0))),"",INDEX('Policy Characteristics'!K:K,MATCH($C255,'Policy Characteristics'!$C:$C,0)))</f>
        <v>electricity-sector-main.html#ban</v>
      </c>
      <c r="R255" s="354" t="str">
        <f>IF(ISBLANK(INDEX('Policy Characteristics'!L:L,MATCH($C255,'Policy Characteristics'!$C:$C,0))),"",INDEX('Policy Characteristics'!L:L,MATCH($C255,'Policy Characteristics'!$C:$C,0)))</f>
        <v>ban-new-capacity.html</v>
      </c>
    </row>
    <row r="256" spans="1:18" s="354" customFormat="1" ht="19.899999999999999" customHeight="1">
      <c r="A256" s="354" t="str">
        <f>IF(ISBLANK(INDEX('Policy Characteristics'!A:A,MATCH($C256,'Policy Characteristics'!$C:$C,0))),"",INDEX('Policy Characteristics'!A:A,MATCH($C256,'Policy Characteristics'!$C:$C,0)))</f>
        <v>Electricity Supply</v>
      </c>
      <c r="B256" s="366" t="str">
        <f>IF(ISBLANK(INDEX('Policy Characteristics'!B:B,MATCH($C256,'Policy Characteristics'!$C:$C,0))),"",INDEX('Policy Characteristics'!B:B,MATCH($C256,'Policy Characteristics'!$C:$C,0)))</f>
        <v>Restrict New Power Plants</v>
      </c>
      <c r="C256" s="354" t="str">
        <f t="shared" ref="C256:C267" si="17">C$255</f>
        <v>Boolean Ban New Power Plants</v>
      </c>
      <c r="D256" s="348" t="s">
        <v>738</v>
      </c>
      <c r="E256" s="253"/>
      <c r="F256" s="348" t="s">
        <v>739</v>
      </c>
      <c r="G256" s="253"/>
      <c r="H256" s="18">
        <v>168</v>
      </c>
      <c r="I256" s="367" t="s">
        <v>670</v>
      </c>
      <c r="J256" s="368" t="str">
        <f>IF(ISBLANK(INDEX('Policy Characteristics'!D:D,MATCH($C256,'Policy Characteristics'!$C:$C,0))),"",INDEX('Policy Characteristics'!D:D,MATCH($C256,'Policy Characteristics'!$C:$C,0)))</f>
        <v>Restrict New Power Plants</v>
      </c>
      <c r="K256" s="354" t="str">
        <f>IF(ISBLANK(INDEX('Policy Characteristics'!E:E,MATCH($C256,'Policy Characteristics'!$C:$C,0))),"",INDEX('Policy Characteristics'!E:E,MATCH($C256,'Policy Characteristics'!$C:$C,0)))</f>
        <v>elec ban new power plants</v>
      </c>
      <c r="L256" s="354">
        <f>IF(ISBLANK(INDEX('Policy Characteristics'!F:F,MATCH($C256,'Policy Characteristics'!$C:$C,0))),"",INDEX('Policy Characteristics'!F:F,MATCH($C256,'Policy Characteristics'!$C:$C,0)))</f>
        <v>0</v>
      </c>
      <c r="M256" s="354">
        <f>IF(ISBLANK(INDEX('Policy Characteristics'!G:G,MATCH($C256,'Policy Characteristics'!$C:$C,0))),"",INDEX('Policy Characteristics'!G:G,MATCH($C256,'Policy Characteristics'!$C:$C,0)))</f>
        <v>1</v>
      </c>
      <c r="N256" s="354">
        <f>IF(ISBLANK(INDEX('Policy Characteristics'!H:H,MATCH($C256,'Policy Characteristics'!$C:$C,0))),"",INDEX('Policy Characteristics'!H:H,MATCH($C256,'Policy Characteristics'!$C:$C,0)))</f>
        <v>1</v>
      </c>
      <c r="O256" s="354" t="str">
        <f>IF(ISBLANK(INDEX('Policy Characteristics'!I:I,MATCH($C256,'Policy Characteristics'!$C:$C,0))),"",INDEX('Policy Characteristics'!I:I,MATCH($C256,'Policy Characteristics'!$C:$C,0)))</f>
        <v>on/off</v>
      </c>
      <c r="P256" s="354" t="str">
        <f>IF(ISBLANK(INDEX('Policy Characteristics'!J:J,MATCH($C256,'Policy Characteristics'!$C:$C,0))),"",INDEX('Policy Characteristics'!J:J,MATCH($C256,'Policy Characteristics'!$C:$C,0)))</f>
        <v>**Description:** This policy prevents new capacity of the selected type(s) from being built or deployed.</v>
      </c>
      <c r="Q256" s="354" t="str">
        <f>IF(ISBLANK(INDEX('Policy Characteristics'!K:K,MATCH($C256,'Policy Characteristics'!$C:$C,0))),"",INDEX('Policy Characteristics'!K:K,MATCH($C256,'Policy Characteristics'!$C:$C,0)))</f>
        <v>electricity-sector-main.html#ban</v>
      </c>
      <c r="R256" s="354" t="str">
        <f>IF(ISBLANK(INDEX('Policy Characteristics'!L:L,MATCH($C256,'Policy Characteristics'!$C:$C,0))),"",INDEX('Policy Characteristics'!L:L,MATCH($C256,'Policy Characteristics'!$C:$C,0)))</f>
        <v>ban-new-capacity.html</v>
      </c>
    </row>
    <row r="257" spans="1:18" s="354" customFormat="1" ht="19.899999999999999" customHeight="1">
      <c r="A257" s="354" t="str">
        <f>IF(ISBLANK(INDEX('Policy Characteristics'!A:A,MATCH($C257,'Policy Characteristics'!$C:$C,0))),"",INDEX('Policy Characteristics'!A:A,MATCH($C257,'Policy Characteristics'!$C:$C,0)))</f>
        <v>Electricity Supply</v>
      </c>
      <c r="B257" s="366" t="str">
        <f>IF(ISBLANK(INDEX('Policy Characteristics'!B:B,MATCH($C257,'Policy Characteristics'!$C:$C,0))),"",INDEX('Policy Characteristics'!B:B,MATCH($C257,'Policy Characteristics'!$C:$C,0)))</f>
        <v>Restrict New Power Plants</v>
      </c>
      <c r="C257" s="354" t="str">
        <f t="shared" si="17"/>
        <v>Boolean Ban New Power Plants</v>
      </c>
      <c r="D257" s="348" t="s">
        <v>740</v>
      </c>
      <c r="E257" s="253"/>
      <c r="F257" s="348" t="s">
        <v>741</v>
      </c>
      <c r="G257" s="253"/>
      <c r="H257" s="18">
        <v>1746</v>
      </c>
      <c r="I257" s="367" t="s">
        <v>670</v>
      </c>
      <c r="J257" s="368" t="str">
        <f>IF(ISBLANK(INDEX('Policy Characteristics'!D:D,MATCH($C257,'Policy Characteristics'!$C:$C,0))),"",INDEX('Policy Characteristics'!D:D,MATCH($C257,'Policy Characteristics'!$C:$C,0)))</f>
        <v>Restrict New Power Plants</v>
      </c>
      <c r="K257" s="354" t="str">
        <f>IF(ISBLANK(INDEX('Policy Characteristics'!E:E,MATCH($C257,'Policy Characteristics'!$C:$C,0))),"",INDEX('Policy Characteristics'!E:E,MATCH($C257,'Policy Characteristics'!$C:$C,0)))</f>
        <v>elec ban new power plants</v>
      </c>
      <c r="L257" s="354">
        <f>IF(ISBLANK(INDEX('Policy Characteristics'!F:F,MATCH($C257,'Policy Characteristics'!$C:$C,0))),"",INDEX('Policy Characteristics'!F:F,MATCH($C257,'Policy Characteristics'!$C:$C,0)))</f>
        <v>0</v>
      </c>
      <c r="M257" s="354">
        <f>IF(ISBLANK(INDEX('Policy Characteristics'!G:G,MATCH($C257,'Policy Characteristics'!$C:$C,0))),"",INDEX('Policy Characteristics'!G:G,MATCH($C257,'Policy Characteristics'!$C:$C,0)))</f>
        <v>1</v>
      </c>
      <c r="N257" s="354">
        <f>IF(ISBLANK(INDEX('Policy Characteristics'!H:H,MATCH($C257,'Policy Characteristics'!$C:$C,0))),"",INDEX('Policy Characteristics'!H:H,MATCH($C257,'Policy Characteristics'!$C:$C,0)))</f>
        <v>1</v>
      </c>
      <c r="O257" s="354" t="str">
        <f>IF(ISBLANK(INDEX('Policy Characteristics'!I:I,MATCH($C257,'Policy Characteristics'!$C:$C,0))),"",INDEX('Policy Characteristics'!I:I,MATCH($C257,'Policy Characteristics'!$C:$C,0)))</f>
        <v>on/off</v>
      </c>
      <c r="P257" s="354" t="str">
        <f>IF(ISBLANK(INDEX('Policy Characteristics'!J:J,MATCH($C257,'Policy Characteristics'!$C:$C,0))),"",INDEX('Policy Characteristics'!J:J,MATCH($C257,'Policy Characteristics'!$C:$C,0)))</f>
        <v>**Description:** This policy prevents new capacity of the selected type(s) from being built or deployed.</v>
      </c>
      <c r="Q257" s="354" t="str">
        <f>IF(ISBLANK(INDEX('Policy Characteristics'!K:K,MATCH($C257,'Policy Characteristics'!$C:$C,0))),"",INDEX('Policy Characteristics'!K:K,MATCH($C257,'Policy Characteristics'!$C:$C,0)))</f>
        <v>electricity-sector-main.html#ban</v>
      </c>
      <c r="R257" s="354" t="str">
        <f>IF(ISBLANK(INDEX('Policy Characteristics'!L:L,MATCH($C257,'Policy Characteristics'!$C:$C,0))),"",INDEX('Policy Characteristics'!L:L,MATCH($C257,'Policy Characteristics'!$C:$C,0)))</f>
        <v>ban-new-capacity.html</v>
      </c>
    </row>
    <row r="258" spans="1:18" s="354" customFormat="1" ht="19.899999999999999" customHeight="1">
      <c r="A258" s="354" t="str">
        <f>IF(ISBLANK(INDEX('Policy Characteristics'!A:A,MATCH($C258,'Policy Characteristics'!$C:$C,0))),"",INDEX('Policy Characteristics'!A:A,MATCH($C258,'Policy Characteristics'!$C:$C,0)))</f>
        <v>Electricity Supply</v>
      </c>
      <c r="B258" s="366" t="str">
        <f>IF(ISBLANK(INDEX('Policy Characteristics'!B:B,MATCH($C258,'Policy Characteristics'!$C:$C,0))),"",INDEX('Policy Characteristics'!B:B,MATCH($C258,'Policy Characteristics'!$C:$C,0)))</f>
        <v>Restrict New Power Plants</v>
      </c>
      <c r="C258" s="354" t="str">
        <f t="shared" si="17"/>
        <v>Boolean Ban New Power Plants</v>
      </c>
      <c r="D258" s="348" t="s">
        <v>742</v>
      </c>
      <c r="E258" s="253"/>
      <c r="F258" s="348" t="s">
        <v>743</v>
      </c>
      <c r="G258" s="253"/>
      <c r="H258" s="241">
        <v>169</v>
      </c>
      <c r="I258" s="367" t="s">
        <v>670</v>
      </c>
      <c r="J258" s="368" t="str">
        <f>IF(ISBLANK(INDEX('Policy Characteristics'!D:D,MATCH($C258,'Policy Characteristics'!$C:$C,0))),"",INDEX('Policy Characteristics'!D:D,MATCH($C258,'Policy Characteristics'!$C:$C,0)))</f>
        <v>Restrict New Power Plants</v>
      </c>
      <c r="K258" s="354" t="str">
        <f>IF(ISBLANK(INDEX('Policy Characteristics'!E:E,MATCH($C258,'Policy Characteristics'!$C:$C,0))),"",INDEX('Policy Characteristics'!E:E,MATCH($C258,'Policy Characteristics'!$C:$C,0)))</f>
        <v>elec ban new power plants</v>
      </c>
      <c r="L258" s="354">
        <f>IF(ISBLANK(INDEX('Policy Characteristics'!F:F,MATCH($C258,'Policy Characteristics'!$C:$C,0))),"",INDEX('Policy Characteristics'!F:F,MATCH($C258,'Policy Characteristics'!$C:$C,0)))</f>
        <v>0</v>
      </c>
      <c r="M258" s="354">
        <f>IF(ISBLANK(INDEX('Policy Characteristics'!G:G,MATCH($C258,'Policy Characteristics'!$C:$C,0))),"",INDEX('Policy Characteristics'!G:G,MATCH($C258,'Policy Characteristics'!$C:$C,0)))</f>
        <v>1</v>
      </c>
      <c r="N258" s="354">
        <f>IF(ISBLANK(INDEX('Policy Characteristics'!H:H,MATCH($C258,'Policy Characteristics'!$C:$C,0))),"",INDEX('Policy Characteristics'!H:H,MATCH($C258,'Policy Characteristics'!$C:$C,0)))</f>
        <v>1</v>
      </c>
      <c r="O258" s="354" t="str">
        <f>IF(ISBLANK(INDEX('Policy Characteristics'!I:I,MATCH($C258,'Policy Characteristics'!$C:$C,0))),"",INDEX('Policy Characteristics'!I:I,MATCH($C258,'Policy Characteristics'!$C:$C,0)))</f>
        <v>on/off</v>
      </c>
      <c r="P258" s="354" t="str">
        <f>IF(ISBLANK(INDEX('Policy Characteristics'!J:J,MATCH($C258,'Policy Characteristics'!$C:$C,0))),"",INDEX('Policy Characteristics'!J:J,MATCH($C258,'Policy Characteristics'!$C:$C,0)))</f>
        <v>**Description:** This policy prevents new capacity of the selected type(s) from being built or deployed.</v>
      </c>
      <c r="Q258" s="354" t="str">
        <f>IF(ISBLANK(INDEX('Policy Characteristics'!K:K,MATCH($C258,'Policy Characteristics'!$C:$C,0))),"",INDEX('Policy Characteristics'!K:K,MATCH($C258,'Policy Characteristics'!$C:$C,0)))</f>
        <v>electricity-sector-main.html#ban</v>
      </c>
      <c r="R258" s="354" t="str">
        <f>IF(ISBLANK(INDEX('Policy Characteristics'!L:L,MATCH($C258,'Policy Characteristics'!$C:$C,0))),"",INDEX('Policy Characteristics'!L:L,MATCH($C258,'Policy Characteristics'!$C:$C,0)))</f>
        <v>ban-new-capacity.html</v>
      </c>
    </row>
    <row r="259" spans="1:18" s="354" customFormat="1" ht="19.899999999999999" customHeight="1">
      <c r="A259" s="354" t="str">
        <f>IF(ISBLANK(INDEX('Policy Characteristics'!A:A,MATCH($C259,'Policy Characteristics'!$C:$C,0))),"",INDEX('Policy Characteristics'!A:A,MATCH($C259,'Policy Characteristics'!$C:$C,0)))</f>
        <v>Electricity Supply</v>
      </c>
      <c r="B259" s="366" t="str">
        <f>IF(ISBLANK(INDEX('Policy Characteristics'!B:B,MATCH($C259,'Policy Characteristics'!$C:$C,0))),"",INDEX('Policy Characteristics'!B:B,MATCH($C259,'Policy Characteristics'!$C:$C,0)))</f>
        <v>Restrict New Power Plants</v>
      </c>
      <c r="C259" s="354" t="str">
        <f t="shared" si="17"/>
        <v>Boolean Ban New Power Plants</v>
      </c>
      <c r="D259" s="348" t="s">
        <v>744</v>
      </c>
      <c r="E259" s="253"/>
      <c r="F259" s="348" t="s">
        <v>745</v>
      </c>
      <c r="G259" s="253"/>
      <c r="H259" s="18">
        <v>170</v>
      </c>
      <c r="I259" s="367" t="s">
        <v>670</v>
      </c>
      <c r="J259" s="368" t="str">
        <f>IF(ISBLANK(INDEX('Policy Characteristics'!D:D,MATCH($C259,'Policy Characteristics'!$C:$C,0))),"",INDEX('Policy Characteristics'!D:D,MATCH($C259,'Policy Characteristics'!$C:$C,0)))</f>
        <v>Restrict New Power Plants</v>
      </c>
      <c r="K259" s="354" t="str">
        <f>IF(ISBLANK(INDEX('Policy Characteristics'!E:E,MATCH($C259,'Policy Characteristics'!$C:$C,0))),"",INDEX('Policy Characteristics'!E:E,MATCH($C259,'Policy Characteristics'!$C:$C,0)))</f>
        <v>elec ban new power plants</v>
      </c>
      <c r="L259" s="354">
        <f>IF(ISBLANK(INDEX('Policy Characteristics'!F:F,MATCH($C259,'Policy Characteristics'!$C:$C,0))),"",INDEX('Policy Characteristics'!F:F,MATCH($C259,'Policy Characteristics'!$C:$C,0)))</f>
        <v>0</v>
      </c>
      <c r="M259" s="354">
        <f>IF(ISBLANK(INDEX('Policy Characteristics'!G:G,MATCH($C259,'Policy Characteristics'!$C:$C,0))),"",INDEX('Policy Characteristics'!G:G,MATCH($C259,'Policy Characteristics'!$C:$C,0)))</f>
        <v>1</v>
      </c>
      <c r="N259" s="354">
        <f>IF(ISBLANK(INDEX('Policy Characteristics'!H:H,MATCH($C259,'Policy Characteristics'!$C:$C,0))),"",INDEX('Policy Characteristics'!H:H,MATCH($C259,'Policy Characteristics'!$C:$C,0)))</f>
        <v>1</v>
      </c>
      <c r="O259" s="354" t="str">
        <f>IF(ISBLANK(INDEX('Policy Characteristics'!I:I,MATCH($C259,'Policy Characteristics'!$C:$C,0))),"",INDEX('Policy Characteristics'!I:I,MATCH($C259,'Policy Characteristics'!$C:$C,0)))</f>
        <v>on/off</v>
      </c>
      <c r="P259" s="354" t="str">
        <f>IF(ISBLANK(INDEX('Policy Characteristics'!J:J,MATCH($C259,'Policy Characteristics'!$C:$C,0))),"",INDEX('Policy Characteristics'!J:J,MATCH($C259,'Policy Characteristics'!$C:$C,0)))</f>
        <v>**Description:** This policy prevents new capacity of the selected type(s) from being built or deployed.</v>
      </c>
      <c r="Q259" s="354" t="str">
        <f>IF(ISBLANK(INDEX('Policy Characteristics'!K:K,MATCH($C259,'Policy Characteristics'!$C:$C,0))),"",INDEX('Policy Characteristics'!K:K,MATCH($C259,'Policy Characteristics'!$C:$C,0)))</f>
        <v>electricity-sector-main.html#ban</v>
      </c>
      <c r="R259" s="354" t="str">
        <f>IF(ISBLANK(INDEX('Policy Characteristics'!L:L,MATCH($C259,'Policy Characteristics'!$C:$C,0))),"",INDEX('Policy Characteristics'!L:L,MATCH($C259,'Policy Characteristics'!$C:$C,0)))</f>
        <v>ban-new-capacity.html</v>
      </c>
    </row>
    <row r="260" spans="1:18" s="354" customFormat="1" ht="19.899999999999999" customHeight="1">
      <c r="A260" s="354" t="str">
        <f>IF(ISBLANK(INDEX('Policy Characteristics'!A:A,MATCH($C260,'Policy Characteristics'!$C:$C,0))),"",INDEX('Policy Characteristics'!A:A,MATCH($C260,'Policy Characteristics'!$C:$C,0)))</f>
        <v>Electricity Supply</v>
      </c>
      <c r="B260" s="366" t="str">
        <f>IF(ISBLANK(INDEX('Policy Characteristics'!B:B,MATCH($C260,'Policy Characteristics'!$C:$C,0))),"",INDEX('Policy Characteristics'!B:B,MATCH($C260,'Policy Characteristics'!$C:$C,0)))</f>
        <v>Restrict New Power Plants</v>
      </c>
      <c r="C260" s="354" t="str">
        <f t="shared" si="17"/>
        <v>Boolean Ban New Power Plants</v>
      </c>
      <c r="D260" s="348" t="s">
        <v>746</v>
      </c>
      <c r="E260" s="253"/>
      <c r="F260" s="348" t="s">
        <v>747</v>
      </c>
      <c r="G260" s="253"/>
      <c r="H260" s="18">
        <v>608</v>
      </c>
      <c r="I260" s="367" t="s">
        <v>680</v>
      </c>
      <c r="J260" s="368" t="str">
        <f>IF(ISBLANK(INDEX('Policy Characteristics'!D:D,MATCH($C260,'Policy Characteristics'!$C:$C,0))),"",INDEX('Policy Characteristics'!D:D,MATCH($C260,'Policy Characteristics'!$C:$C,0)))</f>
        <v>Restrict New Power Plants</v>
      </c>
      <c r="K260" s="354" t="str">
        <f>IF(ISBLANK(INDEX('Policy Characteristics'!E:E,MATCH($C260,'Policy Characteristics'!$C:$C,0))),"",INDEX('Policy Characteristics'!E:E,MATCH($C260,'Policy Characteristics'!$C:$C,0)))</f>
        <v>elec ban new power plants</v>
      </c>
      <c r="L260" s="354">
        <f>IF(ISBLANK(INDEX('Policy Characteristics'!F:F,MATCH($C260,'Policy Characteristics'!$C:$C,0))),"",INDEX('Policy Characteristics'!F:F,MATCH($C260,'Policy Characteristics'!$C:$C,0)))</f>
        <v>0</v>
      </c>
      <c r="M260" s="354">
        <f>IF(ISBLANK(INDEX('Policy Characteristics'!G:G,MATCH($C260,'Policy Characteristics'!$C:$C,0))),"",INDEX('Policy Characteristics'!G:G,MATCH($C260,'Policy Characteristics'!$C:$C,0)))</f>
        <v>1</v>
      </c>
      <c r="N260" s="354">
        <f>IF(ISBLANK(INDEX('Policy Characteristics'!H:H,MATCH($C260,'Policy Characteristics'!$C:$C,0))),"",INDEX('Policy Characteristics'!H:H,MATCH($C260,'Policy Characteristics'!$C:$C,0)))</f>
        <v>1</v>
      </c>
      <c r="O260" s="354" t="str">
        <f>IF(ISBLANK(INDEX('Policy Characteristics'!I:I,MATCH($C260,'Policy Characteristics'!$C:$C,0))),"",INDEX('Policy Characteristics'!I:I,MATCH($C260,'Policy Characteristics'!$C:$C,0)))</f>
        <v>on/off</v>
      </c>
      <c r="P260" s="354" t="str">
        <f>IF(ISBLANK(INDEX('Policy Characteristics'!J:J,MATCH($C260,'Policy Characteristics'!$C:$C,0))),"",INDEX('Policy Characteristics'!J:J,MATCH($C260,'Policy Characteristics'!$C:$C,0)))</f>
        <v>**Description:** This policy prevents new capacity of the selected type(s) from being built or deployed.</v>
      </c>
      <c r="Q260" s="354" t="str">
        <f>IF(ISBLANK(INDEX('Policy Characteristics'!K:K,MATCH($C260,'Policy Characteristics'!$C:$C,0))),"",INDEX('Policy Characteristics'!K:K,MATCH($C260,'Policy Characteristics'!$C:$C,0)))</f>
        <v>electricity-sector-main.html#ban</v>
      </c>
      <c r="R260" s="354" t="str">
        <f>IF(ISBLANK(INDEX('Policy Characteristics'!L:L,MATCH($C260,'Policy Characteristics'!$C:$C,0))),"",INDEX('Policy Characteristics'!L:L,MATCH($C260,'Policy Characteristics'!$C:$C,0)))</f>
        <v>ban-new-capacity.html</v>
      </c>
    </row>
    <row r="261" spans="1:18" s="354" customFormat="1" ht="19.899999999999999" customHeight="1">
      <c r="A261" s="354" t="str">
        <f>IF(ISBLANK(INDEX('Policy Characteristics'!A:A,MATCH($C261,'Policy Characteristics'!$C:$C,0))),"",INDEX('Policy Characteristics'!A:A,MATCH($C261,'Policy Characteristics'!$C:$C,0)))</f>
        <v>Electricity Supply</v>
      </c>
      <c r="B261" s="366" t="str">
        <f>IF(ISBLANK(INDEX('Policy Characteristics'!B:B,MATCH($C261,'Policy Characteristics'!$C:$C,0))),"",INDEX('Policy Characteristics'!B:B,MATCH($C261,'Policy Characteristics'!$C:$C,0)))</f>
        <v>Restrict New Power Plants</v>
      </c>
      <c r="C261" s="354" t="str">
        <f t="shared" si="17"/>
        <v>Boolean Ban New Power Plants</v>
      </c>
      <c r="D261" s="348" t="s">
        <v>748</v>
      </c>
      <c r="E261" s="253"/>
      <c r="F261" s="348" t="s">
        <v>749</v>
      </c>
      <c r="G261" s="253"/>
      <c r="H261" s="18">
        <v>609</v>
      </c>
      <c r="I261" s="367" t="s">
        <v>680</v>
      </c>
      <c r="J261" s="368" t="str">
        <f>IF(ISBLANK(INDEX('Policy Characteristics'!D:D,MATCH($C261,'Policy Characteristics'!$C:$C,0))),"",INDEX('Policy Characteristics'!D:D,MATCH($C261,'Policy Characteristics'!$C:$C,0)))</f>
        <v>Restrict New Power Plants</v>
      </c>
      <c r="K261" s="354" t="str">
        <f>IF(ISBLANK(INDEX('Policy Characteristics'!E:E,MATCH($C261,'Policy Characteristics'!$C:$C,0))),"",INDEX('Policy Characteristics'!E:E,MATCH($C261,'Policy Characteristics'!$C:$C,0)))</f>
        <v>elec ban new power plants</v>
      </c>
      <c r="L261" s="354">
        <f>IF(ISBLANK(INDEX('Policy Characteristics'!F:F,MATCH($C261,'Policy Characteristics'!$C:$C,0))),"",INDEX('Policy Characteristics'!F:F,MATCH($C261,'Policy Characteristics'!$C:$C,0)))</f>
        <v>0</v>
      </c>
      <c r="M261" s="354">
        <f>IF(ISBLANK(INDEX('Policy Characteristics'!G:G,MATCH($C261,'Policy Characteristics'!$C:$C,0))),"",INDEX('Policy Characteristics'!G:G,MATCH($C261,'Policy Characteristics'!$C:$C,0)))</f>
        <v>1</v>
      </c>
      <c r="N261" s="354">
        <f>IF(ISBLANK(INDEX('Policy Characteristics'!H:H,MATCH($C261,'Policy Characteristics'!$C:$C,0))),"",INDEX('Policy Characteristics'!H:H,MATCH($C261,'Policy Characteristics'!$C:$C,0)))</f>
        <v>1</v>
      </c>
      <c r="O261" s="354" t="str">
        <f>IF(ISBLANK(INDEX('Policy Characteristics'!I:I,MATCH($C261,'Policy Characteristics'!$C:$C,0))),"",INDEX('Policy Characteristics'!I:I,MATCH($C261,'Policy Characteristics'!$C:$C,0)))</f>
        <v>on/off</v>
      </c>
      <c r="P261" s="354" t="str">
        <f>IF(ISBLANK(INDEX('Policy Characteristics'!J:J,MATCH($C261,'Policy Characteristics'!$C:$C,0))),"",INDEX('Policy Characteristics'!J:J,MATCH($C261,'Policy Characteristics'!$C:$C,0)))</f>
        <v>**Description:** This policy prevents new capacity of the selected type(s) from being built or deployed.</v>
      </c>
      <c r="Q261" s="354" t="str">
        <f>IF(ISBLANK(INDEX('Policy Characteristics'!K:K,MATCH($C261,'Policy Characteristics'!$C:$C,0))),"",INDEX('Policy Characteristics'!K:K,MATCH($C261,'Policy Characteristics'!$C:$C,0)))</f>
        <v>electricity-sector-main.html#ban</v>
      </c>
      <c r="R261" s="354" t="str">
        <f>IF(ISBLANK(INDEX('Policy Characteristics'!L:L,MATCH($C261,'Policy Characteristics'!$C:$C,0))),"",INDEX('Policy Characteristics'!L:L,MATCH($C261,'Policy Characteristics'!$C:$C,0)))</f>
        <v>ban-new-capacity.html</v>
      </c>
    </row>
    <row r="262" spans="1:18" s="354" customFormat="1" ht="19.899999999999999" customHeight="1">
      <c r="A262" s="354" t="str">
        <f>IF(ISBLANK(INDEX('Policy Characteristics'!A:A,MATCH($C262,'Policy Characteristics'!$C:$C,0))),"",INDEX('Policy Characteristics'!A:A,MATCH($C262,'Policy Characteristics'!$C:$C,0)))</f>
        <v>Electricity Supply</v>
      </c>
      <c r="B262" s="366" t="str">
        <f>IF(ISBLANK(INDEX('Policy Characteristics'!B:B,MATCH($C262,'Policy Characteristics'!$C:$C,0))),"",INDEX('Policy Characteristics'!B:B,MATCH($C262,'Policy Characteristics'!$C:$C,0)))</f>
        <v>Restrict New Power Plants</v>
      </c>
      <c r="C262" s="354" t="str">
        <f t="shared" si="17"/>
        <v>Boolean Ban New Power Plants</v>
      </c>
      <c r="D262" s="348" t="s">
        <v>750</v>
      </c>
      <c r="E262" s="253"/>
      <c r="F262" s="348" t="s">
        <v>751</v>
      </c>
      <c r="G262" s="253"/>
      <c r="H262" s="18">
        <v>610</v>
      </c>
      <c r="I262" s="367" t="s">
        <v>680</v>
      </c>
      <c r="J262" s="368" t="str">
        <f>IF(ISBLANK(INDEX('Policy Characteristics'!D:D,MATCH($C262,'Policy Characteristics'!$C:$C,0))),"",INDEX('Policy Characteristics'!D:D,MATCH($C262,'Policy Characteristics'!$C:$C,0)))</f>
        <v>Restrict New Power Plants</v>
      </c>
      <c r="K262" s="354" t="str">
        <f>IF(ISBLANK(INDEX('Policy Characteristics'!E:E,MATCH($C262,'Policy Characteristics'!$C:$C,0))),"",INDEX('Policy Characteristics'!E:E,MATCH($C262,'Policy Characteristics'!$C:$C,0)))</f>
        <v>elec ban new power plants</v>
      </c>
      <c r="L262" s="354">
        <f>IF(ISBLANK(INDEX('Policy Characteristics'!F:F,MATCH($C262,'Policy Characteristics'!$C:$C,0))),"",INDEX('Policy Characteristics'!F:F,MATCH($C262,'Policy Characteristics'!$C:$C,0)))</f>
        <v>0</v>
      </c>
      <c r="M262" s="354">
        <f>IF(ISBLANK(INDEX('Policy Characteristics'!G:G,MATCH($C262,'Policy Characteristics'!$C:$C,0))),"",INDEX('Policy Characteristics'!G:G,MATCH($C262,'Policy Characteristics'!$C:$C,0)))</f>
        <v>1</v>
      </c>
      <c r="N262" s="354">
        <f>IF(ISBLANK(INDEX('Policy Characteristics'!H:H,MATCH($C262,'Policy Characteristics'!$C:$C,0))),"",INDEX('Policy Characteristics'!H:H,MATCH($C262,'Policy Characteristics'!$C:$C,0)))</f>
        <v>1</v>
      </c>
      <c r="O262" s="354" t="str">
        <f>IF(ISBLANK(INDEX('Policy Characteristics'!I:I,MATCH($C262,'Policy Characteristics'!$C:$C,0))),"",INDEX('Policy Characteristics'!I:I,MATCH($C262,'Policy Characteristics'!$C:$C,0)))</f>
        <v>on/off</v>
      </c>
      <c r="P262" s="354" t="str">
        <f>IF(ISBLANK(INDEX('Policy Characteristics'!J:J,MATCH($C262,'Policy Characteristics'!$C:$C,0))),"",INDEX('Policy Characteristics'!J:J,MATCH($C262,'Policy Characteristics'!$C:$C,0)))</f>
        <v>**Description:** This policy prevents new capacity of the selected type(s) from being built or deployed.</v>
      </c>
      <c r="Q262" s="354" t="str">
        <f>IF(ISBLANK(INDEX('Policy Characteristics'!K:K,MATCH($C262,'Policy Characteristics'!$C:$C,0))),"",INDEX('Policy Characteristics'!K:K,MATCH($C262,'Policy Characteristics'!$C:$C,0)))</f>
        <v>electricity-sector-main.html#ban</v>
      </c>
      <c r="R262" s="354" t="str">
        <f>IF(ISBLANK(INDEX('Policy Characteristics'!L:L,MATCH($C262,'Policy Characteristics'!$C:$C,0))),"",INDEX('Policy Characteristics'!L:L,MATCH($C262,'Policy Characteristics'!$C:$C,0)))</f>
        <v>ban-new-capacity.html</v>
      </c>
    </row>
    <row r="263" spans="1:18" s="354" customFormat="1" ht="19.899999999999999" customHeight="1">
      <c r="A263" s="354" t="str">
        <f>IF(ISBLANK(INDEX('Policy Characteristics'!A:A,MATCH($C263,'Policy Characteristics'!$C:$C,0))),"",INDEX('Policy Characteristics'!A:A,MATCH($C263,'Policy Characteristics'!$C:$C,0)))</f>
        <v>Electricity Supply</v>
      </c>
      <c r="B263" s="366" t="str">
        <f>IF(ISBLANK(INDEX('Policy Characteristics'!B:B,MATCH($C263,'Policy Characteristics'!$C:$C,0))),"",INDEX('Policy Characteristics'!B:B,MATCH($C263,'Policy Characteristics'!$C:$C,0)))</f>
        <v>Restrict New Power Plants</v>
      </c>
      <c r="C263" s="354" t="str">
        <f t="shared" si="17"/>
        <v>Boolean Ban New Power Plants</v>
      </c>
      <c r="D263" s="348" t="s">
        <v>752</v>
      </c>
      <c r="E263" s="253"/>
      <c r="F263" s="348" t="s">
        <v>753</v>
      </c>
      <c r="G263" s="253"/>
      <c r="H263" s="18">
        <v>611</v>
      </c>
      <c r="I263" s="367" t="s">
        <v>680</v>
      </c>
      <c r="J263" s="368" t="str">
        <f>IF(ISBLANK(INDEX('Policy Characteristics'!D:D,MATCH($C263,'Policy Characteristics'!$C:$C,0))),"",INDEX('Policy Characteristics'!D:D,MATCH($C263,'Policy Characteristics'!$C:$C,0)))</f>
        <v>Restrict New Power Plants</v>
      </c>
      <c r="K263" s="354" t="str">
        <f>IF(ISBLANK(INDEX('Policy Characteristics'!E:E,MATCH($C263,'Policy Characteristics'!$C:$C,0))),"",INDEX('Policy Characteristics'!E:E,MATCH($C263,'Policy Characteristics'!$C:$C,0)))</f>
        <v>elec ban new power plants</v>
      </c>
      <c r="L263" s="354">
        <f>IF(ISBLANK(INDEX('Policy Characteristics'!F:F,MATCH($C263,'Policy Characteristics'!$C:$C,0))),"",INDEX('Policy Characteristics'!F:F,MATCH($C263,'Policy Characteristics'!$C:$C,0)))</f>
        <v>0</v>
      </c>
      <c r="M263" s="354">
        <f>IF(ISBLANK(INDEX('Policy Characteristics'!G:G,MATCH($C263,'Policy Characteristics'!$C:$C,0))),"",INDEX('Policy Characteristics'!G:G,MATCH($C263,'Policy Characteristics'!$C:$C,0)))</f>
        <v>1</v>
      </c>
      <c r="N263" s="354">
        <f>IF(ISBLANK(INDEX('Policy Characteristics'!H:H,MATCH($C263,'Policy Characteristics'!$C:$C,0))),"",INDEX('Policy Characteristics'!H:H,MATCH($C263,'Policy Characteristics'!$C:$C,0)))</f>
        <v>1</v>
      </c>
      <c r="O263" s="354" t="str">
        <f>IF(ISBLANK(INDEX('Policy Characteristics'!I:I,MATCH($C263,'Policy Characteristics'!$C:$C,0))),"",INDEX('Policy Characteristics'!I:I,MATCH($C263,'Policy Characteristics'!$C:$C,0)))</f>
        <v>on/off</v>
      </c>
      <c r="P263" s="354" t="str">
        <f>IF(ISBLANK(INDEX('Policy Characteristics'!J:J,MATCH($C263,'Policy Characteristics'!$C:$C,0))),"",INDEX('Policy Characteristics'!J:J,MATCH($C263,'Policy Characteristics'!$C:$C,0)))</f>
        <v>**Description:** This policy prevents new capacity of the selected type(s) from being built or deployed.</v>
      </c>
      <c r="Q263" s="354" t="str">
        <f>IF(ISBLANK(INDEX('Policy Characteristics'!K:K,MATCH($C263,'Policy Characteristics'!$C:$C,0))),"",INDEX('Policy Characteristics'!K:K,MATCH($C263,'Policy Characteristics'!$C:$C,0)))</f>
        <v>electricity-sector-main.html#ban</v>
      </c>
      <c r="R263" s="354" t="str">
        <f>IF(ISBLANK(INDEX('Policy Characteristics'!L:L,MATCH($C263,'Policy Characteristics'!$C:$C,0))),"",INDEX('Policy Characteristics'!L:L,MATCH($C263,'Policy Characteristics'!$C:$C,0)))</f>
        <v>ban-new-capacity.html</v>
      </c>
    </row>
    <row r="264" spans="1:18" s="354" customFormat="1" ht="19.899999999999999" customHeight="1">
      <c r="A264" s="354" t="str">
        <f>IF(ISBLANK(INDEX('Policy Characteristics'!A:A,MATCH($C264,'Policy Characteristics'!$C:$C,0))),"",INDEX('Policy Characteristics'!A:A,MATCH($C264,'Policy Characteristics'!$C:$C,0)))</f>
        <v>Electricity Supply</v>
      </c>
      <c r="B264" s="366" t="str">
        <f>IF(ISBLANK(INDEX('Policy Characteristics'!B:B,MATCH($C264,'Policy Characteristics'!$C:$C,0))),"",INDEX('Policy Characteristics'!B:B,MATCH($C264,'Policy Characteristics'!$C:$C,0)))</f>
        <v>Restrict New Power Plants</v>
      </c>
      <c r="C264" s="354" t="str">
        <f t="shared" ref="C264:C278" si="18">C$255</f>
        <v>Boolean Ban New Power Plants</v>
      </c>
      <c r="D264" s="348" t="s">
        <v>754</v>
      </c>
      <c r="E264" s="253"/>
      <c r="F264" s="348" t="s">
        <v>755</v>
      </c>
      <c r="G264" s="253"/>
      <c r="H264" s="18">
        <v>612</v>
      </c>
      <c r="I264" s="367" t="s">
        <v>680</v>
      </c>
      <c r="J264" s="368" t="str">
        <f>IF(ISBLANK(INDEX('Policy Characteristics'!D:D,MATCH($C264,'Policy Characteristics'!$C:$C,0))),"",INDEX('Policy Characteristics'!D:D,MATCH($C264,'Policy Characteristics'!$C:$C,0)))</f>
        <v>Restrict New Power Plants</v>
      </c>
      <c r="K264" s="354" t="str">
        <f>IF(ISBLANK(INDEX('Policy Characteristics'!E:E,MATCH($C264,'Policy Characteristics'!$C:$C,0))),"",INDEX('Policy Characteristics'!E:E,MATCH($C264,'Policy Characteristics'!$C:$C,0)))</f>
        <v>elec ban new power plants</v>
      </c>
      <c r="L264" s="354">
        <f>IF(ISBLANK(INDEX('Policy Characteristics'!F:F,MATCH($C264,'Policy Characteristics'!$C:$C,0))),"",INDEX('Policy Characteristics'!F:F,MATCH($C264,'Policy Characteristics'!$C:$C,0)))</f>
        <v>0</v>
      </c>
      <c r="M264" s="354">
        <f>IF(ISBLANK(INDEX('Policy Characteristics'!G:G,MATCH($C264,'Policy Characteristics'!$C:$C,0))),"",INDEX('Policy Characteristics'!G:G,MATCH($C264,'Policy Characteristics'!$C:$C,0)))</f>
        <v>1</v>
      </c>
      <c r="N264" s="354">
        <f>IF(ISBLANK(INDEX('Policy Characteristics'!H:H,MATCH($C264,'Policy Characteristics'!$C:$C,0))),"",INDEX('Policy Characteristics'!H:H,MATCH($C264,'Policy Characteristics'!$C:$C,0)))</f>
        <v>1</v>
      </c>
      <c r="O264" s="354" t="str">
        <f>IF(ISBLANK(INDEX('Policy Characteristics'!I:I,MATCH($C264,'Policy Characteristics'!$C:$C,0))),"",INDEX('Policy Characteristics'!I:I,MATCH($C264,'Policy Characteristics'!$C:$C,0)))</f>
        <v>on/off</v>
      </c>
      <c r="P264" s="354" t="str">
        <f>IF(ISBLANK(INDEX('Policy Characteristics'!J:J,MATCH($C264,'Policy Characteristics'!$C:$C,0))),"",INDEX('Policy Characteristics'!J:J,MATCH($C264,'Policy Characteristics'!$C:$C,0)))</f>
        <v>**Description:** This policy prevents new capacity of the selected type(s) from being built or deployed.</v>
      </c>
      <c r="Q264" s="354" t="str">
        <f>IF(ISBLANK(INDEX('Policy Characteristics'!K:K,MATCH($C264,'Policy Characteristics'!$C:$C,0))),"",INDEX('Policy Characteristics'!K:K,MATCH($C264,'Policy Characteristics'!$C:$C,0)))</f>
        <v>electricity-sector-main.html#ban</v>
      </c>
      <c r="R264" s="354" t="str">
        <f>IF(ISBLANK(INDEX('Policy Characteristics'!L:L,MATCH($C264,'Policy Characteristics'!$C:$C,0))),"",INDEX('Policy Characteristics'!L:L,MATCH($C264,'Policy Characteristics'!$C:$C,0)))</f>
        <v>ban-new-capacity.html</v>
      </c>
    </row>
    <row r="265" spans="1:18" s="354" customFormat="1" ht="19.899999999999999" customHeight="1">
      <c r="A265" s="354" t="str">
        <f>IF(ISBLANK(INDEX('Policy Characteristics'!A:A,MATCH($C265,'Policy Characteristics'!$C:$C,0))),"",INDEX('Policy Characteristics'!A:A,MATCH($C265,'Policy Characteristics'!$C:$C,0)))</f>
        <v>Electricity Supply</v>
      </c>
      <c r="B265" s="366" t="str">
        <f>IF(ISBLANK(INDEX('Policy Characteristics'!B:B,MATCH($C265,'Policy Characteristics'!$C:$C,0))),"",INDEX('Policy Characteristics'!B:B,MATCH($C265,'Policy Characteristics'!$C:$C,0)))</f>
        <v>Restrict New Power Plants</v>
      </c>
      <c r="C265" s="354" t="str">
        <f t="shared" si="17"/>
        <v>Boolean Ban New Power Plants</v>
      </c>
      <c r="D265" s="348" t="s">
        <v>756</v>
      </c>
      <c r="E265" s="253"/>
      <c r="F265" s="348" t="s">
        <v>757</v>
      </c>
      <c r="G265" s="253"/>
      <c r="H265" s="18">
        <v>613</v>
      </c>
      <c r="I265" s="367" t="s">
        <v>670</v>
      </c>
      <c r="J265" s="368" t="str">
        <f>IF(ISBLANK(INDEX('Policy Characteristics'!D:D,MATCH($C265,'Policy Characteristics'!$C:$C,0))),"",INDEX('Policy Characteristics'!D:D,MATCH($C265,'Policy Characteristics'!$C:$C,0)))</f>
        <v>Restrict New Power Plants</v>
      </c>
      <c r="K265" s="354" t="str">
        <f>IF(ISBLANK(INDEX('Policy Characteristics'!E:E,MATCH($C265,'Policy Characteristics'!$C:$C,0))),"",INDEX('Policy Characteristics'!E:E,MATCH($C265,'Policy Characteristics'!$C:$C,0)))</f>
        <v>elec ban new power plants</v>
      </c>
      <c r="L265" s="354">
        <f>IF(ISBLANK(INDEX('Policy Characteristics'!F:F,MATCH($C265,'Policy Characteristics'!$C:$C,0))),"",INDEX('Policy Characteristics'!F:F,MATCH($C265,'Policy Characteristics'!$C:$C,0)))</f>
        <v>0</v>
      </c>
      <c r="M265" s="354">
        <f>IF(ISBLANK(INDEX('Policy Characteristics'!G:G,MATCH($C265,'Policy Characteristics'!$C:$C,0))),"",INDEX('Policy Characteristics'!G:G,MATCH($C265,'Policy Characteristics'!$C:$C,0)))</f>
        <v>1</v>
      </c>
      <c r="N265" s="354">
        <f>IF(ISBLANK(INDEX('Policy Characteristics'!H:H,MATCH($C265,'Policy Characteristics'!$C:$C,0))),"",INDEX('Policy Characteristics'!H:H,MATCH($C265,'Policy Characteristics'!$C:$C,0)))</f>
        <v>1</v>
      </c>
      <c r="O265" s="354" t="str">
        <f>IF(ISBLANK(INDEX('Policy Characteristics'!I:I,MATCH($C265,'Policy Characteristics'!$C:$C,0))),"",INDEX('Policy Characteristics'!I:I,MATCH($C265,'Policy Characteristics'!$C:$C,0)))</f>
        <v>on/off</v>
      </c>
      <c r="P265" s="354" t="str">
        <f>IF(ISBLANK(INDEX('Policy Characteristics'!J:J,MATCH($C265,'Policy Characteristics'!$C:$C,0))),"",INDEX('Policy Characteristics'!J:J,MATCH($C265,'Policy Characteristics'!$C:$C,0)))</f>
        <v>**Description:** This policy prevents new capacity of the selected type(s) from being built or deployed.</v>
      </c>
      <c r="Q265" s="354" t="str">
        <f>IF(ISBLANK(INDEX('Policy Characteristics'!K:K,MATCH($C265,'Policy Characteristics'!$C:$C,0))),"",INDEX('Policy Characteristics'!K:K,MATCH($C265,'Policy Characteristics'!$C:$C,0)))</f>
        <v>electricity-sector-main.html#ban</v>
      </c>
      <c r="R265" s="354" t="str">
        <f>IF(ISBLANK(INDEX('Policy Characteristics'!L:L,MATCH($C265,'Policy Characteristics'!$C:$C,0))),"",INDEX('Policy Characteristics'!L:L,MATCH($C265,'Policy Characteristics'!$C:$C,0)))</f>
        <v>ban-new-capacity.html</v>
      </c>
    </row>
    <row r="266" spans="1:18" s="354" customFormat="1" ht="19.899999999999999" customHeight="1">
      <c r="A266" s="354" t="str">
        <f>IF(ISBLANK(INDEX('Policy Characteristics'!A:A,MATCH($C266,'Policy Characteristics'!$C:$C,0))),"",INDEX('Policy Characteristics'!A:A,MATCH($C266,'Policy Characteristics'!$C:$C,0)))</f>
        <v>Electricity Supply</v>
      </c>
      <c r="B266" s="366" t="str">
        <f>IF(ISBLANK(INDEX('Policy Characteristics'!B:B,MATCH($C266,'Policy Characteristics'!$C:$C,0))),"",INDEX('Policy Characteristics'!B:B,MATCH($C266,'Policy Characteristics'!$C:$C,0)))</f>
        <v>Restrict New Power Plants</v>
      </c>
      <c r="C266" s="354" t="str">
        <f t="shared" si="17"/>
        <v>Boolean Ban New Power Plants</v>
      </c>
      <c r="D266" s="348" t="s">
        <v>758</v>
      </c>
      <c r="E266" s="253"/>
      <c r="F266" s="348" t="s">
        <v>759</v>
      </c>
      <c r="G266" s="253"/>
      <c r="H266" s="18">
        <v>614</v>
      </c>
      <c r="I266" s="367" t="s">
        <v>670</v>
      </c>
      <c r="J266" s="368" t="str">
        <f>IF(ISBLANK(INDEX('Policy Characteristics'!D:D,MATCH($C266,'Policy Characteristics'!$C:$C,0))),"",INDEX('Policy Characteristics'!D:D,MATCH($C266,'Policy Characteristics'!$C:$C,0)))</f>
        <v>Restrict New Power Plants</v>
      </c>
      <c r="K266" s="354" t="str">
        <f>IF(ISBLANK(INDEX('Policy Characteristics'!E:E,MATCH($C266,'Policy Characteristics'!$C:$C,0))),"",INDEX('Policy Characteristics'!E:E,MATCH($C266,'Policy Characteristics'!$C:$C,0)))</f>
        <v>elec ban new power plants</v>
      </c>
      <c r="L266" s="354">
        <f>IF(ISBLANK(INDEX('Policy Characteristics'!F:F,MATCH($C266,'Policy Characteristics'!$C:$C,0))),"",INDEX('Policy Characteristics'!F:F,MATCH($C266,'Policy Characteristics'!$C:$C,0)))</f>
        <v>0</v>
      </c>
      <c r="M266" s="354">
        <f>IF(ISBLANK(INDEX('Policy Characteristics'!G:G,MATCH($C266,'Policy Characteristics'!$C:$C,0))),"",INDEX('Policy Characteristics'!G:G,MATCH($C266,'Policy Characteristics'!$C:$C,0)))</f>
        <v>1</v>
      </c>
      <c r="N266" s="354">
        <f>IF(ISBLANK(INDEX('Policy Characteristics'!H:H,MATCH($C266,'Policy Characteristics'!$C:$C,0))),"",INDEX('Policy Characteristics'!H:H,MATCH($C266,'Policy Characteristics'!$C:$C,0)))</f>
        <v>1</v>
      </c>
      <c r="O266" s="354" t="str">
        <f>IF(ISBLANK(INDEX('Policy Characteristics'!I:I,MATCH($C266,'Policy Characteristics'!$C:$C,0))),"",INDEX('Policy Characteristics'!I:I,MATCH($C266,'Policy Characteristics'!$C:$C,0)))</f>
        <v>on/off</v>
      </c>
      <c r="P266" s="354" t="str">
        <f>IF(ISBLANK(INDEX('Policy Characteristics'!J:J,MATCH($C266,'Policy Characteristics'!$C:$C,0))),"",INDEX('Policy Characteristics'!J:J,MATCH($C266,'Policy Characteristics'!$C:$C,0)))</f>
        <v>**Description:** This policy prevents new capacity of the selected type(s) from being built or deployed.</v>
      </c>
      <c r="Q266" s="354" t="str">
        <f>IF(ISBLANK(INDEX('Policy Characteristics'!K:K,MATCH($C266,'Policy Characteristics'!$C:$C,0))),"",INDEX('Policy Characteristics'!K:K,MATCH($C266,'Policy Characteristics'!$C:$C,0)))</f>
        <v>electricity-sector-main.html#ban</v>
      </c>
      <c r="R266" s="354" t="str">
        <f>IF(ISBLANK(INDEX('Policy Characteristics'!L:L,MATCH($C266,'Policy Characteristics'!$C:$C,0))),"",INDEX('Policy Characteristics'!L:L,MATCH($C266,'Policy Characteristics'!$C:$C,0)))</f>
        <v>ban-new-capacity.html</v>
      </c>
    </row>
    <row r="267" spans="1:18" s="354" customFormat="1" ht="19.899999999999999" customHeight="1">
      <c r="A267" s="354" t="str">
        <f>IF(ISBLANK(INDEX('Policy Characteristics'!A:A,MATCH($C267,'Policy Characteristics'!$C:$C,0))),"",INDEX('Policy Characteristics'!A:A,MATCH($C267,'Policy Characteristics'!$C:$C,0)))</f>
        <v>Electricity Supply</v>
      </c>
      <c r="B267" s="366" t="str">
        <f>IF(ISBLANK(INDEX('Policy Characteristics'!B:B,MATCH($C267,'Policy Characteristics'!$C:$C,0))),"",INDEX('Policy Characteristics'!B:B,MATCH($C267,'Policy Characteristics'!$C:$C,0)))</f>
        <v>Restrict New Power Plants</v>
      </c>
      <c r="C267" s="354" t="str">
        <f t="shared" si="17"/>
        <v>Boolean Ban New Power Plants</v>
      </c>
      <c r="D267" s="348" t="s">
        <v>760</v>
      </c>
      <c r="E267" s="253"/>
      <c r="F267" s="348" t="s">
        <v>761</v>
      </c>
      <c r="G267" s="253"/>
      <c r="H267" s="18">
        <v>116</v>
      </c>
      <c r="I267" s="367" t="s">
        <v>670</v>
      </c>
      <c r="J267" s="368" t="str">
        <f>IF(ISBLANK(INDEX('Policy Characteristics'!D:D,MATCH($C267,'Policy Characteristics'!$C:$C,0))),"",INDEX('Policy Characteristics'!D:D,MATCH($C267,'Policy Characteristics'!$C:$C,0)))</f>
        <v>Restrict New Power Plants</v>
      </c>
      <c r="K267" s="354" t="str">
        <f>IF(ISBLANK(INDEX('Policy Characteristics'!E:E,MATCH($C267,'Policy Characteristics'!$C:$C,0))),"",INDEX('Policy Characteristics'!E:E,MATCH($C267,'Policy Characteristics'!$C:$C,0)))</f>
        <v>elec ban new power plants</v>
      </c>
      <c r="L267" s="354">
        <f>IF(ISBLANK(INDEX('Policy Characteristics'!F:F,MATCH($C267,'Policy Characteristics'!$C:$C,0))),"",INDEX('Policy Characteristics'!F:F,MATCH($C267,'Policy Characteristics'!$C:$C,0)))</f>
        <v>0</v>
      </c>
      <c r="M267" s="354">
        <f>IF(ISBLANK(INDEX('Policy Characteristics'!G:G,MATCH($C267,'Policy Characteristics'!$C:$C,0))),"",INDEX('Policy Characteristics'!G:G,MATCH($C267,'Policy Characteristics'!$C:$C,0)))</f>
        <v>1</v>
      </c>
      <c r="N267" s="354">
        <f>IF(ISBLANK(INDEX('Policy Characteristics'!H:H,MATCH($C267,'Policy Characteristics'!$C:$C,0))),"",INDEX('Policy Characteristics'!H:H,MATCH($C267,'Policy Characteristics'!$C:$C,0)))</f>
        <v>1</v>
      </c>
      <c r="O267" s="354" t="str">
        <f>IF(ISBLANK(INDEX('Policy Characteristics'!I:I,MATCH($C267,'Policy Characteristics'!$C:$C,0))),"",INDEX('Policy Characteristics'!I:I,MATCH($C267,'Policy Characteristics'!$C:$C,0)))</f>
        <v>on/off</v>
      </c>
      <c r="P267" s="354" t="str">
        <f>IF(ISBLANK(INDEX('Policy Characteristics'!J:J,MATCH($C267,'Policy Characteristics'!$C:$C,0))),"",INDEX('Policy Characteristics'!J:J,MATCH($C267,'Policy Characteristics'!$C:$C,0)))</f>
        <v>**Description:** This policy prevents new capacity of the selected type(s) from being built or deployed.</v>
      </c>
      <c r="Q267" s="354" t="str">
        <f>IF(ISBLANK(INDEX('Policy Characteristics'!K:K,MATCH($C267,'Policy Characteristics'!$C:$C,0))),"",INDEX('Policy Characteristics'!K:K,MATCH($C267,'Policy Characteristics'!$C:$C,0)))</f>
        <v>electricity-sector-main.html#ban</v>
      </c>
      <c r="R267" s="354" t="str">
        <f>IF(ISBLANK(INDEX('Policy Characteristics'!L:L,MATCH($C267,'Policy Characteristics'!$C:$C,0))),"",INDEX('Policy Characteristics'!L:L,MATCH($C267,'Policy Characteristics'!$C:$C,0)))</f>
        <v>ban-new-capacity.html</v>
      </c>
    </row>
    <row r="268" spans="1:18" s="354" customFormat="1" ht="19.899999999999999" customHeight="1">
      <c r="A268" s="354" t="str">
        <f>IF(ISBLANK(INDEX('Policy Characteristics'!A:A,MATCH($C268,'Policy Characteristics'!$C:$C,0))),"",INDEX('Policy Characteristics'!A:A,MATCH($C268,'Policy Characteristics'!$C:$C,0)))</f>
        <v>Electricity Supply</v>
      </c>
      <c r="B268" s="366" t="str">
        <f>IF(ISBLANK(INDEX('Policy Characteristics'!B:B,MATCH($C268,'Policy Characteristics'!$C:$C,0))),"",INDEX('Policy Characteristics'!B:B,MATCH($C268,'Policy Characteristics'!$C:$C,0)))</f>
        <v>Restrict New Power Plants</v>
      </c>
      <c r="C268" s="354" t="str">
        <f t="shared" si="18"/>
        <v>Boolean Ban New Power Plants</v>
      </c>
      <c r="D268" s="348" t="s">
        <v>762</v>
      </c>
      <c r="E268" s="253"/>
      <c r="F268" s="348" t="s">
        <v>763</v>
      </c>
      <c r="G268" s="253"/>
      <c r="H268" s="18">
        <v>615</v>
      </c>
      <c r="I268" s="367" t="s">
        <v>680</v>
      </c>
      <c r="J268" s="368" t="str">
        <f>IF(ISBLANK(INDEX('Policy Characteristics'!D:D,MATCH($C268,'Policy Characteristics'!$C:$C,0))),"",INDEX('Policy Characteristics'!D:D,MATCH($C268,'Policy Characteristics'!$C:$C,0)))</f>
        <v>Restrict New Power Plants</v>
      </c>
      <c r="K268" s="354" t="str">
        <f>IF(ISBLANK(INDEX('Policy Characteristics'!E:E,MATCH($C268,'Policy Characteristics'!$C:$C,0))),"",INDEX('Policy Characteristics'!E:E,MATCH($C268,'Policy Characteristics'!$C:$C,0)))</f>
        <v>elec ban new power plants</v>
      </c>
      <c r="L268" s="354">
        <f>IF(ISBLANK(INDEX('Policy Characteristics'!F:F,MATCH($C268,'Policy Characteristics'!$C:$C,0))),"",INDEX('Policy Characteristics'!F:F,MATCH($C268,'Policy Characteristics'!$C:$C,0)))</f>
        <v>0</v>
      </c>
      <c r="M268" s="354">
        <f>IF(ISBLANK(INDEX('Policy Characteristics'!G:G,MATCH($C268,'Policy Characteristics'!$C:$C,0))),"",INDEX('Policy Characteristics'!G:G,MATCH($C268,'Policy Characteristics'!$C:$C,0)))</f>
        <v>1</v>
      </c>
      <c r="N268" s="354">
        <f>IF(ISBLANK(INDEX('Policy Characteristics'!H:H,MATCH($C268,'Policy Characteristics'!$C:$C,0))),"",INDEX('Policy Characteristics'!H:H,MATCH($C268,'Policy Characteristics'!$C:$C,0)))</f>
        <v>1</v>
      </c>
      <c r="O268" s="354" t="str">
        <f>IF(ISBLANK(INDEX('Policy Characteristics'!I:I,MATCH($C268,'Policy Characteristics'!$C:$C,0))),"",INDEX('Policy Characteristics'!I:I,MATCH($C268,'Policy Characteristics'!$C:$C,0)))</f>
        <v>on/off</v>
      </c>
      <c r="P268" s="354" t="str">
        <f>IF(ISBLANK(INDEX('Policy Characteristics'!J:J,MATCH($C268,'Policy Characteristics'!$C:$C,0))),"",INDEX('Policy Characteristics'!J:J,MATCH($C268,'Policy Characteristics'!$C:$C,0)))</f>
        <v>**Description:** This policy prevents new capacity of the selected type(s) from being built or deployed.</v>
      </c>
      <c r="Q268" s="354" t="str">
        <f>IF(ISBLANK(INDEX('Policy Characteristics'!K:K,MATCH($C268,'Policy Characteristics'!$C:$C,0))),"",INDEX('Policy Characteristics'!K:K,MATCH($C268,'Policy Characteristics'!$C:$C,0)))</f>
        <v>electricity-sector-main.html#ban</v>
      </c>
      <c r="R268" s="354" t="str">
        <f>IF(ISBLANK(INDEX('Policy Characteristics'!L:L,MATCH($C268,'Policy Characteristics'!$C:$C,0))),"",INDEX('Policy Characteristics'!L:L,MATCH($C268,'Policy Characteristics'!$C:$C,0)))</f>
        <v>ban-new-capacity.html</v>
      </c>
    </row>
    <row r="269" spans="1:18" s="354" customFormat="1" ht="19.899999999999999" customHeight="1">
      <c r="A269" s="354" t="str">
        <f>IF(ISBLANK(INDEX('Policy Characteristics'!A:A,MATCH($C269,'Policy Characteristics'!$C:$C,0))),"",INDEX('Policy Characteristics'!A:A,MATCH($C269,'Policy Characteristics'!$C:$C,0)))</f>
        <v>Electricity Supply</v>
      </c>
      <c r="B269" s="366" t="str">
        <f>IF(ISBLANK(INDEX('Policy Characteristics'!B:B,MATCH($C269,'Policy Characteristics'!$C:$C,0))),"",INDEX('Policy Characteristics'!B:B,MATCH($C269,'Policy Characteristics'!$C:$C,0)))</f>
        <v>Restrict New Power Plants</v>
      </c>
      <c r="C269" s="354" t="str">
        <f t="shared" si="18"/>
        <v>Boolean Ban New Power Plants</v>
      </c>
      <c r="D269" s="348" t="s">
        <v>764</v>
      </c>
      <c r="E269" s="253"/>
      <c r="F269" s="348" t="s">
        <v>765</v>
      </c>
      <c r="G269" s="253"/>
      <c r="H269" s="18">
        <v>616</v>
      </c>
      <c r="I269" s="367" t="s">
        <v>680</v>
      </c>
      <c r="J269" s="368" t="str">
        <f>IF(ISBLANK(INDEX('Policy Characteristics'!D:D,MATCH($C269,'Policy Characteristics'!$C:$C,0))),"",INDEX('Policy Characteristics'!D:D,MATCH($C269,'Policy Characteristics'!$C:$C,0)))</f>
        <v>Restrict New Power Plants</v>
      </c>
      <c r="K269" s="354" t="str">
        <f>IF(ISBLANK(INDEX('Policy Characteristics'!E:E,MATCH($C269,'Policy Characteristics'!$C:$C,0))),"",INDEX('Policy Characteristics'!E:E,MATCH($C269,'Policy Characteristics'!$C:$C,0)))</f>
        <v>elec ban new power plants</v>
      </c>
      <c r="L269" s="354">
        <f>IF(ISBLANK(INDEX('Policy Characteristics'!F:F,MATCH($C269,'Policy Characteristics'!$C:$C,0))),"",INDEX('Policy Characteristics'!F:F,MATCH($C269,'Policy Characteristics'!$C:$C,0)))</f>
        <v>0</v>
      </c>
      <c r="M269" s="354">
        <f>IF(ISBLANK(INDEX('Policy Characteristics'!G:G,MATCH($C269,'Policy Characteristics'!$C:$C,0))),"",INDEX('Policy Characteristics'!G:G,MATCH($C269,'Policy Characteristics'!$C:$C,0)))</f>
        <v>1</v>
      </c>
      <c r="N269" s="354">
        <f>IF(ISBLANK(INDEX('Policy Characteristics'!H:H,MATCH($C269,'Policy Characteristics'!$C:$C,0))),"",INDEX('Policy Characteristics'!H:H,MATCH($C269,'Policy Characteristics'!$C:$C,0)))</f>
        <v>1</v>
      </c>
      <c r="O269" s="354" t="str">
        <f>IF(ISBLANK(INDEX('Policy Characteristics'!I:I,MATCH($C269,'Policy Characteristics'!$C:$C,0))),"",INDEX('Policy Characteristics'!I:I,MATCH($C269,'Policy Characteristics'!$C:$C,0)))</f>
        <v>on/off</v>
      </c>
      <c r="P269" s="354" t="str">
        <f>IF(ISBLANK(INDEX('Policy Characteristics'!J:J,MATCH($C269,'Policy Characteristics'!$C:$C,0))),"",INDEX('Policy Characteristics'!J:J,MATCH($C269,'Policy Characteristics'!$C:$C,0)))</f>
        <v>**Description:** This policy prevents new capacity of the selected type(s) from being built or deployed.</v>
      </c>
      <c r="Q269" s="354" t="str">
        <f>IF(ISBLANK(INDEX('Policy Characteristics'!K:K,MATCH($C269,'Policy Characteristics'!$C:$C,0))),"",INDEX('Policy Characteristics'!K:K,MATCH($C269,'Policy Characteristics'!$C:$C,0)))</f>
        <v>electricity-sector-main.html#ban</v>
      </c>
      <c r="R269" s="354" t="str">
        <f>IF(ISBLANK(INDEX('Policy Characteristics'!L:L,MATCH($C269,'Policy Characteristics'!$C:$C,0))),"",INDEX('Policy Characteristics'!L:L,MATCH($C269,'Policy Characteristics'!$C:$C,0)))</f>
        <v>ban-new-capacity.html</v>
      </c>
    </row>
    <row r="270" spans="1:18" s="354" customFormat="1" ht="19.899999999999999" customHeight="1">
      <c r="A270" s="354" t="str">
        <f>IF(ISBLANK(INDEX('Policy Characteristics'!A:A,MATCH($C270,'Policy Characteristics'!$C:$C,0))),"",INDEX('Policy Characteristics'!A:A,MATCH($C270,'Policy Characteristics'!$C:$C,0)))</f>
        <v>Electricity Supply</v>
      </c>
      <c r="B270" s="366" t="str">
        <f>IF(ISBLANK(INDEX('Policy Characteristics'!B:B,MATCH($C270,'Policy Characteristics'!$C:$C,0))),"",INDEX('Policy Characteristics'!B:B,MATCH($C270,'Policy Characteristics'!$C:$C,0)))</f>
        <v>Restrict New Power Plants</v>
      </c>
      <c r="C270" s="354" t="str">
        <f t="shared" si="18"/>
        <v>Boolean Ban New Power Plants</v>
      </c>
      <c r="D270" s="348" t="s">
        <v>766</v>
      </c>
      <c r="E270" s="253"/>
      <c r="F270" s="348" t="s">
        <v>767</v>
      </c>
      <c r="G270" s="253"/>
      <c r="H270" s="18">
        <v>617</v>
      </c>
      <c r="I270" s="367" t="s">
        <v>680</v>
      </c>
      <c r="J270" s="368" t="str">
        <f>IF(ISBLANK(INDEX('Policy Characteristics'!D:D,MATCH($C270,'Policy Characteristics'!$C:$C,0))),"",INDEX('Policy Characteristics'!D:D,MATCH($C270,'Policy Characteristics'!$C:$C,0)))</f>
        <v>Restrict New Power Plants</v>
      </c>
      <c r="K270" s="354" t="str">
        <f>IF(ISBLANK(INDEX('Policy Characteristics'!E:E,MATCH($C270,'Policy Characteristics'!$C:$C,0))),"",INDEX('Policy Characteristics'!E:E,MATCH($C270,'Policy Characteristics'!$C:$C,0)))</f>
        <v>elec ban new power plants</v>
      </c>
      <c r="L270" s="354">
        <f>IF(ISBLANK(INDEX('Policy Characteristics'!F:F,MATCH($C270,'Policy Characteristics'!$C:$C,0))),"",INDEX('Policy Characteristics'!F:F,MATCH($C270,'Policy Characteristics'!$C:$C,0)))</f>
        <v>0</v>
      </c>
      <c r="M270" s="354">
        <f>IF(ISBLANK(INDEX('Policy Characteristics'!G:G,MATCH($C270,'Policy Characteristics'!$C:$C,0))),"",INDEX('Policy Characteristics'!G:G,MATCH($C270,'Policy Characteristics'!$C:$C,0)))</f>
        <v>1</v>
      </c>
      <c r="N270" s="354">
        <f>IF(ISBLANK(INDEX('Policy Characteristics'!H:H,MATCH($C270,'Policy Characteristics'!$C:$C,0))),"",INDEX('Policy Characteristics'!H:H,MATCH($C270,'Policy Characteristics'!$C:$C,0)))</f>
        <v>1</v>
      </c>
      <c r="O270" s="354" t="str">
        <f>IF(ISBLANK(INDEX('Policy Characteristics'!I:I,MATCH($C270,'Policy Characteristics'!$C:$C,0))),"",INDEX('Policy Characteristics'!I:I,MATCH($C270,'Policy Characteristics'!$C:$C,0)))</f>
        <v>on/off</v>
      </c>
      <c r="P270" s="354" t="str">
        <f>IF(ISBLANK(INDEX('Policy Characteristics'!J:J,MATCH($C270,'Policy Characteristics'!$C:$C,0))),"",INDEX('Policy Characteristics'!J:J,MATCH($C270,'Policy Characteristics'!$C:$C,0)))</f>
        <v>**Description:** This policy prevents new capacity of the selected type(s) from being built or deployed.</v>
      </c>
      <c r="Q270" s="354" t="str">
        <f>IF(ISBLANK(INDEX('Policy Characteristics'!K:K,MATCH($C270,'Policy Characteristics'!$C:$C,0))),"",INDEX('Policy Characteristics'!K:K,MATCH($C270,'Policy Characteristics'!$C:$C,0)))</f>
        <v>electricity-sector-main.html#ban</v>
      </c>
      <c r="R270" s="354" t="str">
        <f>IF(ISBLANK(INDEX('Policy Characteristics'!L:L,MATCH($C270,'Policy Characteristics'!$C:$C,0))),"",INDEX('Policy Characteristics'!L:L,MATCH($C270,'Policy Characteristics'!$C:$C,0)))</f>
        <v>ban-new-capacity.html</v>
      </c>
    </row>
    <row r="271" spans="1:18" s="354" customFormat="1" ht="19.899999999999999" customHeight="1">
      <c r="A271" s="354" t="str">
        <f>IF(ISBLANK(INDEX('Policy Characteristics'!A:A,MATCH($C271,'Policy Characteristics'!$C:$C,0))),"",INDEX('Policy Characteristics'!A:A,MATCH($C271,'Policy Characteristics'!$C:$C,0)))</f>
        <v>Electricity Supply</v>
      </c>
      <c r="B271" s="366" t="str">
        <f>IF(ISBLANK(INDEX('Policy Characteristics'!B:B,MATCH($C271,'Policy Characteristics'!$C:$C,0))),"",INDEX('Policy Characteristics'!B:B,MATCH($C271,'Policy Characteristics'!$C:$C,0)))</f>
        <v>Restrict New Power Plants</v>
      </c>
      <c r="C271" s="354" t="str">
        <f t="shared" si="18"/>
        <v>Boolean Ban New Power Plants</v>
      </c>
      <c r="D271" s="348" t="s">
        <v>768</v>
      </c>
      <c r="E271" s="253"/>
      <c r="F271" s="348" t="s">
        <v>769</v>
      </c>
      <c r="G271" s="253"/>
      <c r="H271" s="18">
        <v>618</v>
      </c>
      <c r="I271" s="367" t="s">
        <v>670</v>
      </c>
      <c r="J271" s="368" t="str">
        <f>IF(ISBLANK(INDEX('Policy Characteristics'!D:D,MATCH($C271,'Policy Characteristics'!$C:$C,0))),"",INDEX('Policy Characteristics'!D:D,MATCH($C271,'Policy Characteristics'!$C:$C,0)))</f>
        <v>Restrict New Power Plants</v>
      </c>
      <c r="K271" s="354" t="str">
        <f>IF(ISBLANK(INDEX('Policy Characteristics'!E:E,MATCH($C271,'Policy Characteristics'!$C:$C,0))),"",INDEX('Policy Characteristics'!E:E,MATCH($C271,'Policy Characteristics'!$C:$C,0)))</f>
        <v>elec ban new power plants</v>
      </c>
      <c r="L271" s="354">
        <f>IF(ISBLANK(INDEX('Policy Characteristics'!F:F,MATCH($C271,'Policy Characteristics'!$C:$C,0))),"",INDEX('Policy Characteristics'!F:F,MATCH($C271,'Policy Characteristics'!$C:$C,0)))</f>
        <v>0</v>
      </c>
      <c r="M271" s="354">
        <f>IF(ISBLANK(INDEX('Policy Characteristics'!G:G,MATCH($C271,'Policy Characteristics'!$C:$C,0))),"",INDEX('Policy Characteristics'!G:G,MATCH($C271,'Policy Characteristics'!$C:$C,0)))</f>
        <v>1</v>
      </c>
      <c r="N271" s="354">
        <f>IF(ISBLANK(INDEX('Policy Characteristics'!H:H,MATCH($C271,'Policy Characteristics'!$C:$C,0))),"",INDEX('Policy Characteristics'!H:H,MATCH($C271,'Policy Characteristics'!$C:$C,0)))</f>
        <v>1</v>
      </c>
      <c r="O271" s="354" t="str">
        <f>IF(ISBLANK(INDEX('Policy Characteristics'!I:I,MATCH($C271,'Policy Characteristics'!$C:$C,0))),"",INDEX('Policy Characteristics'!I:I,MATCH($C271,'Policy Characteristics'!$C:$C,0)))</f>
        <v>on/off</v>
      </c>
      <c r="P271" s="354" t="str">
        <f>IF(ISBLANK(INDEX('Policy Characteristics'!J:J,MATCH($C271,'Policy Characteristics'!$C:$C,0))),"",INDEX('Policy Characteristics'!J:J,MATCH($C271,'Policy Characteristics'!$C:$C,0)))</f>
        <v>**Description:** This policy prevents new capacity of the selected type(s) from being built or deployed.</v>
      </c>
      <c r="Q271" s="354" t="str">
        <f>IF(ISBLANK(INDEX('Policy Characteristics'!K:K,MATCH($C271,'Policy Characteristics'!$C:$C,0))),"",INDEX('Policy Characteristics'!K:K,MATCH($C271,'Policy Characteristics'!$C:$C,0)))</f>
        <v>electricity-sector-main.html#ban</v>
      </c>
      <c r="R271" s="354" t="str">
        <f>IF(ISBLANK(INDEX('Policy Characteristics'!L:L,MATCH($C271,'Policy Characteristics'!$C:$C,0))),"",INDEX('Policy Characteristics'!L:L,MATCH($C271,'Policy Characteristics'!$C:$C,0)))</f>
        <v>ban-new-capacity.html</v>
      </c>
    </row>
    <row r="272" spans="1:18" s="354" customFormat="1" ht="19.899999999999999" customHeight="1">
      <c r="A272" s="354" t="str">
        <f>IF(ISBLANK(INDEX('Policy Characteristics'!A:A,MATCH($C272,'Policy Characteristics'!$C:$C,0))),"",INDEX('Policy Characteristics'!A:A,MATCH($C272,'Policy Characteristics'!$C:$C,0)))</f>
        <v>Electricity Supply</v>
      </c>
      <c r="B272" s="366" t="str">
        <f>IF(ISBLANK(INDEX('Policy Characteristics'!B:B,MATCH($C272,'Policy Characteristics'!$C:$C,0))),"",INDEX('Policy Characteristics'!B:B,MATCH($C272,'Policy Characteristics'!$C:$C,0)))</f>
        <v>Restrict New Power Plants</v>
      </c>
      <c r="C272" s="354" t="str">
        <f t="shared" si="18"/>
        <v>Boolean Ban New Power Plants</v>
      </c>
      <c r="D272" s="348" t="s">
        <v>770</v>
      </c>
      <c r="E272" s="253"/>
      <c r="F272" s="348" t="s">
        <v>771</v>
      </c>
      <c r="G272" s="253"/>
      <c r="H272" s="18">
        <v>1747</v>
      </c>
      <c r="I272" s="367" t="s">
        <v>670</v>
      </c>
      <c r="J272" s="368" t="str">
        <f>IF(ISBLANK(INDEX('Policy Characteristics'!D:D,MATCH($C272,'Policy Characteristics'!$C:$C,0))),"",INDEX('Policy Characteristics'!D:D,MATCH($C272,'Policy Characteristics'!$C:$C,0)))</f>
        <v>Restrict New Power Plants</v>
      </c>
      <c r="K272" s="354" t="str">
        <f>IF(ISBLANK(INDEX('Policy Characteristics'!E:E,MATCH($C272,'Policy Characteristics'!$C:$C,0))),"",INDEX('Policy Characteristics'!E:E,MATCH($C272,'Policy Characteristics'!$C:$C,0)))</f>
        <v>elec ban new power plants</v>
      </c>
      <c r="L272" s="354">
        <f>IF(ISBLANK(INDEX('Policy Characteristics'!F:F,MATCH($C272,'Policy Characteristics'!$C:$C,0))),"",INDEX('Policy Characteristics'!F:F,MATCH($C272,'Policy Characteristics'!$C:$C,0)))</f>
        <v>0</v>
      </c>
      <c r="M272" s="354">
        <f>IF(ISBLANK(INDEX('Policy Characteristics'!G:G,MATCH($C272,'Policy Characteristics'!$C:$C,0))),"",INDEX('Policy Characteristics'!G:G,MATCH($C272,'Policy Characteristics'!$C:$C,0)))</f>
        <v>1</v>
      </c>
      <c r="N272" s="354">
        <f>IF(ISBLANK(INDEX('Policy Characteristics'!H:H,MATCH($C272,'Policy Characteristics'!$C:$C,0))),"",INDEX('Policy Characteristics'!H:H,MATCH($C272,'Policy Characteristics'!$C:$C,0)))</f>
        <v>1</v>
      </c>
      <c r="O272" s="354" t="str">
        <f>IF(ISBLANK(INDEX('Policy Characteristics'!I:I,MATCH($C272,'Policy Characteristics'!$C:$C,0))),"",INDEX('Policy Characteristics'!I:I,MATCH($C272,'Policy Characteristics'!$C:$C,0)))</f>
        <v>on/off</v>
      </c>
      <c r="P272" s="354" t="str">
        <f>IF(ISBLANK(INDEX('Policy Characteristics'!J:J,MATCH($C272,'Policy Characteristics'!$C:$C,0))),"",INDEX('Policy Characteristics'!J:J,MATCH($C272,'Policy Characteristics'!$C:$C,0)))</f>
        <v>**Description:** This policy prevents new capacity of the selected type(s) from being built or deployed.</v>
      </c>
      <c r="Q272" s="354" t="str">
        <f>IF(ISBLANK(INDEX('Policy Characteristics'!K:K,MATCH($C272,'Policy Characteristics'!$C:$C,0))),"",INDEX('Policy Characteristics'!K:K,MATCH($C272,'Policy Characteristics'!$C:$C,0)))</f>
        <v>electricity-sector-main.html#ban</v>
      </c>
      <c r="R272" s="354" t="str">
        <f>IF(ISBLANK(INDEX('Policy Characteristics'!L:L,MATCH($C272,'Policy Characteristics'!$C:$C,0))),"",INDEX('Policy Characteristics'!L:L,MATCH($C272,'Policy Characteristics'!$C:$C,0)))</f>
        <v>ban-new-capacity.html</v>
      </c>
    </row>
    <row r="273" spans="1:18" s="354" customFormat="1" ht="19.899999999999999" customHeight="1">
      <c r="A273" s="354" t="str">
        <f>IF(ISBLANK(INDEX('Policy Characteristics'!A:A,MATCH($C273,'Policy Characteristics'!$C:$C,0))),"",INDEX('Policy Characteristics'!A:A,MATCH($C273,'Policy Characteristics'!$C:$C,0)))</f>
        <v>Electricity Supply</v>
      </c>
      <c r="B273" s="366" t="str">
        <f>IF(ISBLANK(INDEX('Policy Characteristics'!B:B,MATCH($C273,'Policy Characteristics'!$C:$C,0))),"",INDEX('Policy Characteristics'!B:B,MATCH($C273,'Policy Characteristics'!$C:$C,0)))</f>
        <v>Restrict New Power Plants</v>
      </c>
      <c r="C273" s="354" t="str">
        <f t="shared" si="18"/>
        <v>Boolean Ban New Power Plants</v>
      </c>
      <c r="D273" s="348" t="s">
        <v>772</v>
      </c>
      <c r="E273" s="253"/>
      <c r="F273" s="348" t="s">
        <v>773</v>
      </c>
      <c r="G273" s="253"/>
      <c r="H273" s="18">
        <v>1748</v>
      </c>
      <c r="I273" s="367" t="s">
        <v>670</v>
      </c>
      <c r="J273" s="368" t="str">
        <f>IF(ISBLANK(INDEX('Policy Characteristics'!D:D,MATCH($C273,'Policy Characteristics'!$C:$C,0))),"",INDEX('Policy Characteristics'!D:D,MATCH($C273,'Policy Characteristics'!$C:$C,0)))</f>
        <v>Restrict New Power Plants</v>
      </c>
      <c r="K273" s="354" t="str">
        <f>IF(ISBLANK(INDEX('Policy Characteristics'!E:E,MATCH($C273,'Policy Characteristics'!$C:$C,0))),"",INDEX('Policy Characteristics'!E:E,MATCH($C273,'Policy Characteristics'!$C:$C,0)))</f>
        <v>elec ban new power plants</v>
      </c>
      <c r="L273" s="354">
        <f>IF(ISBLANK(INDEX('Policy Characteristics'!F:F,MATCH($C273,'Policy Characteristics'!$C:$C,0))),"",INDEX('Policy Characteristics'!F:F,MATCH($C273,'Policy Characteristics'!$C:$C,0)))</f>
        <v>0</v>
      </c>
      <c r="M273" s="354">
        <f>IF(ISBLANK(INDEX('Policy Characteristics'!G:G,MATCH($C273,'Policy Characteristics'!$C:$C,0))),"",INDEX('Policy Characteristics'!G:G,MATCH($C273,'Policy Characteristics'!$C:$C,0)))</f>
        <v>1</v>
      </c>
      <c r="N273" s="354">
        <f>IF(ISBLANK(INDEX('Policy Characteristics'!H:H,MATCH($C273,'Policy Characteristics'!$C:$C,0))),"",INDEX('Policy Characteristics'!H:H,MATCH($C273,'Policy Characteristics'!$C:$C,0)))</f>
        <v>1</v>
      </c>
      <c r="O273" s="354" t="str">
        <f>IF(ISBLANK(INDEX('Policy Characteristics'!I:I,MATCH($C273,'Policy Characteristics'!$C:$C,0))),"",INDEX('Policy Characteristics'!I:I,MATCH($C273,'Policy Characteristics'!$C:$C,0)))</f>
        <v>on/off</v>
      </c>
      <c r="P273" s="354" t="str">
        <f>IF(ISBLANK(INDEX('Policy Characteristics'!J:J,MATCH($C273,'Policy Characteristics'!$C:$C,0))),"",INDEX('Policy Characteristics'!J:J,MATCH($C273,'Policy Characteristics'!$C:$C,0)))</f>
        <v>**Description:** This policy prevents new capacity of the selected type(s) from being built or deployed.</v>
      </c>
      <c r="Q273" s="354" t="str">
        <f>IF(ISBLANK(INDEX('Policy Characteristics'!K:K,MATCH($C273,'Policy Characteristics'!$C:$C,0))),"",INDEX('Policy Characteristics'!K:K,MATCH($C273,'Policy Characteristics'!$C:$C,0)))</f>
        <v>electricity-sector-main.html#ban</v>
      </c>
      <c r="R273" s="354" t="str">
        <f>IF(ISBLANK(INDEX('Policy Characteristics'!L:L,MATCH($C273,'Policy Characteristics'!$C:$C,0))),"",INDEX('Policy Characteristics'!L:L,MATCH($C273,'Policy Characteristics'!$C:$C,0)))</f>
        <v>ban-new-capacity.html</v>
      </c>
    </row>
    <row r="274" spans="1:18" s="354" customFormat="1" ht="19.899999999999999" customHeight="1">
      <c r="A274" s="354" t="str">
        <f>IF(ISBLANK(INDEX('Policy Characteristics'!A:A,MATCH($C274,'Policy Characteristics'!$C:$C,0))),"",INDEX('Policy Characteristics'!A:A,MATCH($C274,'Policy Characteristics'!$C:$C,0)))</f>
        <v>Electricity Supply</v>
      </c>
      <c r="B274" s="366" t="str">
        <f>IF(ISBLANK(INDEX('Policy Characteristics'!B:B,MATCH($C274,'Policy Characteristics'!$C:$C,0))),"",INDEX('Policy Characteristics'!B:B,MATCH($C274,'Policy Characteristics'!$C:$C,0)))</f>
        <v>Restrict New Power Plants</v>
      </c>
      <c r="C274" s="354" t="str">
        <f t="shared" si="18"/>
        <v>Boolean Ban New Power Plants</v>
      </c>
      <c r="D274" s="348" t="s">
        <v>774</v>
      </c>
      <c r="E274" s="253"/>
      <c r="F274" s="348" t="s">
        <v>775</v>
      </c>
      <c r="G274" s="253"/>
      <c r="H274" s="18">
        <v>1749</v>
      </c>
      <c r="I274" s="367" t="s">
        <v>670</v>
      </c>
      <c r="J274" s="368" t="str">
        <f>IF(ISBLANK(INDEX('Policy Characteristics'!D:D,MATCH($C274,'Policy Characteristics'!$C:$C,0))),"",INDEX('Policy Characteristics'!D:D,MATCH($C274,'Policy Characteristics'!$C:$C,0)))</f>
        <v>Restrict New Power Plants</v>
      </c>
      <c r="K274" s="354" t="str">
        <f>IF(ISBLANK(INDEX('Policy Characteristics'!E:E,MATCH($C274,'Policy Characteristics'!$C:$C,0))),"",INDEX('Policy Characteristics'!E:E,MATCH($C274,'Policy Characteristics'!$C:$C,0)))</f>
        <v>elec ban new power plants</v>
      </c>
      <c r="L274" s="354">
        <f>IF(ISBLANK(INDEX('Policy Characteristics'!F:F,MATCH($C274,'Policy Characteristics'!$C:$C,0))),"",INDEX('Policy Characteristics'!F:F,MATCH($C274,'Policy Characteristics'!$C:$C,0)))</f>
        <v>0</v>
      </c>
      <c r="M274" s="354">
        <f>IF(ISBLANK(INDEX('Policy Characteristics'!G:G,MATCH($C274,'Policy Characteristics'!$C:$C,0))),"",INDEX('Policy Characteristics'!G:G,MATCH($C274,'Policy Characteristics'!$C:$C,0)))</f>
        <v>1</v>
      </c>
      <c r="N274" s="354">
        <f>IF(ISBLANK(INDEX('Policy Characteristics'!H:H,MATCH($C274,'Policy Characteristics'!$C:$C,0))),"",INDEX('Policy Characteristics'!H:H,MATCH($C274,'Policy Characteristics'!$C:$C,0)))</f>
        <v>1</v>
      </c>
      <c r="O274" s="354" t="str">
        <f>IF(ISBLANK(INDEX('Policy Characteristics'!I:I,MATCH($C274,'Policy Characteristics'!$C:$C,0))),"",INDEX('Policy Characteristics'!I:I,MATCH($C274,'Policy Characteristics'!$C:$C,0)))</f>
        <v>on/off</v>
      </c>
      <c r="P274" s="354" t="str">
        <f>IF(ISBLANK(INDEX('Policy Characteristics'!J:J,MATCH($C274,'Policy Characteristics'!$C:$C,0))),"",INDEX('Policy Characteristics'!J:J,MATCH($C274,'Policy Characteristics'!$C:$C,0)))</f>
        <v>**Description:** This policy prevents new capacity of the selected type(s) from being built or deployed.</v>
      </c>
      <c r="Q274" s="354" t="str">
        <f>IF(ISBLANK(INDEX('Policy Characteristics'!K:K,MATCH($C274,'Policy Characteristics'!$C:$C,0))),"",INDEX('Policy Characteristics'!K:K,MATCH($C274,'Policy Characteristics'!$C:$C,0)))</f>
        <v>electricity-sector-main.html#ban</v>
      </c>
      <c r="R274" s="354" t="str">
        <f>IF(ISBLANK(INDEX('Policy Characteristics'!L:L,MATCH($C274,'Policy Characteristics'!$C:$C,0))),"",INDEX('Policy Characteristics'!L:L,MATCH($C274,'Policy Characteristics'!$C:$C,0)))</f>
        <v>ban-new-capacity.html</v>
      </c>
    </row>
    <row r="275" spans="1:18" s="354" customFormat="1" ht="19.899999999999999" customHeight="1">
      <c r="A275" s="354" t="str">
        <f>IF(ISBLANK(INDEX('Policy Characteristics'!A:A,MATCH($C275,'Policy Characteristics'!$C:$C,0))),"",INDEX('Policy Characteristics'!A:A,MATCH($C275,'Policy Characteristics'!$C:$C,0)))</f>
        <v>Electricity Supply</v>
      </c>
      <c r="B275" s="366" t="str">
        <f>IF(ISBLANK(INDEX('Policy Characteristics'!B:B,MATCH($C275,'Policy Characteristics'!$C:$C,0))),"",INDEX('Policy Characteristics'!B:B,MATCH($C275,'Policy Characteristics'!$C:$C,0)))</f>
        <v>Restrict New Power Plants</v>
      </c>
      <c r="C275" s="354" t="str">
        <f t="shared" si="18"/>
        <v>Boolean Ban New Power Plants</v>
      </c>
      <c r="D275" s="348" t="s">
        <v>776</v>
      </c>
      <c r="E275" s="253"/>
      <c r="F275" s="348" t="s">
        <v>777</v>
      </c>
      <c r="G275" s="253"/>
      <c r="H275" s="18">
        <v>1750</v>
      </c>
      <c r="I275" s="367" t="s">
        <v>670</v>
      </c>
      <c r="J275" s="368" t="str">
        <f>IF(ISBLANK(INDEX('Policy Characteristics'!D:D,MATCH($C275,'Policy Characteristics'!$C:$C,0))),"",INDEX('Policy Characteristics'!D:D,MATCH($C275,'Policy Characteristics'!$C:$C,0)))</f>
        <v>Restrict New Power Plants</v>
      </c>
      <c r="K275" s="354" t="str">
        <f>IF(ISBLANK(INDEX('Policy Characteristics'!E:E,MATCH($C275,'Policy Characteristics'!$C:$C,0))),"",INDEX('Policy Characteristics'!E:E,MATCH($C275,'Policy Characteristics'!$C:$C,0)))</f>
        <v>elec ban new power plants</v>
      </c>
      <c r="L275" s="354">
        <f>IF(ISBLANK(INDEX('Policy Characteristics'!F:F,MATCH($C275,'Policy Characteristics'!$C:$C,0))),"",INDEX('Policy Characteristics'!F:F,MATCH($C275,'Policy Characteristics'!$C:$C,0)))</f>
        <v>0</v>
      </c>
      <c r="M275" s="354">
        <f>IF(ISBLANK(INDEX('Policy Characteristics'!G:G,MATCH($C275,'Policy Characteristics'!$C:$C,0))),"",INDEX('Policy Characteristics'!G:G,MATCH($C275,'Policy Characteristics'!$C:$C,0)))</f>
        <v>1</v>
      </c>
      <c r="N275" s="354">
        <f>IF(ISBLANK(INDEX('Policy Characteristics'!H:H,MATCH($C275,'Policy Characteristics'!$C:$C,0))),"",INDEX('Policy Characteristics'!H:H,MATCH($C275,'Policy Characteristics'!$C:$C,0)))</f>
        <v>1</v>
      </c>
      <c r="O275" s="354" t="str">
        <f>IF(ISBLANK(INDEX('Policy Characteristics'!I:I,MATCH($C275,'Policy Characteristics'!$C:$C,0))),"",INDEX('Policy Characteristics'!I:I,MATCH($C275,'Policy Characteristics'!$C:$C,0)))</f>
        <v>on/off</v>
      </c>
      <c r="P275" s="354" t="str">
        <f>IF(ISBLANK(INDEX('Policy Characteristics'!J:J,MATCH($C275,'Policy Characteristics'!$C:$C,0))),"",INDEX('Policy Characteristics'!J:J,MATCH($C275,'Policy Characteristics'!$C:$C,0)))</f>
        <v>**Description:** This policy prevents new capacity of the selected type(s) from being built or deployed.</v>
      </c>
      <c r="Q275" s="354" t="str">
        <f>IF(ISBLANK(INDEX('Policy Characteristics'!K:K,MATCH($C275,'Policy Characteristics'!$C:$C,0))),"",INDEX('Policy Characteristics'!K:K,MATCH($C275,'Policy Characteristics'!$C:$C,0)))</f>
        <v>electricity-sector-main.html#ban</v>
      </c>
      <c r="R275" s="354" t="str">
        <f>IF(ISBLANK(INDEX('Policy Characteristics'!L:L,MATCH($C275,'Policy Characteristics'!$C:$C,0))),"",INDEX('Policy Characteristics'!L:L,MATCH($C275,'Policy Characteristics'!$C:$C,0)))</f>
        <v>ban-new-capacity.html</v>
      </c>
    </row>
    <row r="276" spans="1:18" s="354" customFormat="1" ht="19.899999999999999" customHeight="1">
      <c r="A276" s="354" t="str">
        <f>IF(ISBLANK(INDEX('Policy Characteristics'!A:A,MATCH($C276,'Policy Characteristics'!$C:$C,0))),"",INDEX('Policy Characteristics'!A:A,MATCH($C276,'Policy Characteristics'!$C:$C,0)))</f>
        <v>Electricity Supply</v>
      </c>
      <c r="B276" s="366" t="str">
        <f>IF(ISBLANK(INDEX('Policy Characteristics'!B:B,MATCH($C276,'Policy Characteristics'!$C:$C,0))),"",INDEX('Policy Characteristics'!B:B,MATCH($C276,'Policy Characteristics'!$C:$C,0)))</f>
        <v>Restrict New Power Plants</v>
      </c>
      <c r="C276" s="354" t="str">
        <f t="shared" si="18"/>
        <v>Boolean Ban New Power Plants</v>
      </c>
      <c r="D276" s="348" t="s">
        <v>778</v>
      </c>
      <c r="E276" s="253"/>
      <c r="F276" s="348" t="s">
        <v>779</v>
      </c>
      <c r="G276" s="253"/>
      <c r="H276" s="18">
        <v>1751</v>
      </c>
      <c r="I276" s="367" t="s">
        <v>670</v>
      </c>
      <c r="J276" s="368" t="str">
        <f>IF(ISBLANK(INDEX('Policy Characteristics'!D:D,MATCH($C276,'Policy Characteristics'!$C:$C,0))),"",INDEX('Policy Characteristics'!D:D,MATCH($C276,'Policy Characteristics'!$C:$C,0)))</f>
        <v>Restrict New Power Plants</v>
      </c>
      <c r="K276" s="354" t="str">
        <f>IF(ISBLANK(INDEX('Policy Characteristics'!E:E,MATCH($C276,'Policy Characteristics'!$C:$C,0))),"",INDEX('Policy Characteristics'!E:E,MATCH($C276,'Policy Characteristics'!$C:$C,0)))</f>
        <v>elec ban new power plants</v>
      </c>
      <c r="L276" s="354">
        <f>IF(ISBLANK(INDEX('Policy Characteristics'!F:F,MATCH($C276,'Policy Characteristics'!$C:$C,0))),"",INDEX('Policy Characteristics'!F:F,MATCH($C276,'Policy Characteristics'!$C:$C,0)))</f>
        <v>0</v>
      </c>
      <c r="M276" s="354">
        <f>IF(ISBLANK(INDEX('Policy Characteristics'!G:G,MATCH($C276,'Policy Characteristics'!$C:$C,0))),"",INDEX('Policy Characteristics'!G:G,MATCH($C276,'Policy Characteristics'!$C:$C,0)))</f>
        <v>1</v>
      </c>
      <c r="N276" s="354">
        <f>IF(ISBLANK(INDEX('Policy Characteristics'!H:H,MATCH($C276,'Policy Characteristics'!$C:$C,0))),"",INDEX('Policy Characteristics'!H:H,MATCH($C276,'Policy Characteristics'!$C:$C,0)))</f>
        <v>1</v>
      </c>
      <c r="O276" s="354" t="str">
        <f>IF(ISBLANK(INDEX('Policy Characteristics'!I:I,MATCH($C276,'Policy Characteristics'!$C:$C,0))),"",INDEX('Policy Characteristics'!I:I,MATCH($C276,'Policy Characteristics'!$C:$C,0)))</f>
        <v>on/off</v>
      </c>
      <c r="P276" s="354" t="str">
        <f>IF(ISBLANK(INDEX('Policy Characteristics'!J:J,MATCH($C276,'Policy Characteristics'!$C:$C,0))),"",INDEX('Policy Characteristics'!J:J,MATCH($C276,'Policy Characteristics'!$C:$C,0)))</f>
        <v>**Description:** This policy prevents new capacity of the selected type(s) from being built or deployed.</v>
      </c>
      <c r="Q276" s="354" t="str">
        <f>IF(ISBLANK(INDEX('Policy Characteristics'!K:K,MATCH($C276,'Policy Characteristics'!$C:$C,0))),"",INDEX('Policy Characteristics'!K:K,MATCH($C276,'Policy Characteristics'!$C:$C,0)))</f>
        <v>electricity-sector-main.html#ban</v>
      </c>
      <c r="R276" s="354" t="str">
        <f>IF(ISBLANK(INDEX('Policy Characteristics'!L:L,MATCH($C276,'Policy Characteristics'!$C:$C,0))),"",INDEX('Policy Characteristics'!L:L,MATCH($C276,'Policy Characteristics'!$C:$C,0)))</f>
        <v>ban-new-capacity.html</v>
      </c>
    </row>
    <row r="277" spans="1:18" s="354" customFormat="1" ht="19.899999999999999" customHeight="1">
      <c r="A277" s="354" t="str">
        <f>IF(ISBLANK(INDEX('Policy Characteristics'!A:A,MATCH($C277,'Policy Characteristics'!$C:$C,0))),"",INDEX('Policy Characteristics'!A:A,MATCH($C277,'Policy Characteristics'!$C:$C,0)))</f>
        <v>Electricity Supply</v>
      </c>
      <c r="B277" s="366" t="str">
        <f>IF(ISBLANK(INDEX('Policy Characteristics'!B:B,MATCH($C277,'Policy Characteristics'!$C:$C,0))),"",INDEX('Policy Characteristics'!B:B,MATCH($C277,'Policy Characteristics'!$C:$C,0)))</f>
        <v>Restrict New Power Plants</v>
      </c>
      <c r="C277" s="354" t="str">
        <f t="shared" si="18"/>
        <v>Boolean Ban New Power Plants</v>
      </c>
      <c r="D277" s="348" t="s">
        <v>780</v>
      </c>
      <c r="E277" s="253"/>
      <c r="F277" s="348" t="s">
        <v>781</v>
      </c>
      <c r="G277" s="253"/>
      <c r="H277" s="18">
        <v>1752</v>
      </c>
      <c r="I277" s="367" t="s">
        <v>670</v>
      </c>
      <c r="J277" s="368" t="str">
        <f>IF(ISBLANK(INDEX('Policy Characteristics'!D:D,MATCH($C277,'Policy Characteristics'!$C:$C,0))),"",INDEX('Policy Characteristics'!D:D,MATCH($C277,'Policy Characteristics'!$C:$C,0)))</f>
        <v>Restrict New Power Plants</v>
      </c>
      <c r="K277" s="354" t="str">
        <f>IF(ISBLANK(INDEX('Policy Characteristics'!E:E,MATCH($C277,'Policy Characteristics'!$C:$C,0))),"",INDEX('Policy Characteristics'!E:E,MATCH($C277,'Policy Characteristics'!$C:$C,0)))</f>
        <v>elec ban new power plants</v>
      </c>
      <c r="L277" s="354">
        <f>IF(ISBLANK(INDEX('Policy Characteristics'!F:F,MATCH($C277,'Policy Characteristics'!$C:$C,0))),"",INDEX('Policy Characteristics'!F:F,MATCH($C277,'Policy Characteristics'!$C:$C,0)))</f>
        <v>0</v>
      </c>
      <c r="M277" s="354">
        <f>IF(ISBLANK(INDEX('Policy Characteristics'!G:G,MATCH($C277,'Policy Characteristics'!$C:$C,0))),"",INDEX('Policy Characteristics'!G:G,MATCH($C277,'Policy Characteristics'!$C:$C,0)))</f>
        <v>1</v>
      </c>
      <c r="N277" s="354">
        <f>IF(ISBLANK(INDEX('Policy Characteristics'!H:H,MATCH($C277,'Policy Characteristics'!$C:$C,0))),"",INDEX('Policy Characteristics'!H:H,MATCH($C277,'Policy Characteristics'!$C:$C,0)))</f>
        <v>1</v>
      </c>
      <c r="O277" s="354" t="str">
        <f>IF(ISBLANK(INDEX('Policy Characteristics'!I:I,MATCH($C277,'Policy Characteristics'!$C:$C,0))),"",INDEX('Policy Characteristics'!I:I,MATCH($C277,'Policy Characteristics'!$C:$C,0)))</f>
        <v>on/off</v>
      </c>
      <c r="P277" s="354" t="str">
        <f>IF(ISBLANK(INDEX('Policy Characteristics'!J:J,MATCH($C277,'Policy Characteristics'!$C:$C,0))),"",INDEX('Policy Characteristics'!J:J,MATCH($C277,'Policy Characteristics'!$C:$C,0)))</f>
        <v>**Description:** This policy prevents new capacity of the selected type(s) from being built or deployed.</v>
      </c>
      <c r="Q277" s="354" t="str">
        <f>IF(ISBLANK(INDEX('Policy Characteristics'!K:K,MATCH($C277,'Policy Characteristics'!$C:$C,0))),"",INDEX('Policy Characteristics'!K:K,MATCH($C277,'Policy Characteristics'!$C:$C,0)))</f>
        <v>electricity-sector-main.html#ban</v>
      </c>
      <c r="R277" s="354" t="str">
        <f>IF(ISBLANK(INDEX('Policy Characteristics'!L:L,MATCH($C277,'Policy Characteristics'!$C:$C,0))),"",INDEX('Policy Characteristics'!L:L,MATCH($C277,'Policy Characteristics'!$C:$C,0)))</f>
        <v>ban-new-capacity.html</v>
      </c>
    </row>
    <row r="278" spans="1:18" s="354" customFormat="1" ht="19.899999999999999" customHeight="1">
      <c r="A278" s="354" t="str">
        <f>IF(ISBLANK(INDEX('Policy Characteristics'!A:A,MATCH($C278,'Policy Characteristics'!$C:$C,0))),"",INDEX('Policy Characteristics'!A:A,MATCH($C278,'Policy Characteristics'!$C:$C,0)))</f>
        <v>Electricity Supply</v>
      </c>
      <c r="B278" s="366" t="str">
        <f>IF(ISBLANK(INDEX('Policy Characteristics'!B:B,MATCH($C278,'Policy Characteristics'!$C:$C,0))),"",INDEX('Policy Characteristics'!B:B,MATCH($C278,'Policy Characteristics'!$C:$C,0)))</f>
        <v>Restrict New Power Plants</v>
      </c>
      <c r="C278" s="354" t="str">
        <f t="shared" si="18"/>
        <v>Boolean Ban New Power Plants</v>
      </c>
      <c r="D278" s="348" t="s">
        <v>782</v>
      </c>
      <c r="E278" s="253"/>
      <c r="F278" s="348" t="s">
        <v>783</v>
      </c>
      <c r="G278" s="253"/>
      <c r="H278" s="18">
        <v>2236</v>
      </c>
      <c r="I278" s="367" t="s">
        <v>670</v>
      </c>
      <c r="J278" s="368" t="str">
        <f>IF(ISBLANK(INDEX('Policy Characteristics'!D:D,MATCH($C278,'Policy Characteristics'!$C:$C,0))),"",INDEX('Policy Characteristics'!D:D,MATCH($C278,'Policy Characteristics'!$C:$C,0)))</f>
        <v>Restrict New Power Plants</v>
      </c>
      <c r="K278" s="354" t="str">
        <f>IF(ISBLANK(INDEX('Policy Characteristics'!E:E,MATCH($C278,'Policy Characteristics'!$C:$C,0))),"",INDEX('Policy Characteristics'!E:E,MATCH($C278,'Policy Characteristics'!$C:$C,0)))</f>
        <v>elec ban new power plants</v>
      </c>
      <c r="L278" s="354">
        <f>IF(ISBLANK(INDEX('Policy Characteristics'!F:F,MATCH($C278,'Policy Characteristics'!$C:$C,0))),"",INDEX('Policy Characteristics'!F:F,MATCH($C278,'Policy Characteristics'!$C:$C,0)))</f>
        <v>0</v>
      </c>
      <c r="M278" s="354">
        <f>IF(ISBLANK(INDEX('Policy Characteristics'!G:G,MATCH($C278,'Policy Characteristics'!$C:$C,0))),"",INDEX('Policy Characteristics'!G:G,MATCH($C278,'Policy Characteristics'!$C:$C,0)))</f>
        <v>1</v>
      </c>
      <c r="N278" s="354">
        <f>IF(ISBLANK(INDEX('Policy Characteristics'!H:H,MATCH($C278,'Policy Characteristics'!$C:$C,0))),"",INDEX('Policy Characteristics'!H:H,MATCH($C278,'Policy Characteristics'!$C:$C,0)))</f>
        <v>1</v>
      </c>
      <c r="O278" s="354" t="str">
        <f>IF(ISBLANK(INDEX('Policy Characteristics'!I:I,MATCH($C278,'Policy Characteristics'!$C:$C,0))),"",INDEX('Policy Characteristics'!I:I,MATCH($C278,'Policy Characteristics'!$C:$C,0)))</f>
        <v>on/off</v>
      </c>
      <c r="P278" s="354" t="str">
        <f>IF(ISBLANK(INDEX('Policy Characteristics'!J:J,MATCH($C278,'Policy Characteristics'!$C:$C,0))),"",INDEX('Policy Characteristics'!J:J,MATCH($C278,'Policy Characteristics'!$C:$C,0)))</f>
        <v>**Description:** This policy prevents new capacity of the selected type(s) from being built or deployed.</v>
      </c>
      <c r="Q278" s="354" t="str">
        <f>IF(ISBLANK(INDEX('Policy Characteristics'!K:K,MATCH($C278,'Policy Characteristics'!$C:$C,0))),"",INDEX('Policy Characteristics'!K:K,MATCH($C278,'Policy Characteristics'!$C:$C,0)))</f>
        <v>electricity-sector-main.html#ban</v>
      </c>
      <c r="R278" s="354" t="str">
        <f>IF(ISBLANK(INDEX('Policy Characteristics'!L:L,MATCH($C278,'Policy Characteristics'!$C:$C,0))),"",INDEX('Policy Characteristics'!L:L,MATCH($C278,'Policy Characteristics'!$C:$C,0)))</f>
        <v>ban-new-capacity.html</v>
      </c>
    </row>
    <row r="279" spans="1:18" s="354" customFormat="1" ht="19.899999999999999" customHeight="1">
      <c r="A279" s="354" t="str">
        <f>IF(ISBLANK(INDEX('Policy Characteristics'!A:A,MATCH($C279,'Policy Characteristics'!$C:$C,0))),"",INDEX('Policy Characteristics'!A:A,MATCH($C279,'Policy Characteristics'!$C:$C,0)))</f>
        <v>Electricity Supply</v>
      </c>
      <c r="B279" s="366" t="str">
        <f>IF(ISBLANK(INDEX('Policy Characteristics'!B:B,MATCH($C279,'Policy Characteristics'!$C:$C,0))),"",INDEX('Policy Characteristics'!B:B,MATCH($C279,'Policy Characteristics'!$C:$C,0)))</f>
        <v>Restrict New Power Plant Retrofits</v>
      </c>
      <c r="C279" s="345" t="s">
        <v>221</v>
      </c>
      <c r="D279" s="253" t="s">
        <v>736</v>
      </c>
      <c r="E279" s="253"/>
      <c r="F279" s="253" t="s">
        <v>737</v>
      </c>
      <c r="G279" s="253"/>
      <c r="H279" s="18">
        <v>2436</v>
      </c>
      <c r="I279" s="367" t="s">
        <v>680</v>
      </c>
      <c r="J279" s="368" t="str">
        <f>IF(ISBLANK(INDEX('Policy Characteristics'!D:D,MATCH($C279,'Policy Characteristics'!$C:$C,0))),"",INDEX('Policy Characteristics'!D:D,MATCH($C279,'Policy Characteristics'!$C:$C,0)))</f>
        <v>Restrict New Power Plant Retrofits</v>
      </c>
      <c r="K279" s="354" t="str">
        <f>IF(ISBLANK(INDEX('Policy Characteristics'!E:E,MATCH($C279,'Policy Characteristics'!$C:$C,0))),"",INDEX('Policy Characteristics'!E:E,MATCH($C279,'Policy Characteristics'!$C:$C,0)))</f>
        <v>elec ban new power plant retrofits</v>
      </c>
      <c r="L279" s="354">
        <f>IF(ISBLANK(INDEX('Policy Characteristics'!F:F,MATCH($C279,'Policy Characteristics'!$C:$C,0))),"",INDEX('Policy Characteristics'!F:F,MATCH($C279,'Policy Characteristics'!$C:$C,0)))</f>
        <v>0</v>
      </c>
      <c r="M279" s="354">
        <f>IF(ISBLANK(INDEX('Policy Characteristics'!G:G,MATCH($C279,'Policy Characteristics'!$C:$C,0))),"",INDEX('Policy Characteristics'!G:G,MATCH($C279,'Policy Characteristics'!$C:$C,0)))</f>
        <v>1</v>
      </c>
      <c r="N279" s="354">
        <f>IF(ISBLANK(INDEX('Policy Characteristics'!H:H,MATCH($C279,'Policy Characteristics'!$C:$C,0))),"",INDEX('Policy Characteristics'!H:H,MATCH($C279,'Policy Characteristics'!$C:$C,0)))</f>
        <v>1</v>
      </c>
      <c r="O279" s="354" t="str">
        <f>IF(ISBLANK(INDEX('Policy Characteristics'!I:I,MATCH($C279,'Policy Characteristics'!$C:$C,0))),"",INDEX('Policy Characteristics'!I:I,MATCH($C279,'Policy Characteristics'!$C:$C,0)))</f>
        <v>on/off</v>
      </c>
      <c r="P279" s="354" t="str">
        <f>IF(ISBLANK(INDEX('Policy Characteristics'!J:J,MATCH($C279,'Policy Characteristics'!$C:$C,0))),"",INDEX('Policy Characteristics'!J:J,MATCH($C279,'Policy Characteristics'!$C:$C,0)))</f>
        <v>**Description:** This policy prevents new capacity of the selected CCS plant type(s) from being built to replace existing non-CCS plants.</v>
      </c>
      <c r="Q279" s="354" t="str">
        <f>IF(ISBLANK(INDEX('Policy Characteristics'!K:K,MATCH($C279,'Policy Characteristics'!$C:$C,0))),"",INDEX('Policy Characteristics'!K:K,MATCH($C279,'Policy Characteristics'!$C:$C,0)))</f>
        <v/>
      </c>
      <c r="R279" s="354" t="str">
        <f>IF(ISBLANK(INDEX('Policy Characteristics'!L:L,MATCH($C279,'Policy Characteristics'!$C:$C,0))),"",INDEX('Policy Characteristics'!L:L,MATCH($C279,'Policy Characteristics'!$C:$C,0)))</f>
        <v/>
      </c>
    </row>
    <row r="280" spans="1:18" s="354" customFormat="1" ht="19.899999999999999" customHeight="1">
      <c r="A280" s="354" t="str">
        <f>IF(ISBLANK(INDEX('Policy Characteristics'!A:A,MATCH($C280,'Policy Characteristics'!$C:$C,0))),"",INDEX('Policy Characteristics'!A:A,MATCH($C280,'Policy Characteristics'!$C:$C,0)))</f>
        <v>Electricity Supply</v>
      </c>
      <c r="B280" s="366" t="str">
        <f>IF(ISBLANK(INDEX('Policy Characteristics'!B:B,MATCH($C280,'Policy Characteristics'!$C:$C,0))),"",INDEX('Policy Characteristics'!B:B,MATCH($C280,'Policy Characteristics'!$C:$C,0)))</f>
        <v>Restrict New Power Plant Retrofits</v>
      </c>
      <c r="C280" s="354" t="str">
        <f>C$279</f>
        <v>Boolean Ban New Power Plant Retrofits</v>
      </c>
      <c r="D280" s="348" t="s">
        <v>738</v>
      </c>
      <c r="E280" s="253"/>
      <c r="F280" s="348" t="s">
        <v>739</v>
      </c>
      <c r="G280" s="253"/>
      <c r="H280" s="18">
        <v>2437</v>
      </c>
      <c r="I280" s="367" t="s">
        <v>680</v>
      </c>
      <c r="J280" s="368" t="str">
        <f>IF(ISBLANK(INDEX('Policy Characteristics'!D:D,MATCH($C280,'Policy Characteristics'!$C:$C,0))),"",INDEX('Policy Characteristics'!D:D,MATCH($C280,'Policy Characteristics'!$C:$C,0)))</f>
        <v>Restrict New Power Plant Retrofits</v>
      </c>
      <c r="K280" s="354" t="str">
        <f>IF(ISBLANK(INDEX('Policy Characteristics'!E:E,MATCH($C280,'Policy Characteristics'!$C:$C,0))),"",INDEX('Policy Characteristics'!E:E,MATCH($C280,'Policy Characteristics'!$C:$C,0)))</f>
        <v>elec ban new power plant retrofits</v>
      </c>
      <c r="L280" s="354">
        <f>IF(ISBLANK(INDEX('Policy Characteristics'!F:F,MATCH($C280,'Policy Characteristics'!$C:$C,0))),"",INDEX('Policy Characteristics'!F:F,MATCH($C280,'Policy Characteristics'!$C:$C,0)))</f>
        <v>0</v>
      </c>
      <c r="M280" s="354">
        <f>IF(ISBLANK(INDEX('Policy Characteristics'!G:G,MATCH($C280,'Policy Characteristics'!$C:$C,0))),"",INDEX('Policy Characteristics'!G:G,MATCH($C280,'Policy Characteristics'!$C:$C,0)))</f>
        <v>1</v>
      </c>
      <c r="N280" s="354">
        <f>IF(ISBLANK(INDEX('Policy Characteristics'!H:H,MATCH($C280,'Policy Characteristics'!$C:$C,0))),"",INDEX('Policy Characteristics'!H:H,MATCH($C280,'Policy Characteristics'!$C:$C,0)))</f>
        <v>1</v>
      </c>
      <c r="O280" s="354" t="str">
        <f>IF(ISBLANK(INDEX('Policy Characteristics'!I:I,MATCH($C280,'Policy Characteristics'!$C:$C,0))),"",INDEX('Policy Characteristics'!I:I,MATCH($C280,'Policy Characteristics'!$C:$C,0)))</f>
        <v>on/off</v>
      </c>
      <c r="P280" s="354" t="str">
        <f>IF(ISBLANK(INDEX('Policy Characteristics'!J:J,MATCH($C280,'Policy Characteristics'!$C:$C,0))),"",INDEX('Policy Characteristics'!J:J,MATCH($C280,'Policy Characteristics'!$C:$C,0)))</f>
        <v>**Description:** This policy prevents new capacity of the selected CCS plant type(s) from being built to replace existing non-CCS plants.</v>
      </c>
      <c r="Q280" s="354" t="str">
        <f>IF(ISBLANK(INDEX('Policy Characteristics'!K:K,MATCH($C280,'Policy Characteristics'!$C:$C,0))),"",INDEX('Policy Characteristics'!K:K,MATCH($C280,'Policy Characteristics'!$C:$C,0)))</f>
        <v/>
      </c>
      <c r="R280" s="354" t="str">
        <f>IF(ISBLANK(INDEX('Policy Characteristics'!L:L,MATCH($C280,'Policy Characteristics'!$C:$C,0))),"",INDEX('Policy Characteristics'!L:L,MATCH($C280,'Policy Characteristics'!$C:$C,0)))</f>
        <v/>
      </c>
    </row>
    <row r="281" spans="1:18" s="354" customFormat="1" ht="19.899999999999999" customHeight="1">
      <c r="A281" s="354" t="str">
        <f>IF(ISBLANK(INDEX('Policy Characteristics'!A:A,MATCH($C281,'Policy Characteristics'!$C:$C,0))),"",INDEX('Policy Characteristics'!A:A,MATCH($C281,'Policy Characteristics'!$C:$C,0)))</f>
        <v>Electricity Supply</v>
      </c>
      <c r="B281" s="366" t="str">
        <f>IF(ISBLANK(INDEX('Policy Characteristics'!B:B,MATCH($C281,'Policy Characteristics'!$C:$C,0))),"",INDEX('Policy Characteristics'!B:B,MATCH($C281,'Policy Characteristics'!$C:$C,0)))</f>
        <v>Restrict New Power Plant Retrofits</v>
      </c>
      <c r="C281" s="354" t="str">
        <f t="shared" ref="C281:C302" si="19">C$279</f>
        <v>Boolean Ban New Power Plant Retrofits</v>
      </c>
      <c r="D281" s="348" t="s">
        <v>740</v>
      </c>
      <c r="E281" s="253"/>
      <c r="F281" s="348" t="s">
        <v>741</v>
      </c>
      <c r="G281" s="253"/>
      <c r="H281" s="18">
        <v>2438</v>
      </c>
      <c r="I281" s="367" t="s">
        <v>680</v>
      </c>
      <c r="J281" s="368" t="str">
        <f>IF(ISBLANK(INDEX('Policy Characteristics'!D:D,MATCH($C281,'Policy Characteristics'!$C:$C,0))),"",INDEX('Policy Characteristics'!D:D,MATCH($C281,'Policy Characteristics'!$C:$C,0)))</f>
        <v>Restrict New Power Plant Retrofits</v>
      </c>
      <c r="K281" s="354" t="str">
        <f>IF(ISBLANK(INDEX('Policy Characteristics'!E:E,MATCH($C281,'Policy Characteristics'!$C:$C,0))),"",INDEX('Policy Characteristics'!E:E,MATCH($C281,'Policy Characteristics'!$C:$C,0)))</f>
        <v>elec ban new power plant retrofits</v>
      </c>
      <c r="L281" s="354">
        <f>IF(ISBLANK(INDEX('Policy Characteristics'!F:F,MATCH($C281,'Policy Characteristics'!$C:$C,0))),"",INDEX('Policy Characteristics'!F:F,MATCH($C281,'Policy Characteristics'!$C:$C,0)))</f>
        <v>0</v>
      </c>
      <c r="M281" s="354">
        <f>IF(ISBLANK(INDEX('Policy Characteristics'!G:G,MATCH($C281,'Policy Characteristics'!$C:$C,0))),"",INDEX('Policy Characteristics'!G:G,MATCH($C281,'Policy Characteristics'!$C:$C,0)))</f>
        <v>1</v>
      </c>
      <c r="N281" s="354">
        <f>IF(ISBLANK(INDEX('Policy Characteristics'!H:H,MATCH($C281,'Policy Characteristics'!$C:$C,0))),"",INDEX('Policy Characteristics'!H:H,MATCH($C281,'Policy Characteristics'!$C:$C,0)))</f>
        <v>1</v>
      </c>
      <c r="O281" s="354" t="str">
        <f>IF(ISBLANK(INDEX('Policy Characteristics'!I:I,MATCH($C281,'Policy Characteristics'!$C:$C,0))),"",INDEX('Policy Characteristics'!I:I,MATCH($C281,'Policy Characteristics'!$C:$C,0)))</f>
        <v>on/off</v>
      </c>
      <c r="P281" s="354" t="str">
        <f>IF(ISBLANK(INDEX('Policy Characteristics'!J:J,MATCH($C281,'Policy Characteristics'!$C:$C,0))),"",INDEX('Policy Characteristics'!J:J,MATCH($C281,'Policy Characteristics'!$C:$C,0)))</f>
        <v>**Description:** This policy prevents new capacity of the selected CCS plant type(s) from being built to replace existing non-CCS plants.</v>
      </c>
      <c r="Q281" s="354" t="str">
        <f>IF(ISBLANK(INDEX('Policy Characteristics'!K:K,MATCH($C281,'Policy Characteristics'!$C:$C,0))),"",INDEX('Policy Characteristics'!K:K,MATCH($C281,'Policy Characteristics'!$C:$C,0)))</f>
        <v/>
      </c>
      <c r="R281" s="354" t="str">
        <f>IF(ISBLANK(INDEX('Policy Characteristics'!L:L,MATCH($C281,'Policy Characteristics'!$C:$C,0))),"",INDEX('Policy Characteristics'!L:L,MATCH($C281,'Policy Characteristics'!$C:$C,0)))</f>
        <v/>
      </c>
    </row>
    <row r="282" spans="1:18" s="354" customFormat="1" ht="19.899999999999999" customHeight="1">
      <c r="A282" s="354" t="str">
        <f>IF(ISBLANK(INDEX('Policy Characteristics'!A:A,MATCH($C282,'Policy Characteristics'!$C:$C,0))),"",INDEX('Policy Characteristics'!A:A,MATCH($C282,'Policy Characteristics'!$C:$C,0)))</f>
        <v>Electricity Supply</v>
      </c>
      <c r="B282" s="366" t="str">
        <f>IF(ISBLANK(INDEX('Policy Characteristics'!B:B,MATCH($C282,'Policy Characteristics'!$C:$C,0))),"",INDEX('Policy Characteristics'!B:B,MATCH($C282,'Policy Characteristics'!$C:$C,0)))</f>
        <v>Restrict New Power Plant Retrofits</v>
      </c>
      <c r="C282" s="354" t="str">
        <f t="shared" si="19"/>
        <v>Boolean Ban New Power Plant Retrofits</v>
      </c>
      <c r="D282" s="348" t="s">
        <v>742</v>
      </c>
      <c r="E282" s="253"/>
      <c r="F282" s="348" t="s">
        <v>743</v>
      </c>
      <c r="G282" s="253"/>
      <c r="H282" s="18">
        <v>2439</v>
      </c>
      <c r="I282" s="367" t="s">
        <v>680</v>
      </c>
      <c r="J282" s="368" t="str">
        <f>IF(ISBLANK(INDEX('Policy Characteristics'!D:D,MATCH($C282,'Policy Characteristics'!$C:$C,0))),"",INDEX('Policy Characteristics'!D:D,MATCH($C282,'Policy Characteristics'!$C:$C,0)))</f>
        <v>Restrict New Power Plant Retrofits</v>
      </c>
      <c r="K282" s="354" t="str">
        <f>IF(ISBLANK(INDEX('Policy Characteristics'!E:E,MATCH($C282,'Policy Characteristics'!$C:$C,0))),"",INDEX('Policy Characteristics'!E:E,MATCH($C282,'Policy Characteristics'!$C:$C,0)))</f>
        <v>elec ban new power plant retrofits</v>
      </c>
      <c r="L282" s="354">
        <f>IF(ISBLANK(INDEX('Policy Characteristics'!F:F,MATCH($C282,'Policy Characteristics'!$C:$C,0))),"",INDEX('Policy Characteristics'!F:F,MATCH($C282,'Policy Characteristics'!$C:$C,0)))</f>
        <v>0</v>
      </c>
      <c r="M282" s="354">
        <f>IF(ISBLANK(INDEX('Policy Characteristics'!G:G,MATCH($C282,'Policy Characteristics'!$C:$C,0))),"",INDEX('Policy Characteristics'!G:G,MATCH($C282,'Policy Characteristics'!$C:$C,0)))</f>
        <v>1</v>
      </c>
      <c r="N282" s="354">
        <f>IF(ISBLANK(INDEX('Policy Characteristics'!H:H,MATCH($C282,'Policy Characteristics'!$C:$C,0))),"",INDEX('Policy Characteristics'!H:H,MATCH($C282,'Policy Characteristics'!$C:$C,0)))</f>
        <v>1</v>
      </c>
      <c r="O282" s="354" t="str">
        <f>IF(ISBLANK(INDEX('Policy Characteristics'!I:I,MATCH($C282,'Policy Characteristics'!$C:$C,0))),"",INDEX('Policy Characteristics'!I:I,MATCH($C282,'Policy Characteristics'!$C:$C,0)))</f>
        <v>on/off</v>
      </c>
      <c r="P282" s="354" t="str">
        <f>IF(ISBLANK(INDEX('Policy Characteristics'!J:J,MATCH($C282,'Policy Characteristics'!$C:$C,0))),"",INDEX('Policy Characteristics'!J:J,MATCH($C282,'Policy Characteristics'!$C:$C,0)))</f>
        <v>**Description:** This policy prevents new capacity of the selected CCS plant type(s) from being built to replace existing non-CCS plants.</v>
      </c>
      <c r="Q282" s="354" t="str">
        <f>IF(ISBLANK(INDEX('Policy Characteristics'!K:K,MATCH($C282,'Policy Characteristics'!$C:$C,0))),"",INDEX('Policy Characteristics'!K:K,MATCH($C282,'Policy Characteristics'!$C:$C,0)))</f>
        <v/>
      </c>
      <c r="R282" s="354" t="str">
        <f>IF(ISBLANK(INDEX('Policy Characteristics'!L:L,MATCH($C282,'Policy Characteristics'!$C:$C,0))),"",INDEX('Policy Characteristics'!L:L,MATCH($C282,'Policy Characteristics'!$C:$C,0)))</f>
        <v/>
      </c>
    </row>
    <row r="283" spans="1:18" s="354" customFormat="1" ht="19.899999999999999" customHeight="1">
      <c r="A283" s="354" t="str">
        <f>IF(ISBLANK(INDEX('Policy Characteristics'!A:A,MATCH($C283,'Policy Characteristics'!$C:$C,0))),"",INDEX('Policy Characteristics'!A:A,MATCH($C283,'Policy Characteristics'!$C:$C,0)))</f>
        <v>Electricity Supply</v>
      </c>
      <c r="B283" s="366" t="str">
        <f>IF(ISBLANK(INDEX('Policy Characteristics'!B:B,MATCH($C283,'Policy Characteristics'!$C:$C,0))),"",INDEX('Policy Characteristics'!B:B,MATCH($C283,'Policy Characteristics'!$C:$C,0)))</f>
        <v>Restrict New Power Plant Retrofits</v>
      </c>
      <c r="C283" s="354" t="str">
        <f t="shared" si="19"/>
        <v>Boolean Ban New Power Plant Retrofits</v>
      </c>
      <c r="D283" s="348" t="s">
        <v>744</v>
      </c>
      <c r="E283" s="253"/>
      <c r="F283" s="348" t="s">
        <v>745</v>
      </c>
      <c r="G283" s="253"/>
      <c r="H283" s="18">
        <v>2440</v>
      </c>
      <c r="I283" s="367" t="s">
        <v>680</v>
      </c>
      <c r="J283" s="368" t="str">
        <f>IF(ISBLANK(INDEX('Policy Characteristics'!D:D,MATCH($C283,'Policy Characteristics'!$C:$C,0))),"",INDEX('Policy Characteristics'!D:D,MATCH($C283,'Policy Characteristics'!$C:$C,0)))</f>
        <v>Restrict New Power Plant Retrofits</v>
      </c>
      <c r="K283" s="354" t="str">
        <f>IF(ISBLANK(INDEX('Policy Characteristics'!E:E,MATCH($C283,'Policy Characteristics'!$C:$C,0))),"",INDEX('Policy Characteristics'!E:E,MATCH($C283,'Policy Characteristics'!$C:$C,0)))</f>
        <v>elec ban new power plant retrofits</v>
      </c>
      <c r="L283" s="354">
        <f>IF(ISBLANK(INDEX('Policy Characteristics'!F:F,MATCH($C283,'Policy Characteristics'!$C:$C,0))),"",INDEX('Policy Characteristics'!F:F,MATCH($C283,'Policy Characteristics'!$C:$C,0)))</f>
        <v>0</v>
      </c>
      <c r="M283" s="354">
        <f>IF(ISBLANK(INDEX('Policy Characteristics'!G:G,MATCH($C283,'Policy Characteristics'!$C:$C,0))),"",INDEX('Policy Characteristics'!G:G,MATCH($C283,'Policy Characteristics'!$C:$C,0)))</f>
        <v>1</v>
      </c>
      <c r="N283" s="354">
        <f>IF(ISBLANK(INDEX('Policy Characteristics'!H:H,MATCH($C283,'Policy Characteristics'!$C:$C,0))),"",INDEX('Policy Characteristics'!H:H,MATCH($C283,'Policy Characteristics'!$C:$C,0)))</f>
        <v>1</v>
      </c>
      <c r="O283" s="354" t="str">
        <f>IF(ISBLANK(INDEX('Policy Characteristics'!I:I,MATCH($C283,'Policy Characteristics'!$C:$C,0))),"",INDEX('Policy Characteristics'!I:I,MATCH($C283,'Policy Characteristics'!$C:$C,0)))</f>
        <v>on/off</v>
      </c>
      <c r="P283" s="354" t="str">
        <f>IF(ISBLANK(INDEX('Policy Characteristics'!J:J,MATCH($C283,'Policy Characteristics'!$C:$C,0))),"",INDEX('Policy Characteristics'!J:J,MATCH($C283,'Policy Characteristics'!$C:$C,0)))</f>
        <v>**Description:** This policy prevents new capacity of the selected CCS plant type(s) from being built to replace existing non-CCS plants.</v>
      </c>
      <c r="Q283" s="354" t="str">
        <f>IF(ISBLANK(INDEX('Policy Characteristics'!K:K,MATCH($C283,'Policy Characteristics'!$C:$C,0))),"",INDEX('Policy Characteristics'!K:K,MATCH($C283,'Policy Characteristics'!$C:$C,0)))</f>
        <v/>
      </c>
      <c r="R283" s="354" t="str">
        <f>IF(ISBLANK(INDEX('Policy Characteristics'!L:L,MATCH($C283,'Policy Characteristics'!$C:$C,0))),"",INDEX('Policy Characteristics'!L:L,MATCH($C283,'Policy Characteristics'!$C:$C,0)))</f>
        <v/>
      </c>
    </row>
    <row r="284" spans="1:18" s="354" customFormat="1" ht="19.899999999999999" customHeight="1">
      <c r="A284" s="354" t="str">
        <f>IF(ISBLANK(INDEX('Policy Characteristics'!A:A,MATCH($C284,'Policy Characteristics'!$C:$C,0))),"",INDEX('Policy Characteristics'!A:A,MATCH($C284,'Policy Characteristics'!$C:$C,0)))</f>
        <v>Electricity Supply</v>
      </c>
      <c r="B284" s="366" t="str">
        <f>IF(ISBLANK(INDEX('Policy Characteristics'!B:B,MATCH($C284,'Policy Characteristics'!$C:$C,0))),"",INDEX('Policy Characteristics'!B:B,MATCH($C284,'Policy Characteristics'!$C:$C,0)))</f>
        <v>Restrict New Power Plant Retrofits</v>
      </c>
      <c r="C284" s="354" t="str">
        <f t="shared" si="19"/>
        <v>Boolean Ban New Power Plant Retrofits</v>
      </c>
      <c r="D284" s="348" t="s">
        <v>746</v>
      </c>
      <c r="E284" s="253"/>
      <c r="F284" s="348" t="s">
        <v>747</v>
      </c>
      <c r="G284" s="253"/>
      <c r="H284" s="18">
        <v>2441</v>
      </c>
      <c r="I284" s="367" t="s">
        <v>680</v>
      </c>
      <c r="J284" s="368" t="str">
        <f>IF(ISBLANK(INDEX('Policy Characteristics'!D:D,MATCH($C284,'Policy Characteristics'!$C:$C,0))),"",INDEX('Policy Characteristics'!D:D,MATCH($C284,'Policy Characteristics'!$C:$C,0)))</f>
        <v>Restrict New Power Plant Retrofits</v>
      </c>
      <c r="K284" s="354" t="str">
        <f>IF(ISBLANK(INDEX('Policy Characteristics'!E:E,MATCH($C284,'Policy Characteristics'!$C:$C,0))),"",INDEX('Policy Characteristics'!E:E,MATCH($C284,'Policy Characteristics'!$C:$C,0)))</f>
        <v>elec ban new power plant retrofits</v>
      </c>
      <c r="L284" s="354">
        <f>IF(ISBLANK(INDEX('Policy Characteristics'!F:F,MATCH($C284,'Policy Characteristics'!$C:$C,0))),"",INDEX('Policy Characteristics'!F:F,MATCH($C284,'Policy Characteristics'!$C:$C,0)))</f>
        <v>0</v>
      </c>
      <c r="M284" s="354">
        <f>IF(ISBLANK(INDEX('Policy Characteristics'!G:G,MATCH($C284,'Policy Characteristics'!$C:$C,0))),"",INDEX('Policy Characteristics'!G:G,MATCH($C284,'Policy Characteristics'!$C:$C,0)))</f>
        <v>1</v>
      </c>
      <c r="N284" s="354">
        <f>IF(ISBLANK(INDEX('Policy Characteristics'!H:H,MATCH($C284,'Policy Characteristics'!$C:$C,0))),"",INDEX('Policy Characteristics'!H:H,MATCH($C284,'Policy Characteristics'!$C:$C,0)))</f>
        <v>1</v>
      </c>
      <c r="O284" s="354" t="str">
        <f>IF(ISBLANK(INDEX('Policy Characteristics'!I:I,MATCH($C284,'Policy Characteristics'!$C:$C,0))),"",INDEX('Policy Characteristics'!I:I,MATCH($C284,'Policy Characteristics'!$C:$C,0)))</f>
        <v>on/off</v>
      </c>
      <c r="P284" s="354" t="str">
        <f>IF(ISBLANK(INDEX('Policy Characteristics'!J:J,MATCH($C284,'Policy Characteristics'!$C:$C,0))),"",INDEX('Policy Characteristics'!J:J,MATCH($C284,'Policy Characteristics'!$C:$C,0)))</f>
        <v>**Description:** This policy prevents new capacity of the selected CCS plant type(s) from being built to replace existing non-CCS plants.</v>
      </c>
      <c r="Q284" s="354" t="str">
        <f>IF(ISBLANK(INDEX('Policy Characteristics'!K:K,MATCH($C284,'Policy Characteristics'!$C:$C,0))),"",INDEX('Policy Characteristics'!K:K,MATCH($C284,'Policy Characteristics'!$C:$C,0)))</f>
        <v/>
      </c>
      <c r="R284" s="354" t="str">
        <f>IF(ISBLANK(INDEX('Policy Characteristics'!L:L,MATCH($C284,'Policy Characteristics'!$C:$C,0))),"",INDEX('Policy Characteristics'!L:L,MATCH($C284,'Policy Characteristics'!$C:$C,0)))</f>
        <v/>
      </c>
    </row>
    <row r="285" spans="1:18" s="354" customFormat="1" ht="19.899999999999999" customHeight="1">
      <c r="A285" s="354" t="str">
        <f>IF(ISBLANK(INDEX('Policy Characteristics'!A:A,MATCH($C285,'Policy Characteristics'!$C:$C,0))),"",INDEX('Policy Characteristics'!A:A,MATCH($C285,'Policy Characteristics'!$C:$C,0)))</f>
        <v>Electricity Supply</v>
      </c>
      <c r="B285" s="366" t="str">
        <f>IF(ISBLANK(INDEX('Policy Characteristics'!B:B,MATCH($C285,'Policy Characteristics'!$C:$C,0))),"",INDEX('Policy Characteristics'!B:B,MATCH($C285,'Policy Characteristics'!$C:$C,0)))</f>
        <v>Restrict New Power Plant Retrofits</v>
      </c>
      <c r="C285" s="354" t="str">
        <f t="shared" si="19"/>
        <v>Boolean Ban New Power Plant Retrofits</v>
      </c>
      <c r="D285" s="348" t="s">
        <v>748</v>
      </c>
      <c r="E285" s="253"/>
      <c r="F285" s="348" t="s">
        <v>749</v>
      </c>
      <c r="G285" s="253"/>
      <c r="H285" s="18">
        <v>2442</v>
      </c>
      <c r="I285" s="367" t="s">
        <v>680</v>
      </c>
      <c r="J285" s="368" t="str">
        <f>IF(ISBLANK(INDEX('Policy Characteristics'!D:D,MATCH($C285,'Policy Characteristics'!$C:$C,0))),"",INDEX('Policy Characteristics'!D:D,MATCH($C285,'Policy Characteristics'!$C:$C,0)))</f>
        <v>Restrict New Power Plant Retrofits</v>
      </c>
      <c r="K285" s="354" t="str">
        <f>IF(ISBLANK(INDEX('Policy Characteristics'!E:E,MATCH($C285,'Policy Characteristics'!$C:$C,0))),"",INDEX('Policy Characteristics'!E:E,MATCH($C285,'Policy Characteristics'!$C:$C,0)))</f>
        <v>elec ban new power plant retrofits</v>
      </c>
      <c r="L285" s="354">
        <f>IF(ISBLANK(INDEX('Policy Characteristics'!F:F,MATCH($C285,'Policy Characteristics'!$C:$C,0))),"",INDEX('Policy Characteristics'!F:F,MATCH($C285,'Policy Characteristics'!$C:$C,0)))</f>
        <v>0</v>
      </c>
      <c r="M285" s="354">
        <f>IF(ISBLANK(INDEX('Policy Characteristics'!G:G,MATCH($C285,'Policy Characteristics'!$C:$C,0))),"",INDEX('Policy Characteristics'!G:G,MATCH($C285,'Policy Characteristics'!$C:$C,0)))</f>
        <v>1</v>
      </c>
      <c r="N285" s="354">
        <f>IF(ISBLANK(INDEX('Policy Characteristics'!H:H,MATCH($C285,'Policy Characteristics'!$C:$C,0))),"",INDEX('Policy Characteristics'!H:H,MATCH($C285,'Policy Characteristics'!$C:$C,0)))</f>
        <v>1</v>
      </c>
      <c r="O285" s="354" t="str">
        <f>IF(ISBLANK(INDEX('Policy Characteristics'!I:I,MATCH($C285,'Policy Characteristics'!$C:$C,0))),"",INDEX('Policy Characteristics'!I:I,MATCH($C285,'Policy Characteristics'!$C:$C,0)))</f>
        <v>on/off</v>
      </c>
      <c r="P285" s="354" t="str">
        <f>IF(ISBLANK(INDEX('Policy Characteristics'!J:J,MATCH($C285,'Policy Characteristics'!$C:$C,0))),"",INDEX('Policy Characteristics'!J:J,MATCH($C285,'Policy Characteristics'!$C:$C,0)))</f>
        <v>**Description:** This policy prevents new capacity of the selected CCS plant type(s) from being built to replace existing non-CCS plants.</v>
      </c>
      <c r="Q285" s="354" t="str">
        <f>IF(ISBLANK(INDEX('Policy Characteristics'!K:K,MATCH($C285,'Policy Characteristics'!$C:$C,0))),"",INDEX('Policy Characteristics'!K:K,MATCH($C285,'Policy Characteristics'!$C:$C,0)))</f>
        <v/>
      </c>
      <c r="R285" s="354" t="str">
        <f>IF(ISBLANK(INDEX('Policy Characteristics'!L:L,MATCH($C285,'Policy Characteristics'!$C:$C,0))),"",INDEX('Policy Characteristics'!L:L,MATCH($C285,'Policy Characteristics'!$C:$C,0)))</f>
        <v/>
      </c>
    </row>
    <row r="286" spans="1:18" s="354" customFormat="1" ht="19.899999999999999" customHeight="1">
      <c r="A286" s="354" t="str">
        <f>IF(ISBLANK(INDEX('Policy Characteristics'!A:A,MATCH($C286,'Policy Characteristics'!$C:$C,0))),"",INDEX('Policy Characteristics'!A:A,MATCH($C286,'Policy Characteristics'!$C:$C,0)))</f>
        <v>Electricity Supply</v>
      </c>
      <c r="B286" s="366" t="str">
        <f>IF(ISBLANK(INDEX('Policy Characteristics'!B:B,MATCH($C286,'Policy Characteristics'!$C:$C,0))),"",INDEX('Policy Characteristics'!B:B,MATCH($C286,'Policy Characteristics'!$C:$C,0)))</f>
        <v>Restrict New Power Plant Retrofits</v>
      </c>
      <c r="C286" s="354" t="str">
        <f t="shared" si="19"/>
        <v>Boolean Ban New Power Plant Retrofits</v>
      </c>
      <c r="D286" s="348" t="s">
        <v>750</v>
      </c>
      <c r="E286" s="253"/>
      <c r="F286" s="348" t="s">
        <v>751</v>
      </c>
      <c r="G286" s="253"/>
      <c r="H286" s="18">
        <v>2443</v>
      </c>
      <c r="I286" s="367" t="s">
        <v>680</v>
      </c>
      <c r="J286" s="368" t="str">
        <f>IF(ISBLANK(INDEX('Policy Characteristics'!D:D,MATCH($C286,'Policy Characteristics'!$C:$C,0))),"",INDEX('Policy Characteristics'!D:D,MATCH($C286,'Policy Characteristics'!$C:$C,0)))</f>
        <v>Restrict New Power Plant Retrofits</v>
      </c>
      <c r="K286" s="354" t="str">
        <f>IF(ISBLANK(INDEX('Policy Characteristics'!E:E,MATCH($C286,'Policy Characteristics'!$C:$C,0))),"",INDEX('Policy Characteristics'!E:E,MATCH($C286,'Policy Characteristics'!$C:$C,0)))</f>
        <v>elec ban new power plant retrofits</v>
      </c>
      <c r="L286" s="354">
        <f>IF(ISBLANK(INDEX('Policy Characteristics'!F:F,MATCH($C286,'Policy Characteristics'!$C:$C,0))),"",INDEX('Policy Characteristics'!F:F,MATCH($C286,'Policy Characteristics'!$C:$C,0)))</f>
        <v>0</v>
      </c>
      <c r="M286" s="354">
        <f>IF(ISBLANK(INDEX('Policy Characteristics'!G:G,MATCH($C286,'Policy Characteristics'!$C:$C,0))),"",INDEX('Policy Characteristics'!G:G,MATCH($C286,'Policy Characteristics'!$C:$C,0)))</f>
        <v>1</v>
      </c>
      <c r="N286" s="354">
        <f>IF(ISBLANK(INDEX('Policy Characteristics'!H:H,MATCH($C286,'Policy Characteristics'!$C:$C,0))),"",INDEX('Policy Characteristics'!H:H,MATCH($C286,'Policy Characteristics'!$C:$C,0)))</f>
        <v>1</v>
      </c>
      <c r="O286" s="354" t="str">
        <f>IF(ISBLANK(INDEX('Policy Characteristics'!I:I,MATCH($C286,'Policy Characteristics'!$C:$C,0))),"",INDEX('Policy Characteristics'!I:I,MATCH($C286,'Policy Characteristics'!$C:$C,0)))</f>
        <v>on/off</v>
      </c>
      <c r="P286" s="354" t="str">
        <f>IF(ISBLANK(INDEX('Policy Characteristics'!J:J,MATCH($C286,'Policy Characteristics'!$C:$C,0))),"",INDEX('Policy Characteristics'!J:J,MATCH($C286,'Policy Characteristics'!$C:$C,0)))</f>
        <v>**Description:** This policy prevents new capacity of the selected CCS plant type(s) from being built to replace existing non-CCS plants.</v>
      </c>
      <c r="Q286" s="354" t="str">
        <f>IF(ISBLANK(INDEX('Policy Characteristics'!K:K,MATCH($C286,'Policy Characteristics'!$C:$C,0))),"",INDEX('Policy Characteristics'!K:K,MATCH($C286,'Policy Characteristics'!$C:$C,0)))</f>
        <v/>
      </c>
      <c r="R286" s="354" t="str">
        <f>IF(ISBLANK(INDEX('Policy Characteristics'!L:L,MATCH($C286,'Policy Characteristics'!$C:$C,0))),"",INDEX('Policy Characteristics'!L:L,MATCH($C286,'Policy Characteristics'!$C:$C,0)))</f>
        <v/>
      </c>
    </row>
    <row r="287" spans="1:18" s="354" customFormat="1" ht="19.899999999999999" customHeight="1">
      <c r="A287" s="354" t="str">
        <f>IF(ISBLANK(INDEX('Policy Characteristics'!A:A,MATCH($C287,'Policy Characteristics'!$C:$C,0))),"",INDEX('Policy Characteristics'!A:A,MATCH($C287,'Policy Characteristics'!$C:$C,0)))</f>
        <v>Electricity Supply</v>
      </c>
      <c r="B287" s="366" t="str">
        <f>IF(ISBLANK(INDEX('Policy Characteristics'!B:B,MATCH($C287,'Policy Characteristics'!$C:$C,0))),"",INDEX('Policy Characteristics'!B:B,MATCH($C287,'Policy Characteristics'!$C:$C,0)))</f>
        <v>Restrict New Power Plant Retrofits</v>
      </c>
      <c r="C287" s="354" t="str">
        <f t="shared" si="19"/>
        <v>Boolean Ban New Power Plant Retrofits</v>
      </c>
      <c r="D287" s="348" t="s">
        <v>752</v>
      </c>
      <c r="E287" s="253"/>
      <c r="F287" s="348" t="s">
        <v>753</v>
      </c>
      <c r="G287" s="253"/>
      <c r="H287" s="18">
        <v>2444</v>
      </c>
      <c r="I287" s="367" t="s">
        <v>680</v>
      </c>
      <c r="J287" s="368" t="str">
        <f>IF(ISBLANK(INDEX('Policy Characteristics'!D:D,MATCH($C287,'Policy Characteristics'!$C:$C,0))),"",INDEX('Policy Characteristics'!D:D,MATCH($C287,'Policy Characteristics'!$C:$C,0)))</f>
        <v>Restrict New Power Plant Retrofits</v>
      </c>
      <c r="K287" s="354" t="str">
        <f>IF(ISBLANK(INDEX('Policy Characteristics'!E:E,MATCH($C287,'Policy Characteristics'!$C:$C,0))),"",INDEX('Policy Characteristics'!E:E,MATCH($C287,'Policy Characteristics'!$C:$C,0)))</f>
        <v>elec ban new power plant retrofits</v>
      </c>
      <c r="L287" s="354">
        <f>IF(ISBLANK(INDEX('Policy Characteristics'!F:F,MATCH($C287,'Policy Characteristics'!$C:$C,0))),"",INDEX('Policy Characteristics'!F:F,MATCH($C287,'Policy Characteristics'!$C:$C,0)))</f>
        <v>0</v>
      </c>
      <c r="M287" s="354">
        <f>IF(ISBLANK(INDEX('Policy Characteristics'!G:G,MATCH($C287,'Policy Characteristics'!$C:$C,0))),"",INDEX('Policy Characteristics'!G:G,MATCH($C287,'Policy Characteristics'!$C:$C,0)))</f>
        <v>1</v>
      </c>
      <c r="N287" s="354">
        <f>IF(ISBLANK(INDEX('Policy Characteristics'!H:H,MATCH($C287,'Policy Characteristics'!$C:$C,0))),"",INDEX('Policy Characteristics'!H:H,MATCH($C287,'Policy Characteristics'!$C:$C,0)))</f>
        <v>1</v>
      </c>
      <c r="O287" s="354" t="str">
        <f>IF(ISBLANK(INDEX('Policy Characteristics'!I:I,MATCH($C287,'Policy Characteristics'!$C:$C,0))),"",INDEX('Policy Characteristics'!I:I,MATCH($C287,'Policy Characteristics'!$C:$C,0)))</f>
        <v>on/off</v>
      </c>
      <c r="P287" s="354" t="str">
        <f>IF(ISBLANK(INDEX('Policy Characteristics'!J:J,MATCH($C287,'Policy Characteristics'!$C:$C,0))),"",INDEX('Policy Characteristics'!J:J,MATCH($C287,'Policy Characteristics'!$C:$C,0)))</f>
        <v>**Description:** This policy prevents new capacity of the selected CCS plant type(s) from being built to replace existing non-CCS plants.</v>
      </c>
      <c r="Q287" s="354" t="str">
        <f>IF(ISBLANK(INDEX('Policy Characteristics'!K:K,MATCH($C287,'Policy Characteristics'!$C:$C,0))),"",INDEX('Policy Characteristics'!K:K,MATCH($C287,'Policy Characteristics'!$C:$C,0)))</f>
        <v/>
      </c>
      <c r="R287" s="354" t="str">
        <f>IF(ISBLANK(INDEX('Policy Characteristics'!L:L,MATCH($C287,'Policy Characteristics'!$C:$C,0))),"",INDEX('Policy Characteristics'!L:L,MATCH($C287,'Policy Characteristics'!$C:$C,0)))</f>
        <v/>
      </c>
    </row>
    <row r="288" spans="1:18" s="354" customFormat="1" ht="19.899999999999999" customHeight="1">
      <c r="A288" s="354" t="str">
        <f>IF(ISBLANK(INDEX('Policy Characteristics'!A:A,MATCH($C288,'Policy Characteristics'!$C:$C,0))),"",INDEX('Policy Characteristics'!A:A,MATCH($C288,'Policy Characteristics'!$C:$C,0)))</f>
        <v>Electricity Supply</v>
      </c>
      <c r="B288" s="366" t="str">
        <f>IF(ISBLANK(INDEX('Policy Characteristics'!B:B,MATCH($C288,'Policy Characteristics'!$C:$C,0))),"",INDEX('Policy Characteristics'!B:B,MATCH($C288,'Policy Characteristics'!$C:$C,0)))</f>
        <v>Restrict New Power Plant Retrofits</v>
      </c>
      <c r="C288" s="354" t="str">
        <f t="shared" si="19"/>
        <v>Boolean Ban New Power Plant Retrofits</v>
      </c>
      <c r="D288" s="348" t="s">
        <v>754</v>
      </c>
      <c r="E288" s="253"/>
      <c r="F288" s="348" t="s">
        <v>755</v>
      </c>
      <c r="G288" s="253"/>
      <c r="H288" s="18">
        <v>2445</v>
      </c>
      <c r="I288" s="367" t="s">
        <v>680</v>
      </c>
      <c r="J288" s="368" t="str">
        <f>IF(ISBLANK(INDEX('Policy Characteristics'!D:D,MATCH($C288,'Policy Characteristics'!$C:$C,0))),"",INDEX('Policy Characteristics'!D:D,MATCH($C288,'Policy Characteristics'!$C:$C,0)))</f>
        <v>Restrict New Power Plant Retrofits</v>
      </c>
      <c r="K288" s="354" t="str">
        <f>IF(ISBLANK(INDEX('Policy Characteristics'!E:E,MATCH($C288,'Policy Characteristics'!$C:$C,0))),"",INDEX('Policy Characteristics'!E:E,MATCH($C288,'Policy Characteristics'!$C:$C,0)))</f>
        <v>elec ban new power plant retrofits</v>
      </c>
      <c r="L288" s="354">
        <f>IF(ISBLANK(INDEX('Policy Characteristics'!F:F,MATCH($C288,'Policy Characteristics'!$C:$C,0))),"",INDEX('Policy Characteristics'!F:F,MATCH($C288,'Policy Characteristics'!$C:$C,0)))</f>
        <v>0</v>
      </c>
      <c r="M288" s="354">
        <f>IF(ISBLANK(INDEX('Policy Characteristics'!G:G,MATCH($C288,'Policy Characteristics'!$C:$C,0))),"",INDEX('Policy Characteristics'!G:G,MATCH($C288,'Policy Characteristics'!$C:$C,0)))</f>
        <v>1</v>
      </c>
      <c r="N288" s="354">
        <f>IF(ISBLANK(INDEX('Policy Characteristics'!H:H,MATCH($C288,'Policy Characteristics'!$C:$C,0))),"",INDEX('Policy Characteristics'!H:H,MATCH($C288,'Policy Characteristics'!$C:$C,0)))</f>
        <v>1</v>
      </c>
      <c r="O288" s="354" t="str">
        <f>IF(ISBLANK(INDEX('Policy Characteristics'!I:I,MATCH($C288,'Policy Characteristics'!$C:$C,0))),"",INDEX('Policy Characteristics'!I:I,MATCH($C288,'Policy Characteristics'!$C:$C,0)))</f>
        <v>on/off</v>
      </c>
      <c r="P288" s="354" t="str">
        <f>IF(ISBLANK(INDEX('Policy Characteristics'!J:J,MATCH($C288,'Policy Characteristics'!$C:$C,0))),"",INDEX('Policy Characteristics'!J:J,MATCH($C288,'Policy Characteristics'!$C:$C,0)))</f>
        <v>**Description:** This policy prevents new capacity of the selected CCS plant type(s) from being built to replace existing non-CCS plants.</v>
      </c>
      <c r="Q288" s="354" t="str">
        <f>IF(ISBLANK(INDEX('Policy Characteristics'!K:K,MATCH($C288,'Policy Characteristics'!$C:$C,0))),"",INDEX('Policy Characteristics'!K:K,MATCH($C288,'Policy Characteristics'!$C:$C,0)))</f>
        <v/>
      </c>
      <c r="R288" s="354" t="str">
        <f>IF(ISBLANK(INDEX('Policy Characteristics'!L:L,MATCH($C288,'Policy Characteristics'!$C:$C,0))),"",INDEX('Policy Characteristics'!L:L,MATCH($C288,'Policy Characteristics'!$C:$C,0)))</f>
        <v/>
      </c>
    </row>
    <row r="289" spans="1:19" s="354" customFormat="1" ht="19.899999999999999" customHeight="1">
      <c r="A289" s="354" t="str">
        <f>IF(ISBLANK(INDEX('Policy Characteristics'!A:A,MATCH($C289,'Policy Characteristics'!$C:$C,0))),"",INDEX('Policy Characteristics'!A:A,MATCH($C289,'Policy Characteristics'!$C:$C,0)))</f>
        <v>Electricity Supply</v>
      </c>
      <c r="B289" s="366" t="str">
        <f>IF(ISBLANK(INDEX('Policy Characteristics'!B:B,MATCH($C289,'Policy Characteristics'!$C:$C,0))),"",INDEX('Policy Characteristics'!B:B,MATCH($C289,'Policy Characteristics'!$C:$C,0)))</f>
        <v>Restrict New Power Plant Retrofits</v>
      </c>
      <c r="C289" s="354" t="str">
        <f t="shared" si="19"/>
        <v>Boolean Ban New Power Plant Retrofits</v>
      </c>
      <c r="D289" s="348" t="s">
        <v>756</v>
      </c>
      <c r="E289" s="253"/>
      <c r="F289" s="348" t="s">
        <v>757</v>
      </c>
      <c r="G289" s="253"/>
      <c r="H289" s="18">
        <v>2446</v>
      </c>
      <c r="I289" s="367" t="s">
        <v>680</v>
      </c>
      <c r="J289" s="368" t="str">
        <f>IF(ISBLANK(INDEX('Policy Characteristics'!D:D,MATCH($C289,'Policy Characteristics'!$C:$C,0))),"",INDEX('Policy Characteristics'!D:D,MATCH($C289,'Policy Characteristics'!$C:$C,0)))</f>
        <v>Restrict New Power Plant Retrofits</v>
      </c>
      <c r="K289" s="354" t="str">
        <f>IF(ISBLANK(INDEX('Policy Characteristics'!E:E,MATCH($C289,'Policy Characteristics'!$C:$C,0))),"",INDEX('Policy Characteristics'!E:E,MATCH($C289,'Policy Characteristics'!$C:$C,0)))</f>
        <v>elec ban new power plant retrofits</v>
      </c>
      <c r="L289" s="354">
        <f>IF(ISBLANK(INDEX('Policy Characteristics'!F:F,MATCH($C289,'Policy Characteristics'!$C:$C,0))),"",INDEX('Policy Characteristics'!F:F,MATCH($C289,'Policy Characteristics'!$C:$C,0)))</f>
        <v>0</v>
      </c>
      <c r="M289" s="354">
        <f>IF(ISBLANK(INDEX('Policy Characteristics'!G:G,MATCH($C289,'Policy Characteristics'!$C:$C,0))),"",INDEX('Policy Characteristics'!G:G,MATCH($C289,'Policy Characteristics'!$C:$C,0)))</f>
        <v>1</v>
      </c>
      <c r="N289" s="354">
        <f>IF(ISBLANK(INDEX('Policy Characteristics'!H:H,MATCH($C289,'Policy Characteristics'!$C:$C,0))),"",INDEX('Policy Characteristics'!H:H,MATCH($C289,'Policy Characteristics'!$C:$C,0)))</f>
        <v>1</v>
      </c>
      <c r="O289" s="354" t="str">
        <f>IF(ISBLANK(INDEX('Policy Characteristics'!I:I,MATCH($C289,'Policy Characteristics'!$C:$C,0))),"",INDEX('Policy Characteristics'!I:I,MATCH($C289,'Policy Characteristics'!$C:$C,0)))</f>
        <v>on/off</v>
      </c>
      <c r="P289" s="354" t="str">
        <f>IF(ISBLANK(INDEX('Policy Characteristics'!J:J,MATCH($C289,'Policy Characteristics'!$C:$C,0))),"",INDEX('Policy Characteristics'!J:J,MATCH($C289,'Policy Characteristics'!$C:$C,0)))</f>
        <v>**Description:** This policy prevents new capacity of the selected CCS plant type(s) from being built to replace existing non-CCS plants.</v>
      </c>
      <c r="Q289" s="354" t="str">
        <f>IF(ISBLANK(INDEX('Policy Characteristics'!K:K,MATCH($C289,'Policy Characteristics'!$C:$C,0))),"",INDEX('Policy Characteristics'!K:K,MATCH($C289,'Policy Characteristics'!$C:$C,0)))</f>
        <v/>
      </c>
      <c r="R289" s="354" t="str">
        <f>IF(ISBLANK(INDEX('Policy Characteristics'!L:L,MATCH($C289,'Policy Characteristics'!$C:$C,0))),"",INDEX('Policy Characteristics'!L:L,MATCH($C289,'Policy Characteristics'!$C:$C,0)))</f>
        <v/>
      </c>
    </row>
    <row r="290" spans="1:19" s="354" customFormat="1" ht="19.899999999999999" customHeight="1">
      <c r="A290" s="354" t="str">
        <f>IF(ISBLANK(INDEX('Policy Characteristics'!A:A,MATCH($C290,'Policy Characteristics'!$C:$C,0))),"",INDEX('Policy Characteristics'!A:A,MATCH($C290,'Policy Characteristics'!$C:$C,0)))</f>
        <v>Electricity Supply</v>
      </c>
      <c r="B290" s="366" t="str">
        <f>IF(ISBLANK(INDEX('Policy Characteristics'!B:B,MATCH($C290,'Policy Characteristics'!$C:$C,0))),"",INDEX('Policy Characteristics'!B:B,MATCH($C290,'Policy Characteristics'!$C:$C,0)))</f>
        <v>Restrict New Power Plant Retrofits</v>
      </c>
      <c r="C290" s="354" t="str">
        <f t="shared" si="19"/>
        <v>Boolean Ban New Power Plant Retrofits</v>
      </c>
      <c r="D290" s="348" t="s">
        <v>758</v>
      </c>
      <c r="E290" s="253"/>
      <c r="F290" s="348" t="s">
        <v>759</v>
      </c>
      <c r="G290" s="253"/>
      <c r="H290" s="18">
        <v>2447</v>
      </c>
      <c r="I290" s="367" t="s">
        <v>680</v>
      </c>
      <c r="J290" s="368" t="str">
        <f>IF(ISBLANK(INDEX('Policy Characteristics'!D:D,MATCH($C290,'Policy Characteristics'!$C:$C,0))),"",INDEX('Policy Characteristics'!D:D,MATCH($C290,'Policy Characteristics'!$C:$C,0)))</f>
        <v>Restrict New Power Plant Retrofits</v>
      </c>
      <c r="K290" s="354" t="str">
        <f>IF(ISBLANK(INDEX('Policy Characteristics'!E:E,MATCH($C290,'Policy Characteristics'!$C:$C,0))),"",INDEX('Policy Characteristics'!E:E,MATCH($C290,'Policy Characteristics'!$C:$C,0)))</f>
        <v>elec ban new power plant retrofits</v>
      </c>
      <c r="L290" s="354">
        <f>IF(ISBLANK(INDEX('Policy Characteristics'!F:F,MATCH($C290,'Policy Characteristics'!$C:$C,0))),"",INDEX('Policy Characteristics'!F:F,MATCH($C290,'Policy Characteristics'!$C:$C,0)))</f>
        <v>0</v>
      </c>
      <c r="M290" s="354">
        <f>IF(ISBLANK(INDEX('Policy Characteristics'!G:G,MATCH($C290,'Policy Characteristics'!$C:$C,0))),"",INDEX('Policy Characteristics'!G:G,MATCH($C290,'Policy Characteristics'!$C:$C,0)))</f>
        <v>1</v>
      </c>
      <c r="N290" s="354">
        <f>IF(ISBLANK(INDEX('Policy Characteristics'!H:H,MATCH($C290,'Policy Characteristics'!$C:$C,0))),"",INDEX('Policy Characteristics'!H:H,MATCH($C290,'Policy Characteristics'!$C:$C,0)))</f>
        <v>1</v>
      </c>
      <c r="O290" s="354" t="str">
        <f>IF(ISBLANK(INDEX('Policy Characteristics'!I:I,MATCH($C290,'Policy Characteristics'!$C:$C,0))),"",INDEX('Policy Characteristics'!I:I,MATCH($C290,'Policy Characteristics'!$C:$C,0)))</f>
        <v>on/off</v>
      </c>
      <c r="P290" s="354" t="str">
        <f>IF(ISBLANK(INDEX('Policy Characteristics'!J:J,MATCH($C290,'Policy Characteristics'!$C:$C,0))),"",INDEX('Policy Characteristics'!J:J,MATCH($C290,'Policy Characteristics'!$C:$C,0)))</f>
        <v>**Description:** This policy prevents new capacity of the selected CCS plant type(s) from being built to replace existing non-CCS plants.</v>
      </c>
      <c r="Q290" s="354" t="str">
        <f>IF(ISBLANK(INDEX('Policy Characteristics'!K:K,MATCH($C290,'Policy Characteristics'!$C:$C,0))),"",INDEX('Policy Characteristics'!K:K,MATCH($C290,'Policy Characteristics'!$C:$C,0)))</f>
        <v/>
      </c>
      <c r="R290" s="354" t="str">
        <f>IF(ISBLANK(INDEX('Policy Characteristics'!L:L,MATCH($C290,'Policy Characteristics'!$C:$C,0))),"",INDEX('Policy Characteristics'!L:L,MATCH($C290,'Policy Characteristics'!$C:$C,0)))</f>
        <v/>
      </c>
    </row>
    <row r="291" spans="1:19" s="354" customFormat="1" ht="19.899999999999999" customHeight="1">
      <c r="A291" s="354" t="str">
        <f>IF(ISBLANK(INDEX('Policy Characteristics'!A:A,MATCH($C291,'Policy Characteristics'!$C:$C,0))),"",INDEX('Policy Characteristics'!A:A,MATCH($C291,'Policy Characteristics'!$C:$C,0)))</f>
        <v>Electricity Supply</v>
      </c>
      <c r="B291" s="366" t="str">
        <f>IF(ISBLANK(INDEX('Policy Characteristics'!B:B,MATCH($C291,'Policy Characteristics'!$C:$C,0))),"",INDEX('Policy Characteristics'!B:B,MATCH($C291,'Policy Characteristics'!$C:$C,0)))</f>
        <v>Restrict New Power Plant Retrofits</v>
      </c>
      <c r="C291" s="354" t="str">
        <f t="shared" si="19"/>
        <v>Boolean Ban New Power Plant Retrofits</v>
      </c>
      <c r="D291" s="348" t="s">
        <v>760</v>
      </c>
      <c r="E291" s="253"/>
      <c r="F291" s="348" t="s">
        <v>761</v>
      </c>
      <c r="G291" s="253"/>
      <c r="H291" s="18">
        <v>2448</v>
      </c>
      <c r="I291" s="367" t="s">
        <v>680</v>
      </c>
      <c r="J291" s="368" t="str">
        <f>IF(ISBLANK(INDEX('Policy Characteristics'!D:D,MATCH($C291,'Policy Characteristics'!$C:$C,0))),"",INDEX('Policy Characteristics'!D:D,MATCH($C291,'Policy Characteristics'!$C:$C,0)))</f>
        <v>Restrict New Power Plant Retrofits</v>
      </c>
      <c r="K291" s="354" t="str">
        <f>IF(ISBLANK(INDEX('Policy Characteristics'!E:E,MATCH($C291,'Policy Characteristics'!$C:$C,0))),"",INDEX('Policy Characteristics'!E:E,MATCH($C291,'Policy Characteristics'!$C:$C,0)))</f>
        <v>elec ban new power plant retrofits</v>
      </c>
      <c r="L291" s="354">
        <f>IF(ISBLANK(INDEX('Policy Characteristics'!F:F,MATCH($C291,'Policy Characteristics'!$C:$C,0))),"",INDEX('Policy Characteristics'!F:F,MATCH($C291,'Policy Characteristics'!$C:$C,0)))</f>
        <v>0</v>
      </c>
      <c r="M291" s="354">
        <f>IF(ISBLANK(INDEX('Policy Characteristics'!G:G,MATCH($C291,'Policy Characteristics'!$C:$C,0))),"",INDEX('Policy Characteristics'!G:G,MATCH($C291,'Policy Characteristics'!$C:$C,0)))</f>
        <v>1</v>
      </c>
      <c r="N291" s="354">
        <f>IF(ISBLANK(INDEX('Policy Characteristics'!H:H,MATCH($C291,'Policy Characteristics'!$C:$C,0))),"",INDEX('Policy Characteristics'!H:H,MATCH($C291,'Policy Characteristics'!$C:$C,0)))</f>
        <v>1</v>
      </c>
      <c r="O291" s="354" t="str">
        <f>IF(ISBLANK(INDEX('Policy Characteristics'!I:I,MATCH($C291,'Policy Characteristics'!$C:$C,0))),"",INDEX('Policy Characteristics'!I:I,MATCH($C291,'Policy Characteristics'!$C:$C,0)))</f>
        <v>on/off</v>
      </c>
      <c r="P291" s="354" t="str">
        <f>IF(ISBLANK(INDEX('Policy Characteristics'!J:J,MATCH($C291,'Policy Characteristics'!$C:$C,0))),"",INDEX('Policy Characteristics'!J:J,MATCH($C291,'Policy Characteristics'!$C:$C,0)))</f>
        <v>**Description:** This policy prevents new capacity of the selected CCS plant type(s) from being built to replace existing non-CCS plants.</v>
      </c>
      <c r="Q291" s="354" t="str">
        <f>IF(ISBLANK(INDEX('Policy Characteristics'!K:K,MATCH($C291,'Policy Characteristics'!$C:$C,0))),"",INDEX('Policy Characteristics'!K:K,MATCH($C291,'Policy Characteristics'!$C:$C,0)))</f>
        <v/>
      </c>
      <c r="R291" s="354" t="str">
        <f>IF(ISBLANK(INDEX('Policy Characteristics'!L:L,MATCH($C291,'Policy Characteristics'!$C:$C,0))),"",INDEX('Policy Characteristics'!L:L,MATCH($C291,'Policy Characteristics'!$C:$C,0)))</f>
        <v/>
      </c>
    </row>
    <row r="292" spans="1:19" s="354" customFormat="1" ht="19.899999999999999" customHeight="1">
      <c r="A292" s="354" t="str">
        <f>IF(ISBLANK(INDEX('Policy Characteristics'!A:A,MATCH($C292,'Policy Characteristics'!$C:$C,0))),"",INDEX('Policy Characteristics'!A:A,MATCH($C292,'Policy Characteristics'!$C:$C,0)))</f>
        <v>Electricity Supply</v>
      </c>
      <c r="B292" s="366" t="str">
        <f>IF(ISBLANK(INDEX('Policy Characteristics'!B:B,MATCH($C292,'Policy Characteristics'!$C:$C,0))),"",INDEX('Policy Characteristics'!B:B,MATCH($C292,'Policy Characteristics'!$C:$C,0)))</f>
        <v>Restrict New Power Plant Retrofits</v>
      </c>
      <c r="C292" s="354" t="str">
        <f t="shared" si="19"/>
        <v>Boolean Ban New Power Plant Retrofits</v>
      </c>
      <c r="D292" s="348" t="s">
        <v>762</v>
      </c>
      <c r="E292" s="253"/>
      <c r="F292" s="348" t="s">
        <v>763</v>
      </c>
      <c r="G292" s="253"/>
      <c r="H292" s="18">
        <v>2449</v>
      </c>
      <c r="I292" s="367" t="s">
        <v>680</v>
      </c>
      <c r="J292" s="368" t="str">
        <f>IF(ISBLANK(INDEX('Policy Characteristics'!D:D,MATCH($C292,'Policy Characteristics'!$C:$C,0))),"",INDEX('Policy Characteristics'!D:D,MATCH($C292,'Policy Characteristics'!$C:$C,0)))</f>
        <v>Restrict New Power Plant Retrofits</v>
      </c>
      <c r="K292" s="354" t="str">
        <f>IF(ISBLANK(INDEX('Policy Characteristics'!E:E,MATCH($C292,'Policy Characteristics'!$C:$C,0))),"",INDEX('Policy Characteristics'!E:E,MATCH($C292,'Policy Characteristics'!$C:$C,0)))</f>
        <v>elec ban new power plant retrofits</v>
      </c>
      <c r="L292" s="354">
        <f>IF(ISBLANK(INDEX('Policy Characteristics'!F:F,MATCH($C292,'Policy Characteristics'!$C:$C,0))),"",INDEX('Policy Characteristics'!F:F,MATCH($C292,'Policy Characteristics'!$C:$C,0)))</f>
        <v>0</v>
      </c>
      <c r="M292" s="354">
        <f>IF(ISBLANK(INDEX('Policy Characteristics'!G:G,MATCH($C292,'Policy Characteristics'!$C:$C,0))),"",INDEX('Policy Characteristics'!G:G,MATCH($C292,'Policy Characteristics'!$C:$C,0)))</f>
        <v>1</v>
      </c>
      <c r="N292" s="354">
        <f>IF(ISBLANK(INDEX('Policy Characteristics'!H:H,MATCH($C292,'Policy Characteristics'!$C:$C,0))),"",INDEX('Policy Characteristics'!H:H,MATCH($C292,'Policy Characteristics'!$C:$C,0)))</f>
        <v>1</v>
      </c>
      <c r="O292" s="354" t="str">
        <f>IF(ISBLANK(INDEX('Policy Characteristics'!I:I,MATCH($C292,'Policy Characteristics'!$C:$C,0))),"",INDEX('Policy Characteristics'!I:I,MATCH($C292,'Policy Characteristics'!$C:$C,0)))</f>
        <v>on/off</v>
      </c>
      <c r="P292" s="354" t="str">
        <f>IF(ISBLANK(INDEX('Policy Characteristics'!J:J,MATCH($C292,'Policy Characteristics'!$C:$C,0))),"",INDEX('Policy Characteristics'!J:J,MATCH($C292,'Policy Characteristics'!$C:$C,0)))</f>
        <v>**Description:** This policy prevents new capacity of the selected CCS plant type(s) from being built to replace existing non-CCS plants.</v>
      </c>
      <c r="Q292" s="354" t="str">
        <f>IF(ISBLANK(INDEX('Policy Characteristics'!K:K,MATCH($C292,'Policy Characteristics'!$C:$C,0))),"",INDEX('Policy Characteristics'!K:K,MATCH($C292,'Policy Characteristics'!$C:$C,0)))</f>
        <v/>
      </c>
      <c r="R292" s="354" t="str">
        <f>IF(ISBLANK(INDEX('Policy Characteristics'!L:L,MATCH($C292,'Policy Characteristics'!$C:$C,0))),"",INDEX('Policy Characteristics'!L:L,MATCH($C292,'Policy Characteristics'!$C:$C,0)))</f>
        <v/>
      </c>
    </row>
    <row r="293" spans="1:19" s="354" customFormat="1" ht="19.899999999999999" customHeight="1">
      <c r="A293" s="354" t="str">
        <f>IF(ISBLANK(INDEX('Policy Characteristics'!A:A,MATCH($C293,'Policy Characteristics'!$C:$C,0))),"",INDEX('Policy Characteristics'!A:A,MATCH($C293,'Policy Characteristics'!$C:$C,0)))</f>
        <v>Electricity Supply</v>
      </c>
      <c r="B293" s="366" t="str">
        <f>IF(ISBLANK(INDEX('Policy Characteristics'!B:B,MATCH($C293,'Policy Characteristics'!$C:$C,0))),"",INDEX('Policy Characteristics'!B:B,MATCH($C293,'Policy Characteristics'!$C:$C,0)))</f>
        <v>Restrict New Power Plant Retrofits</v>
      </c>
      <c r="C293" s="354" t="str">
        <f t="shared" si="19"/>
        <v>Boolean Ban New Power Plant Retrofits</v>
      </c>
      <c r="D293" s="348" t="s">
        <v>764</v>
      </c>
      <c r="E293" s="253"/>
      <c r="F293" s="348" t="s">
        <v>765</v>
      </c>
      <c r="G293" s="253"/>
      <c r="H293" s="18">
        <v>2450</v>
      </c>
      <c r="I293" s="367" t="s">
        <v>680</v>
      </c>
      <c r="J293" s="368" t="str">
        <f>IF(ISBLANK(INDEX('Policy Characteristics'!D:D,MATCH($C293,'Policy Characteristics'!$C:$C,0))),"",INDEX('Policy Characteristics'!D:D,MATCH($C293,'Policy Characteristics'!$C:$C,0)))</f>
        <v>Restrict New Power Plant Retrofits</v>
      </c>
      <c r="K293" s="354" t="str">
        <f>IF(ISBLANK(INDEX('Policy Characteristics'!E:E,MATCH($C293,'Policy Characteristics'!$C:$C,0))),"",INDEX('Policy Characteristics'!E:E,MATCH($C293,'Policy Characteristics'!$C:$C,0)))</f>
        <v>elec ban new power plant retrofits</v>
      </c>
      <c r="L293" s="354">
        <f>IF(ISBLANK(INDEX('Policy Characteristics'!F:F,MATCH($C293,'Policy Characteristics'!$C:$C,0))),"",INDEX('Policy Characteristics'!F:F,MATCH($C293,'Policy Characteristics'!$C:$C,0)))</f>
        <v>0</v>
      </c>
      <c r="M293" s="354">
        <f>IF(ISBLANK(INDEX('Policy Characteristics'!G:G,MATCH($C293,'Policy Characteristics'!$C:$C,0))),"",INDEX('Policy Characteristics'!G:G,MATCH($C293,'Policy Characteristics'!$C:$C,0)))</f>
        <v>1</v>
      </c>
      <c r="N293" s="354">
        <f>IF(ISBLANK(INDEX('Policy Characteristics'!H:H,MATCH($C293,'Policy Characteristics'!$C:$C,0))),"",INDEX('Policy Characteristics'!H:H,MATCH($C293,'Policy Characteristics'!$C:$C,0)))</f>
        <v>1</v>
      </c>
      <c r="O293" s="354" t="str">
        <f>IF(ISBLANK(INDEX('Policy Characteristics'!I:I,MATCH($C293,'Policy Characteristics'!$C:$C,0))),"",INDEX('Policy Characteristics'!I:I,MATCH($C293,'Policy Characteristics'!$C:$C,0)))</f>
        <v>on/off</v>
      </c>
      <c r="P293" s="354" t="str">
        <f>IF(ISBLANK(INDEX('Policy Characteristics'!J:J,MATCH($C293,'Policy Characteristics'!$C:$C,0))),"",INDEX('Policy Characteristics'!J:J,MATCH($C293,'Policy Characteristics'!$C:$C,0)))</f>
        <v>**Description:** This policy prevents new capacity of the selected CCS plant type(s) from being built to replace existing non-CCS plants.</v>
      </c>
      <c r="Q293" s="354" t="str">
        <f>IF(ISBLANK(INDEX('Policy Characteristics'!K:K,MATCH($C293,'Policy Characteristics'!$C:$C,0))),"",INDEX('Policy Characteristics'!K:K,MATCH($C293,'Policy Characteristics'!$C:$C,0)))</f>
        <v/>
      </c>
      <c r="R293" s="354" t="str">
        <f>IF(ISBLANK(INDEX('Policy Characteristics'!L:L,MATCH($C293,'Policy Characteristics'!$C:$C,0))),"",INDEX('Policy Characteristics'!L:L,MATCH($C293,'Policy Characteristics'!$C:$C,0)))</f>
        <v/>
      </c>
    </row>
    <row r="294" spans="1:19" s="354" customFormat="1" ht="19.899999999999999" customHeight="1">
      <c r="A294" s="354" t="str">
        <f>IF(ISBLANK(INDEX('Policy Characteristics'!A:A,MATCH($C294,'Policy Characteristics'!$C:$C,0))),"",INDEX('Policy Characteristics'!A:A,MATCH($C294,'Policy Characteristics'!$C:$C,0)))</f>
        <v>Electricity Supply</v>
      </c>
      <c r="B294" s="366" t="str">
        <f>IF(ISBLANK(INDEX('Policy Characteristics'!B:B,MATCH($C294,'Policy Characteristics'!$C:$C,0))),"",INDEX('Policy Characteristics'!B:B,MATCH($C294,'Policy Characteristics'!$C:$C,0)))</f>
        <v>Restrict New Power Plant Retrofits</v>
      </c>
      <c r="C294" s="354" t="str">
        <f t="shared" si="19"/>
        <v>Boolean Ban New Power Plant Retrofits</v>
      </c>
      <c r="D294" s="348" t="s">
        <v>766</v>
      </c>
      <c r="E294" s="253"/>
      <c r="F294" s="348" t="s">
        <v>767</v>
      </c>
      <c r="G294" s="253"/>
      <c r="H294" s="18">
        <v>2451</v>
      </c>
      <c r="I294" s="367" t="s">
        <v>680</v>
      </c>
      <c r="J294" s="368" t="str">
        <f>IF(ISBLANK(INDEX('Policy Characteristics'!D:D,MATCH($C294,'Policy Characteristics'!$C:$C,0))),"",INDEX('Policy Characteristics'!D:D,MATCH($C294,'Policy Characteristics'!$C:$C,0)))</f>
        <v>Restrict New Power Plant Retrofits</v>
      </c>
      <c r="K294" s="354" t="str">
        <f>IF(ISBLANK(INDEX('Policy Characteristics'!E:E,MATCH($C294,'Policy Characteristics'!$C:$C,0))),"",INDEX('Policy Characteristics'!E:E,MATCH($C294,'Policy Characteristics'!$C:$C,0)))</f>
        <v>elec ban new power plant retrofits</v>
      </c>
      <c r="L294" s="354">
        <f>IF(ISBLANK(INDEX('Policy Characteristics'!F:F,MATCH($C294,'Policy Characteristics'!$C:$C,0))),"",INDEX('Policy Characteristics'!F:F,MATCH($C294,'Policy Characteristics'!$C:$C,0)))</f>
        <v>0</v>
      </c>
      <c r="M294" s="354">
        <f>IF(ISBLANK(INDEX('Policy Characteristics'!G:G,MATCH($C294,'Policy Characteristics'!$C:$C,0))),"",INDEX('Policy Characteristics'!G:G,MATCH($C294,'Policy Characteristics'!$C:$C,0)))</f>
        <v>1</v>
      </c>
      <c r="N294" s="354">
        <f>IF(ISBLANK(INDEX('Policy Characteristics'!H:H,MATCH($C294,'Policy Characteristics'!$C:$C,0))),"",INDEX('Policy Characteristics'!H:H,MATCH($C294,'Policy Characteristics'!$C:$C,0)))</f>
        <v>1</v>
      </c>
      <c r="O294" s="354" t="str">
        <f>IF(ISBLANK(INDEX('Policy Characteristics'!I:I,MATCH($C294,'Policy Characteristics'!$C:$C,0))),"",INDEX('Policy Characteristics'!I:I,MATCH($C294,'Policy Characteristics'!$C:$C,0)))</f>
        <v>on/off</v>
      </c>
      <c r="P294" s="354" t="str">
        <f>IF(ISBLANK(INDEX('Policy Characteristics'!J:J,MATCH($C294,'Policy Characteristics'!$C:$C,0))),"",INDEX('Policy Characteristics'!J:J,MATCH($C294,'Policy Characteristics'!$C:$C,0)))</f>
        <v>**Description:** This policy prevents new capacity of the selected CCS plant type(s) from being built to replace existing non-CCS plants.</v>
      </c>
      <c r="Q294" s="354" t="str">
        <f>IF(ISBLANK(INDEX('Policy Characteristics'!K:K,MATCH($C294,'Policy Characteristics'!$C:$C,0))),"",INDEX('Policy Characteristics'!K:K,MATCH($C294,'Policy Characteristics'!$C:$C,0)))</f>
        <v/>
      </c>
      <c r="R294" s="354" t="str">
        <f>IF(ISBLANK(INDEX('Policy Characteristics'!L:L,MATCH($C294,'Policy Characteristics'!$C:$C,0))),"",INDEX('Policy Characteristics'!L:L,MATCH($C294,'Policy Characteristics'!$C:$C,0)))</f>
        <v/>
      </c>
    </row>
    <row r="295" spans="1:19" s="354" customFormat="1" ht="19.899999999999999" customHeight="1">
      <c r="A295" s="354" t="str">
        <f>IF(ISBLANK(INDEX('Policy Characteristics'!A:A,MATCH($C295,'Policy Characteristics'!$C:$C,0))),"",INDEX('Policy Characteristics'!A:A,MATCH($C295,'Policy Characteristics'!$C:$C,0)))</f>
        <v>Electricity Supply</v>
      </c>
      <c r="B295" s="366" t="str">
        <f>IF(ISBLANK(INDEX('Policy Characteristics'!B:B,MATCH($C295,'Policy Characteristics'!$C:$C,0))),"",INDEX('Policy Characteristics'!B:B,MATCH($C295,'Policy Characteristics'!$C:$C,0)))</f>
        <v>Restrict New Power Plant Retrofits</v>
      </c>
      <c r="C295" s="354" t="str">
        <f t="shared" si="19"/>
        <v>Boolean Ban New Power Plant Retrofits</v>
      </c>
      <c r="D295" s="348" t="s">
        <v>768</v>
      </c>
      <c r="E295" s="253"/>
      <c r="F295" s="348" t="s">
        <v>769</v>
      </c>
      <c r="G295" s="253"/>
      <c r="H295" s="18">
        <v>2452</v>
      </c>
      <c r="I295" s="367" t="s">
        <v>680</v>
      </c>
      <c r="J295" s="368" t="str">
        <f>IF(ISBLANK(INDEX('Policy Characteristics'!D:D,MATCH($C295,'Policy Characteristics'!$C:$C,0))),"",INDEX('Policy Characteristics'!D:D,MATCH($C295,'Policy Characteristics'!$C:$C,0)))</f>
        <v>Restrict New Power Plant Retrofits</v>
      </c>
      <c r="K295" s="354" t="str">
        <f>IF(ISBLANK(INDEX('Policy Characteristics'!E:E,MATCH($C295,'Policy Characteristics'!$C:$C,0))),"",INDEX('Policy Characteristics'!E:E,MATCH($C295,'Policy Characteristics'!$C:$C,0)))</f>
        <v>elec ban new power plant retrofits</v>
      </c>
      <c r="L295" s="354">
        <f>IF(ISBLANK(INDEX('Policy Characteristics'!F:F,MATCH($C295,'Policy Characteristics'!$C:$C,0))),"",INDEX('Policy Characteristics'!F:F,MATCH($C295,'Policy Characteristics'!$C:$C,0)))</f>
        <v>0</v>
      </c>
      <c r="M295" s="354">
        <f>IF(ISBLANK(INDEX('Policy Characteristics'!G:G,MATCH($C295,'Policy Characteristics'!$C:$C,0))),"",INDEX('Policy Characteristics'!G:G,MATCH($C295,'Policy Characteristics'!$C:$C,0)))</f>
        <v>1</v>
      </c>
      <c r="N295" s="354">
        <f>IF(ISBLANK(INDEX('Policy Characteristics'!H:H,MATCH($C295,'Policy Characteristics'!$C:$C,0))),"",INDEX('Policy Characteristics'!H:H,MATCH($C295,'Policy Characteristics'!$C:$C,0)))</f>
        <v>1</v>
      </c>
      <c r="O295" s="354" t="str">
        <f>IF(ISBLANK(INDEX('Policy Characteristics'!I:I,MATCH($C295,'Policy Characteristics'!$C:$C,0))),"",INDEX('Policy Characteristics'!I:I,MATCH($C295,'Policy Characteristics'!$C:$C,0)))</f>
        <v>on/off</v>
      </c>
      <c r="P295" s="354" t="str">
        <f>IF(ISBLANK(INDEX('Policy Characteristics'!J:J,MATCH($C295,'Policy Characteristics'!$C:$C,0))),"",INDEX('Policy Characteristics'!J:J,MATCH($C295,'Policy Characteristics'!$C:$C,0)))</f>
        <v>**Description:** This policy prevents new capacity of the selected CCS plant type(s) from being built to replace existing non-CCS plants.</v>
      </c>
      <c r="Q295" s="354" t="str">
        <f>IF(ISBLANK(INDEX('Policy Characteristics'!K:K,MATCH($C295,'Policy Characteristics'!$C:$C,0))),"",INDEX('Policy Characteristics'!K:K,MATCH($C295,'Policy Characteristics'!$C:$C,0)))</f>
        <v/>
      </c>
      <c r="R295" s="354" t="str">
        <f>IF(ISBLANK(INDEX('Policy Characteristics'!L:L,MATCH($C295,'Policy Characteristics'!$C:$C,0))),"",INDEX('Policy Characteristics'!L:L,MATCH($C295,'Policy Characteristics'!$C:$C,0)))</f>
        <v/>
      </c>
    </row>
    <row r="296" spans="1:19" s="354" customFormat="1" ht="19.899999999999999" customHeight="1">
      <c r="A296" s="354" t="str">
        <f>IF(ISBLANK(INDEX('Policy Characteristics'!A:A,MATCH($C296,'Policy Characteristics'!$C:$C,0))),"",INDEX('Policy Characteristics'!A:A,MATCH($C296,'Policy Characteristics'!$C:$C,0)))</f>
        <v>Electricity Supply</v>
      </c>
      <c r="B296" s="366" t="str">
        <f>IF(ISBLANK(INDEX('Policy Characteristics'!B:B,MATCH($C296,'Policy Characteristics'!$C:$C,0))),"",INDEX('Policy Characteristics'!B:B,MATCH($C296,'Policy Characteristics'!$C:$C,0)))</f>
        <v>Restrict New Power Plant Retrofits</v>
      </c>
      <c r="C296" s="354" t="str">
        <f t="shared" si="19"/>
        <v>Boolean Ban New Power Plant Retrofits</v>
      </c>
      <c r="D296" s="348" t="s">
        <v>770</v>
      </c>
      <c r="E296" s="253"/>
      <c r="F296" s="348" t="s">
        <v>771</v>
      </c>
      <c r="G296" s="253"/>
      <c r="H296" s="18">
        <v>2453</v>
      </c>
      <c r="I296" s="367" t="s">
        <v>670</v>
      </c>
      <c r="J296" s="368" t="str">
        <f>IF(ISBLANK(INDEX('Policy Characteristics'!D:D,MATCH($C296,'Policy Characteristics'!$C:$C,0))),"",INDEX('Policy Characteristics'!D:D,MATCH($C296,'Policy Characteristics'!$C:$C,0)))</f>
        <v>Restrict New Power Plant Retrofits</v>
      </c>
      <c r="K296" s="354" t="str">
        <f>IF(ISBLANK(INDEX('Policy Characteristics'!E:E,MATCH($C296,'Policy Characteristics'!$C:$C,0))),"",INDEX('Policy Characteristics'!E:E,MATCH($C296,'Policy Characteristics'!$C:$C,0)))</f>
        <v>elec ban new power plant retrofits</v>
      </c>
      <c r="L296" s="354">
        <f>IF(ISBLANK(INDEX('Policy Characteristics'!F:F,MATCH($C296,'Policy Characteristics'!$C:$C,0))),"",INDEX('Policy Characteristics'!F:F,MATCH($C296,'Policy Characteristics'!$C:$C,0)))</f>
        <v>0</v>
      </c>
      <c r="M296" s="354">
        <f>IF(ISBLANK(INDEX('Policy Characteristics'!G:G,MATCH($C296,'Policy Characteristics'!$C:$C,0))),"",INDEX('Policy Characteristics'!G:G,MATCH($C296,'Policy Characteristics'!$C:$C,0)))</f>
        <v>1</v>
      </c>
      <c r="N296" s="354">
        <f>IF(ISBLANK(INDEX('Policy Characteristics'!H:H,MATCH($C296,'Policy Characteristics'!$C:$C,0))),"",INDEX('Policy Characteristics'!H:H,MATCH($C296,'Policy Characteristics'!$C:$C,0)))</f>
        <v>1</v>
      </c>
      <c r="O296" s="354" t="str">
        <f>IF(ISBLANK(INDEX('Policy Characteristics'!I:I,MATCH($C296,'Policy Characteristics'!$C:$C,0))),"",INDEX('Policy Characteristics'!I:I,MATCH($C296,'Policy Characteristics'!$C:$C,0)))</f>
        <v>on/off</v>
      </c>
      <c r="P296" s="354" t="str">
        <f>IF(ISBLANK(INDEX('Policy Characteristics'!J:J,MATCH($C296,'Policy Characteristics'!$C:$C,0))),"",INDEX('Policy Characteristics'!J:J,MATCH($C296,'Policy Characteristics'!$C:$C,0)))</f>
        <v>**Description:** This policy prevents new capacity of the selected CCS plant type(s) from being built to replace existing non-CCS plants.</v>
      </c>
      <c r="Q296" s="354" t="str">
        <f>IF(ISBLANK(INDEX('Policy Characteristics'!K:K,MATCH($C296,'Policy Characteristics'!$C:$C,0))),"",INDEX('Policy Characteristics'!K:K,MATCH($C296,'Policy Characteristics'!$C:$C,0)))</f>
        <v/>
      </c>
      <c r="R296" s="354" t="str">
        <f>IF(ISBLANK(INDEX('Policy Characteristics'!L:L,MATCH($C296,'Policy Characteristics'!$C:$C,0))),"",INDEX('Policy Characteristics'!L:L,MATCH($C296,'Policy Characteristics'!$C:$C,0)))</f>
        <v/>
      </c>
    </row>
    <row r="297" spans="1:19" s="354" customFormat="1" ht="19.899999999999999" customHeight="1">
      <c r="A297" s="354" t="str">
        <f>IF(ISBLANK(INDEX('Policy Characteristics'!A:A,MATCH($C297,'Policy Characteristics'!$C:$C,0))),"",INDEX('Policy Characteristics'!A:A,MATCH($C297,'Policy Characteristics'!$C:$C,0)))</f>
        <v>Electricity Supply</v>
      </c>
      <c r="B297" s="366" t="str">
        <f>IF(ISBLANK(INDEX('Policy Characteristics'!B:B,MATCH($C297,'Policy Characteristics'!$C:$C,0))),"",INDEX('Policy Characteristics'!B:B,MATCH($C297,'Policy Characteristics'!$C:$C,0)))</f>
        <v>Restrict New Power Plant Retrofits</v>
      </c>
      <c r="C297" s="354" t="str">
        <f t="shared" si="19"/>
        <v>Boolean Ban New Power Plant Retrofits</v>
      </c>
      <c r="D297" s="348" t="s">
        <v>772</v>
      </c>
      <c r="E297" s="253"/>
      <c r="F297" s="348" t="s">
        <v>773</v>
      </c>
      <c r="G297" s="253"/>
      <c r="H297" s="18">
        <v>2454</v>
      </c>
      <c r="I297" s="367" t="s">
        <v>670</v>
      </c>
      <c r="J297" s="368" t="str">
        <f>IF(ISBLANK(INDEX('Policy Characteristics'!D:D,MATCH($C297,'Policy Characteristics'!$C:$C,0))),"",INDEX('Policy Characteristics'!D:D,MATCH($C297,'Policy Characteristics'!$C:$C,0)))</f>
        <v>Restrict New Power Plant Retrofits</v>
      </c>
      <c r="K297" s="354" t="str">
        <f>IF(ISBLANK(INDEX('Policy Characteristics'!E:E,MATCH($C297,'Policy Characteristics'!$C:$C,0))),"",INDEX('Policy Characteristics'!E:E,MATCH($C297,'Policy Characteristics'!$C:$C,0)))</f>
        <v>elec ban new power plant retrofits</v>
      </c>
      <c r="L297" s="354">
        <f>IF(ISBLANK(INDEX('Policy Characteristics'!F:F,MATCH($C297,'Policy Characteristics'!$C:$C,0))),"",INDEX('Policy Characteristics'!F:F,MATCH($C297,'Policy Characteristics'!$C:$C,0)))</f>
        <v>0</v>
      </c>
      <c r="M297" s="354">
        <f>IF(ISBLANK(INDEX('Policy Characteristics'!G:G,MATCH($C297,'Policy Characteristics'!$C:$C,0))),"",INDEX('Policy Characteristics'!G:G,MATCH($C297,'Policy Characteristics'!$C:$C,0)))</f>
        <v>1</v>
      </c>
      <c r="N297" s="354">
        <f>IF(ISBLANK(INDEX('Policy Characteristics'!H:H,MATCH($C297,'Policy Characteristics'!$C:$C,0))),"",INDEX('Policy Characteristics'!H:H,MATCH($C297,'Policy Characteristics'!$C:$C,0)))</f>
        <v>1</v>
      </c>
      <c r="O297" s="354" t="str">
        <f>IF(ISBLANK(INDEX('Policy Characteristics'!I:I,MATCH($C297,'Policy Characteristics'!$C:$C,0))),"",INDEX('Policy Characteristics'!I:I,MATCH($C297,'Policy Characteristics'!$C:$C,0)))</f>
        <v>on/off</v>
      </c>
      <c r="P297" s="354" t="str">
        <f>IF(ISBLANK(INDEX('Policy Characteristics'!J:J,MATCH($C297,'Policy Characteristics'!$C:$C,0))),"",INDEX('Policy Characteristics'!J:J,MATCH($C297,'Policy Characteristics'!$C:$C,0)))</f>
        <v>**Description:** This policy prevents new capacity of the selected CCS plant type(s) from being built to replace existing non-CCS plants.</v>
      </c>
      <c r="Q297" s="354" t="str">
        <f>IF(ISBLANK(INDEX('Policy Characteristics'!K:K,MATCH($C297,'Policy Characteristics'!$C:$C,0))),"",INDEX('Policy Characteristics'!K:K,MATCH($C297,'Policy Characteristics'!$C:$C,0)))</f>
        <v/>
      </c>
      <c r="R297" s="354" t="str">
        <f>IF(ISBLANK(INDEX('Policy Characteristics'!L:L,MATCH($C297,'Policy Characteristics'!$C:$C,0))),"",INDEX('Policy Characteristics'!L:L,MATCH($C297,'Policy Characteristics'!$C:$C,0)))</f>
        <v/>
      </c>
    </row>
    <row r="298" spans="1:19" s="354" customFormat="1" ht="19.899999999999999" customHeight="1">
      <c r="A298" s="354" t="str">
        <f>IF(ISBLANK(INDEX('Policy Characteristics'!A:A,MATCH($C298,'Policy Characteristics'!$C:$C,0))),"",INDEX('Policy Characteristics'!A:A,MATCH($C298,'Policy Characteristics'!$C:$C,0)))</f>
        <v>Electricity Supply</v>
      </c>
      <c r="B298" s="366" t="str">
        <f>IF(ISBLANK(INDEX('Policy Characteristics'!B:B,MATCH($C298,'Policy Characteristics'!$C:$C,0))),"",INDEX('Policy Characteristics'!B:B,MATCH($C298,'Policy Characteristics'!$C:$C,0)))</f>
        <v>Restrict New Power Plant Retrofits</v>
      </c>
      <c r="C298" s="354" t="str">
        <f t="shared" si="19"/>
        <v>Boolean Ban New Power Plant Retrofits</v>
      </c>
      <c r="D298" s="348" t="s">
        <v>774</v>
      </c>
      <c r="E298" s="253"/>
      <c r="F298" s="348" t="s">
        <v>775</v>
      </c>
      <c r="G298" s="253"/>
      <c r="H298" s="18">
        <v>2455</v>
      </c>
      <c r="I298" s="367" t="s">
        <v>670</v>
      </c>
      <c r="J298" s="368" t="str">
        <f>IF(ISBLANK(INDEX('Policy Characteristics'!D:D,MATCH($C298,'Policy Characteristics'!$C:$C,0))),"",INDEX('Policy Characteristics'!D:D,MATCH($C298,'Policy Characteristics'!$C:$C,0)))</f>
        <v>Restrict New Power Plant Retrofits</v>
      </c>
      <c r="K298" s="354" t="str">
        <f>IF(ISBLANK(INDEX('Policy Characteristics'!E:E,MATCH($C298,'Policy Characteristics'!$C:$C,0))),"",INDEX('Policy Characteristics'!E:E,MATCH($C298,'Policy Characteristics'!$C:$C,0)))</f>
        <v>elec ban new power plant retrofits</v>
      </c>
      <c r="L298" s="354">
        <f>IF(ISBLANK(INDEX('Policy Characteristics'!F:F,MATCH($C298,'Policy Characteristics'!$C:$C,0))),"",INDEX('Policy Characteristics'!F:F,MATCH($C298,'Policy Characteristics'!$C:$C,0)))</f>
        <v>0</v>
      </c>
      <c r="M298" s="354">
        <f>IF(ISBLANK(INDEX('Policy Characteristics'!G:G,MATCH($C298,'Policy Characteristics'!$C:$C,0))),"",INDEX('Policy Characteristics'!G:G,MATCH($C298,'Policy Characteristics'!$C:$C,0)))</f>
        <v>1</v>
      </c>
      <c r="N298" s="354">
        <f>IF(ISBLANK(INDEX('Policy Characteristics'!H:H,MATCH($C298,'Policy Characteristics'!$C:$C,0))),"",INDEX('Policy Characteristics'!H:H,MATCH($C298,'Policy Characteristics'!$C:$C,0)))</f>
        <v>1</v>
      </c>
      <c r="O298" s="354" t="str">
        <f>IF(ISBLANK(INDEX('Policy Characteristics'!I:I,MATCH($C298,'Policy Characteristics'!$C:$C,0))),"",INDEX('Policy Characteristics'!I:I,MATCH($C298,'Policy Characteristics'!$C:$C,0)))</f>
        <v>on/off</v>
      </c>
      <c r="P298" s="354" t="str">
        <f>IF(ISBLANK(INDEX('Policy Characteristics'!J:J,MATCH($C298,'Policy Characteristics'!$C:$C,0))),"",INDEX('Policy Characteristics'!J:J,MATCH($C298,'Policy Characteristics'!$C:$C,0)))</f>
        <v>**Description:** This policy prevents new capacity of the selected CCS plant type(s) from being built to replace existing non-CCS plants.</v>
      </c>
      <c r="Q298" s="354" t="str">
        <f>IF(ISBLANK(INDEX('Policy Characteristics'!K:K,MATCH($C298,'Policy Characteristics'!$C:$C,0))),"",INDEX('Policy Characteristics'!K:K,MATCH($C298,'Policy Characteristics'!$C:$C,0)))</f>
        <v/>
      </c>
      <c r="R298" s="354" t="str">
        <f>IF(ISBLANK(INDEX('Policy Characteristics'!L:L,MATCH($C298,'Policy Characteristics'!$C:$C,0))),"",INDEX('Policy Characteristics'!L:L,MATCH($C298,'Policy Characteristics'!$C:$C,0)))</f>
        <v/>
      </c>
    </row>
    <row r="299" spans="1:19" s="354" customFormat="1" ht="19.899999999999999" customHeight="1">
      <c r="A299" s="354" t="str">
        <f>IF(ISBLANK(INDEX('Policy Characteristics'!A:A,MATCH($C299,'Policy Characteristics'!$C:$C,0))),"",INDEX('Policy Characteristics'!A:A,MATCH($C299,'Policy Characteristics'!$C:$C,0)))</f>
        <v>Electricity Supply</v>
      </c>
      <c r="B299" s="366" t="str">
        <f>IF(ISBLANK(INDEX('Policy Characteristics'!B:B,MATCH($C299,'Policy Characteristics'!$C:$C,0))),"",INDEX('Policy Characteristics'!B:B,MATCH($C299,'Policy Characteristics'!$C:$C,0)))</f>
        <v>Restrict New Power Plant Retrofits</v>
      </c>
      <c r="C299" s="354" t="str">
        <f t="shared" si="19"/>
        <v>Boolean Ban New Power Plant Retrofits</v>
      </c>
      <c r="D299" s="348" t="s">
        <v>776</v>
      </c>
      <c r="E299" s="253"/>
      <c r="F299" s="348" t="s">
        <v>777</v>
      </c>
      <c r="G299" s="253"/>
      <c r="H299" s="18">
        <v>2456</v>
      </c>
      <c r="I299" s="367" t="s">
        <v>670</v>
      </c>
      <c r="J299" s="368" t="str">
        <f>IF(ISBLANK(INDEX('Policy Characteristics'!D:D,MATCH($C299,'Policy Characteristics'!$C:$C,0))),"",INDEX('Policy Characteristics'!D:D,MATCH($C299,'Policy Characteristics'!$C:$C,0)))</f>
        <v>Restrict New Power Plant Retrofits</v>
      </c>
      <c r="K299" s="354" t="str">
        <f>IF(ISBLANK(INDEX('Policy Characteristics'!E:E,MATCH($C299,'Policy Characteristics'!$C:$C,0))),"",INDEX('Policy Characteristics'!E:E,MATCH($C299,'Policy Characteristics'!$C:$C,0)))</f>
        <v>elec ban new power plant retrofits</v>
      </c>
      <c r="L299" s="354">
        <f>IF(ISBLANK(INDEX('Policy Characteristics'!F:F,MATCH($C299,'Policy Characteristics'!$C:$C,0))),"",INDEX('Policy Characteristics'!F:F,MATCH($C299,'Policy Characteristics'!$C:$C,0)))</f>
        <v>0</v>
      </c>
      <c r="M299" s="354">
        <f>IF(ISBLANK(INDEX('Policy Characteristics'!G:G,MATCH($C299,'Policy Characteristics'!$C:$C,0))),"",INDEX('Policy Characteristics'!G:G,MATCH($C299,'Policy Characteristics'!$C:$C,0)))</f>
        <v>1</v>
      </c>
      <c r="N299" s="354">
        <f>IF(ISBLANK(INDEX('Policy Characteristics'!H:H,MATCH($C299,'Policy Characteristics'!$C:$C,0))),"",INDEX('Policy Characteristics'!H:H,MATCH($C299,'Policy Characteristics'!$C:$C,0)))</f>
        <v>1</v>
      </c>
      <c r="O299" s="354" t="str">
        <f>IF(ISBLANK(INDEX('Policy Characteristics'!I:I,MATCH($C299,'Policy Characteristics'!$C:$C,0))),"",INDEX('Policy Characteristics'!I:I,MATCH($C299,'Policy Characteristics'!$C:$C,0)))</f>
        <v>on/off</v>
      </c>
      <c r="P299" s="354" t="str">
        <f>IF(ISBLANK(INDEX('Policy Characteristics'!J:J,MATCH($C299,'Policy Characteristics'!$C:$C,0))),"",INDEX('Policy Characteristics'!J:J,MATCH($C299,'Policy Characteristics'!$C:$C,0)))</f>
        <v>**Description:** This policy prevents new capacity of the selected CCS plant type(s) from being built to replace existing non-CCS plants.</v>
      </c>
      <c r="Q299" s="354" t="str">
        <f>IF(ISBLANK(INDEX('Policy Characteristics'!K:K,MATCH($C299,'Policy Characteristics'!$C:$C,0))),"",INDEX('Policy Characteristics'!K:K,MATCH($C299,'Policy Characteristics'!$C:$C,0)))</f>
        <v/>
      </c>
      <c r="R299" s="354" t="str">
        <f>IF(ISBLANK(INDEX('Policy Characteristics'!L:L,MATCH($C299,'Policy Characteristics'!$C:$C,0))),"",INDEX('Policy Characteristics'!L:L,MATCH($C299,'Policy Characteristics'!$C:$C,0)))</f>
        <v/>
      </c>
    </row>
    <row r="300" spans="1:19" s="354" customFormat="1" ht="19.899999999999999" customHeight="1">
      <c r="A300" s="354" t="str">
        <f>IF(ISBLANK(INDEX('Policy Characteristics'!A:A,MATCH($C300,'Policy Characteristics'!$C:$C,0))),"",INDEX('Policy Characteristics'!A:A,MATCH($C300,'Policy Characteristics'!$C:$C,0)))</f>
        <v>Electricity Supply</v>
      </c>
      <c r="B300" s="366" t="str">
        <f>IF(ISBLANK(INDEX('Policy Characteristics'!B:B,MATCH($C300,'Policy Characteristics'!$C:$C,0))),"",INDEX('Policy Characteristics'!B:B,MATCH($C300,'Policy Characteristics'!$C:$C,0)))</f>
        <v>Restrict New Power Plant Retrofits</v>
      </c>
      <c r="C300" s="354" t="str">
        <f t="shared" si="19"/>
        <v>Boolean Ban New Power Plant Retrofits</v>
      </c>
      <c r="D300" s="348" t="s">
        <v>778</v>
      </c>
      <c r="E300" s="253"/>
      <c r="F300" s="348" t="s">
        <v>779</v>
      </c>
      <c r="G300" s="253"/>
      <c r="H300" s="18">
        <v>2457</v>
      </c>
      <c r="I300" s="367" t="s">
        <v>680</v>
      </c>
      <c r="J300" s="368" t="str">
        <f>IF(ISBLANK(INDEX('Policy Characteristics'!D:D,MATCH($C300,'Policy Characteristics'!$C:$C,0))),"",INDEX('Policy Characteristics'!D:D,MATCH($C300,'Policy Characteristics'!$C:$C,0)))</f>
        <v>Restrict New Power Plant Retrofits</v>
      </c>
      <c r="K300" s="354" t="str">
        <f>IF(ISBLANK(INDEX('Policy Characteristics'!E:E,MATCH($C300,'Policy Characteristics'!$C:$C,0))),"",INDEX('Policy Characteristics'!E:E,MATCH($C300,'Policy Characteristics'!$C:$C,0)))</f>
        <v>elec ban new power plant retrofits</v>
      </c>
      <c r="L300" s="354">
        <f>IF(ISBLANK(INDEX('Policy Characteristics'!F:F,MATCH($C300,'Policy Characteristics'!$C:$C,0))),"",INDEX('Policy Characteristics'!F:F,MATCH($C300,'Policy Characteristics'!$C:$C,0)))</f>
        <v>0</v>
      </c>
      <c r="M300" s="354">
        <f>IF(ISBLANK(INDEX('Policy Characteristics'!G:G,MATCH($C300,'Policy Characteristics'!$C:$C,0))),"",INDEX('Policy Characteristics'!G:G,MATCH($C300,'Policy Characteristics'!$C:$C,0)))</f>
        <v>1</v>
      </c>
      <c r="N300" s="354">
        <f>IF(ISBLANK(INDEX('Policy Characteristics'!H:H,MATCH($C300,'Policy Characteristics'!$C:$C,0))),"",INDEX('Policy Characteristics'!H:H,MATCH($C300,'Policy Characteristics'!$C:$C,0)))</f>
        <v>1</v>
      </c>
      <c r="O300" s="354" t="str">
        <f>IF(ISBLANK(INDEX('Policy Characteristics'!I:I,MATCH($C300,'Policy Characteristics'!$C:$C,0))),"",INDEX('Policy Characteristics'!I:I,MATCH($C300,'Policy Characteristics'!$C:$C,0)))</f>
        <v>on/off</v>
      </c>
      <c r="P300" s="354" t="str">
        <f>IF(ISBLANK(INDEX('Policy Characteristics'!J:J,MATCH($C300,'Policy Characteristics'!$C:$C,0))),"",INDEX('Policy Characteristics'!J:J,MATCH($C300,'Policy Characteristics'!$C:$C,0)))</f>
        <v>**Description:** This policy prevents new capacity of the selected CCS plant type(s) from being built to replace existing non-CCS plants.</v>
      </c>
      <c r="Q300" s="354" t="str">
        <f>IF(ISBLANK(INDEX('Policy Characteristics'!K:K,MATCH($C300,'Policy Characteristics'!$C:$C,0))),"",INDEX('Policy Characteristics'!K:K,MATCH($C300,'Policy Characteristics'!$C:$C,0)))</f>
        <v/>
      </c>
      <c r="R300" s="354" t="str">
        <f>IF(ISBLANK(INDEX('Policy Characteristics'!L:L,MATCH($C300,'Policy Characteristics'!$C:$C,0))),"",INDEX('Policy Characteristics'!L:L,MATCH($C300,'Policy Characteristics'!$C:$C,0)))</f>
        <v/>
      </c>
    </row>
    <row r="301" spans="1:19" s="354" customFormat="1" ht="19.899999999999999" customHeight="1">
      <c r="A301" s="354" t="str">
        <f>IF(ISBLANK(INDEX('Policy Characteristics'!A:A,MATCH($C301,'Policy Characteristics'!$C:$C,0))),"",INDEX('Policy Characteristics'!A:A,MATCH($C301,'Policy Characteristics'!$C:$C,0)))</f>
        <v>Electricity Supply</v>
      </c>
      <c r="B301" s="366" t="str">
        <f>IF(ISBLANK(INDEX('Policy Characteristics'!B:B,MATCH($C301,'Policy Characteristics'!$C:$C,0))),"",INDEX('Policy Characteristics'!B:B,MATCH($C301,'Policy Characteristics'!$C:$C,0)))</f>
        <v>Restrict New Power Plant Retrofits</v>
      </c>
      <c r="C301" s="354" t="str">
        <f t="shared" si="19"/>
        <v>Boolean Ban New Power Plant Retrofits</v>
      </c>
      <c r="D301" s="348" t="s">
        <v>780</v>
      </c>
      <c r="E301" s="253"/>
      <c r="F301" s="348" t="s">
        <v>781</v>
      </c>
      <c r="G301" s="253"/>
      <c r="H301" s="18">
        <v>2458</v>
      </c>
      <c r="I301" s="367" t="s">
        <v>680</v>
      </c>
      <c r="J301" s="368" t="str">
        <f>IF(ISBLANK(INDEX('Policy Characteristics'!D:D,MATCH($C301,'Policy Characteristics'!$C:$C,0))),"",INDEX('Policy Characteristics'!D:D,MATCH($C301,'Policy Characteristics'!$C:$C,0)))</f>
        <v>Restrict New Power Plant Retrofits</v>
      </c>
      <c r="K301" s="354" t="str">
        <f>IF(ISBLANK(INDEX('Policy Characteristics'!E:E,MATCH($C301,'Policy Characteristics'!$C:$C,0))),"",INDEX('Policy Characteristics'!E:E,MATCH($C301,'Policy Characteristics'!$C:$C,0)))</f>
        <v>elec ban new power plant retrofits</v>
      </c>
      <c r="L301" s="354">
        <f>IF(ISBLANK(INDEX('Policy Characteristics'!F:F,MATCH($C301,'Policy Characteristics'!$C:$C,0))),"",INDEX('Policy Characteristics'!F:F,MATCH($C301,'Policy Characteristics'!$C:$C,0)))</f>
        <v>0</v>
      </c>
      <c r="M301" s="354">
        <f>IF(ISBLANK(INDEX('Policy Characteristics'!G:G,MATCH($C301,'Policy Characteristics'!$C:$C,0))),"",INDEX('Policy Characteristics'!G:G,MATCH($C301,'Policy Characteristics'!$C:$C,0)))</f>
        <v>1</v>
      </c>
      <c r="N301" s="354">
        <f>IF(ISBLANK(INDEX('Policy Characteristics'!H:H,MATCH($C301,'Policy Characteristics'!$C:$C,0))),"",INDEX('Policy Characteristics'!H:H,MATCH($C301,'Policy Characteristics'!$C:$C,0)))</f>
        <v>1</v>
      </c>
      <c r="O301" s="354" t="str">
        <f>IF(ISBLANK(INDEX('Policy Characteristics'!I:I,MATCH($C301,'Policy Characteristics'!$C:$C,0))),"",INDEX('Policy Characteristics'!I:I,MATCH($C301,'Policy Characteristics'!$C:$C,0)))</f>
        <v>on/off</v>
      </c>
      <c r="P301" s="354" t="str">
        <f>IF(ISBLANK(INDEX('Policy Characteristics'!J:J,MATCH($C301,'Policy Characteristics'!$C:$C,0))),"",INDEX('Policy Characteristics'!J:J,MATCH($C301,'Policy Characteristics'!$C:$C,0)))</f>
        <v>**Description:** This policy prevents new capacity of the selected CCS plant type(s) from being built to replace existing non-CCS plants.</v>
      </c>
      <c r="Q301" s="354" t="str">
        <f>IF(ISBLANK(INDEX('Policy Characteristics'!K:K,MATCH($C301,'Policy Characteristics'!$C:$C,0))),"",INDEX('Policy Characteristics'!K:K,MATCH($C301,'Policy Characteristics'!$C:$C,0)))</f>
        <v/>
      </c>
      <c r="R301" s="354" t="str">
        <f>IF(ISBLANK(INDEX('Policy Characteristics'!L:L,MATCH($C301,'Policy Characteristics'!$C:$C,0))),"",INDEX('Policy Characteristics'!L:L,MATCH($C301,'Policy Characteristics'!$C:$C,0)))</f>
        <v/>
      </c>
    </row>
    <row r="302" spans="1:19" s="354" customFormat="1" ht="19.899999999999999" customHeight="1">
      <c r="A302" s="354" t="str">
        <f>IF(ISBLANK(INDEX('Policy Characteristics'!A:A,MATCH($C302,'Policy Characteristics'!$C:$C,0))),"",INDEX('Policy Characteristics'!A:A,MATCH($C302,'Policy Characteristics'!$C:$C,0)))</f>
        <v>Electricity Supply</v>
      </c>
      <c r="B302" s="366" t="str">
        <f>IF(ISBLANK(INDEX('Policy Characteristics'!B:B,MATCH($C302,'Policy Characteristics'!$C:$C,0))),"",INDEX('Policy Characteristics'!B:B,MATCH($C302,'Policy Characteristics'!$C:$C,0)))</f>
        <v>Restrict New Power Plant Retrofits</v>
      </c>
      <c r="C302" s="354" t="str">
        <f t="shared" si="19"/>
        <v>Boolean Ban New Power Plant Retrofits</v>
      </c>
      <c r="D302" s="348" t="s">
        <v>782</v>
      </c>
      <c r="E302" s="253"/>
      <c r="F302" s="348" t="s">
        <v>783</v>
      </c>
      <c r="G302" s="253"/>
      <c r="H302" s="18">
        <v>2459</v>
      </c>
      <c r="I302" s="367" t="s">
        <v>680</v>
      </c>
      <c r="J302" s="368" t="str">
        <f>IF(ISBLANK(INDEX('Policy Characteristics'!D:D,MATCH($C302,'Policy Characteristics'!$C:$C,0))),"",INDEX('Policy Characteristics'!D:D,MATCH($C302,'Policy Characteristics'!$C:$C,0)))</f>
        <v>Restrict New Power Plant Retrofits</v>
      </c>
      <c r="K302" s="354" t="str">
        <f>IF(ISBLANK(INDEX('Policy Characteristics'!E:E,MATCH($C302,'Policy Characteristics'!$C:$C,0))),"",INDEX('Policy Characteristics'!E:E,MATCH($C302,'Policy Characteristics'!$C:$C,0)))</f>
        <v>elec ban new power plant retrofits</v>
      </c>
      <c r="L302" s="354">
        <f>IF(ISBLANK(INDEX('Policy Characteristics'!F:F,MATCH($C302,'Policy Characteristics'!$C:$C,0))),"",INDEX('Policy Characteristics'!F:F,MATCH($C302,'Policy Characteristics'!$C:$C,0)))</f>
        <v>0</v>
      </c>
      <c r="M302" s="354">
        <f>IF(ISBLANK(INDEX('Policy Characteristics'!G:G,MATCH($C302,'Policy Characteristics'!$C:$C,0))),"",INDEX('Policy Characteristics'!G:G,MATCH($C302,'Policy Characteristics'!$C:$C,0)))</f>
        <v>1</v>
      </c>
      <c r="N302" s="354">
        <f>IF(ISBLANK(INDEX('Policy Characteristics'!H:H,MATCH($C302,'Policy Characteristics'!$C:$C,0))),"",INDEX('Policy Characteristics'!H:H,MATCH($C302,'Policy Characteristics'!$C:$C,0)))</f>
        <v>1</v>
      </c>
      <c r="O302" s="354" t="str">
        <f>IF(ISBLANK(INDEX('Policy Characteristics'!I:I,MATCH($C302,'Policy Characteristics'!$C:$C,0))),"",INDEX('Policy Characteristics'!I:I,MATCH($C302,'Policy Characteristics'!$C:$C,0)))</f>
        <v>on/off</v>
      </c>
      <c r="P302" s="354" t="str">
        <f>IF(ISBLANK(INDEX('Policy Characteristics'!J:J,MATCH($C302,'Policy Characteristics'!$C:$C,0))),"",INDEX('Policy Characteristics'!J:J,MATCH($C302,'Policy Characteristics'!$C:$C,0)))</f>
        <v>**Description:** This policy prevents new capacity of the selected CCS plant type(s) from being built to replace existing non-CCS plants.</v>
      </c>
      <c r="Q302" s="354" t="str">
        <f>IF(ISBLANK(INDEX('Policy Characteristics'!K:K,MATCH($C302,'Policy Characteristics'!$C:$C,0))),"",INDEX('Policy Characteristics'!K:K,MATCH($C302,'Policy Characteristics'!$C:$C,0)))</f>
        <v/>
      </c>
      <c r="R302" s="354" t="str">
        <f>IF(ISBLANK(INDEX('Policy Characteristics'!L:L,MATCH($C302,'Policy Characteristics'!$C:$C,0))),"",INDEX('Policy Characteristics'!L:L,MATCH($C302,'Policy Characteristics'!$C:$C,0)))</f>
        <v/>
      </c>
    </row>
    <row r="303" spans="1:19" s="354" customFormat="1" ht="19.899999999999999" customHeight="1">
      <c r="A303" s="354" t="str">
        <f>IF(ISBLANK(INDEX('Policy Characteristics'!A:A,MATCH($C303,'Policy Characteristics'!$C:$C,0))),"",INDEX('Policy Characteristics'!A:A,MATCH($C303,'Policy Characteristics'!$C:$C,0)))</f>
        <v>Electricity Supply</v>
      </c>
      <c r="B303" s="366" t="str">
        <f>IF(ISBLANK(INDEX('Policy Characteristics'!B:B,MATCH($C303,'Policy Characteristics'!$C:$C,0))),"",INDEX('Policy Characteristics'!B:B,MATCH($C303,'Policy Characteristics'!$C:$C,0)))</f>
        <v>Renewable Portfolio Standard</v>
      </c>
      <c r="C303" t="s">
        <v>225</v>
      </c>
      <c r="D303" s="253"/>
      <c r="E303" s="253"/>
      <c r="F303" s="253"/>
      <c r="G303" s="253"/>
      <c r="H303" s="18">
        <v>508</v>
      </c>
      <c r="I303" s="367" t="s">
        <v>670</v>
      </c>
      <c r="J303" s="368" t="str">
        <f>IF(ISBLANK(INDEX('Policy Characteristics'!D:D,MATCH($C303,'Policy Characteristics'!$C:$C,0))),"",INDEX('Policy Characteristics'!D:D,MATCH($C303,'Policy Characteristics'!$C:$C,0)))</f>
        <v>Renewable Portfolio Standard</v>
      </c>
      <c r="K303" s="354" t="str">
        <f>IF(ISBLANK(INDEX('Policy Characteristics'!E:E,MATCH($C303,'Policy Characteristics'!$C:$C,0))),"",INDEX('Policy Characteristics'!E:E,MATCH($C303,'Policy Characteristics'!$C:$C,0)))</f>
        <v>elec renewable portfolio standards</v>
      </c>
      <c r="L303" s="222">
        <f>IF(ISBLANK(INDEX('Policy Characteristics'!F:F,MATCH($C303,'Policy Characteristics'!$C:$C,0))),"",INDEX('Policy Characteristics'!F:F,MATCH($C303,'Policy Characteristics'!$C:$C,0)))</f>
        <v>0</v>
      </c>
      <c r="M303" s="222">
        <f>IF(ISBLANK(INDEX('Policy Characteristics'!G:G,MATCH($C303,'Policy Characteristics'!$C:$C,0))),"",INDEX('Policy Characteristics'!G:G,MATCH($C303,'Policy Characteristics'!$C:$C,0)))</f>
        <v>1</v>
      </c>
      <c r="N303" s="222">
        <f>IF(ISBLANK(INDEX('Policy Characteristics'!H:H,MATCH($C303,'Policy Characteristics'!$C:$C,0))),"",INDEX('Policy Characteristics'!H:H,MATCH($C303,'Policy Characteristics'!$C:$C,0)))</f>
        <v>0.01</v>
      </c>
      <c r="O303" s="354" t="str">
        <f>IF(ISBLANK(INDEX('Policy Characteristics'!I:I,MATCH($C303,'Policy Characteristics'!$C:$C,0))),"",INDEX('Policy Characteristics'!I:I,MATCH($C303,'Policy Characteristics'!$C:$C,0)))</f>
        <v>% of electricity generation</v>
      </c>
      <c r="P303" s="354" t="str">
        <f>IF(ISBLANK(INDEX('Policy Characteristics'!J:J,MATCH($C303,'Policy Characteristics'!$C:$C,0))),"",INDEX('Policy Characteristics'!J:J,MATCH($C303,'Policy Characteristics'!$C:$C,0)))</f>
        <v>**Description:** This policy specifies the fraction of electricity generation that must come from qualifying renewable sources (wind, solar, hydro, biomass, geothermal, and hydrogen) in 2050.  This policy has no effect until the user-set value exceeds the existing fraction of renewable electricity. Also note that the model incorporates a cap on the RPS credit price. If the RPS credit price hits this $/MWh amount in a given year, the model will not deploy any additional RPS qualifying resources. In the BAU scenario this cap is 89.37 $/MWh (approximately KRW 100,700/MWh). You can change the maximum RPS credit price in the Clean Electricity Standard Alternative Compliance Payment lever. // **Guidance for setting values:** According to Korea’s 11th Basic Plan for Long-term Electricity Supply and Demand, the combined share of renewable energy sources is expected to reach 18.8% (120.9 TWh) in 2030 and 29.2% (205.7 TWh) in 2038. Setting exceptionally high RPS targets significantly increases uncertainty regarding policy implementation costs. To ensure accuracy in such scenarios, we recommend using supplementary modeling to analyze detailed cost impacts.</v>
      </c>
      <c r="Q303" s="354" t="str">
        <f>IF(ISBLANK(INDEX('Policy Characteristics'!K:K,MATCH($C303,'Policy Characteristics'!$C:$C,0))),"",INDEX('Policy Characteristics'!K:K,MATCH($C303,'Policy Characteristics'!$C:$C,0)))</f>
        <v/>
      </c>
      <c r="R303" s="354" t="str">
        <f>IF(ISBLANK(INDEX('Policy Characteristics'!L:L,MATCH($C303,'Policy Characteristics'!$C:$C,0))),"",INDEX('Policy Characteristics'!L:L,MATCH($C303,'Policy Characteristics'!$C:$C,0)))</f>
        <v/>
      </c>
    </row>
    <row r="304" spans="1:19" s="354" customFormat="1" ht="14.5">
      <c r="A304" s="354" t="str">
        <f>IF(ISBLANK(INDEX('Policy Characteristics'!A:A,MATCH($C304,'Policy Characteristics'!$C:$C,0))),"",INDEX('Policy Characteristics'!A:A,MATCH($C304,'Policy Characteristics'!$C:$C,0)))</f>
        <v>Electricity Supply</v>
      </c>
      <c r="B304" s="366" t="str">
        <f>IF(ISBLANK(INDEX('Policy Characteristics'!B:B,MATCH($C304,'Policy Characteristics'!$C:$C,0))),"",INDEX('Policy Characteristics'!B:B,MATCH($C304,'Policy Characteristics'!$C:$C,0)))</f>
        <v>Clean Electricity Standard</v>
      </c>
      <c r="C304" t="s">
        <v>3869</v>
      </c>
      <c r="D304" s="253"/>
      <c r="E304" s="253"/>
      <c r="F304" s="253"/>
      <c r="G304" s="253"/>
      <c r="H304" s="18">
        <v>2770</v>
      </c>
      <c r="I304" s="367" t="s">
        <v>670</v>
      </c>
      <c r="J304" s="368" t="str">
        <f>IF(ISBLANK(INDEX('Policy Characteristics'!D:D,MATCH($C304,'Policy Characteristics'!$C:$C,0))),"",INDEX('Policy Characteristics'!D:D,MATCH($C304,'Policy Characteristics'!$C:$C,0)))</f>
        <v>Clean Electricity Standard</v>
      </c>
      <c r="K304" s="354" t="str">
        <f>IF(ISBLANK(INDEX('Policy Characteristics'!E:E,MATCH($C304,'Policy Characteristics'!$C:$C,0))),"",INDEX('Policy Characteristics'!E:E,MATCH($C304,'Policy Characteristics'!$C:$C,0)))</f>
        <v>elec clean electricity standards</v>
      </c>
      <c r="L304" s="222">
        <f>IF(ISBLANK(INDEX('Policy Characteristics'!F:F,MATCH($C304,'Policy Characteristics'!$C:$C,0))),"",INDEX('Policy Characteristics'!F:F,MATCH($C304,'Policy Characteristics'!$C:$C,0)))</f>
        <v>0</v>
      </c>
      <c r="M304" s="222">
        <f>IF(ISBLANK(INDEX('Policy Characteristics'!G:G,MATCH($C304,'Policy Characteristics'!$C:$C,0))),"",INDEX('Policy Characteristics'!G:G,MATCH($C304,'Policy Characteristics'!$C:$C,0)))</f>
        <v>1</v>
      </c>
      <c r="N304" s="222">
        <f>IF(ISBLANK(INDEX('Policy Characteristics'!H:H,MATCH($C304,'Policy Characteristics'!$C:$C,0))),"",INDEX('Policy Characteristics'!H:H,MATCH($C304,'Policy Characteristics'!$C:$C,0)))</f>
        <v>0.01</v>
      </c>
      <c r="O304" s="354" t="str">
        <f>IF(ISBLANK(INDEX('Policy Characteristics'!I:I,MATCH($C304,'Policy Characteristics'!$C:$C,0))),"",INDEX('Policy Characteristics'!I:I,MATCH($C304,'Policy Characteristics'!$C:$C,0)))</f>
        <v>% of electricity generation</v>
      </c>
      <c r="P304" s="354" t="str">
        <f>IF(ISBLANK(INDEX('Policy Characteristics'!J:J,MATCH($C304,'Policy Characteristics'!$C:$C,0))),"",INDEX('Policy Characteristics'!J:J,MATCH($C304,'Policy Characteristics'!$C:$C,0)))</f>
        <v>**Description:** This policy specifies the fraction of electricity generation that must come from qualified carbon-free energy sources (including wind, solar, biomass, nuclear, hydro, and geothermal) in 2050. The policy lever becomes effective only when the user-defined target exceeds the existing national baseline, which is projected to reach approximately 47% by 2050.//**Guidance for Setting Values:** According to Korea’s 11th Basic Plan for Long-term Electricity Supply and Demand, the combined share of carbon-free energy sources (including renewables, nuclear, and clean hydrogen/ammonia) is projected to reach approximately 70% by 2038. Focusing strictly on renewables, the share is expected to reach 18.8% (120.9 TWh) in 2030 and 29.2% (205.7 TWh) in 2038. Setting exceptionally high CES targets significantly increases uncertainty regarding policy implementation costs. To ensure accuracy in such scenarios, we recommend using supplementary modeling to analyze detailed cost impacts.</v>
      </c>
      <c r="Q304" s="354" t="str">
        <f>IF(ISBLANK(INDEX('Policy Characteristics'!K:K,MATCH($C304,'Policy Characteristics'!$C:$C,0))),"",INDEX('Policy Characteristics'!K:K,MATCH($C304,'Policy Characteristics'!$C:$C,0)))</f>
        <v>electricity-sector-main.html#ces</v>
      </c>
      <c r="R304" s="354" t="str">
        <f>IF(ISBLANK(INDEX('Policy Characteristics'!L:L,MATCH($C304,'Policy Characteristics'!$C:$C,0))),"",INDEX('Policy Characteristics'!L:L,MATCH($C304,'Policy Characteristics'!$C:$C,0)))</f>
        <v>clean-energy-standard.html</v>
      </c>
      <c r="S304" s="345" t="s">
        <v>3871</v>
      </c>
    </row>
    <row r="305" spans="1:18" s="354" customFormat="1" ht="19.899999999999999" customHeight="1">
      <c r="A305" s="354" t="str">
        <f>IF(ISBLANK(INDEX('Policy Characteristics'!A:A,MATCH($C305,'Policy Characteristics'!$C:$C,0))),"",INDEX('Policy Characteristics'!A:A,MATCH($C305,'Policy Characteristics'!$C:$C,0)))</f>
        <v>Electricity Supply</v>
      </c>
      <c r="B305" s="366" t="str">
        <f>IF(ISBLANK(INDEX('Policy Characteristics'!B:B,MATCH($C305,'Policy Characteristics'!$C:$C,0))),"",INDEX('Policy Characteristics'!B:B,MATCH($C305,'Policy Characteristics'!$C:$C,0)))</f>
        <v>Clean Electricity Standard Foresight</v>
      </c>
      <c r="C305" t="s">
        <v>232</v>
      </c>
      <c r="D305" s="253"/>
      <c r="E305" s="253"/>
      <c r="F305" s="253"/>
      <c r="G305" s="253"/>
      <c r="H305" s="18">
        <v>2234</v>
      </c>
      <c r="I305" s="367" t="s">
        <v>680</v>
      </c>
      <c r="J305" s="368" t="str">
        <f>IF(ISBLANK(INDEX('Policy Characteristics'!D:D,MATCH($C305,'Policy Characteristics'!$C:$C,0))),"",INDEX('Policy Characteristics'!D:D,MATCH($C305,'Policy Characteristics'!$C:$C,0)))</f>
        <v/>
      </c>
      <c r="K305" s="354" t="str">
        <f>IF(ISBLANK(INDEX('Policy Characteristics'!E:E,MATCH($C305,'Policy Characteristics'!$C:$C,0))),"",INDEX('Policy Characteristics'!E:E,MATCH($C305,'Policy Characteristics'!$C:$C,0)))</f>
        <v/>
      </c>
      <c r="L305" s="245">
        <f>IF(ISBLANK(INDEX('Policy Characteristics'!F:F,MATCH($C305,'Policy Characteristics'!$C:$C,0))),"",INDEX('Policy Characteristics'!F:F,MATCH($C305,'Policy Characteristics'!$C:$C,0)))</f>
        <v>0</v>
      </c>
      <c r="M305" s="245">
        <f>IF(ISBLANK(INDEX('Policy Characteristics'!G:G,MATCH($C305,'Policy Characteristics'!$C:$C,0))),"",INDEX('Policy Characteristics'!G:G,MATCH($C305,'Policy Characteristics'!$C:$C,0)))</f>
        <v>1</v>
      </c>
      <c r="N305" s="245">
        <f>IF(ISBLANK(INDEX('Policy Characteristics'!H:H,MATCH($C305,'Policy Characteristics'!$C:$C,0))),"",INDEX('Policy Characteristics'!H:H,MATCH($C305,'Policy Characteristics'!$C:$C,0)))</f>
        <v>1</v>
      </c>
      <c r="O305" s="354" t="str">
        <f>IF(ISBLANK(INDEX('Policy Characteristics'!I:I,MATCH($C305,'Policy Characteristics'!$C:$C,0))),"",INDEX('Policy Characteristics'!I:I,MATCH($C305,'Policy Characteristics'!$C:$C,0)))</f>
        <v>on/off</v>
      </c>
      <c r="P305" s="354" t="str">
        <f>IF(ISBLANK(INDEX('Policy Characteristics'!J:J,MATCH($C305,'Policy Characteristics'!$C:$C,0))),"",INDEX('Policy Characteristics'!J:J,MATCH($C305,'Policy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305" s="354" t="str">
        <f>IF(ISBLANK(INDEX('Policy Characteristics'!K:K,MATCH($C305,'Policy Characteristics'!$C:$C,0))),"",INDEX('Policy Characteristics'!K:K,MATCH($C305,'Policy Characteristics'!$C:$C,0)))</f>
        <v/>
      </c>
      <c r="R305" s="354" t="str">
        <f>IF(ISBLANK(INDEX('Policy Characteristics'!L:L,MATCH($C305,'Policy Characteristics'!$C:$C,0))),"",INDEX('Policy Characteristics'!L:L,MATCH($C305,'Policy Characteristics'!$C:$C,0)))</f>
        <v/>
      </c>
    </row>
    <row r="306" spans="1:18" s="354" customFormat="1" ht="19.899999999999999" customHeight="1">
      <c r="A306" s="354" t="str">
        <f>IF(ISBLANK(INDEX('Policy Characteristics'!A:A,MATCH($C306,'Policy Characteristics'!$C:$C,0))),"",INDEX('Policy Characteristics'!A:A,MATCH($C306,'Policy Characteristics'!$C:$C,0)))</f>
        <v>Electricity Supply</v>
      </c>
      <c r="B306" s="366" t="str">
        <f>IF(ISBLANK(INDEX('Policy Characteristics'!B:B,MATCH($C306,'Policy Characteristics'!$C:$C,0))),"",INDEX('Policy Characteristics'!B:B,MATCH($C306,'Policy Characteristics'!$C:$C,0)))</f>
        <v xml:space="preserve">Lift the Clean Electricity Standard Alternative Compliance Payment </v>
      </c>
      <c r="C306" t="s">
        <v>235</v>
      </c>
      <c r="D306" s="253"/>
      <c r="E306" s="253"/>
      <c r="F306" s="253"/>
      <c r="G306" s="253"/>
      <c r="H306" s="18">
        <v>2285</v>
      </c>
      <c r="I306" s="367" t="s">
        <v>680</v>
      </c>
      <c r="J306" s="368" t="str">
        <f>IF(ISBLANK(INDEX('Policy Characteristics'!D:D,MATCH($C306,'Policy Characteristics'!$C:$C,0))),"",INDEX('Policy Characteristics'!D:D,MATCH($C306,'Policy Characteristics'!$C:$C,0)))</f>
        <v>Clean Electricity Standard</v>
      </c>
      <c r="K306" s="354" t="str">
        <f>IF(ISBLANK(INDEX('Policy Characteristics'!E:E,MATCH($C306,'Policy Characteristics'!$C:$C,0))),"",INDEX('Policy Characteristics'!E:E,MATCH($C306,'Policy Characteristics'!$C:$C,0)))</f>
        <v>elec non BAU RACP</v>
      </c>
      <c r="L306" s="245">
        <f>IF(ISBLANK(INDEX('Policy Characteristics'!F:F,MATCH($C306,'Policy Characteristics'!$C:$C,0))),"",INDEX('Policy Characteristics'!F:F,MATCH($C306,'Policy Characteristics'!$C:$C,0)))</f>
        <v>0</v>
      </c>
      <c r="M306" s="245">
        <f>IF(ISBLANK(INDEX('Policy Characteristics'!G:G,MATCH($C306,'Policy Characteristics'!$C:$C,0))),"",INDEX('Policy Characteristics'!G:G,MATCH($C306,'Policy Characteristics'!$C:$C,0)))</f>
        <v>1</v>
      </c>
      <c r="N306" s="245">
        <f>IF(ISBLANK(INDEX('Policy Characteristics'!H:H,MATCH($C306,'Policy Characteristics'!$C:$C,0))),"",INDEX('Policy Characteristics'!H:H,MATCH($C306,'Policy Characteristics'!$C:$C,0)))</f>
        <v>1</v>
      </c>
      <c r="O306" s="354" t="str">
        <f>IF(ISBLANK(INDEX('Policy Characteristics'!I:I,MATCH($C306,'Policy Characteristics'!$C:$C,0))),"",INDEX('Policy Characteristics'!I:I,MATCH($C306,'Policy Characteristics'!$C:$C,0)))</f>
        <v>on/off</v>
      </c>
      <c r="P306" s="354" t="str">
        <f>IF(ISBLANK(INDEX('Policy Characteristics'!J:J,MATCH($C306,'Policy Characteristics'!$C:$C,0))),"",INDEX('Policy Characteristics'!J:J,MATCH($C306,'Policy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306" s="354" t="str">
        <f>IF(ISBLANK(INDEX('Policy Characteristics'!K:K,MATCH($C306,'Policy Characteristics'!$C:$C,0))),"",INDEX('Policy Characteristics'!K:K,MATCH($C306,'Policy Characteristics'!$C:$C,0)))</f>
        <v/>
      </c>
      <c r="R306" s="354" t="str">
        <f>IF(ISBLANK(INDEX('Policy Characteristics'!L:L,MATCH($C306,'Policy Characteristics'!$C:$C,0))),"",INDEX('Policy Characteristics'!L:L,MATCH($C306,'Policy Characteristics'!$C:$C,0)))</f>
        <v/>
      </c>
    </row>
    <row r="307" spans="1:18" s="345" customFormat="1" ht="19.899999999999999" customHeight="1">
      <c r="A307" s="354" t="str">
        <f>IF(ISBLANK(INDEX('Policy Characteristics'!A:A,MATCH($C307,'Policy Characteristics'!$C:$C,0))),"",INDEX('Policy Characteristics'!A:A,MATCH($C307,'Policy Characteristics'!$C:$C,0)))</f>
        <v>Electricity Supply</v>
      </c>
      <c r="B307" s="366" t="str">
        <f>IF(ISBLANK(INDEX('Policy Characteristics'!B:B,MATCH($C307,'Policy Characteristics'!$C:$C,0))),"",INDEX('Policy Characteristics'!B:B,MATCH($C307,'Policy Characteristics'!$C:$C,0)))</f>
        <v>Change Electricity Exports</v>
      </c>
      <c r="C307" s="345" t="s">
        <v>239</v>
      </c>
      <c r="D307" s="348"/>
      <c r="E307" s="348"/>
      <c r="F307" s="348"/>
      <c r="G307" s="348"/>
      <c r="H307" s="241">
        <v>148</v>
      </c>
      <c r="I307" s="367" t="s">
        <v>3842</v>
      </c>
      <c r="J307" s="368" t="str">
        <f>IF(ISBLANK(INDEX('Policy Characteristics'!D:D,MATCH($C307,'Policy Characteristics'!$C:$C,0))),"",INDEX('Policy Characteristics'!D:D,MATCH($C307,'Policy Characteristics'!$C:$C,0)))</f>
        <v>Electricity Imports and Exports</v>
      </c>
      <c r="K307" s="354" t="str">
        <f>IF(ISBLANK(INDEX('Policy Characteristics'!E:E,MATCH($C307,'Policy Characteristics'!$C:$C,0))),"",INDEX('Policy Characteristics'!E:E,MATCH($C307,'Policy Characteristics'!$C:$C,0)))</f>
        <v>elec change exports</v>
      </c>
      <c r="L307" s="222">
        <f>IF(ISBLANK(INDEX('Policy Characteristics'!F:F,MATCH($C307,'Policy Characteristics'!$C:$C,0))),"",INDEX('Policy Characteristics'!F:F,MATCH($C307,'Policy Characteristics'!$C:$C,0)))</f>
        <v>-0.5</v>
      </c>
      <c r="M307" s="222">
        <f>IF(ISBLANK(INDEX('Policy Characteristics'!G:G,MATCH($C307,'Policy Characteristics'!$C:$C,0))),"",INDEX('Policy Characteristics'!G:G,MATCH($C307,'Policy Characteristics'!$C:$C,0)))</f>
        <v>1</v>
      </c>
      <c r="N307" s="222">
        <f>IF(ISBLANK(INDEX('Policy Characteristics'!H:H,MATCH($C307,'Policy Characteristics'!$C:$C,0))),"",INDEX('Policy Characteristics'!H:H,MATCH($C307,'Policy Characteristics'!$C:$C,0)))</f>
        <v>0.02</v>
      </c>
      <c r="O307" s="354" t="str">
        <f>IF(ISBLANK(INDEX('Policy Characteristics'!I:I,MATCH($C307,'Policy Characteristics'!$C:$C,0))),"",INDEX('Policy Characteristics'!I:I,MATCH($C307,'Policy Characteristics'!$C:$C,0)))</f>
        <v>% change in exports</v>
      </c>
      <c r="P307" s="354" t="str">
        <f>IF(ISBLANK(INDEX('Policy Characteristics'!J:J,MATCH($C307,'Policy Characteristics'!$C:$C,0))),"",INDEX('Policy Characteristics'!J:J,MATCH($C307,'Policy Characteristics'!$C:$C,0)))</f>
        <v>**Description:** This policy increases or decreases the amount of electricity exported from South Korea. It does not cause the construction or removal of transmission lines linking these countries. // **Guidance for setting values:** South Korea does not export electricity to foreign countries.</v>
      </c>
      <c r="Q307" s="354" t="str">
        <f>IF(ISBLANK(INDEX('Policy Characteristics'!K:K,MATCH($C307,'Policy Characteristics'!$C:$C,0))),"",INDEX('Policy Characteristics'!K:K,MATCH($C307,'Policy Characteristics'!$C:$C,0)))</f>
        <v>electricity-sector-main.html#elec-exports</v>
      </c>
      <c r="R307" s="354" t="str">
        <f>IF(ISBLANK(INDEX('Policy Characteristics'!L:L,MATCH($C307,'Policy Characteristics'!$C:$C,0))),"",INDEX('Policy Characteristics'!L:L,MATCH($C307,'Policy Characteristics'!$C:$C,0)))</f>
        <v>electricity-imports-exports.html</v>
      </c>
    </row>
    <row r="308" spans="1:18" s="345" customFormat="1" ht="19.899999999999999" customHeight="1">
      <c r="A308" s="354" t="str">
        <f>IF(ISBLANK(INDEX('Policy Characteristics'!A:A,MATCH($C308,'Policy Characteristics'!$C:$C,0))),"",INDEX('Policy Characteristics'!A:A,MATCH($C308,'Policy Characteristics'!$C:$C,0)))</f>
        <v>Electricity Supply</v>
      </c>
      <c r="B308" s="366" t="str">
        <f>IF(ISBLANK(INDEX('Policy Characteristics'!B:B,MATCH($C308,'Policy Characteristics'!$C:$C,0))),"",INDEX('Policy Characteristics'!B:B,MATCH($C308,'Policy Characteristics'!$C:$C,0)))</f>
        <v>Change Electricity Imports</v>
      </c>
      <c r="C308" s="345" t="s">
        <v>247</v>
      </c>
      <c r="D308" s="253" t="s">
        <v>736</v>
      </c>
      <c r="E308" s="253"/>
      <c r="F308" s="253" t="s">
        <v>737</v>
      </c>
      <c r="G308" s="348"/>
      <c r="H308" s="241">
        <v>149</v>
      </c>
      <c r="I308" s="367" t="s">
        <v>3842</v>
      </c>
      <c r="J308" s="368" t="str">
        <f>IF(ISBLANK(INDEX('Policy Characteristics'!D:D,MATCH($C308,'Policy Characteristics'!$C:$C,0))),"",INDEX('Policy Characteristics'!D:D,MATCH($C308,'Policy Characteristics'!$C:$C,0)))</f>
        <v>Electricity Imports and Exports</v>
      </c>
      <c r="K308" s="354" t="str">
        <f>IF(ISBLANK(INDEX('Policy Characteristics'!E:E,MATCH($C308,'Policy Characteristics'!$C:$C,0))),"",INDEX('Policy Characteristics'!E:E,MATCH($C308,'Policy Characteristics'!$C:$C,0)))</f>
        <v>elec change imports</v>
      </c>
      <c r="L308" s="222">
        <f>IF(ISBLANK(INDEX('Policy Characteristics'!F:F,MATCH($C308,'Policy Characteristics'!$C:$C,0))),"",INDEX('Policy Characteristics'!F:F,MATCH($C308,'Policy Characteristics'!$C:$C,0)))</f>
        <v>-0.5</v>
      </c>
      <c r="M308" s="222">
        <f>IF(ISBLANK(INDEX('Policy Characteristics'!G:G,MATCH($C308,'Policy Characteristics'!$C:$C,0))),"",INDEX('Policy Characteristics'!G:G,MATCH($C308,'Policy Characteristics'!$C:$C,0)))</f>
        <v>1</v>
      </c>
      <c r="N308" s="222">
        <f>IF(ISBLANK(INDEX('Policy Characteristics'!H:H,MATCH($C308,'Policy Characteristics'!$C:$C,0))),"",INDEX('Policy Characteristics'!H:H,MATCH($C308,'Policy Characteristics'!$C:$C,0)))</f>
        <v>0.02</v>
      </c>
      <c r="O308" s="354" t="str">
        <f>IF(ISBLANK(INDEX('Policy Characteristics'!I:I,MATCH($C308,'Policy Characteristics'!$C:$C,0))),"",INDEX('Policy Characteristics'!I:I,MATCH($C308,'Policy Characteristics'!$C:$C,0)))</f>
        <v>% change in imports</v>
      </c>
      <c r="P308" s="354" t="str">
        <f>IF(ISBLANK(INDEX('Policy Characteristics'!J:J,MATCH($C308,'Policy Characteristics'!$C:$C,0))),"",INDEX('Policy Characteristics'!J:J,MATCH($C308,'Policy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08" s="354" t="str">
        <f>IF(ISBLANK(INDEX('Policy Characteristics'!K:K,MATCH($C308,'Policy Characteristics'!$C:$C,0))),"",INDEX('Policy Characteristics'!K:K,MATCH($C308,'Policy Characteristics'!$C:$C,0)))</f>
        <v>electricity-sector-main.html#elec-imports</v>
      </c>
      <c r="R308" s="354" t="str">
        <f>IF(ISBLANK(INDEX('Policy Characteristics'!L:L,MATCH($C308,'Policy Characteristics'!$C:$C,0))),"",INDEX('Policy Characteristics'!L:L,MATCH($C308,'Policy Characteristics'!$C:$C,0)))</f>
        <v>electricity-imports-exports.html</v>
      </c>
    </row>
    <row r="309" spans="1:18" s="345" customFormat="1" ht="19.899999999999999" customHeight="1">
      <c r="A309" s="354" t="str">
        <f>IF(ISBLANK(INDEX('Policy Characteristics'!A:A,MATCH($C309,'Policy Characteristics'!$C:$C,0))),"",INDEX('Policy Characteristics'!A:A,MATCH($C309,'Policy Characteristics'!$C:$C,0)))</f>
        <v>Electricity Supply</v>
      </c>
      <c r="B309" s="366" t="str">
        <f>IF(ISBLANK(INDEX('Policy Characteristics'!B:B,MATCH($C309,'Policy Characteristics'!$C:$C,0))),"",INDEX('Policy Characteristics'!B:B,MATCH($C309,'Policy Characteristics'!$C:$C,0)))</f>
        <v>Change Electricity Imports</v>
      </c>
      <c r="C309" s="354" t="str">
        <f t="shared" ref="C309:C331" si="20">C$308</f>
        <v>Percent Change in Electricity Imports</v>
      </c>
      <c r="D309" s="348" t="s">
        <v>738</v>
      </c>
      <c r="E309" s="253"/>
      <c r="F309" s="348" t="s">
        <v>739</v>
      </c>
      <c r="G309" s="348"/>
      <c r="H309" s="241">
        <v>526</v>
      </c>
      <c r="I309" s="367" t="s">
        <v>3842</v>
      </c>
      <c r="J309" s="368" t="str">
        <f>IF(ISBLANK(INDEX('Policy Characteristics'!D:D,MATCH($C309,'Policy Characteristics'!$C:$C,0))),"",INDEX('Policy Characteristics'!D:D,MATCH($C309,'Policy Characteristics'!$C:$C,0)))</f>
        <v>Electricity Imports and Exports</v>
      </c>
      <c r="K309" s="354" t="str">
        <f>IF(ISBLANK(INDEX('Policy Characteristics'!E:E,MATCH($C309,'Policy Characteristics'!$C:$C,0))),"",INDEX('Policy Characteristics'!E:E,MATCH($C309,'Policy Characteristics'!$C:$C,0)))</f>
        <v>elec change imports</v>
      </c>
      <c r="L309" s="222">
        <f>IF(ISBLANK(INDEX('Policy Characteristics'!F:F,MATCH($C309,'Policy Characteristics'!$C:$C,0))),"",INDEX('Policy Characteristics'!F:F,MATCH($C309,'Policy Characteristics'!$C:$C,0)))</f>
        <v>-0.5</v>
      </c>
      <c r="M309" s="222">
        <f>IF(ISBLANK(INDEX('Policy Characteristics'!G:G,MATCH($C309,'Policy Characteristics'!$C:$C,0))),"",INDEX('Policy Characteristics'!G:G,MATCH($C309,'Policy Characteristics'!$C:$C,0)))</f>
        <v>1</v>
      </c>
      <c r="N309" s="222">
        <f>IF(ISBLANK(INDEX('Policy Characteristics'!H:H,MATCH($C309,'Policy Characteristics'!$C:$C,0))),"",INDEX('Policy Characteristics'!H:H,MATCH($C309,'Policy Characteristics'!$C:$C,0)))</f>
        <v>0.02</v>
      </c>
      <c r="O309" s="354" t="str">
        <f>IF(ISBLANK(INDEX('Policy Characteristics'!I:I,MATCH($C309,'Policy Characteristics'!$C:$C,0))),"",INDEX('Policy Characteristics'!I:I,MATCH($C309,'Policy Characteristics'!$C:$C,0)))</f>
        <v>% change in imports</v>
      </c>
      <c r="P309" s="354" t="str">
        <f>IF(ISBLANK(INDEX('Policy Characteristics'!J:J,MATCH($C309,'Policy Characteristics'!$C:$C,0))),"",INDEX('Policy Characteristics'!J:J,MATCH($C309,'Policy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09" s="354" t="str">
        <f>IF(ISBLANK(INDEX('Policy Characteristics'!K:K,MATCH($C309,'Policy Characteristics'!$C:$C,0))),"",INDEX('Policy Characteristics'!K:K,MATCH($C309,'Policy Characteristics'!$C:$C,0)))</f>
        <v>electricity-sector-main.html#elec-imports</v>
      </c>
      <c r="R309" s="354" t="str">
        <f>IF(ISBLANK(INDEX('Policy Characteristics'!L:L,MATCH($C309,'Policy Characteristics'!$C:$C,0))),"",INDEX('Policy Characteristics'!L:L,MATCH($C309,'Policy Characteristics'!$C:$C,0)))</f>
        <v>electricity-imports-exports.html</v>
      </c>
    </row>
    <row r="310" spans="1:18" s="345" customFormat="1" ht="19.899999999999999" customHeight="1">
      <c r="A310" s="354" t="str">
        <f>IF(ISBLANK(INDEX('Policy Characteristics'!A:A,MATCH($C310,'Policy Characteristics'!$C:$C,0))),"",INDEX('Policy Characteristics'!A:A,MATCH($C310,'Policy Characteristics'!$C:$C,0)))</f>
        <v>Electricity Supply</v>
      </c>
      <c r="B310" s="366" t="str">
        <f>IF(ISBLANK(INDEX('Policy Characteristics'!B:B,MATCH($C310,'Policy Characteristics'!$C:$C,0))),"",INDEX('Policy Characteristics'!B:B,MATCH($C310,'Policy Characteristics'!$C:$C,0)))</f>
        <v>Change Electricity Imports</v>
      </c>
      <c r="C310" s="354" t="str">
        <f t="shared" si="20"/>
        <v>Percent Change in Electricity Imports</v>
      </c>
      <c r="D310" s="348" t="s">
        <v>740</v>
      </c>
      <c r="E310" s="253"/>
      <c r="F310" s="348" t="s">
        <v>741</v>
      </c>
      <c r="G310" s="348"/>
      <c r="H310" s="241">
        <v>1753</v>
      </c>
      <c r="I310" s="367" t="s">
        <v>3842</v>
      </c>
      <c r="J310" s="368" t="str">
        <f>IF(ISBLANK(INDEX('Policy Characteristics'!D:D,MATCH($C310,'Policy Characteristics'!$C:$C,0))),"",INDEX('Policy Characteristics'!D:D,MATCH($C310,'Policy Characteristics'!$C:$C,0)))</f>
        <v>Electricity Imports and Exports</v>
      </c>
      <c r="K310" s="354" t="str">
        <f>IF(ISBLANK(INDEX('Policy Characteristics'!E:E,MATCH($C310,'Policy Characteristics'!$C:$C,0))),"",INDEX('Policy Characteristics'!E:E,MATCH($C310,'Policy Characteristics'!$C:$C,0)))</f>
        <v>elec change imports</v>
      </c>
      <c r="L310" s="222">
        <f>IF(ISBLANK(INDEX('Policy Characteristics'!F:F,MATCH($C310,'Policy Characteristics'!$C:$C,0))),"",INDEX('Policy Characteristics'!F:F,MATCH($C310,'Policy Characteristics'!$C:$C,0)))</f>
        <v>-0.5</v>
      </c>
      <c r="M310" s="222">
        <f>IF(ISBLANK(INDEX('Policy Characteristics'!G:G,MATCH($C310,'Policy Characteristics'!$C:$C,0))),"",INDEX('Policy Characteristics'!G:G,MATCH($C310,'Policy Characteristics'!$C:$C,0)))</f>
        <v>1</v>
      </c>
      <c r="N310" s="222">
        <f>IF(ISBLANK(INDEX('Policy Characteristics'!H:H,MATCH($C310,'Policy Characteristics'!$C:$C,0))),"",INDEX('Policy Characteristics'!H:H,MATCH($C310,'Policy Characteristics'!$C:$C,0)))</f>
        <v>0.02</v>
      </c>
      <c r="O310" s="354" t="str">
        <f>IF(ISBLANK(INDEX('Policy Characteristics'!I:I,MATCH($C310,'Policy Characteristics'!$C:$C,0))),"",INDEX('Policy Characteristics'!I:I,MATCH($C310,'Policy Characteristics'!$C:$C,0)))</f>
        <v>% change in imports</v>
      </c>
      <c r="P310" s="354" t="str">
        <f>IF(ISBLANK(INDEX('Policy Characteristics'!J:J,MATCH($C310,'Policy Characteristics'!$C:$C,0))),"",INDEX('Policy Characteristics'!J:J,MATCH($C310,'Policy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10" s="354" t="str">
        <f>IF(ISBLANK(INDEX('Policy Characteristics'!K:K,MATCH($C310,'Policy Characteristics'!$C:$C,0))),"",INDEX('Policy Characteristics'!K:K,MATCH($C310,'Policy Characteristics'!$C:$C,0)))</f>
        <v>electricity-sector-main.html#elec-imports</v>
      </c>
      <c r="R310" s="354" t="str">
        <f>IF(ISBLANK(INDEX('Policy Characteristics'!L:L,MATCH($C310,'Policy Characteristics'!$C:$C,0))),"",INDEX('Policy Characteristics'!L:L,MATCH($C310,'Policy Characteristics'!$C:$C,0)))</f>
        <v>electricity-imports-exports.html</v>
      </c>
    </row>
    <row r="311" spans="1:18" s="345" customFormat="1" ht="19.899999999999999" customHeight="1">
      <c r="A311" s="354" t="str">
        <f>IF(ISBLANK(INDEX('Policy Characteristics'!A:A,MATCH($C311,'Policy Characteristics'!$C:$C,0))),"",INDEX('Policy Characteristics'!A:A,MATCH($C311,'Policy Characteristics'!$C:$C,0)))</f>
        <v>Electricity Supply</v>
      </c>
      <c r="B311" s="366" t="str">
        <f>IF(ISBLANK(INDEX('Policy Characteristics'!B:B,MATCH($C311,'Policy Characteristics'!$C:$C,0))),"",INDEX('Policy Characteristics'!B:B,MATCH($C311,'Policy Characteristics'!$C:$C,0)))</f>
        <v>Change Electricity Imports</v>
      </c>
      <c r="C311" s="354" t="str">
        <f t="shared" si="20"/>
        <v>Percent Change in Electricity Imports</v>
      </c>
      <c r="D311" s="348" t="s">
        <v>742</v>
      </c>
      <c r="E311" s="253"/>
      <c r="F311" s="348" t="s">
        <v>743</v>
      </c>
      <c r="G311" s="348"/>
      <c r="H311" s="241">
        <v>527</v>
      </c>
      <c r="I311" s="367" t="s">
        <v>3842</v>
      </c>
      <c r="J311" s="368" t="str">
        <f>IF(ISBLANK(INDEX('Policy Characteristics'!D:D,MATCH($C311,'Policy Characteristics'!$C:$C,0))),"",INDEX('Policy Characteristics'!D:D,MATCH($C311,'Policy Characteristics'!$C:$C,0)))</f>
        <v>Electricity Imports and Exports</v>
      </c>
      <c r="K311" s="354" t="str">
        <f>IF(ISBLANK(INDEX('Policy Characteristics'!E:E,MATCH($C311,'Policy Characteristics'!$C:$C,0))),"",INDEX('Policy Characteristics'!E:E,MATCH($C311,'Policy Characteristics'!$C:$C,0)))</f>
        <v>elec change imports</v>
      </c>
      <c r="L311" s="222">
        <f>IF(ISBLANK(INDEX('Policy Characteristics'!F:F,MATCH($C311,'Policy Characteristics'!$C:$C,0))),"",INDEX('Policy Characteristics'!F:F,MATCH($C311,'Policy Characteristics'!$C:$C,0)))</f>
        <v>-0.5</v>
      </c>
      <c r="M311" s="222">
        <f>IF(ISBLANK(INDEX('Policy Characteristics'!G:G,MATCH($C311,'Policy Characteristics'!$C:$C,0))),"",INDEX('Policy Characteristics'!G:G,MATCH($C311,'Policy Characteristics'!$C:$C,0)))</f>
        <v>1</v>
      </c>
      <c r="N311" s="222">
        <f>IF(ISBLANK(INDEX('Policy Characteristics'!H:H,MATCH($C311,'Policy Characteristics'!$C:$C,0))),"",INDEX('Policy Characteristics'!H:H,MATCH($C311,'Policy Characteristics'!$C:$C,0)))</f>
        <v>0.02</v>
      </c>
      <c r="O311" s="354" t="str">
        <f>IF(ISBLANK(INDEX('Policy Characteristics'!I:I,MATCH($C311,'Policy Characteristics'!$C:$C,0))),"",INDEX('Policy Characteristics'!I:I,MATCH($C311,'Policy Characteristics'!$C:$C,0)))</f>
        <v>% change in imports</v>
      </c>
      <c r="P311" s="354" t="str">
        <f>IF(ISBLANK(INDEX('Policy Characteristics'!J:J,MATCH($C311,'Policy Characteristics'!$C:$C,0))),"",INDEX('Policy Characteristics'!J:J,MATCH($C311,'Policy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11" s="354" t="str">
        <f>IF(ISBLANK(INDEX('Policy Characteristics'!K:K,MATCH($C311,'Policy Characteristics'!$C:$C,0))),"",INDEX('Policy Characteristics'!K:K,MATCH($C311,'Policy Characteristics'!$C:$C,0)))</f>
        <v>electricity-sector-main.html#elec-imports</v>
      </c>
      <c r="R311" s="354" t="str">
        <f>IF(ISBLANK(INDEX('Policy Characteristics'!L:L,MATCH($C311,'Policy Characteristics'!$C:$C,0))),"",INDEX('Policy Characteristics'!L:L,MATCH($C311,'Policy Characteristics'!$C:$C,0)))</f>
        <v>electricity-imports-exports.html</v>
      </c>
    </row>
    <row r="312" spans="1:18" s="345" customFormat="1" ht="19.899999999999999" customHeight="1">
      <c r="A312" s="354" t="str">
        <f>IF(ISBLANK(INDEX('Policy Characteristics'!A:A,MATCH($C312,'Policy Characteristics'!$C:$C,0))),"",INDEX('Policy Characteristics'!A:A,MATCH($C312,'Policy Characteristics'!$C:$C,0)))</f>
        <v>Electricity Supply</v>
      </c>
      <c r="B312" s="366" t="str">
        <f>IF(ISBLANK(INDEX('Policy Characteristics'!B:B,MATCH($C312,'Policy Characteristics'!$C:$C,0))),"",INDEX('Policy Characteristics'!B:B,MATCH($C312,'Policy Characteristics'!$C:$C,0)))</f>
        <v>Change Electricity Imports</v>
      </c>
      <c r="C312" s="354" t="str">
        <f t="shared" si="20"/>
        <v>Percent Change in Electricity Imports</v>
      </c>
      <c r="D312" s="348" t="s">
        <v>744</v>
      </c>
      <c r="E312" s="253"/>
      <c r="F312" s="348" t="s">
        <v>745</v>
      </c>
      <c r="G312" s="348"/>
      <c r="H312" s="241">
        <v>528</v>
      </c>
      <c r="I312" s="367" t="s">
        <v>3842</v>
      </c>
      <c r="J312" s="368" t="str">
        <f>IF(ISBLANK(INDEX('Policy Characteristics'!D:D,MATCH($C312,'Policy Characteristics'!$C:$C,0))),"",INDEX('Policy Characteristics'!D:D,MATCH($C312,'Policy Characteristics'!$C:$C,0)))</f>
        <v>Electricity Imports and Exports</v>
      </c>
      <c r="K312" s="354" t="str">
        <f>IF(ISBLANK(INDEX('Policy Characteristics'!E:E,MATCH($C312,'Policy Characteristics'!$C:$C,0))),"",INDEX('Policy Characteristics'!E:E,MATCH($C312,'Policy Characteristics'!$C:$C,0)))</f>
        <v>elec change imports</v>
      </c>
      <c r="L312" s="222">
        <f>IF(ISBLANK(INDEX('Policy Characteristics'!F:F,MATCH($C312,'Policy Characteristics'!$C:$C,0))),"",INDEX('Policy Characteristics'!F:F,MATCH($C312,'Policy Characteristics'!$C:$C,0)))</f>
        <v>-0.5</v>
      </c>
      <c r="M312" s="222">
        <f>IF(ISBLANK(INDEX('Policy Characteristics'!G:G,MATCH($C312,'Policy Characteristics'!$C:$C,0))),"",INDEX('Policy Characteristics'!G:G,MATCH($C312,'Policy Characteristics'!$C:$C,0)))</f>
        <v>1</v>
      </c>
      <c r="N312" s="222">
        <f>IF(ISBLANK(INDEX('Policy Characteristics'!H:H,MATCH($C312,'Policy Characteristics'!$C:$C,0))),"",INDEX('Policy Characteristics'!H:H,MATCH($C312,'Policy Characteristics'!$C:$C,0)))</f>
        <v>0.02</v>
      </c>
      <c r="O312" s="354" t="str">
        <f>IF(ISBLANK(INDEX('Policy Characteristics'!I:I,MATCH($C312,'Policy Characteristics'!$C:$C,0))),"",INDEX('Policy Characteristics'!I:I,MATCH($C312,'Policy Characteristics'!$C:$C,0)))</f>
        <v>% change in imports</v>
      </c>
      <c r="P312" s="354" t="str">
        <f>IF(ISBLANK(INDEX('Policy Characteristics'!J:J,MATCH($C312,'Policy Characteristics'!$C:$C,0))),"",INDEX('Policy Characteristics'!J:J,MATCH($C312,'Policy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12" s="354" t="str">
        <f>IF(ISBLANK(INDEX('Policy Characteristics'!K:K,MATCH($C312,'Policy Characteristics'!$C:$C,0))),"",INDEX('Policy Characteristics'!K:K,MATCH($C312,'Policy Characteristics'!$C:$C,0)))</f>
        <v>electricity-sector-main.html#elec-imports</v>
      </c>
      <c r="R312" s="354" t="str">
        <f>IF(ISBLANK(INDEX('Policy Characteristics'!L:L,MATCH($C312,'Policy Characteristics'!$C:$C,0))),"",INDEX('Policy Characteristics'!L:L,MATCH($C312,'Policy Characteristics'!$C:$C,0)))</f>
        <v>electricity-imports-exports.html</v>
      </c>
    </row>
    <row r="313" spans="1:18" s="345" customFormat="1" ht="19.899999999999999" customHeight="1">
      <c r="A313" s="354" t="str">
        <f>IF(ISBLANK(INDEX('Policy Characteristics'!A:A,MATCH($C313,'Policy Characteristics'!$C:$C,0))),"",INDEX('Policy Characteristics'!A:A,MATCH($C313,'Policy Characteristics'!$C:$C,0)))</f>
        <v>Electricity Supply</v>
      </c>
      <c r="B313" s="366" t="str">
        <f>IF(ISBLANK(INDEX('Policy Characteristics'!B:B,MATCH($C313,'Policy Characteristics'!$C:$C,0))),"",INDEX('Policy Characteristics'!B:B,MATCH($C313,'Policy Characteristics'!$C:$C,0)))</f>
        <v>Change Electricity Imports</v>
      </c>
      <c r="C313" s="354" t="str">
        <f t="shared" si="20"/>
        <v>Percent Change in Electricity Imports</v>
      </c>
      <c r="D313" s="348" t="s">
        <v>746</v>
      </c>
      <c r="E313" s="253"/>
      <c r="F313" s="348" t="s">
        <v>747</v>
      </c>
      <c r="G313" s="348"/>
      <c r="H313" s="241">
        <v>529</v>
      </c>
      <c r="I313" s="367" t="s">
        <v>3842</v>
      </c>
      <c r="J313" s="368" t="str">
        <f>IF(ISBLANK(INDEX('Policy Characteristics'!D:D,MATCH($C313,'Policy Characteristics'!$C:$C,0))),"",INDEX('Policy Characteristics'!D:D,MATCH($C313,'Policy Characteristics'!$C:$C,0)))</f>
        <v>Electricity Imports and Exports</v>
      </c>
      <c r="K313" s="354" t="str">
        <f>IF(ISBLANK(INDEX('Policy Characteristics'!E:E,MATCH($C313,'Policy Characteristics'!$C:$C,0))),"",INDEX('Policy Characteristics'!E:E,MATCH($C313,'Policy Characteristics'!$C:$C,0)))</f>
        <v>elec change imports</v>
      </c>
      <c r="L313" s="222">
        <f>IF(ISBLANK(INDEX('Policy Characteristics'!F:F,MATCH($C313,'Policy Characteristics'!$C:$C,0))),"",INDEX('Policy Characteristics'!F:F,MATCH($C313,'Policy Characteristics'!$C:$C,0)))</f>
        <v>-0.5</v>
      </c>
      <c r="M313" s="222">
        <f>IF(ISBLANK(INDEX('Policy Characteristics'!G:G,MATCH($C313,'Policy Characteristics'!$C:$C,0))),"",INDEX('Policy Characteristics'!G:G,MATCH($C313,'Policy Characteristics'!$C:$C,0)))</f>
        <v>1</v>
      </c>
      <c r="N313" s="222">
        <f>IF(ISBLANK(INDEX('Policy Characteristics'!H:H,MATCH($C313,'Policy Characteristics'!$C:$C,0))),"",INDEX('Policy Characteristics'!H:H,MATCH($C313,'Policy Characteristics'!$C:$C,0)))</f>
        <v>0.02</v>
      </c>
      <c r="O313" s="354" t="str">
        <f>IF(ISBLANK(INDEX('Policy Characteristics'!I:I,MATCH($C313,'Policy Characteristics'!$C:$C,0))),"",INDEX('Policy Characteristics'!I:I,MATCH($C313,'Policy Characteristics'!$C:$C,0)))</f>
        <v>% change in imports</v>
      </c>
      <c r="P313" s="354" t="str">
        <f>IF(ISBLANK(INDEX('Policy Characteristics'!J:J,MATCH($C313,'Policy Characteristics'!$C:$C,0))),"",INDEX('Policy Characteristics'!J:J,MATCH($C313,'Policy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13" s="354" t="str">
        <f>IF(ISBLANK(INDEX('Policy Characteristics'!K:K,MATCH($C313,'Policy Characteristics'!$C:$C,0))),"",INDEX('Policy Characteristics'!K:K,MATCH($C313,'Policy Characteristics'!$C:$C,0)))</f>
        <v>electricity-sector-main.html#elec-imports</v>
      </c>
      <c r="R313" s="354" t="str">
        <f>IF(ISBLANK(INDEX('Policy Characteristics'!L:L,MATCH($C313,'Policy Characteristics'!$C:$C,0))),"",INDEX('Policy Characteristics'!L:L,MATCH($C313,'Policy Characteristics'!$C:$C,0)))</f>
        <v>electricity-imports-exports.html</v>
      </c>
    </row>
    <row r="314" spans="1:18" s="345" customFormat="1" ht="19.899999999999999" customHeight="1">
      <c r="A314" s="354" t="str">
        <f>IF(ISBLANK(INDEX('Policy Characteristics'!A:A,MATCH($C314,'Policy Characteristics'!$C:$C,0))),"",INDEX('Policy Characteristics'!A:A,MATCH($C314,'Policy Characteristics'!$C:$C,0)))</f>
        <v>Electricity Supply</v>
      </c>
      <c r="B314" s="366" t="str">
        <f>IF(ISBLANK(INDEX('Policy Characteristics'!B:B,MATCH($C314,'Policy Characteristics'!$C:$C,0))),"",INDEX('Policy Characteristics'!B:B,MATCH($C314,'Policy Characteristics'!$C:$C,0)))</f>
        <v>Change Electricity Imports</v>
      </c>
      <c r="C314" s="354" t="str">
        <f t="shared" si="20"/>
        <v>Percent Change in Electricity Imports</v>
      </c>
      <c r="D314" s="348" t="s">
        <v>748</v>
      </c>
      <c r="E314" s="253"/>
      <c r="F314" s="348" t="s">
        <v>749</v>
      </c>
      <c r="G314" s="348"/>
      <c r="H314" s="241">
        <v>530</v>
      </c>
      <c r="I314" s="367" t="s">
        <v>3842</v>
      </c>
      <c r="J314" s="368" t="str">
        <f>IF(ISBLANK(INDEX('Policy Characteristics'!D:D,MATCH($C314,'Policy Characteristics'!$C:$C,0))),"",INDEX('Policy Characteristics'!D:D,MATCH($C314,'Policy Characteristics'!$C:$C,0)))</f>
        <v>Electricity Imports and Exports</v>
      </c>
      <c r="K314" s="354" t="str">
        <f>IF(ISBLANK(INDEX('Policy Characteristics'!E:E,MATCH($C314,'Policy Characteristics'!$C:$C,0))),"",INDEX('Policy Characteristics'!E:E,MATCH($C314,'Policy Characteristics'!$C:$C,0)))</f>
        <v>elec change imports</v>
      </c>
      <c r="L314" s="222">
        <f>IF(ISBLANK(INDEX('Policy Characteristics'!F:F,MATCH($C314,'Policy Characteristics'!$C:$C,0))),"",INDEX('Policy Characteristics'!F:F,MATCH($C314,'Policy Characteristics'!$C:$C,0)))</f>
        <v>-0.5</v>
      </c>
      <c r="M314" s="222">
        <f>IF(ISBLANK(INDEX('Policy Characteristics'!G:G,MATCH($C314,'Policy Characteristics'!$C:$C,0))),"",INDEX('Policy Characteristics'!G:G,MATCH($C314,'Policy Characteristics'!$C:$C,0)))</f>
        <v>1</v>
      </c>
      <c r="N314" s="222">
        <f>IF(ISBLANK(INDEX('Policy Characteristics'!H:H,MATCH($C314,'Policy Characteristics'!$C:$C,0))),"",INDEX('Policy Characteristics'!H:H,MATCH($C314,'Policy Characteristics'!$C:$C,0)))</f>
        <v>0.02</v>
      </c>
      <c r="O314" s="354" t="str">
        <f>IF(ISBLANK(INDEX('Policy Characteristics'!I:I,MATCH($C314,'Policy Characteristics'!$C:$C,0))),"",INDEX('Policy Characteristics'!I:I,MATCH($C314,'Policy Characteristics'!$C:$C,0)))</f>
        <v>% change in imports</v>
      </c>
      <c r="P314" s="354" t="str">
        <f>IF(ISBLANK(INDEX('Policy Characteristics'!J:J,MATCH($C314,'Policy Characteristics'!$C:$C,0))),"",INDEX('Policy Characteristics'!J:J,MATCH($C314,'Policy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14" s="354" t="str">
        <f>IF(ISBLANK(INDEX('Policy Characteristics'!K:K,MATCH($C314,'Policy Characteristics'!$C:$C,0))),"",INDEX('Policy Characteristics'!K:K,MATCH($C314,'Policy Characteristics'!$C:$C,0)))</f>
        <v>electricity-sector-main.html#elec-imports</v>
      </c>
      <c r="R314" s="354" t="str">
        <f>IF(ISBLANK(INDEX('Policy Characteristics'!L:L,MATCH($C314,'Policy Characteristics'!$C:$C,0))),"",INDEX('Policy Characteristics'!L:L,MATCH($C314,'Policy Characteristics'!$C:$C,0)))</f>
        <v>electricity-imports-exports.html</v>
      </c>
    </row>
    <row r="315" spans="1:18" s="345" customFormat="1" ht="19.899999999999999" customHeight="1">
      <c r="A315" s="354" t="str">
        <f>IF(ISBLANK(INDEX('Policy Characteristics'!A:A,MATCH($C315,'Policy Characteristics'!$C:$C,0))),"",INDEX('Policy Characteristics'!A:A,MATCH($C315,'Policy Characteristics'!$C:$C,0)))</f>
        <v>Electricity Supply</v>
      </c>
      <c r="B315" s="366" t="str">
        <f>IF(ISBLANK(INDEX('Policy Characteristics'!B:B,MATCH($C315,'Policy Characteristics'!$C:$C,0))),"",INDEX('Policy Characteristics'!B:B,MATCH($C315,'Policy Characteristics'!$C:$C,0)))</f>
        <v>Change Electricity Imports</v>
      </c>
      <c r="C315" s="354" t="str">
        <f t="shared" si="20"/>
        <v>Percent Change in Electricity Imports</v>
      </c>
      <c r="D315" s="348" t="s">
        <v>750</v>
      </c>
      <c r="E315" s="253"/>
      <c r="F315" s="348" t="s">
        <v>751</v>
      </c>
      <c r="G315" s="348"/>
      <c r="H315" s="241">
        <v>531</v>
      </c>
      <c r="I315" s="367" t="s">
        <v>3842</v>
      </c>
      <c r="J315" s="368" t="str">
        <f>IF(ISBLANK(INDEX('Policy Characteristics'!D:D,MATCH($C315,'Policy Characteristics'!$C:$C,0))),"",INDEX('Policy Characteristics'!D:D,MATCH($C315,'Policy Characteristics'!$C:$C,0)))</f>
        <v>Electricity Imports and Exports</v>
      </c>
      <c r="K315" s="354" t="str">
        <f>IF(ISBLANK(INDEX('Policy Characteristics'!E:E,MATCH($C315,'Policy Characteristics'!$C:$C,0))),"",INDEX('Policy Characteristics'!E:E,MATCH($C315,'Policy Characteristics'!$C:$C,0)))</f>
        <v>elec change imports</v>
      </c>
      <c r="L315" s="222">
        <f>IF(ISBLANK(INDEX('Policy Characteristics'!F:F,MATCH($C315,'Policy Characteristics'!$C:$C,0))),"",INDEX('Policy Characteristics'!F:F,MATCH($C315,'Policy Characteristics'!$C:$C,0)))</f>
        <v>-0.5</v>
      </c>
      <c r="M315" s="222">
        <f>IF(ISBLANK(INDEX('Policy Characteristics'!G:G,MATCH($C315,'Policy Characteristics'!$C:$C,0))),"",INDEX('Policy Characteristics'!G:G,MATCH($C315,'Policy Characteristics'!$C:$C,0)))</f>
        <v>1</v>
      </c>
      <c r="N315" s="222">
        <f>IF(ISBLANK(INDEX('Policy Characteristics'!H:H,MATCH($C315,'Policy Characteristics'!$C:$C,0))),"",INDEX('Policy Characteristics'!H:H,MATCH($C315,'Policy Characteristics'!$C:$C,0)))</f>
        <v>0.02</v>
      </c>
      <c r="O315" s="354" t="str">
        <f>IF(ISBLANK(INDEX('Policy Characteristics'!I:I,MATCH($C315,'Policy Characteristics'!$C:$C,0))),"",INDEX('Policy Characteristics'!I:I,MATCH($C315,'Policy Characteristics'!$C:$C,0)))</f>
        <v>% change in imports</v>
      </c>
      <c r="P315" s="354" t="str">
        <f>IF(ISBLANK(INDEX('Policy Characteristics'!J:J,MATCH($C315,'Policy Characteristics'!$C:$C,0))),"",INDEX('Policy Characteristics'!J:J,MATCH($C315,'Policy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15" s="354" t="str">
        <f>IF(ISBLANK(INDEX('Policy Characteristics'!K:K,MATCH($C315,'Policy Characteristics'!$C:$C,0))),"",INDEX('Policy Characteristics'!K:K,MATCH($C315,'Policy Characteristics'!$C:$C,0)))</f>
        <v>electricity-sector-main.html#elec-imports</v>
      </c>
      <c r="R315" s="354" t="str">
        <f>IF(ISBLANK(INDEX('Policy Characteristics'!L:L,MATCH($C315,'Policy Characteristics'!$C:$C,0))),"",INDEX('Policy Characteristics'!L:L,MATCH($C315,'Policy Characteristics'!$C:$C,0)))</f>
        <v>electricity-imports-exports.html</v>
      </c>
    </row>
    <row r="316" spans="1:18" s="345" customFormat="1" ht="19.899999999999999" customHeight="1">
      <c r="A316" s="354" t="str">
        <f>IF(ISBLANK(INDEX('Policy Characteristics'!A:A,MATCH($C316,'Policy Characteristics'!$C:$C,0))),"",INDEX('Policy Characteristics'!A:A,MATCH($C316,'Policy Characteristics'!$C:$C,0)))</f>
        <v>Electricity Supply</v>
      </c>
      <c r="B316" s="366" t="str">
        <f>IF(ISBLANK(INDEX('Policy Characteristics'!B:B,MATCH($C316,'Policy Characteristics'!$C:$C,0))),"",INDEX('Policy Characteristics'!B:B,MATCH($C316,'Policy Characteristics'!$C:$C,0)))</f>
        <v>Change Electricity Imports</v>
      </c>
      <c r="C316" s="354" t="str">
        <f t="shared" si="20"/>
        <v>Percent Change in Electricity Imports</v>
      </c>
      <c r="D316" s="348" t="s">
        <v>752</v>
      </c>
      <c r="E316" s="253"/>
      <c r="F316" s="348" t="s">
        <v>753</v>
      </c>
      <c r="G316" s="348"/>
      <c r="H316" s="241">
        <v>532</v>
      </c>
      <c r="I316" s="367" t="s">
        <v>3842</v>
      </c>
      <c r="J316" s="368" t="str">
        <f>IF(ISBLANK(INDEX('Policy Characteristics'!D:D,MATCH($C316,'Policy Characteristics'!$C:$C,0))),"",INDEX('Policy Characteristics'!D:D,MATCH($C316,'Policy Characteristics'!$C:$C,0)))</f>
        <v>Electricity Imports and Exports</v>
      </c>
      <c r="K316" s="354" t="str">
        <f>IF(ISBLANK(INDEX('Policy Characteristics'!E:E,MATCH($C316,'Policy Characteristics'!$C:$C,0))),"",INDEX('Policy Characteristics'!E:E,MATCH($C316,'Policy Characteristics'!$C:$C,0)))</f>
        <v>elec change imports</v>
      </c>
      <c r="L316" s="222">
        <f>IF(ISBLANK(INDEX('Policy Characteristics'!F:F,MATCH($C316,'Policy Characteristics'!$C:$C,0))),"",INDEX('Policy Characteristics'!F:F,MATCH($C316,'Policy Characteristics'!$C:$C,0)))</f>
        <v>-0.5</v>
      </c>
      <c r="M316" s="222">
        <f>IF(ISBLANK(INDEX('Policy Characteristics'!G:G,MATCH($C316,'Policy Characteristics'!$C:$C,0))),"",INDEX('Policy Characteristics'!G:G,MATCH($C316,'Policy Characteristics'!$C:$C,0)))</f>
        <v>1</v>
      </c>
      <c r="N316" s="222">
        <f>IF(ISBLANK(INDEX('Policy Characteristics'!H:H,MATCH($C316,'Policy Characteristics'!$C:$C,0))),"",INDEX('Policy Characteristics'!H:H,MATCH($C316,'Policy Characteristics'!$C:$C,0)))</f>
        <v>0.02</v>
      </c>
      <c r="O316" s="354" t="str">
        <f>IF(ISBLANK(INDEX('Policy Characteristics'!I:I,MATCH($C316,'Policy Characteristics'!$C:$C,0))),"",INDEX('Policy Characteristics'!I:I,MATCH($C316,'Policy Characteristics'!$C:$C,0)))</f>
        <v>% change in imports</v>
      </c>
      <c r="P316" s="354" t="str">
        <f>IF(ISBLANK(INDEX('Policy Characteristics'!J:J,MATCH($C316,'Policy Characteristics'!$C:$C,0))),"",INDEX('Policy Characteristics'!J:J,MATCH($C316,'Policy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16" s="354" t="str">
        <f>IF(ISBLANK(INDEX('Policy Characteristics'!K:K,MATCH($C316,'Policy Characteristics'!$C:$C,0))),"",INDEX('Policy Characteristics'!K:K,MATCH($C316,'Policy Characteristics'!$C:$C,0)))</f>
        <v>electricity-sector-main.html#elec-imports</v>
      </c>
      <c r="R316" s="354" t="str">
        <f>IF(ISBLANK(INDEX('Policy Characteristics'!L:L,MATCH($C316,'Policy Characteristics'!$C:$C,0))),"",INDEX('Policy Characteristics'!L:L,MATCH($C316,'Policy Characteristics'!$C:$C,0)))</f>
        <v>electricity-imports-exports.html</v>
      </c>
    </row>
    <row r="317" spans="1:18" s="345" customFormat="1" ht="19.899999999999999" customHeight="1">
      <c r="A317" s="354" t="str">
        <f>IF(ISBLANK(INDEX('Policy Characteristics'!A:A,MATCH($C317,'Policy Characteristics'!$C:$C,0))),"",INDEX('Policy Characteristics'!A:A,MATCH($C317,'Policy Characteristics'!$C:$C,0)))</f>
        <v>Electricity Supply</v>
      </c>
      <c r="B317" s="366" t="str">
        <f>IF(ISBLANK(INDEX('Policy Characteristics'!B:B,MATCH($C317,'Policy Characteristics'!$C:$C,0))),"",INDEX('Policy Characteristics'!B:B,MATCH($C317,'Policy Characteristics'!$C:$C,0)))</f>
        <v>Change Electricity Imports</v>
      </c>
      <c r="C317" s="354" t="str">
        <f t="shared" si="20"/>
        <v>Percent Change in Electricity Imports</v>
      </c>
      <c r="D317" s="348" t="s">
        <v>754</v>
      </c>
      <c r="E317" s="253"/>
      <c r="F317" s="348" t="s">
        <v>755</v>
      </c>
      <c r="G317" s="348"/>
      <c r="H317" s="241">
        <v>533</v>
      </c>
      <c r="I317" s="367" t="s">
        <v>3842</v>
      </c>
      <c r="J317" s="368" t="str">
        <f>IF(ISBLANK(INDEX('Policy Characteristics'!D:D,MATCH($C317,'Policy Characteristics'!$C:$C,0))),"",INDEX('Policy Characteristics'!D:D,MATCH($C317,'Policy Characteristics'!$C:$C,0)))</f>
        <v>Electricity Imports and Exports</v>
      </c>
      <c r="K317" s="354" t="str">
        <f>IF(ISBLANK(INDEX('Policy Characteristics'!E:E,MATCH($C317,'Policy Characteristics'!$C:$C,0))),"",INDEX('Policy Characteristics'!E:E,MATCH($C317,'Policy Characteristics'!$C:$C,0)))</f>
        <v>elec change imports</v>
      </c>
      <c r="L317" s="222">
        <f>IF(ISBLANK(INDEX('Policy Characteristics'!F:F,MATCH($C317,'Policy Characteristics'!$C:$C,0))),"",INDEX('Policy Characteristics'!F:F,MATCH($C317,'Policy Characteristics'!$C:$C,0)))</f>
        <v>-0.5</v>
      </c>
      <c r="M317" s="222">
        <f>IF(ISBLANK(INDEX('Policy Characteristics'!G:G,MATCH($C317,'Policy Characteristics'!$C:$C,0))),"",INDEX('Policy Characteristics'!G:G,MATCH($C317,'Policy Characteristics'!$C:$C,0)))</f>
        <v>1</v>
      </c>
      <c r="N317" s="222">
        <f>IF(ISBLANK(INDEX('Policy Characteristics'!H:H,MATCH($C317,'Policy Characteristics'!$C:$C,0))),"",INDEX('Policy Characteristics'!H:H,MATCH($C317,'Policy Characteristics'!$C:$C,0)))</f>
        <v>0.02</v>
      </c>
      <c r="O317" s="354" t="str">
        <f>IF(ISBLANK(INDEX('Policy Characteristics'!I:I,MATCH($C317,'Policy Characteristics'!$C:$C,0))),"",INDEX('Policy Characteristics'!I:I,MATCH($C317,'Policy Characteristics'!$C:$C,0)))</f>
        <v>% change in imports</v>
      </c>
      <c r="P317" s="354" t="str">
        <f>IF(ISBLANK(INDEX('Policy Characteristics'!J:J,MATCH($C317,'Policy Characteristics'!$C:$C,0))),"",INDEX('Policy Characteristics'!J:J,MATCH($C317,'Policy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17" s="354" t="str">
        <f>IF(ISBLANK(INDEX('Policy Characteristics'!K:K,MATCH($C317,'Policy Characteristics'!$C:$C,0))),"",INDEX('Policy Characteristics'!K:K,MATCH($C317,'Policy Characteristics'!$C:$C,0)))</f>
        <v>electricity-sector-main.html#elec-imports</v>
      </c>
      <c r="R317" s="354" t="str">
        <f>IF(ISBLANK(INDEX('Policy Characteristics'!L:L,MATCH($C317,'Policy Characteristics'!$C:$C,0))),"",INDEX('Policy Characteristics'!L:L,MATCH($C317,'Policy Characteristics'!$C:$C,0)))</f>
        <v>electricity-imports-exports.html</v>
      </c>
    </row>
    <row r="318" spans="1:18" s="345" customFormat="1" ht="19.899999999999999" customHeight="1">
      <c r="A318" s="354" t="str">
        <f>IF(ISBLANK(INDEX('Policy Characteristics'!A:A,MATCH($C318,'Policy Characteristics'!$C:$C,0))),"",INDEX('Policy Characteristics'!A:A,MATCH($C318,'Policy Characteristics'!$C:$C,0)))</f>
        <v>Electricity Supply</v>
      </c>
      <c r="B318" s="366" t="str">
        <f>IF(ISBLANK(INDEX('Policy Characteristics'!B:B,MATCH($C318,'Policy Characteristics'!$C:$C,0))),"",INDEX('Policy Characteristics'!B:B,MATCH($C318,'Policy Characteristics'!$C:$C,0)))</f>
        <v>Change Electricity Imports</v>
      </c>
      <c r="C318" s="354" t="str">
        <f t="shared" si="20"/>
        <v>Percent Change in Electricity Imports</v>
      </c>
      <c r="D318" s="348" t="s">
        <v>756</v>
      </c>
      <c r="E318" s="253"/>
      <c r="F318" s="348" t="s">
        <v>757</v>
      </c>
      <c r="G318" s="348"/>
      <c r="H318" s="241">
        <v>534</v>
      </c>
      <c r="I318" s="367" t="s">
        <v>3842</v>
      </c>
      <c r="J318" s="368" t="str">
        <f>IF(ISBLANK(INDEX('Policy Characteristics'!D:D,MATCH($C318,'Policy Characteristics'!$C:$C,0))),"",INDEX('Policy Characteristics'!D:D,MATCH($C318,'Policy Characteristics'!$C:$C,0)))</f>
        <v>Electricity Imports and Exports</v>
      </c>
      <c r="K318" s="354" t="str">
        <f>IF(ISBLANK(INDEX('Policy Characteristics'!E:E,MATCH($C318,'Policy Characteristics'!$C:$C,0))),"",INDEX('Policy Characteristics'!E:E,MATCH($C318,'Policy Characteristics'!$C:$C,0)))</f>
        <v>elec change imports</v>
      </c>
      <c r="L318" s="222">
        <f>IF(ISBLANK(INDEX('Policy Characteristics'!F:F,MATCH($C318,'Policy Characteristics'!$C:$C,0))),"",INDEX('Policy Characteristics'!F:F,MATCH($C318,'Policy Characteristics'!$C:$C,0)))</f>
        <v>-0.5</v>
      </c>
      <c r="M318" s="222">
        <f>IF(ISBLANK(INDEX('Policy Characteristics'!G:G,MATCH($C318,'Policy Characteristics'!$C:$C,0))),"",INDEX('Policy Characteristics'!G:G,MATCH($C318,'Policy Characteristics'!$C:$C,0)))</f>
        <v>1</v>
      </c>
      <c r="N318" s="222">
        <f>IF(ISBLANK(INDEX('Policy Characteristics'!H:H,MATCH($C318,'Policy Characteristics'!$C:$C,0))),"",INDEX('Policy Characteristics'!H:H,MATCH($C318,'Policy Characteristics'!$C:$C,0)))</f>
        <v>0.02</v>
      </c>
      <c r="O318" s="354" t="str">
        <f>IF(ISBLANK(INDEX('Policy Characteristics'!I:I,MATCH($C318,'Policy Characteristics'!$C:$C,0))),"",INDEX('Policy Characteristics'!I:I,MATCH($C318,'Policy Characteristics'!$C:$C,0)))</f>
        <v>% change in imports</v>
      </c>
      <c r="P318" s="354" t="str">
        <f>IF(ISBLANK(INDEX('Policy Characteristics'!J:J,MATCH($C318,'Policy Characteristics'!$C:$C,0))),"",INDEX('Policy Characteristics'!J:J,MATCH($C318,'Policy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18" s="354" t="str">
        <f>IF(ISBLANK(INDEX('Policy Characteristics'!K:K,MATCH($C318,'Policy Characteristics'!$C:$C,0))),"",INDEX('Policy Characteristics'!K:K,MATCH($C318,'Policy Characteristics'!$C:$C,0)))</f>
        <v>electricity-sector-main.html#elec-imports</v>
      </c>
      <c r="R318" s="354" t="str">
        <f>IF(ISBLANK(INDEX('Policy Characteristics'!L:L,MATCH($C318,'Policy Characteristics'!$C:$C,0))),"",INDEX('Policy Characteristics'!L:L,MATCH($C318,'Policy Characteristics'!$C:$C,0)))</f>
        <v>electricity-imports-exports.html</v>
      </c>
    </row>
    <row r="319" spans="1:18" s="345" customFormat="1" ht="19.899999999999999" customHeight="1">
      <c r="A319" s="354" t="str">
        <f>IF(ISBLANK(INDEX('Policy Characteristics'!A:A,MATCH($C319,'Policy Characteristics'!$C:$C,0))),"",INDEX('Policy Characteristics'!A:A,MATCH($C319,'Policy Characteristics'!$C:$C,0)))</f>
        <v>Electricity Supply</v>
      </c>
      <c r="B319" s="366" t="str">
        <f>IF(ISBLANK(INDEX('Policy Characteristics'!B:B,MATCH($C319,'Policy Characteristics'!$C:$C,0))),"",INDEX('Policy Characteristics'!B:B,MATCH($C319,'Policy Characteristics'!$C:$C,0)))</f>
        <v>Change Electricity Imports</v>
      </c>
      <c r="C319" s="354" t="str">
        <f t="shared" si="20"/>
        <v>Percent Change in Electricity Imports</v>
      </c>
      <c r="D319" s="348" t="s">
        <v>758</v>
      </c>
      <c r="E319" s="253"/>
      <c r="F319" s="348" t="s">
        <v>759</v>
      </c>
      <c r="G319" s="348"/>
      <c r="H319" s="241">
        <v>535</v>
      </c>
      <c r="I319" s="367" t="s">
        <v>680</v>
      </c>
      <c r="J319" s="368" t="str">
        <f>IF(ISBLANK(INDEX('Policy Characteristics'!D:D,MATCH($C319,'Policy Characteristics'!$C:$C,0))),"",INDEX('Policy Characteristics'!D:D,MATCH($C319,'Policy Characteristics'!$C:$C,0)))</f>
        <v>Electricity Imports and Exports</v>
      </c>
      <c r="K319" s="354" t="str">
        <f>IF(ISBLANK(INDEX('Policy Characteristics'!E:E,MATCH($C319,'Policy Characteristics'!$C:$C,0))),"",INDEX('Policy Characteristics'!E:E,MATCH($C319,'Policy Characteristics'!$C:$C,0)))</f>
        <v>elec change imports</v>
      </c>
      <c r="L319" s="222">
        <f>IF(ISBLANK(INDEX('Policy Characteristics'!F:F,MATCH($C319,'Policy Characteristics'!$C:$C,0))),"",INDEX('Policy Characteristics'!F:F,MATCH($C319,'Policy Characteristics'!$C:$C,0)))</f>
        <v>-0.5</v>
      </c>
      <c r="M319" s="222">
        <f>IF(ISBLANK(INDEX('Policy Characteristics'!G:G,MATCH($C319,'Policy Characteristics'!$C:$C,0))),"",INDEX('Policy Characteristics'!G:G,MATCH($C319,'Policy Characteristics'!$C:$C,0)))</f>
        <v>1</v>
      </c>
      <c r="N319" s="222">
        <f>IF(ISBLANK(INDEX('Policy Characteristics'!H:H,MATCH($C319,'Policy Characteristics'!$C:$C,0))),"",INDEX('Policy Characteristics'!H:H,MATCH($C319,'Policy Characteristics'!$C:$C,0)))</f>
        <v>0.02</v>
      </c>
      <c r="O319" s="354" t="str">
        <f>IF(ISBLANK(INDEX('Policy Characteristics'!I:I,MATCH($C319,'Policy Characteristics'!$C:$C,0))),"",INDEX('Policy Characteristics'!I:I,MATCH($C319,'Policy Characteristics'!$C:$C,0)))</f>
        <v>% change in imports</v>
      </c>
      <c r="P319" s="354" t="str">
        <f>IF(ISBLANK(INDEX('Policy Characteristics'!J:J,MATCH($C319,'Policy Characteristics'!$C:$C,0))),"",INDEX('Policy Characteristics'!J:J,MATCH($C319,'Policy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19" s="354" t="str">
        <f>IF(ISBLANK(INDEX('Policy Characteristics'!K:K,MATCH($C319,'Policy Characteristics'!$C:$C,0))),"",INDEX('Policy Characteristics'!K:K,MATCH($C319,'Policy Characteristics'!$C:$C,0)))</f>
        <v>electricity-sector-main.html#elec-imports</v>
      </c>
      <c r="R319" s="354" t="str">
        <f>IF(ISBLANK(INDEX('Policy Characteristics'!L:L,MATCH($C319,'Policy Characteristics'!$C:$C,0))),"",INDEX('Policy Characteristics'!L:L,MATCH($C319,'Policy Characteristics'!$C:$C,0)))</f>
        <v>electricity-imports-exports.html</v>
      </c>
    </row>
    <row r="320" spans="1:18" s="345" customFormat="1" ht="19.899999999999999" customHeight="1">
      <c r="A320" s="354" t="str">
        <f>IF(ISBLANK(INDEX('Policy Characteristics'!A:A,MATCH($C320,'Policy Characteristics'!$C:$C,0))),"",INDEX('Policy Characteristics'!A:A,MATCH($C320,'Policy Characteristics'!$C:$C,0)))</f>
        <v>Electricity Supply</v>
      </c>
      <c r="B320" s="366" t="str">
        <f>IF(ISBLANK(INDEX('Policy Characteristics'!B:B,MATCH($C320,'Policy Characteristics'!$C:$C,0))),"",INDEX('Policy Characteristics'!B:B,MATCH($C320,'Policy Characteristics'!$C:$C,0)))</f>
        <v>Change Electricity Imports</v>
      </c>
      <c r="C320" s="354" t="str">
        <f t="shared" si="20"/>
        <v>Percent Change in Electricity Imports</v>
      </c>
      <c r="D320" s="348" t="s">
        <v>760</v>
      </c>
      <c r="E320" s="253"/>
      <c r="F320" s="348" t="s">
        <v>761</v>
      </c>
      <c r="G320" s="348"/>
      <c r="H320" s="241">
        <v>536</v>
      </c>
      <c r="I320" s="367" t="s">
        <v>680</v>
      </c>
      <c r="J320" s="368" t="str">
        <f>IF(ISBLANK(INDEX('Policy Characteristics'!D:D,MATCH($C320,'Policy Characteristics'!$C:$C,0))),"",INDEX('Policy Characteristics'!D:D,MATCH($C320,'Policy Characteristics'!$C:$C,0)))</f>
        <v>Electricity Imports and Exports</v>
      </c>
      <c r="K320" s="354" t="str">
        <f>IF(ISBLANK(INDEX('Policy Characteristics'!E:E,MATCH($C320,'Policy Characteristics'!$C:$C,0))),"",INDEX('Policy Characteristics'!E:E,MATCH($C320,'Policy Characteristics'!$C:$C,0)))</f>
        <v>elec change imports</v>
      </c>
      <c r="L320" s="222">
        <f>IF(ISBLANK(INDEX('Policy Characteristics'!F:F,MATCH($C320,'Policy Characteristics'!$C:$C,0))),"",INDEX('Policy Characteristics'!F:F,MATCH($C320,'Policy Characteristics'!$C:$C,0)))</f>
        <v>-0.5</v>
      </c>
      <c r="M320" s="222">
        <f>IF(ISBLANK(INDEX('Policy Characteristics'!G:G,MATCH($C320,'Policy Characteristics'!$C:$C,0))),"",INDEX('Policy Characteristics'!G:G,MATCH($C320,'Policy Characteristics'!$C:$C,0)))</f>
        <v>1</v>
      </c>
      <c r="N320" s="222">
        <f>IF(ISBLANK(INDEX('Policy Characteristics'!H:H,MATCH($C320,'Policy Characteristics'!$C:$C,0))),"",INDEX('Policy Characteristics'!H:H,MATCH($C320,'Policy Characteristics'!$C:$C,0)))</f>
        <v>0.02</v>
      </c>
      <c r="O320" s="354" t="str">
        <f>IF(ISBLANK(INDEX('Policy Characteristics'!I:I,MATCH($C320,'Policy Characteristics'!$C:$C,0))),"",INDEX('Policy Characteristics'!I:I,MATCH($C320,'Policy Characteristics'!$C:$C,0)))</f>
        <v>% change in imports</v>
      </c>
      <c r="P320" s="354" t="str">
        <f>IF(ISBLANK(INDEX('Policy Characteristics'!J:J,MATCH($C320,'Policy Characteristics'!$C:$C,0))),"",INDEX('Policy Characteristics'!J:J,MATCH($C320,'Policy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20" s="354" t="str">
        <f>IF(ISBLANK(INDEX('Policy Characteristics'!K:K,MATCH($C320,'Policy Characteristics'!$C:$C,0))),"",INDEX('Policy Characteristics'!K:K,MATCH($C320,'Policy Characteristics'!$C:$C,0)))</f>
        <v>electricity-sector-main.html#elec-imports</v>
      </c>
      <c r="R320" s="354" t="str">
        <f>IF(ISBLANK(INDEX('Policy Characteristics'!L:L,MATCH($C320,'Policy Characteristics'!$C:$C,0))),"",INDEX('Policy Characteristics'!L:L,MATCH($C320,'Policy Characteristics'!$C:$C,0)))</f>
        <v>electricity-imports-exports.html</v>
      </c>
    </row>
    <row r="321" spans="1:19" s="345" customFormat="1" ht="19.899999999999999" customHeight="1">
      <c r="A321" s="354" t="str">
        <f>IF(ISBLANK(INDEX('Policy Characteristics'!A:A,MATCH($C321,'Policy Characteristics'!$C:$C,0))),"",INDEX('Policy Characteristics'!A:A,MATCH($C321,'Policy Characteristics'!$C:$C,0)))</f>
        <v>Electricity Supply</v>
      </c>
      <c r="B321" s="366" t="str">
        <f>IF(ISBLANK(INDEX('Policy Characteristics'!B:B,MATCH($C321,'Policy Characteristics'!$C:$C,0))),"",INDEX('Policy Characteristics'!B:B,MATCH($C321,'Policy Characteristics'!$C:$C,0)))</f>
        <v>Change Electricity Imports</v>
      </c>
      <c r="C321" s="354" t="str">
        <f t="shared" si="20"/>
        <v>Percent Change in Electricity Imports</v>
      </c>
      <c r="D321" s="348" t="s">
        <v>762</v>
      </c>
      <c r="E321" s="253"/>
      <c r="F321" s="348" t="s">
        <v>763</v>
      </c>
      <c r="G321" s="348"/>
      <c r="H321" s="241">
        <v>537</v>
      </c>
      <c r="I321" s="367" t="s">
        <v>680</v>
      </c>
      <c r="J321" s="368" t="str">
        <f>IF(ISBLANK(INDEX('Policy Characteristics'!D:D,MATCH($C321,'Policy Characteristics'!$C:$C,0))),"",INDEX('Policy Characteristics'!D:D,MATCH($C321,'Policy Characteristics'!$C:$C,0)))</f>
        <v>Electricity Imports and Exports</v>
      </c>
      <c r="K321" s="354" t="str">
        <f>IF(ISBLANK(INDEX('Policy Characteristics'!E:E,MATCH($C321,'Policy Characteristics'!$C:$C,0))),"",INDEX('Policy Characteristics'!E:E,MATCH($C321,'Policy Characteristics'!$C:$C,0)))</f>
        <v>elec change imports</v>
      </c>
      <c r="L321" s="222">
        <f>IF(ISBLANK(INDEX('Policy Characteristics'!F:F,MATCH($C321,'Policy Characteristics'!$C:$C,0))),"",INDEX('Policy Characteristics'!F:F,MATCH($C321,'Policy Characteristics'!$C:$C,0)))</f>
        <v>-0.5</v>
      </c>
      <c r="M321" s="222">
        <f>IF(ISBLANK(INDEX('Policy Characteristics'!G:G,MATCH($C321,'Policy Characteristics'!$C:$C,0))),"",INDEX('Policy Characteristics'!G:G,MATCH($C321,'Policy Characteristics'!$C:$C,0)))</f>
        <v>1</v>
      </c>
      <c r="N321" s="222">
        <f>IF(ISBLANK(INDEX('Policy Characteristics'!H:H,MATCH($C321,'Policy Characteristics'!$C:$C,0))),"",INDEX('Policy Characteristics'!H:H,MATCH($C321,'Policy Characteristics'!$C:$C,0)))</f>
        <v>0.02</v>
      </c>
      <c r="O321" s="354" t="str">
        <f>IF(ISBLANK(INDEX('Policy Characteristics'!I:I,MATCH($C321,'Policy Characteristics'!$C:$C,0))),"",INDEX('Policy Characteristics'!I:I,MATCH($C321,'Policy Characteristics'!$C:$C,0)))</f>
        <v>% change in imports</v>
      </c>
      <c r="P321" s="354" t="str">
        <f>IF(ISBLANK(INDEX('Policy Characteristics'!J:J,MATCH($C321,'Policy Characteristics'!$C:$C,0))),"",INDEX('Policy Characteristics'!J:J,MATCH($C321,'Policy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21" s="354" t="str">
        <f>IF(ISBLANK(INDEX('Policy Characteristics'!K:K,MATCH($C321,'Policy Characteristics'!$C:$C,0))),"",INDEX('Policy Characteristics'!K:K,MATCH($C321,'Policy Characteristics'!$C:$C,0)))</f>
        <v>electricity-sector-main.html#elec-imports</v>
      </c>
      <c r="R321" s="354" t="str">
        <f>IF(ISBLANK(INDEX('Policy Characteristics'!L:L,MATCH($C321,'Policy Characteristics'!$C:$C,0))),"",INDEX('Policy Characteristics'!L:L,MATCH($C321,'Policy Characteristics'!$C:$C,0)))</f>
        <v>electricity-imports-exports.html</v>
      </c>
    </row>
    <row r="322" spans="1:19" s="345" customFormat="1" ht="19.899999999999999" customHeight="1">
      <c r="A322" s="354" t="str">
        <f>IF(ISBLANK(INDEX('Policy Characteristics'!A:A,MATCH($C322,'Policy Characteristics'!$C:$C,0))),"",INDEX('Policy Characteristics'!A:A,MATCH($C322,'Policy Characteristics'!$C:$C,0)))</f>
        <v>Electricity Supply</v>
      </c>
      <c r="B322" s="366" t="str">
        <f>IF(ISBLANK(INDEX('Policy Characteristics'!B:B,MATCH($C322,'Policy Characteristics'!$C:$C,0))),"",INDEX('Policy Characteristics'!B:B,MATCH($C322,'Policy Characteristics'!$C:$C,0)))</f>
        <v>Change Electricity Imports</v>
      </c>
      <c r="C322" s="354" t="str">
        <f t="shared" si="20"/>
        <v>Percent Change in Electricity Imports</v>
      </c>
      <c r="D322" s="348" t="s">
        <v>764</v>
      </c>
      <c r="E322" s="253"/>
      <c r="F322" s="348" t="s">
        <v>765</v>
      </c>
      <c r="G322" s="348"/>
      <c r="H322" s="241">
        <v>538</v>
      </c>
      <c r="I322" s="367" t="s">
        <v>680</v>
      </c>
      <c r="J322" s="368" t="str">
        <f>IF(ISBLANK(INDEX('Policy Characteristics'!D:D,MATCH($C322,'Policy Characteristics'!$C:$C,0))),"",INDEX('Policy Characteristics'!D:D,MATCH($C322,'Policy Characteristics'!$C:$C,0)))</f>
        <v>Electricity Imports and Exports</v>
      </c>
      <c r="K322" s="354" t="str">
        <f>IF(ISBLANK(INDEX('Policy Characteristics'!E:E,MATCH($C322,'Policy Characteristics'!$C:$C,0))),"",INDEX('Policy Characteristics'!E:E,MATCH($C322,'Policy Characteristics'!$C:$C,0)))</f>
        <v>elec change imports</v>
      </c>
      <c r="L322" s="222">
        <f>IF(ISBLANK(INDEX('Policy Characteristics'!F:F,MATCH($C322,'Policy Characteristics'!$C:$C,0))),"",INDEX('Policy Characteristics'!F:F,MATCH($C322,'Policy Characteristics'!$C:$C,0)))</f>
        <v>-0.5</v>
      </c>
      <c r="M322" s="222">
        <f>IF(ISBLANK(INDEX('Policy Characteristics'!G:G,MATCH($C322,'Policy Characteristics'!$C:$C,0))),"",INDEX('Policy Characteristics'!G:G,MATCH($C322,'Policy Characteristics'!$C:$C,0)))</f>
        <v>1</v>
      </c>
      <c r="N322" s="222">
        <f>IF(ISBLANK(INDEX('Policy Characteristics'!H:H,MATCH($C322,'Policy Characteristics'!$C:$C,0))),"",INDEX('Policy Characteristics'!H:H,MATCH($C322,'Policy Characteristics'!$C:$C,0)))</f>
        <v>0.02</v>
      </c>
      <c r="O322" s="354" t="str">
        <f>IF(ISBLANK(INDEX('Policy Characteristics'!I:I,MATCH($C322,'Policy Characteristics'!$C:$C,0))),"",INDEX('Policy Characteristics'!I:I,MATCH($C322,'Policy Characteristics'!$C:$C,0)))</f>
        <v>% change in imports</v>
      </c>
      <c r="P322" s="354" t="str">
        <f>IF(ISBLANK(INDEX('Policy Characteristics'!J:J,MATCH($C322,'Policy Characteristics'!$C:$C,0))),"",INDEX('Policy Characteristics'!J:J,MATCH($C322,'Policy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22" s="354" t="str">
        <f>IF(ISBLANK(INDEX('Policy Characteristics'!K:K,MATCH($C322,'Policy Characteristics'!$C:$C,0))),"",INDEX('Policy Characteristics'!K:K,MATCH($C322,'Policy Characteristics'!$C:$C,0)))</f>
        <v>electricity-sector-main.html#elec-imports</v>
      </c>
      <c r="R322" s="354" t="str">
        <f>IF(ISBLANK(INDEX('Policy Characteristics'!L:L,MATCH($C322,'Policy Characteristics'!$C:$C,0))),"",INDEX('Policy Characteristics'!L:L,MATCH($C322,'Policy Characteristics'!$C:$C,0)))</f>
        <v>electricity-imports-exports.html</v>
      </c>
    </row>
    <row r="323" spans="1:19" s="345" customFormat="1" ht="19.899999999999999" customHeight="1">
      <c r="A323" s="354" t="str">
        <f>IF(ISBLANK(INDEX('Policy Characteristics'!A:A,MATCH($C323,'Policy Characteristics'!$C:$C,0))),"",INDEX('Policy Characteristics'!A:A,MATCH($C323,'Policy Characteristics'!$C:$C,0)))</f>
        <v>Electricity Supply</v>
      </c>
      <c r="B323" s="366" t="str">
        <f>IF(ISBLANK(INDEX('Policy Characteristics'!B:B,MATCH($C323,'Policy Characteristics'!$C:$C,0))),"",INDEX('Policy Characteristics'!B:B,MATCH($C323,'Policy Characteristics'!$C:$C,0)))</f>
        <v>Change Electricity Imports</v>
      </c>
      <c r="C323" s="354" t="str">
        <f t="shared" si="20"/>
        <v>Percent Change in Electricity Imports</v>
      </c>
      <c r="D323" s="348" t="s">
        <v>766</v>
      </c>
      <c r="E323" s="253"/>
      <c r="F323" s="348" t="s">
        <v>767</v>
      </c>
      <c r="G323" s="348"/>
      <c r="H323" s="241">
        <v>539</v>
      </c>
      <c r="I323" s="367" t="s">
        <v>680</v>
      </c>
      <c r="J323" s="368" t="str">
        <f>IF(ISBLANK(INDEX('Policy Characteristics'!D:D,MATCH($C323,'Policy Characteristics'!$C:$C,0))),"",INDEX('Policy Characteristics'!D:D,MATCH($C323,'Policy Characteristics'!$C:$C,0)))</f>
        <v>Electricity Imports and Exports</v>
      </c>
      <c r="K323" s="354" t="str">
        <f>IF(ISBLANK(INDEX('Policy Characteristics'!E:E,MATCH($C323,'Policy Characteristics'!$C:$C,0))),"",INDEX('Policy Characteristics'!E:E,MATCH($C323,'Policy Characteristics'!$C:$C,0)))</f>
        <v>elec change imports</v>
      </c>
      <c r="L323" s="222">
        <f>IF(ISBLANK(INDEX('Policy Characteristics'!F:F,MATCH($C323,'Policy Characteristics'!$C:$C,0))),"",INDEX('Policy Characteristics'!F:F,MATCH($C323,'Policy Characteristics'!$C:$C,0)))</f>
        <v>-0.5</v>
      </c>
      <c r="M323" s="222">
        <f>IF(ISBLANK(INDEX('Policy Characteristics'!G:G,MATCH($C323,'Policy Characteristics'!$C:$C,0))),"",INDEX('Policy Characteristics'!G:G,MATCH($C323,'Policy Characteristics'!$C:$C,0)))</f>
        <v>1</v>
      </c>
      <c r="N323" s="222">
        <f>IF(ISBLANK(INDEX('Policy Characteristics'!H:H,MATCH($C323,'Policy Characteristics'!$C:$C,0))),"",INDEX('Policy Characteristics'!H:H,MATCH($C323,'Policy Characteristics'!$C:$C,0)))</f>
        <v>0.02</v>
      </c>
      <c r="O323" s="354" t="str">
        <f>IF(ISBLANK(INDEX('Policy Characteristics'!I:I,MATCH($C323,'Policy Characteristics'!$C:$C,0))),"",INDEX('Policy Characteristics'!I:I,MATCH($C323,'Policy Characteristics'!$C:$C,0)))</f>
        <v>% change in imports</v>
      </c>
      <c r="P323" s="354" t="str">
        <f>IF(ISBLANK(INDEX('Policy Characteristics'!J:J,MATCH($C323,'Policy Characteristics'!$C:$C,0))),"",INDEX('Policy Characteristics'!J:J,MATCH($C323,'Policy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23" s="354" t="str">
        <f>IF(ISBLANK(INDEX('Policy Characteristics'!K:K,MATCH($C323,'Policy Characteristics'!$C:$C,0))),"",INDEX('Policy Characteristics'!K:K,MATCH($C323,'Policy Characteristics'!$C:$C,0)))</f>
        <v>electricity-sector-main.html#elec-imports</v>
      </c>
      <c r="R323" s="354" t="str">
        <f>IF(ISBLANK(INDEX('Policy Characteristics'!L:L,MATCH($C323,'Policy Characteristics'!$C:$C,0))),"",INDEX('Policy Characteristics'!L:L,MATCH($C323,'Policy Characteristics'!$C:$C,0)))</f>
        <v>electricity-imports-exports.html</v>
      </c>
    </row>
    <row r="324" spans="1:19" s="345" customFormat="1" ht="19.899999999999999" customHeight="1">
      <c r="A324" s="354" t="str">
        <f>IF(ISBLANK(INDEX('Policy Characteristics'!A:A,MATCH($C324,'Policy Characteristics'!$C:$C,0))),"",INDEX('Policy Characteristics'!A:A,MATCH($C324,'Policy Characteristics'!$C:$C,0)))</f>
        <v>Electricity Supply</v>
      </c>
      <c r="B324" s="366" t="str">
        <f>IF(ISBLANK(INDEX('Policy Characteristics'!B:B,MATCH($C324,'Policy Characteristics'!$C:$C,0))),"",INDEX('Policy Characteristics'!B:B,MATCH($C324,'Policy Characteristics'!$C:$C,0)))</f>
        <v>Change Electricity Imports</v>
      </c>
      <c r="C324" s="354" t="str">
        <f t="shared" si="20"/>
        <v>Percent Change in Electricity Imports</v>
      </c>
      <c r="D324" s="348" t="s">
        <v>768</v>
      </c>
      <c r="E324" s="253"/>
      <c r="F324" s="348" t="s">
        <v>769</v>
      </c>
      <c r="G324" s="348"/>
      <c r="H324" s="241">
        <v>540</v>
      </c>
      <c r="I324" s="367" t="s">
        <v>680</v>
      </c>
      <c r="J324" s="368" t="str">
        <f>IF(ISBLANK(INDEX('Policy Characteristics'!D:D,MATCH($C324,'Policy Characteristics'!$C:$C,0))),"",INDEX('Policy Characteristics'!D:D,MATCH($C324,'Policy Characteristics'!$C:$C,0)))</f>
        <v>Electricity Imports and Exports</v>
      </c>
      <c r="K324" s="354" t="str">
        <f>IF(ISBLANK(INDEX('Policy Characteristics'!E:E,MATCH($C324,'Policy Characteristics'!$C:$C,0))),"",INDEX('Policy Characteristics'!E:E,MATCH($C324,'Policy Characteristics'!$C:$C,0)))</f>
        <v>elec change imports</v>
      </c>
      <c r="L324" s="222">
        <f>IF(ISBLANK(INDEX('Policy Characteristics'!F:F,MATCH($C324,'Policy Characteristics'!$C:$C,0))),"",INDEX('Policy Characteristics'!F:F,MATCH($C324,'Policy Characteristics'!$C:$C,0)))</f>
        <v>-0.5</v>
      </c>
      <c r="M324" s="222">
        <f>IF(ISBLANK(INDEX('Policy Characteristics'!G:G,MATCH($C324,'Policy Characteristics'!$C:$C,0))),"",INDEX('Policy Characteristics'!G:G,MATCH($C324,'Policy Characteristics'!$C:$C,0)))</f>
        <v>1</v>
      </c>
      <c r="N324" s="222">
        <f>IF(ISBLANK(INDEX('Policy Characteristics'!H:H,MATCH($C324,'Policy Characteristics'!$C:$C,0))),"",INDEX('Policy Characteristics'!H:H,MATCH($C324,'Policy Characteristics'!$C:$C,0)))</f>
        <v>0.02</v>
      </c>
      <c r="O324" s="354" t="str">
        <f>IF(ISBLANK(INDEX('Policy Characteristics'!I:I,MATCH($C324,'Policy Characteristics'!$C:$C,0))),"",INDEX('Policy Characteristics'!I:I,MATCH($C324,'Policy Characteristics'!$C:$C,0)))</f>
        <v>% change in imports</v>
      </c>
      <c r="P324" s="354" t="str">
        <f>IF(ISBLANK(INDEX('Policy Characteristics'!J:J,MATCH($C324,'Policy Characteristics'!$C:$C,0))),"",INDEX('Policy Characteristics'!J:J,MATCH($C324,'Policy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24" s="354" t="str">
        <f>IF(ISBLANK(INDEX('Policy Characteristics'!K:K,MATCH($C324,'Policy Characteristics'!$C:$C,0))),"",INDEX('Policy Characteristics'!K:K,MATCH($C324,'Policy Characteristics'!$C:$C,0)))</f>
        <v>electricity-sector-main.html#elec-imports</v>
      </c>
      <c r="R324" s="354" t="str">
        <f>IF(ISBLANK(INDEX('Policy Characteristics'!L:L,MATCH($C324,'Policy Characteristics'!$C:$C,0))),"",INDEX('Policy Characteristics'!L:L,MATCH($C324,'Policy Characteristics'!$C:$C,0)))</f>
        <v>electricity-imports-exports.html</v>
      </c>
    </row>
    <row r="325" spans="1:19" s="345" customFormat="1" ht="19.899999999999999" customHeight="1">
      <c r="A325" s="354" t="str">
        <f>IF(ISBLANK(INDEX('Policy Characteristics'!A:A,MATCH($C325,'Policy Characteristics'!$C:$C,0))),"",INDEX('Policy Characteristics'!A:A,MATCH($C325,'Policy Characteristics'!$C:$C,0)))</f>
        <v>Electricity Supply</v>
      </c>
      <c r="B325" s="366" t="str">
        <f>IF(ISBLANK(INDEX('Policy Characteristics'!B:B,MATCH($C325,'Policy Characteristics'!$C:$C,0))),"",INDEX('Policy Characteristics'!B:B,MATCH($C325,'Policy Characteristics'!$C:$C,0)))</f>
        <v>Change Electricity Imports</v>
      </c>
      <c r="C325" s="354" t="str">
        <f t="shared" si="20"/>
        <v>Percent Change in Electricity Imports</v>
      </c>
      <c r="D325" s="348" t="s">
        <v>770</v>
      </c>
      <c r="E325" s="253"/>
      <c r="F325" s="348" t="s">
        <v>771</v>
      </c>
      <c r="G325" s="348"/>
      <c r="H325" s="241">
        <v>1754</v>
      </c>
      <c r="I325" s="367" t="s">
        <v>680</v>
      </c>
      <c r="J325" s="368" t="str">
        <f>IF(ISBLANK(INDEX('Policy Characteristics'!D:D,MATCH($C325,'Policy Characteristics'!$C:$C,0))),"",INDEX('Policy Characteristics'!D:D,MATCH($C325,'Policy Characteristics'!$C:$C,0)))</f>
        <v>Electricity Imports and Exports</v>
      </c>
      <c r="K325" s="354" t="str">
        <f>IF(ISBLANK(INDEX('Policy Characteristics'!E:E,MATCH($C325,'Policy Characteristics'!$C:$C,0))),"",INDEX('Policy Characteristics'!E:E,MATCH($C325,'Policy Characteristics'!$C:$C,0)))</f>
        <v>elec change imports</v>
      </c>
      <c r="L325" s="222">
        <f>IF(ISBLANK(INDEX('Policy Characteristics'!F:F,MATCH($C325,'Policy Characteristics'!$C:$C,0))),"",INDEX('Policy Characteristics'!F:F,MATCH($C325,'Policy Characteristics'!$C:$C,0)))</f>
        <v>-0.5</v>
      </c>
      <c r="M325" s="222">
        <f>IF(ISBLANK(INDEX('Policy Characteristics'!G:G,MATCH($C325,'Policy Characteristics'!$C:$C,0))),"",INDEX('Policy Characteristics'!G:G,MATCH($C325,'Policy Characteristics'!$C:$C,0)))</f>
        <v>1</v>
      </c>
      <c r="N325" s="222">
        <f>IF(ISBLANK(INDEX('Policy Characteristics'!H:H,MATCH($C325,'Policy Characteristics'!$C:$C,0))),"",INDEX('Policy Characteristics'!H:H,MATCH($C325,'Policy Characteristics'!$C:$C,0)))</f>
        <v>0.02</v>
      </c>
      <c r="O325" s="354" t="str">
        <f>IF(ISBLANK(INDEX('Policy Characteristics'!I:I,MATCH($C325,'Policy Characteristics'!$C:$C,0))),"",INDEX('Policy Characteristics'!I:I,MATCH($C325,'Policy Characteristics'!$C:$C,0)))</f>
        <v>% change in imports</v>
      </c>
      <c r="P325" s="354" t="str">
        <f>IF(ISBLANK(INDEX('Policy Characteristics'!J:J,MATCH($C325,'Policy Characteristics'!$C:$C,0))),"",INDEX('Policy Characteristics'!J:J,MATCH($C325,'Policy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25" s="354" t="str">
        <f>IF(ISBLANK(INDEX('Policy Characteristics'!K:K,MATCH($C325,'Policy Characteristics'!$C:$C,0))),"",INDEX('Policy Characteristics'!K:K,MATCH($C325,'Policy Characteristics'!$C:$C,0)))</f>
        <v>electricity-sector-main.html#elec-imports</v>
      </c>
      <c r="R325" s="354" t="str">
        <f>IF(ISBLANK(INDEX('Policy Characteristics'!L:L,MATCH($C325,'Policy Characteristics'!$C:$C,0))),"",INDEX('Policy Characteristics'!L:L,MATCH($C325,'Policy Characteristics'!$C:$C,0)))</f>
        <v>electricity-imports-exports.html</v>
      </c>
    </row>
    <row r="326" spans="1:19" s="345" customFormat="1" ht="19.899999999999999" customHeight="1">
      <c r="A326" s="354" t="str">
        <f>IF(ISBLANK(INDEX('Policy Characteristics'!A:A,MATCH($C326,'Policy Characteristics'!$C:$C,0))),"",INDEX('Policy Characteristics'!A:A,MATCH($C326,'Policy Characteristics'!$C:$C,0)))</f>
        <v>Electricity Supply</v>
      </c>
      <c r="B326" s="366" t="str">
        <f>IF(ISBLANK(INDEX('Policy Characteristics'!B:B,MATCH($C326,'Policy Characteristics'!$C:$C,0))),"",INDEX('Policy Characteristics'!B:B,MATCH($C326,'Policy Characteristics'!$C:$C,0)))</f>
        <v>Change Electricity Imports</v>
      </c>
      <c r="C326" s="354" t="str">
        <f t="shared" si="20"/>
        <v>Percent Change in Electricity Imports</v>
      </c>
      <c r="D326" s="348" t="s">
        <v>772</v>
      </c>
      <c r="E326" s="253"/>
      <c r="F326" s="348" t="s">
        <v>773</v>
      </c>
      <c r="G326" s="348"/>
      <c r="H326" s="241">
        <v>1755</v>
      </c>
      <c r="I326" s="367" t="s">
        <v>680</v>
      </c>
      <c r="J326" s="368" t="str">
        <f>IF(ISBLANK(INDEX('Policy Characteristics'!D:D,MATCH($C326,'Policy Characteristics'!$C:$C,0))),"",INDEX('Policy Characteristics'!D:D,MATCH($C326,'Policy Characteristics'!$C:$C,0)))</f>
        <v>Electricity Imports and Exports</v>
      </c>
      <c r="K326" s="354" t="str">
        <f>IF(ISBLANK(INDEX('Policy Characteristics'!E:E,MATCH($C326,'Policy Characteristics'!$C:$C,0))),"",INDEX('Policy Characteristics'!E:E,MATCH($C326,'Policy Characteristics'!$C:$C,0)))</f>
        <v>elec change imports</v>
      </c>
      <c r="L326" s="222">
        <f>IF(ISBLANK(INDEX('Policy Characteristics'!F:F,MATCH($C326,'Policy Characteristics'!$C:$C,0))),"",INDEX('Policy Characteristics'!F:F,MATCH($C326,'Policy Characteristics'!$C:$C,0)))</f>
        <v>-0.5</v>
      </c>
      <c r="M326" s="222">
        <f>IF(ISBLANK(INDEX('Policy Characteristics'!G:G,MATCH($C326,'Policy Characteristics'!$C:$C,0))),"",INDEX('Policy Characteristics'!G:G,MATCH($C326,'Policy Characteristics'!$C:$C,0)))</f>
        <v>1</v>
      </c>
      <c r="N326" s="222">
        <f>IF(ISBLANK(INDEX('Policy Characteristics'!H:H,MATCH($C326,'Policy Characteristics'!$C:$C,0))),"",INDEX('Policy Characteristics'!H:H,MATCH($C326,'Policy Characteristics'!$C:$C,0)))</f>
        <v>0.02</v>
      </c>
      <c r="O326" s="354" t="str">
        <f>IF(ISBLANK(INDEX('Policy Characteristics'!I:I,MATCH($C326,'Policy Characteristics'!$C:$C,0))),"",INDEX('Policy Characteristics'!I:I,MATCH($C326,'Policy Characteristics'!$C:$C,0)))</f>
        <v>% change in imports</v>
      </c>
      <c r="P326" s="354" t="str">
        <f>IF(ISBLANK(INDEX('Policy Characteristics'!J:J,MATCH($C326,'Policy Characteristics'!$C:$C,0))),"",INDEX('Policy Characteristics'!J:J,MATCH($C326,'Policy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26" s="354" t="str">
        <f>IF(ISBLANK(INDEX('Policy Characteristics'!K:K,MATCH($C326,'Policy Characteristics'!$C:$C,0))),"",INDEX('Policy Characteristics'!K:K,MATCH($C326,'Policy Characteristics'!$C:$C,0)))</f>
        <v>electricity-sector-main.html#elec-imports</v>
      </c>
      <c r="R326" s="354" t="str">
        <f>IF(ISBLANK(INDEX('Policy Characteristics'!L:L,MATCH($C326,'Policy Characteristics'!$C:$C,0))),"",INDEX('Policy Characteristics'!L:L,MATCH($C326,'Policy Characteristics'!$C:$C,0)))</f>
        <v>electricity-imports-exports.html</v>
      </c>
    </row>
    <row r="327" spans="1:19" s="345" customFormat="1" ht="19.899999999999999" customHeight="1">
      <c r="A327" s="354" t="str">
        <f>IF(ISBLANK(INDEX('Policy Characteristics'!A:A,MATCH($C327,'Policy Characteristics'!$C:$C,0))),"",INDEX('Policy Characteristics'!A:A,MATCH($C327,'Policy Characteristics'!$C:$C,0)))</f>
        <v>Electricity Supply</v>
      </c>
      <c r="B327" s="366" t="str">
        <f>IF(ISBLANK(INDEX('Policy Characteristics'!B:B,MATCH($C327,'Policy Characteristics'!$C:$C,0))),"",INDEX('Policy Characteristics'!B:B,MATCH($C327,'Policy Characteristics'!$C:$C,0)))</f>
        <v>Change Electricity Imports</v>
      </c>
      <c r="C327" s="354" t="str">
        <f t="shared" si="20"/>
        <v>Percent Change in Electricity Imports</v>
      </c>
      <c r="D327" s="348" t="s">
        <v>774</v>
      </c>
      <c r="E327" s="253"/>
      <c r="F327" s="348" t="s">
        <v>775</v>
      </c>
      <c r="G327" s="348"/>
      <c r="H327" s="241">
        <v>1756</v>
      </c>
      <c r="I327" s="367" t="s">
        <v>680</v>
      </c>
      <c r="J327" s="368" t="str">
        <f>IF(ISBLANK(INDEX('Policy Characteristics'!D:D,MATCH($C327,'Policy Characteristics'!$C:$C,0))),"",INDEX('Policy Characteristics'!D:D,MATCH($C327,'Policy Characteristics'!$C:$C,0)))</f>
        <v>Electricity Imports and Exports</v>
      </c>
      <c r="K327" s="354" t="str">
        <f>IF(ISBLANK(INDEX('Policy Characteristics'!E:E,MATCH($C327,'Policy Characteristics'!$C:$C,0))),"",INDEX('Policy Characteristics'!E:E,MATCH($C327,'Policy Characteristics'!$C:$C,0)))</f>
        <v>elec change imports</v>
      </c>
      <c r="L327" s="222">
        <f>IF(ISBLANK(INDEX('Policy Characteristics'!F:F,MATCH($C327,'Policy Characteristics'!$C:$C,0))),"",INDEX('Policy Characteristics'!F:F,MATCH($C327,'Policy Characteristics'!$C:$C,0)))</f>
        <v>-0.5</v>
      </c>
      <c r="M327" s="222">
        <f>IF(ISBLANK(INDEX('Policy Characteristics'!G:G,MATCH($C327,'Policy Characteristics'!$C:$C,0))),"",INDEX('Policy Characteristics'!G:G,MATCH($C327,'Policy Characteristics'!$C:$C,0)))</f>
        <v>1</v>
      </c>
      <c r="N327" s="222">
        <f>IF(ISBLANK(INDEX('Policy Characteristics'!H:H,MATCH($C327,'Policy Characteristics'!$C:$C,0))),"",INDEX('Policy Characteristics'!H:H,MATCH($C327,'Policy Characteristics'!$C:$C,0)))</f>
        <v>0.02</v>
      </c>
      <c r="O327" s="354" t="str">
        <f>IF(ISBLANK(INDEX('Policy Characteristics'!I:I,MATCH($C327,'Policy Characteristics'!$C:$C,0))),"",INDEX('Policy Characteristics'!I:I,MATCH($C327,'Policy Characteristics'!$C:$C,0)))</f>
        <v>% change in imports</v>
      </c>
      <c r="P327" s="354" t="str">
        <f>IF(ISBLANK(INDEX('Policy Characteristics'!J:J,MATCH($C327,'Policy Characteristics'!$C:$C,0))),"",INDEX('Policy Characteristics'!J:J,MATCH($C327,'Policy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27" s="354" t="str">
        <f>IF(ISBLANK(INDEX('Policy Characteristics'!K:K,MATCH($C327,'Policy Characteristics'!$C:$C,0))),"",INDEX('Policy Characteristics'!K:K,MATCH($C327,'Policy Characteristics'!$C:$C,0)))</f>
        <v>electricity-sector-main.html#elec-imports</v>
      </c>
      <c r="R327" s="354" t="str">
        <f>IF(ISBLANK(INDEX('Policy Characteristics'!L:L,MATCH($C327,'Policy Characteristics'!$C:$C,0))),"",INDEX('Policy Characteristics'!L:L,MATCH($C327,'Policy Characteristics'!$C:$C,0)))</f>
        <v>electricity-imports-exports.html</v>
      </c>
    </row>
    <row r="328" spans="1:19" s="345" customFormat="1" ht="19.899999999999999" customHeight="1">
      <c r="A328" s="354" t="str">
        <f>IF(ISBLANK(INDEX('Policy Characteristics'!A:A,MATCH($C328,'Policy Characteristics'!$C:$C,0))),"",INDEX('Policy Characteristics'!A:A,MATCH($C328,'Policy Characteristics'!$C:$C,0)))</f>
        <v>Electricity Supply</v>
      </c>
      <c r="B328" s="366" t="str">
        <f>IF(ISBLANK(INDEX('Policy Characteristics'!B:B,MATCH($C328,'Policy Characteristics'!$C:$C,0))),"",INDEX('Policy Characteristics'!B:B,MATCH($C328,'Policy Characteristics'!$C:$C,0)))</f>
        <v>Change Electricity Imports</v>
      </c>
      <c r="C328" s="354" t="str">
        <f t="shared" si="20"/>
        <v>Percent Change in Electricity Imports</v>
      </c>
      <c r="D328" s="348" t="s">
        <v>776</v>
      </c>
      <c r="E328" s="253"/>
      <c r="F328" s="348" t="s">
        <v>777</v>
      </c>
      <c r="G328" s="348"/>
      <c r="H328" s="241">
        <v>1757</v>
      </c>
      <c r="I328" s="367" t="s">
        <v>680</v>
      </c>
      <c r="J328" s="368" t="str">
        <f>IF(ISBLANK(INDEX('Policy Characteristics'!D:D,MATCH($C328,'Policy Characteristics'!$C:$C,0))),"",INDEX('Policy Characteristics'!D:D,MATCH($C328,'Policy Characteristics'!$C:$C,0)))</f>
        <v>Electricity Imports and Exports</v>
      </c>
      <c r="K328" s="354" t="str">
        <f>IF(ISBLANK(INDEX('Policy Characteristics'!E:E,MATCH($C328,'Policy Characteristics'!$C:$C,0))),"",INDEX('Policy Characteristics'!E:E,MATCH($C328,'Policy Characteristics'!$C:$C,0)))</f>
        <v>elec change imports</v>
      </c>
      <c r="L328" s="222">
        <f>IF(ISBLANK(INDEX('Policy Characteristics'!F:F,MATCH($C328,'Policy Characteristics'!$C:$C,0))),"",INDEX('Policy Characteristics'!F:F,MATCH($C328,'Policy Characteristics'!$C:$C,0)))</f>
        <v>-0.5</v>
      </c>
      <c r="M328" s="222">
        <f>IF(ISBLANK(INDEX('Policy Characteristics'!G:G,MATCH($C328,'Policy Characteristics'!$C:$C,0))),"",INDEX('Policy Characteristics'!G:G,MATCH($C328,'Policy Characteristics'!$C:$C,0)))</f>
        <v>1</v>
      </c>
      <c r="N328" s="222">
        <f>IF(ISBLANK(INDEX('Policy Characteristics'!H:H,MATCH($C328,'Policy Characteristics'!$C:$C,0))),"",INDEX('Policy Characteristics'!H:H,MATCH($C328,'Policy Characteristics'!$C:$C,0)))</f>
        <v>0.02</v>
      </c>
      <c r="O328" s="354" t="str">
        <f>IF(ISBLANK(INDEX('Policy Characteristics'!I:I,MATCH($C328,'Policy Characteristics'!$C:$C,0))),"",INDEX('Policy Characteristics'!I:I,MATCH($C328,'Policy Characteristics'!$C:$C,0)))</f>
        <v>% change in imports</v>
      </c>
      <c r="P328" s="354" t="str">
        <f>IF(ISBLANK(INDEX('Policy Characteristics'!J:J,MATCH($C328,'Policy Characteristics'!$C:$C,0))),"",INDEX('Policy Characteristics'!J:J,MATCH($C328,'Policy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28" s="354" t="str">
        <f>IF(ISBLANK(INDEX('Policy Characteristics'!K:K,MATCH($C328,'Policy Characteristics'!$C:$C,0))),"",INDEX('Policy Characteristics'!K:K,MATCH($C328,'Policy Characteristics'!$C:$C,0)))</f>
        <v>electricity-sector-main.html#elec-imports</v>
      </c>
      <c r="R328" s="354" t="str">
        <f>IF(ISBLANK(INDEX('Policy Characteristics'!L:L,MATCH($C328,'Policy Characteristics'!$C:$C,0))),"",INDEX('Policy Characteristics'!L:L,MATCH($C328,'Policy Characteristics'!$C:$C,0)))</f>
        <v>electricity-imports-exports.html</v>
      </c>
    </row>
    <row r="329" spans="1:19" s="345" customFormat="1" ht="19.899999999999999" customHeight="1">
      <c r="A329" s="354" t="str">
        <f>IF(ISBLANK(INDEX('Policy Characteristics'!A:A,MATCH($C329,'Policy Characteristics'!$C:$C,0))),"",INDEX('Policy Characteristics'!A:A,MATCH($C329,'Policy Characteristics'!$C:$C,0)))</f>
        <v>Electricity Supply</v>
      </c>
      <c r="B329" s="366" t="str">
        <f>IF(ISBLANK(INDEX('Policy Characteristics'!B:B,MATCH($C329,'Policy Characteristics'!$C:$C,0))),"",INDEX('Policy Characteristics'!B:B,MATCH($C329,'Policy Characteristics'!$C:$C,0)))</f>
        <v>Change Electricity Imports</v>
      </c>
      <c r="C329" s="354" t="str">
        <f t="shared" si="20"/>
        <v>Percent Change in Electricity Imports</v>
      </c>
      <c r="D329" s="348" t="s">
        <v>778</v>
      </c>
      <c r="E329" s="253"/>
      <c r="F329" s="348" t="s">
        <v>779</v>
      </c>
      <c r="G329" s="348"/>
      <c r="H329" s="241">
        <v>1758</v>
      </c>
      <c r="I329" s="367" t="s">
        <v>680</v>
      </c>
      <c r="J329" s="368" t="str">
        <f>IF(ISBLANK(INDEX('Policy Characteristics'!D:D,MATCH($C329,'Policy Characteristics'!$C:$C,0))),"",INDEX('Policy Characteristics'!D:D,MATCH($C329,'Policy Characteristics'!$C:$C,0)))</f>
        <v>Electricity Imports and Exports</v>
      </c>
      <c r="K329" s="354" t="str">
        <f>IF(ISBLANK(INDEX('Policy Characteristics'!E:E,MATCH($C329,'Policy Characteristics'!$C:$C,0))),"",INDEX('Policy Characteristics'!E:E,MATCH($C329,'Policy Characteristics'!$C:$C,0)))</f>
        <v>elec change imports</v>
      </c>
      <c r="L329" s="222">
        <f>IF(ISBLANK(INDEX('Policy Characteristics'!F:F,MATCH($C329,'Policy Characteristics'!$C:$C,0))),"",INDEX('Policy Characteristics'!F:F,MATCH($C329,'Policy Characteristics'!$C:$C,0)))</f>
        <v>-0.5</v>
      </c>
      <c r="M329" s="222">
        <f>IF(ISBLANK(INDEX('Policy Characteristics'!G:G,MATCH($C329,'Policy Characteristics'!$C:$C,0))),"",INDEX('Policy Characteristics'!G:G,MATCH($C329,'Policy Characteristics'!$C:$C,0)))</f>
        <v>1</v>
      </c>
      <c r="N329" s="222">
        <f>IF(ISBLANK(INDEX('Policy Characteristics'!H:H,MATCH($C329,'Policy Characteristics'!$C:$C,0))),"",INDEX('Policy Characteristics'!H:H,MATCH($C329,'Policy Characteristics'!$C:$C,0)))</f>
        <v>0.02</v>
      </c>
      <c r="O329" s="354" t="str">
        <f>IF(ISBLANK(INDEX('Policy Characteristics'!I:I,MATCH($C329,'Policy Characteristics'!$C:$C,0))),"",INDEX('Policy Characteristics'!I:I,MATCH($C329,'Policy Characteristics'!$C:$C,0)))</f>
        <v>% change in imports</v>
      </c>
      <c r="P329" s="354" t="str">
        <f>IF(ISBLANK(INDEX('Policy Characteristics'!J:J,MATCH($C329,'Policy Characteristics'!$C:$C,0))),"",INDEX('Policy Characteristics'!J:J,MATCH($C329,'Policy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29" s="354" t="str">
        <f>IF(ISBLANK(INDEX('Policy Characteristics'!K:K,MATCH($C329,'Policy Characteristics'!$C:$C,0))),"",INDEX('Policy Characteristics'!K:K,MATCH($C329,'Policy Characteristics'!$C:$C,0)))</f>
        <v>electricity-sector-main.html#elec-imports</v>
      </c>
      <c r="R329" s="354" t="str">
        <f>IF(ISBLANK(INDEX('Policy Characteristics'!L:L,MATCH($C329,'Policy Characteristics'!$C:$C,0))),"",INDEX('Policy Characteristics'!L:L,MATCH($C329,'Policy Characteristics'!$C:$C,0)))</f>
        <v>electricity-imports-exports.html</v>
      </c>
    </row>
    <row r="330" spans="1:19" s="345" customFormat="1" ht="19.899999999999999" customHeight="1">
      <c r="A330" s="354" t="str">
        <f>IF(ISBLANK(INDEX('Policy Characteristics'!A:A,MATCH($C330,'Policy Characteristics'!$C:$C,0))),"",INDEX('Policy Characteristics'!A:A,MATCH($C330,'Policy Characteristics'!$C:$C,0)))</f>
        <v>Electricity Supply</v>
      </c>
      <c r="B330" s="366" t="str">
        <f>IF(ISBLANK(INDEX('Policy Characteristics'!B:B,MATCH($C330,'Policy Characteristics'!$C:$C,0))),"",INDEX('Policy Characteristics'!B:B,MATCH($C330,'Policy Characteristics'!$C:$C,0)))</f>
        <v>Change Electricity Imports</v>
      </c>
      <c r="C330" s="354" t="str">
        <f t="shared" si="20"/>
        <v>Percent Change in Electricity Imports</v>
      </c>
      <c r="D330" s="348" t="s">
        <v>780</v>
      </c>
      <c r="E330" s="253"/>
      <c r="F330" s="348" t="s">
        <v>781</v>
      </c>
      <c r="G330" s="348"/>
      <c r="H330" s="241">
        <v>1759</v>
      </c>
      <c r="I330" s="367" t="s">
        <v>680</v>
      </c>
      <c r="J330" s="368" t="str">
        <f>IF(ISBLANK(INDEX('Policy Characteristics'!D:D,MATCH($C330,'Policy Characteristics'!$C:$C,0))),"",INDEX('Policy Characteristics'!D:D,MATCH($C330,'Policy Characteristics'!$C:$C,0)))</f>
        <v>Electricity Imports and Exports</v>
      </c>
      <c r="K330" s="354" t="str">
        <f>IF(ISBLANK(INDEX('Policy Characteristics'!E:E,MATCH($C330,'Policy Characteristics'!$C:$C,0))),"",INDEX('Policy Characteristics'!E:E,MATCH($C330,'Policy Characteristics'!$C:$C,0)))</f>
        <v>elec change imports</v>
      </c>
      <c r="L330" s="222">
        <f>IF(ISBLANK(INDEX('Policy Characteristics'!F:F,MATCH($C330,'Policy Characteristics'!$C:$C,0))),"",INDEX('Policy Characteristics'!F:F,MATCH($C330,'Policy Characteristics'!$C:$C,0)))</f>
        <v>-0.5</v>
      </c>
      <c r="M330" s="222">
        <f>IF(ISBLANK(INDEX('Policy Characteristics'!G:G,MATCH($C330,'Policy Characteristics'!$C:$C,0))),"",INDEX('Policy Characteristics'!G:G,MATCH($C330,'Policy Characteristics'!$C:$C,0)))</f>
        <v>1</v>
      </c>
      <c r="N330" s="222">
        <f>IF(ISBLANK(INDEX('Policy Characteristics'!H:H,MATCH($C330,'Policy Characteristics'!$C:$C,0))),"",INDEX('Policy Characteristics'!H:H,MATCH($C330,'Policy Characteristics'!$C:$C,0)))</f>
        <v>0.02</v>
      </c>
      <c r="O330" s="354" t="str">
        <f>IF(ISBLANK(INDEX('Policy Characteristics'!I:I,MATCH($C330,'Policy Characteristics'!$C:$C,0))),"",INDEX('Policy Characteristics'!I:I,MATCH($C330,'Policy Characteristics'!$C:$C,0)))</f>
        <v>% change in imports</v>
      </c>
      <c r="P330" s="354" t="str">
        <f>IF(ISBLANK(INDEX('Policy Characteristics'!J:J,MATCH($C330,'Policy Characteristics'!$C:$C,0))),"",INDEX('Policy Characteristics'!J:J,MATCH($C330,'Policy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30" s="354" t="str">
        <f>IF(ISBLANK(INDEX('Policy Characteristics'!K:K,MATCH($C330,'Policy Characteristics'!$C:$C,0))),"",INDEX('Policy Characteristics'!K:K,MATCH($C330,'Policy Characteristics'!$C:$C,0)))</f>
        <v>electricity-sector-main.html#elec-imports</v>
      </c>
      <c r="R330" s="354" t="str">
        <f>IF(ISBLANK(INDEX('Policy Characteristics'!L:L,MATCH($C330,'Policy Characteristics'!$C:$C,0))),"",INDEX('Policy Characteristics'!L:L,MATCH($C330,'Policy Characteristics'!$C:$C,0)))</f>
        <v>electricity-imports-exports.html</v>
      </c>
    </row>
    <row r="331" spans="1:19" s="345" customFormat="1" ht="19.899999999999999" customHeight="1">
      <c r="A331" s="354" t="str">
        <f>IF(ISBLANK(INDEX('Policy Characteristics'!A:A,MATCH($C331,'Policy Characteristics'!$C:$C,0))),"",INDEX('Policy Characteristics'!A:A,MATCH($C331,'Policy Characteristics'!$C:$C,0)))</f>
        <v>Electricity Supply</v>
      </c>
      <c r="B331" s="366" t="str">
        <f>IF(ISBLANK(INDEX('Policy Characteristics'!B:B,MATCH($C331,'Policy Characteristics'!$C:$C,0))),"",INDEX('Policy Characteristics'!B:B,MATCH($C331,'Policy Characteristics'!$C:$C,0)))</f>
        <v>Change Electricity Imports</v>
      </c>
      <c r="C331" s="354" t="str">
        <f t="shared" si="20"/>
        <v>Percent Change in Electricity Imports</v>
      </c>
      <c r="D331" s="348" t="s">
        <v>782</v>
      </c>
      <c r="E331" s="253"/>
      <c r="F331" s="348" t="s">
        <v>783</v>
      </c>
      <c r="G331" s="348"/>
      <c r="H331" s="241">
        <v>2237</v>
      </c>
      <c r="I331" s="367" t="s">
        <v>680</v>
      </c>
      <c r="J331" s="368" t="str">
        <f>IF(ISBLANK(INDEX('Policy Characteristics'!D:D,MATCH($C331,'Policy Characteristics'!$C:$C,0))),"",INDEX('Policy Characteristics'!D:D,MATCH($C331,'Policy Characteristics'!$C:$C,0)))</f>
        <v>Electricity Imports and Exports</v>
      </c>
      <c r="K331" s="354" t="str">
        <f>IF(ISBLANK(INDEX('Policy Characteristics'!E:E,MATCH($C331,'Policy Characteristics'!$C:$C,0))),"",INDEX('Policy Characteristics'!E:E,MATCH($C331,'Policy Characteristics'!$C:$C,0)))</f>
        <v>elec change imports</v>
      </c>
      <c r="L331" s="222">
        <f>IF(ISBLANK(INDEX('Policy Characteristics'!F:F,MATCH($C331,'Policy Characteristics'!$C:$C,0))),"",INDEX('Policy Characteristics'!F:F,MATCH($C331,'Policy Characteristics'!$C:$C,0)))</f>
        <v>-0.5</v>
      </c>
      <c r="M331" s="222">
        <f>IF(ISBLANK(INDEX('Policy Characteristics'!G:G,MATCH($C331,'Policy Characteristics'!$C:$C,0))),"",INDEX('Policy Characteristics'!G:G,MATCH($C331,'Policy Characteristics'!$C:$C,0)))</f>
        <v>1</v>
      </c>
      <c r="N331" s="222">
        <f>IF(ISBLANK(INDEX('Policy Characteristics'!H:H,MATCH($C331,'Policy Characteristics'!$C:$C,0))),"",INDEX('Policy Characteristics'!H:H,MATCH($C331,'Policy Characteristics'!$C:$C,0)))</f>
        <v>0.02</v>
      </c>
      <c r="O331" s="354" t="str">
        <f>IF(ISBLANK(INDEX('Policy Characteristics'!I:I,MATCH($C331,'Policy Characteristics'!$C:$C,0))),"",INDEX('Policy Characteristics'!I:I,MATCH($C331,'Policy Characteristics'!$C:$C,0)))</f>
        <v>% change in imports</v>
      </c>
      <c r="P331" s="354" t="str">
        <f>IF(ISBLANK(INDEX('Policy Characteristics'!J:J,MATCH($C331,'Policy Characteristics'!$C:$C,0))),"",INDEX('Policy Characteristics'!J:J,MATCH($C331,'Policy Characteristics'!$C:$C,0)))</f>
        <v>**Description:** This policy increases or decreases the amount of electricity imported to South Korea. It does not cause the construction or removal of transmission lines linking these countries. // **Guidance for setting values:** South Korea does not import electricity from foreign countries.</v>
      </c>
      <c r="Q331" s="354" t="str">
        <f>IF(ISBLANK(INDEX('Policy Characteristics'!K:K,MATCH($C331,'Policy Characteristics'!$C:$C,0))),"",INDEX('Policy Characteristics'!K:K,MATCH($C331,'Policy Characteristics'!$C:$C,0)))</f>
        <v>electricity-sector-main.html#elec-imports</v>
      </c>
      <c r="R331" s="354" t="str">
        <f>IF(ISBLANK(INDEX('Policy Characteristics'!L:L,MATCH($C331,'Policy Characteristics'!$C:$C,0))),"",INDEX('Policy Characteristics'!L:L,MATCH($C331,'Policy Characteristics'!$C:$C,0)))</f>
        <v>electricity-imports-exports.html</v>
      </c>
    </row>
    <row r="332" spans="1:19" ht="19.899999999999999" customHeight="1">
      <c r="A332" s="354" t="str">
        <f>IF(ISBLANK(INDEX('Policy Characteristics'!A:A,MATCH($C332,'Policy Characteristics'!$C:$C,0))),"",INDEX('Policy Characteristics'!A:A,MATCH($C332,'Policy Characteristics'!$C:$C,0)))</f>
        <v>Electricity Supply</v>
      </c>
      <c r="B332" s="366" t="str">
        <f>IF(ISBLANK(INDEX('Policy Characteristics'!B:B,MATCH($C332,'Policy Characteristics'!$C:$C,0))),"",INDEX('Policy Characteristics'!B:B,MATCH($C332,'Policy Characteristics'!$C:$C,0)))</f>
        <v>Non BAU Guaranteed Dispatch</v>
      </c>
      <c r="C332" t="s">
        <v>252</v>
      </c>
      <c r="D332" s="253"/>
      <c r="E332" s="253"/>
      <c r="F332" s="253"/>
      <c r="G332" s="253"/>
      <c r="H332" s="18">
        <v>619</v>
      </c>
      <c r="I332" s="367" t="s">
        <v>680</v>
      </c>
      <c r="J332" s="368" t="str">
        <f>IF(ISBLANK(INDEX('Policy Characteristics'!D:D,MATCH($C332,'Policy Characteristics'!$C:$C,0))),"",INDEX('Policy Characteristics'!D:D,MATCH($C332,'Policy Characteristics'!$C:$C,0)))</f>
        <v>Non BAU Guaranteed Dispatch</v>
      </c>
      <c r="K332" s="354" t="str">
        <f>IF(ISBLANK(INDEX('Policy Characteristics'!E:E,MATCH($C332,'Policy Characteristics'!$C:$C,0))),"",INDEX('Policy Characteristics'!E:E,MATCH($C332,'Policy Characteristics'!$C:$C,0)))</f>
        <v>elec non BAU guaranteed dispatch</v>
      </c>
      <c r="L332" s="222">
        <f>IF(ISBLANK(INDEX('Policy Characteristics'!F:F,MATCH($C332,'Policy Characteristics'!$C:$C,0))),"",INDEX('Policy Characteristics'!F:F,MATCH($C332,'Policy Characteristics'!$C:$C,0)))</f>
        <v>0</v>
      </c>
      <c r="M332" s="222">
        <f>IF(ISBLANK(INDEX('Policy Characteristics'!G:G,MATCH($C332,'Policy Characteristics'!$C:$C,0))),"",INDEX('Policy Characteristics'!G:G,MATCH($C332,'Policy Characteristics'!$C:$C,0)))</f>
        <v>1</v>
      </c>
      <c r="N332" s="222">
        <f>IF(ISBLANK(INDEX('Policy Characteristics'!H:H,MATCH($C332,'Policy Characteristics'!$C:$C,0))),"",INDEX('Policy Characteristics'!H:H,MATCH($C332,'Policy Characteristics'!$C:$C,0)))</f>
        <v>1</v>
      </c>
      <c r="O332" s="354" t="str">
        <f>IF(ISBLANK(INDEX('Policy Characteristics'!I:I,MATCH($C332,'Policy Characteristics'!$C:$C,0))),"",INDEX('Policy Characteristics'!I:I,MATCH($C332,'Policy Characteristics'!$C:$C,0)))</f>
        <v>on/off</v>
      </c>
      <c r="P332" s="354" t="str">
        <f>IF(ISBLANK(INDEX('Policy Characteristics'!J:J,MATCH($C332,'Policy Characteristics'!$C:$C,0))),"",INDEX('Policy Characteristics'!J:J,MATCH($C332,'Policy Characteristics'!$C:$C,0)))</f>
        <v/>
      </c>
      <c r="Q332" s="354" t="str">
        <f>IF(ISBLANK(INDEX('Policy Characteristics'!K:K,MATCH($C332,'Policy Characteristics'!$C:$C,0))),"",INDEX('Policy Characteristics'!K:K,MATCH($C332,'Policy Characteristics'!$C:$C,0)))</f>
        <v/>
      </c>
      <c r="R332" s="354" t="str">
        <f>IF(ISBLANK(INDEX('Policy Characteristics'!L:L,MATCH($C332,'Policy Characteristics'!$C:$C,0))),"",INDEX('Policy Characteristics'!L:L,MATCH($C332,'Policy Characteristics'!$C:$C,0)))</f>
        <v/>
      </c>
    </row>
    <row r="333" spans="1:19" ht="19.899999999999999" customHeight="1">
      <c r="A333" s="354" t="str">
        <f>IF(ISBLANK(INDEX('Policy Characteristics'!A:A,MATCH($C333,'Policy Characteristics'!$C:$C,0))),"",INDEX('Policy Characteristics'!A:A,MATCH($C333,'Policy Characteristics'!$C:$C,0)))</f>
        <v>Electricity Supply</v>
      </c>
      <c r="B333" s="366" t="str">
        <f>IF(ISBLANK(INDEX('Policy Characteristics'!B:B,MATCH($C333,'Policy Characteristics'!$C:$C,0))),"",INDEX('Policy Characteristics'!B:B,MATCH($C333,'Policy Characteristics'!$C:$C,0)))</f>
        <v>Decrease Cost of Capital</v>
      </c>
      <c r="C333" t="s">
        <v>255</v>
      </c>
      <c r="D333" s="253" t="s">
        <v>736</v>
      </c>
      <c r="E333" s="253"/>
      <c r="F333" s="253" t="s">
        <v>737</v>
      </c>
      <c r="G333" s="348"/>
      <c r="H333" s="18">
        <v>1730</v>
      </c>
      <c r="I333" s="369" t="s">
        <v>680</v>
      </c>
      <c r="J333" s="368" t="str">
        <f>IF(ISBLANK(INDEX('Policy Characteristics'!D:D,MATCH($C333,'Policy Characteristics'!$C:$C,0))),"",INDEX('Policy Characteristics'!D:D,MATCH($C333,'Policy Characteristics'!$C:$C,0)))</f>
        <v>Decrease Electricity Sector Cost of Capital</v>
      </c>
      <c r="K333" s="354" t="str">
        <f>IF(ISBLANK(INDEX('Policy Characteristics'!E:E,MATCH($C333,'Policy Characteristics'!$C:$C,0))),"",INDEX('Policy Characteristics'!E:E,MATCH($C333,'Policy Characteristics'!$C:$C,0)))</f>
        <v>elec power plant cost of capital</v>
      </c>
      <c r="L333" s="354">
        <f>IF(ISBLANK(INDEX('Policy Characteristics'!F:F,MATCH($C333,'Policy Characteristics'!$C:$C,0))),"",INDEX('Policy Characteristics'!F:F,MATCH($C333,'Policy Characteristics'!$C:$C,0)))</f>
        <v>0</v>
      </c>
      <c r="M333" s="222">
        <f>IF(ISBLANK(INDEX('Policy Characteristics'!G:G,MATCH($C333,'Policy Characteristics'!$C:$C,0))),"",INDEX('Policy Characteristics'!G:G,MATCH($C333,'Policy Characteristics'!$C:$C,0)))</f>
        <v>1</v>
      </c>
      <c r="N333" s="354">
        <f>IF(ISBLANK(INDEX('Policy Characteristics'!H:H,MATCH($C333,'Policy Characteristics'!$C:$C,0))),"",INDEX('Policy Characteristics'!H:H,MATCH($C333,'Policy Characteristics'!$C:$C,0)))</f>
        <v>0.01</v>
      </c>
      <c r="O333" s="354" t="str">
        <f>IF(ISBLANK(INDEX('Policy Characteristics'!I:I,MATCH($C333,'Policy Characteristics'!$C:$C,0))),"",INDEX('Policy Characteristics'!I:I,MATCH($C333,'Policy Characteristics'!$C:$C,0)))</f>
        <v>% decrease</v>
      </c>
      <c r="P333" s="354" t="str">
        <f>IF(ISBLANK(INDEX('Policy Characteristics'!J:J,MATCH($C333,'Policy Characteristics'!$C:$C,0))),"",INDEX('Policy Characteristics'!J:J,MATCH($C333,'Policy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3" s="354" t="str">
        <f>IF(ISBLANK(INDEX('Policy Characteristics'!K:K,MATCH($C333,'Policy Characteristics'!$C:$C,0))),"",INDEX('Policy Characteristics'!K:K,MATCH($C333,'Policy Characteristics'!$C:$C,0)))</f>
        <v/>
      </c>
      <c r="R333" s="354" t="str">
        <f>IF(ISBLANK(INDEX('Policy Characteristics'!L:L,MATCH($C333,'Policy Characteristics'!$C:$C,0))),"",INDEX('Policy Characteristics'!L:L,MATCH($C333,'Policy Characteristics'!$C:$C,0)))</f>
        <v/>
      </c>
      <c r="S333" s="348"/>
    </row>
    <row r="334" spans="1:19" ht="19.899999999999999" customHeight="1">
      <c r="A334" s="354" t="str">
        <f>IF(ISBLANK(INDEX('Policy Characteristics'!A:A,MATCH($C334,'Policy Characteristics'!$C:$C,0))),"",INDEX('Policy Characteristics'!A:A,MATCH($C334,'Policy Characteristics'!$C:$C,0)))</f>
        <v>Electricity Supply</v>
      </c>
      <c r="B334" s="366" t="str">
        <f>IF(ISBLANK(INDEX('Policy Characteristics'!B:B,MATCH($C334,'Policy Characteristics'!$C:$C,0))),"",INDEX('Policy Characteristics'!B:B,MATCH($C334,'Policy Characteristics'!$C:$C,0)))</f>
        <v>Decrease Cost of Capital</v>
      </c>
      <c r="C334" s="354" t="str">
        <f t="shared" ref="C334:C356" si="21">$C$333</f>
        <v>Percentage Decrease in Cost of Capital for Power Plants</v>
      </c>
      <c r="D334" s="348" t="s">
        <v>738</v>
      </c>
      <c r="E334" s="253"/>
      <c r="F334" s="348" t="s">
        <v>739</v>
      </c>
      <c r="G334" s="348"/>
      <c r="H334" s="18">
        <v>1731</v>
      </c>
      <c r="I334" s="369" t="s">
        <v>680</v>
      </c>
      <c r="J334" s="368" t="str">
        <f>IF(ISBLANK(INDEX('Policy Characteristics'!D:D,MATCH($C334,'Policy Characteristics'!$C:$C,0))),"",INDEX('Policy Characteristics'!D:D,MATCH($C334,'Policy Characteristics'!$C:$C,0)))</f>
        <v>Decrease Electricity Sector Cost of Capital</v>
      </c>
      <c r="K334" s="354" t="str">
        <f>IF(ISBLANK(INDEX('Policy Characteristics'!E:E,MATCH($C334,'Policy Characteristics'!$C:$C,0))),"",INDEX('Policy Characteristics'!E:E,MATCH($C334,'Policy Characteristics'!$C:$C,0)))</f>
        <v>elec power plant cost of capital</v>
      </c>
      <c r="L334" s="354">
        <f>IF(ISBLANK(INDEX('Policy Characteristics'!F:F,MATCH($C334,'Policy Characteristics'!$C:$C,0))),"",INDEX('Policy Characteristics'!F:F,MATCH($C334,'Policy Characteristics'!$C:$C,0)))</f>
        <v>0</v>
      </c>
      <c r="M334" s="222">
        <f>IF(ISBLANK(INDEX('Policy Characteristics'!G:G,MATCH($C334,'Policy Characteristics'!$C:$C,0))),"",INDEX('Policy Characteristics'!G:G,MATCH($C334,'Policy Characteristics'!$C:$C,0)))</f>
        <v>1</v>
      </c>
      <c r="N334" s="354">
        <f>IF(ISBLANK(INDEX('Policy Characteristics'!H:H,MATCH($C334,'Policy Characteristics'!$C:$C,0))),"",INDEX('Policy Characteristics'!H:H,MATCH($C334,'Policy Characteristics'!$C:$C,0)))</f>
        <v>0.01</v>
      </c>
      <c r="O334" s="354" t="str">
        <f>IF(ISBLANK(INDEX('Policy Characteristics'!I:I,MATCH($C334,'Policy Characteristics'!$C:$C,0))),"",INDEX('Policy Characteristics'!I:I,MATCH($C334,'Policy Characteristics'!$C:$C,0)))</f>
        <v>% decrease</v>
      </c>
      <c r="P334" s="354" t="str">
        <f>IF(ISBLANK(INDEX('Policy Characteristics'!J:J,MATCH($C334,'Policy Characteristics'!$C:$C,0))),"",INDEX('Policy Characteristics'!J:J,MATCH($C334,'Policy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4" s="354" t="str">
        <f>IF(ISBLANK(INDEX('Policy Characteristics'!K:K,MATCH($C334,'Policy Characteristics'!$C:$C,0))),"",INDEX('Policy Characteristics'!K:K,MATCH($C334,'Policy Characteristics'!$C:$C,0)))</f>
        <v/>
      </c>
      <c r="R334" s="354" t="str">
        <f>IF(ISBLANK(INDEX('Policy Characteristics'!L:L,MATCH($C334,'Policy Characteristics'!$C:$C,0))),"",INDEX('Policy Characteristics'!L:L,MATCH($C334,'Policy Characteristics'!$C:$C,0)))</f>
        <v/>
      </c>
      <c r="S334" s="348"/>
    </row>
    <row r="335" spans="1:19" ht="19.899999999999999" customHeight="1">
      <c r="A335" s="354" t="str">
        <f>IF(ISBLANK(INDEX('Policy Characteristics'!A:A,MATCH($C335,'Policy Characteristics'!$C:$C,0))),"",INDEX('Policy Characteristics'!A:A,MATCH($C335,'Policy Characteristics'!$C:$C,0)))</f>
        <v>Electricity Supply</v>
      </c>
      <c r="B335" s="366" t="str">
        <f>IF(ISBLANK(INDEX('Policy Characteristics'!B:B,MATCH($C335,'Policy Characteristics'!$C:$C,0))),"",INDEX('Policy Characteristics'!B:B,MATCH($C335,'Policy Characteristics'!$C:$C,0)))</f>
        <v>Decrease Cost of Capital</v>
      </c>
      <c r="C335" s="354" t="str">
        <f t="shared" si="21"/>
        <v>Percentage Decrease in Cost of Capital for Power Plants</v>
      </c>
      <c r="D335" s="348" t="s">
        <v>740</v>
      </c>
      <c r="E335" s="253"/>
      <c r="F335" s="348" t="s">
        <v>741</v>
      </c>
      <c r="G335" s="348"/>
      <c r="H335" s="18">
        <v>1803</v>
      </c>
      <c r="I335" s="369" t="s">
        <v>680</v>
      </c>
      <c r="J335" s="368" t="str">
        <f>IF(ISBLANK(INDEX('Policy Characteristics'!D:D,MATCH($C335,'Policy Characteristics'!$C:$C,0))),"",INDEX('Policy Characteristics'!D:D,MATCH($C335,'Policy Characteristics'!$C:$C,0)))</f>
        <v>Decrease Electricity Sector Cost of Capital</v>
      </c>
      <c r="K335" s="354" t="str">
        <f>IF(ISBLANK(INDEX('Policy Characteristics'!E:E,MATCH($C335,'Policy Characteristics'!$C:$C,0))),"",INDEX('Policy Characteristics'!E:E,MATCH($C335,'Policy Characteristics'!$C:$C,0)))</f>
        <v>elec power plant cost of capital</v>
      </c>
      <c r="L335" s="354">
        <f>IF(ISBLANK(INDEX('Policy Characteristics'!F:F,MATCH($C335,'Policy Characteristics'!$C:$C,0))),"",INDEX('Policy Characteristics'!F:F,MATCH($C335,'Policy Characteristics'!$C:$C,0)))</f>
        <v>0</v>
      </c>
      <c r="M335" s="222">
        <f>IF(ISBLANK(INDEX('Policy Characteristics'!G:G,MATCH($C335,'Policy Characteristics'!$C:$C,0))),"",INDEX('Policy Characteristics'!G:G,MATCH($C335,'Policy Characteristics'!$C:$C,0)))</f>
        <v>1</v>
      </c>
      <c r="N335" s="354">
        <f>IF(ISBLANK(INDEX('Policy Characteristics'!H:H,MATCH($C335,'Policy Characteristics'!$C:$C,0))),"",INDEX('Policy Characteristics'!H:H,MATCH($C335,'Policy Characteristics'!$C:$C,0)))</f>
        <v>0.01</v>
      </c>
      <c r="O335" s="354" t="str">
        <f>IF(ISBLANK(INDEX('Policy Characteristics'!I:I,MATCH($C335,'Policy Characteristics'!$C:$C,0))),"",INDEX('Policy Characteristics'!I:I,MATCH($C335,'Policy Characteristics'!$C:$C,0)))</f>
        <v>% decrease</v>
      </c>
      <c r="P335" s="354" t="str">
        <f>IF(ISBLANK(INDEX('Policy Characteristics'!J:J,MATCH($C335,'Policy Characteristics'!$C:$C,0))),"",INDEX('Policy Characteristics'!J:J,MATCH($C335,'Policy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5" s="354" t="str">
        <f>IF(ISBLANK(INDEX('Policy Characteristics'!K:K,MATCH($C335,'Policy Characteristics'!$C:$C,0))),"",INDEX('Policy Characteristics'!K:K,MATCH($C335,'Policy Characteristics'!$C:$C,0)))</f>
        <v/>
      </c>
      <c r="R335" s="354" t="str">
        <f>IF(ISBLANK(INDEX('Policy Characteristics'!L:L,MATCH($C335,'Policy Characteristics'!$C:$C,0))),"",INDEX('Policy Characteristics'!L:L,MATCH($C335,'Policy Characteristics'!$C:$C,0)))</f>
        <v/>
      </c>
      <c r="S335" s="348"/>
    </row>
    <row r="336" spans="1:19" ht="19.899999999999999" customHeight="1">
      <c r="A336" s="354" t="str">
        <f>IF(ISBLANK(INDEX('Policy Characteristics'!A:A,MATCH($C336,'Policy Characteristics'!$C:$C,0))),"",INDEX('Policy Characteristics'!A:A,MATCH($C336,'Policy Characteristics'!$C:$C,0)))</f>
        <v>Electricity Supply</v>
      </c>
      <c r="B336" s="366" t="str">
        <f>IF(ISBLANK(INDEX('Policy Characteristics'!B:B,MATCH($C336,'Policy Characteristics'!$C:$C,0))),"",INDEX('Policy Characteristics'!B:B,MATCH($C336,'Policy Characteristics'!$C:$C,0)))</f>
        <v>Decrease Cost of Capital</v>
      </c>
      <c r="C336" s="354" t="str">
        <f t="shared" si="21"/>
        <v>Percentage Decrease in Cost of Capital for Power Plants</v>
      </c>
      <c r="D336" s="348" t="s">
        <v>742</v>
      </c>
      <c r="E336" s="253"/>
      <c r="F336" s="348" t="s">
        <v>743</v>
      </c>
      <c r="G336" s="348"/>
      <c r="H336" s="18">
        <v>1732</v>
      </c>
      <c r="I336" s="369" t="s">
        <v>680</v>
      </c>
      <c r="J336" s="368" t="str">
        <f>IF(ISBLANK(INDEX('Policy Characteristics'!D:D,MATCH($C336,'Policy Characteristics'!$C:$C,0))),"",INDEX('Policy Characteristics'!D:D,MATCH($C336,'Policy Characteristics'!$C:$C,0)))</f>
        <v>Decrease Electricity Sector Cost of Capital</v>
      </c>
      <c r="K336" s="354" t="str">
        <f>IF(ISBLANK(INDEX('Policy Characteristics'!E:E,MATCH($C336,'Policy Characteristics'!$C:$C,0))),"",INDEX('Policy Characteristics'!E:E,MATCH($C336,'Policy Characteristics'!$C:$C,0)))</f>
        <v>elec power plant cost of capital</v>
      </c>
      <c r="L336" s="354">
        <f>IF(ISBLANK(INDEX('Policy Characteristics'!F:F,MATCH($C336,'Policy Characteristics'!$C:$C,0))),"",INDEX('Policy Characteristics'!F:F,MATCH($C336,'Policy Characteristics'!$C:$C,0)))</f>
        <v>0</v>
      </c>
      <c r="M336" s="222">
        <f>IF(ISBLANK(INDEX('Policy Characteristics'!G:G,MATCH($C336,'Policy Characteristics'!$C:$C,0))),"",INDEX('Policy Characteristics'!G:G,MATCH($C336,'Policy Characteristics'!$C:$C,0)))</f>
        <v>1</v>
      </c>
      <c r="N336" s="354">
        <f>IF(ISBLANK(INDEX('Policy Characteristics'!H:H,MATCH($C336,'Policy Characteristics'!$C:$C,0))),"",INDEX('Policy Characteristics'!H:H,MATCH($C336,'Policy Characteristics'!$C:$C,0)))</f>
        <v>0.01</v>
      </c>
      <c r="O336" s="354" t="str">
        <f>IF(ISBLANK(INDEX('Policy Characteristics'!I:I,MATCH($C336,'Policy Characteristics'!$C:$C,0))),"",INDEX('Policy Characteristics'!I:I,MATCH($C336,'Policy Characteristics'!$C:$C,0)))</f>
        <v>% decrease</v>
      </c>
      <c r="P336" s="354" t="str">
        <f>IF(ISBLANK(INDEX('Policy Characteristics'!J:J,MATCH($C336,'Policy Characteristics'!$C:$C,0))),"",INDEX('Policy Characteristics'!J:J,MATCH($C336,'Policy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6" s="354" t="str">
        <f>IF(ISBLANK(INDEX('Policy Characteristics'!K:K,MATCH($C336,'Policy Characteristics'!$C:$C,0))),"",INDEX('Policy Characteristics'!K:K,MATCH($C336,'Policy Characteristics'!$C:$C,0)))</f>
        <v/>
      </c>
      <c r="R336" s="354" t="str">
        <f>IF(ISBLANK(INDEX('Policy Characteristics'!L:L,MATCH($C336,'Policy Characteristics'!$C:$C,0))),"",INDEX('Policy Characteristics'!L:L,MATCH($C336,'Policy Characteristics'!$C:$C,0)))</f>
        <v/>
      </c>
      <c r="S336" s="348"/>
    </row>
    <row r="337" spans="1:19" ht="19.899999999999999" customHeight="1">
      <c r="A337" s="354" t="str">
        <f>IF(ISBLANK(INDEX('Policy Characteristics'!A:A,MATCH($C337,'Policy Characteristics'!$C:$C,0))),"",INDEX('Policy Characteristics'!A:A,MATCH($C337,'Policy Characteristics'!$C:$C,0)))</f>
        <v>Electricity Supply</v>
      </c>
      <c r="B337" s="366" t="str">
        <f>IF(ISBLANK(INDEX('Policy Characteristics'!B:B,MATCH($C337,'Policy Characteristics'!$C:$C,0))),"",INDEX('Policy Characteristics'!B:B,MATCH($C337,'Policy Characteristics'!$C:$C,0)))</f>
        <v>Decrease Cost of Capital</v>
      </c>
      <c r="C337" s="354" t="str">
        <f t="shared" si="21"/>
        <v>Percentage Decrease in Cost of Capital for Power Plants</v>
      </c>
      <c r="D337" s="348" t="s">
        <v>744</v>
      </c>
      <c r="E337" s="253"/>
      <c r="F337" s="348" t="s">
        <v>745</v>
      </c>
      <c r="G337" s="348"/>
      <c r="H337" s="18">
        <v>1733</v>
      </c>
      <c r="I337" s="369" t="s">
        <v>670</v>
      </c>
      <c r="J337" s="368" t="str">
        <f>IF(ISBLANK(INDEX('Policy Characteristics'!D:D,MATCH($C337,'Policy Characteristics'!$C:$C,0))),"",INDEX('Policy Characteristics'!D:D,MATCH($C337,'Policy Characteristics'!$C:$C,0)))</f>
        <v>Decrease Electricity Sector Cost of Capital</v>
      </c>
      <c r="K337" s="354" t="str">
        <f>IF(ISBLANK(INDEX('Policy Characteristics'!E:E,MATCH($C337,'Policy Characteristics'!$C:$C,0))),"",INDEX('Policy Characteristics'!E:E,MATCH($C337,'Policy Characteristics'!$C:$C,0)))</f>
        <v>elec power plant cost of capital</v>
      </c>
      <c r="L337" s="354">
        <f>IF(ISBLANK(INDEX('Policy Characteristics'!F:F,MATCH($C337,'Policy Characteristics'!$C:$C,0))),"",INDEX('Policy Characteristics'!F:F,MATCH($C337,'Policy Characteristics'!$C:$C,0)))</f>
        <v>0</v>
      </c>
      <c r="M337" s="222">
        <f>IF(ISBLANK(INDEX('Policy Characteristics'!G:G,MATCH($C337,'Policy Characteristics'!$C:$C,0))),"",INDEX('Policy Characteristics'!G:G,MATCH($C337,'Policy Characteristics'!$C:$C,0)))</f>
        <v>1</v>
      </c>
      <c r="N337" s="354">
        <f>IF(ISBLANK(INDEX('Policy Characteristics'!H:H,MATCH($C337,'Policy Characteristics'!$C:$C,0))),"",INDEX('Policy Characteristics'!H:H,MATCH($C337,'Policy Characteristics'!$C:$C,0)))</f>
        <v>0.01</v>
      </c>
      <c r="O337" s="354" t="str">
        <f>IF(ISBLANK(INDEX('Policy Characteristics'!I:I,MATCH($C337,'Policy Characteristics'!$C:$C,0))),"",INDEX('Policy Characteristics'!I:I,MATCH($C337,'Policy Characteristics'!$C:$C,0)))</f>
        <v>% decrease</v>
      </c>
      <c r="P337" s="354" t="str">
        <f>IF(ISBLANK(INDEX('Policy Characteristics'!J:J,MATCH($C337,'Policy Characteristics'!$C:$C,0))),"",INDEX('Policy Characteristics'!J:J,MATCH($C337,'Policy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7" s="354" t="str">
        <f>IF(ISBLANK(INDEX('Policy Characteristics'!K:K,MATCH($C337,'Policy Characteristics'!$C:$C,0))),"",INDEX('Policy Characteristics'!K:K,MATCH($C337,'Policy Characteristics'!$C:$C,0)))</f>
        <v/>
      </c>
      <c r="R337" s="354" t="str">
        <f>IF(ISBLANK(INDEX('Policy Characteristics'!L:L,MATCH($C337,'Policy Characteristics'!$C:$C,0))),"",INDEX('Policy Characteristics'!L:L,MATCH($C337,'Policy Characteristics'!$C:$C,0)))</f>
        <v/>
      </c>
      <c r="S337" s="348"/>
    </row>
    <row r="338" spans="1:19" ht="19.899999999999999" customHeight="1">
      <c r="A338" s="354" t="str">
        <f>IF(ISBLANK(INDEX('Policy Characteristics'!A:A,MATCH($C338,'Policy Characteristics'!$C:$C,0))),"",INDEX('Policy Characteristics'!A:A,MATCH($C338,'Policy Characteristics'!$C:$C,0)))</f>
        <v>Electricity Supply</v>
      </c>
      <c r="B338" s="366" t="str">
        <f>IF(ISBLANK(INDEX('Policy Characteristics'!B:B,MATCH($C338,'Policy Characteristics'!$C:$C,0))),"",INDEX('Policy Characteristics'!B:B,MATCH($C338,'Policy Characteristics'!$C:$C,0)))</f>
        <v>Decrease Cost of Capital</v>
      </c>
      <c r="C338" s="354" t="str">
        <f t="shared" si="21"/>
        <v>Percentage Decrease in Cost of Capital for Power Plants</v>
      </c>
      <c r="D338" s="348" t="s">
        <v>746</v>
      </c>
      <c r="E338" s="253"/>
      <c r="F338" s="348" t="s">
        <v>747</v>
      </c>
      <c r="G338" s="348"/>
      <c r="H338" s="18">
        <v>1734</v>
      </c>
      <c r="I338" s="369" t="s">
        <v>670</v>
      </c>
      <c r="J338" s="368" t="str">
        <f>IF(ISBLANK(INDEX('Policy Characteristics'!D:D,MATCH($C338,'Policy Characteristics'!$C:$C,0))),"",INDEX('Policy Characteristics'!D:D,MATCH($C338,'Policy Characteristics'!$C:$C,0)))</f>
        <v>Decrease Electricity Sector Cost of Capital</v>
      </c>
      <c r="K338" s="354" t="str">
        <f>IF(ISBLANK(INDEX('Policy Characteristics'!E:E,MATCH($C338,'Policy Characteristics'!$C:$C,0))),"",INDEX('Policy Characteristics'!E:E,MATCH($C338,'Policy Characteristics'!$C:$C,0)))</f>
        <v>elec power plant cost of capital</v>
      </c>
      <c r="L338" s="354">
        <f>IF(ISBLANK(INDEX('Policy Characteristics'!F:F,MATCH($C338,'Policy Characteristics'!$C:$C,0))),"",INDEX('Policy Characteristics'!F:F,MATCH($C338,'Policy Characteristics'!$C:$C,0)))</f>
        <v>0</v>
      </c>
      <c r="M338" s="222">
        <f>IF(ISBLANK(INDEX('Policy Characteristics'!G:G,MATCH($C338,'Policy Characteristics'!$C:$C,0))),"",INDEX('Policy Characteristics'!G:G,MATCH($C338,'Policy Characteristics'!$C:$C,0)))</f>
        <v>1</v>
      </c>
      <c r="N338" s="354">
        <f>IF(ISBLANK(INDEX('Policy Characteristics'!H:H,MATCH($C338,'Policy Characteristics'!$C:$C,0))),"",INDEX('Policy Characteristics'!H:H,MATCH($C338,'Policy Characteristics'!$C:$C,0)))</f>
        <v>0.01</v>
      </c>
      <c r="O338" s="354" t="str">
        <f>IF(ISBLANK(INDEX('Policy Characteristics'!I:I,MATCH($C338,'Policy Characteristics'!$C:$C,0))),"",INDEX('Policy Characteristics'!I:I,MATCH($C338,'Policy Characteristics'!$C:$C,0)))</f>
        <v>% decrease</v>
      </c>
      <c r="P338" s="354" t="str">
        <f>IF(ISBLANK(INDEX('Policy Characteristics'!J:J,MATCH($C338,'Policy Characteristics'!$C:$C,0))),"",INDEX('Policy Characteristics'!J:J,MATCH($C338,'Policy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8" s="354" t="str">
        <f>IF(ISBLANK(INDEX('Policy Characteristics'!K:K,MATCH($C338,'Policy Characteristics'!$C:$C,0))),"",INDEX('Policy Characteristics'!K:K,MATCH($C338,'Policy Characteristics'!$C:$C,0)))</f>
        <v/>
      </c>
      <c r="R338" s="354" t="str">
        <f>IF(ISBLANK(INDEX('Policy Characteristics'!L:L,MATCH($C338,'Policy Characteristics'!$C:$C,0))),"",INDEX('Policy Characteristics'!L:L,MATCH($C338,'Policy Characteristics'!$C:$C,0)))</f>
        <v/>
      </c>
      <c r="S338" s="348"/>
    </row>
    <row r="339" spans="1:19" ht="19.899999999999999" customHeight="1">
      <c r="A339" s="354" t="str">
        <f>IF(ISBLANK(INDEX('Policy Characteristics'!A:A,MATCH($C339,'Policy Characteristics'!$C:$C,0))),"",INDEX('Policy Characteristics'!A:A,MATCH($C339,'Policy Characteristics'!$C:$C,0)))</f>
        <v>Electricity Supply</v>
      </c>
      <c r="B339" s="366" t="str">
        <f>IF(ISBLANK(INDEX('Policy Characteristics'!B:B,MATCH($C339,'Policy Characteristics'!$C:$C,0))),"",INDEX('Policy Characteristics'!B:B,MATCH($C339,'Policy Characteristics'!$C:$C,0)))</f>
        <v>Decrease Cost of Capital</v>
      </c>
      <c r="C339" s="354" t="str">
        <f t="shared" si="21"/>
        <v>Percentage Decrease in Cost of Capital for Power Plants</v>
      </c>
      <c r="D339" s="348" t="s">
        <v>748</v>
      </c>
      <c r="E339" s="253"/>
      <c r="F339" s="348" t="s">
        <v>749</v>
      </c>
      <c r="G339" s="348"/>
      <c r="H339" s="18">
        <v>1735</v>
      </c>
      <c r="I339" s="369" t="s">
        <v>670</v>
      </c>
      <c r="J339" s="368" t="str">
        <f>IF(ISBLANK(INDEX('Policy Characteristics'!D:D,MATCH($C339,'Policy Characteristics'!$C:$C,0))),"",INDEX('Policy Characteristics'!D:D,MATCH($C339,'Policy Characteristics'!$C:$C,0)))</f>
        <v>Decrease Electricity Sector Cost of Capital</v>
      </c>
      <c r="K339" s="354" t="str">
        <f>IF(ISBLANK(INDEX('Policy Characteristics'!E:E,MATCH($C339,'Policy Characteristics'!$C:$C,0))),"",INDEX('Policy Characteristics'!E:E,MATCH($C339,'Policy Characteristics'!$C:$C,0)))</f>
        <v>elec power plant cost of capital</v>
      </c>
      <c r="L339" s="354">
        <f>IF(ISBLANK(INDEX('Policy Characteristics'!F:F,MATCH($C339,'Policy Characteristics'!$C:$C,0))),"",INDEX('Policy Characteristics'!F:F,MATCH($C339,'Policy Characteristics'!$C:$C,0)))</f>
        <v>0</v>
      </c>
      <c r="M339" s="222">
        <f>IF(ISBLANK(INDEX('Policy Characteristics'!G:G,MATCH($C339,'Policy Characteristics'!$C:$C,0))),"",INDEX('Policy Characteristics'!G:G,MATCH($C339,'Policy Characteristics'!$C:$C,0)))</f>
        <v>1</v>
      </c>
      <c r="N339" s="354">
        <f>IF(ISBLANK(INDEX('Policy Characteristics'!H:H,MATCH($C339,'Policy Characteristics'!$C:$C,0))),"",INDEX('Policy Characteristics'!H:H,MATCH($C339,'Policy Characteristics'!$C:$C,0)))</f>
        <v>0.01</v>
      </c>
      <c r="O339" s="354" t="str">
        <f>IF(ISBLANK(INDEX('Policy Characteristics'!I:I,MATCH($C339,'Policy Characteristics'!$C:$C,0))),"",INDEX('Policy Characteristics'!I:I,MATCH($C339,'Policy Characteristics'!$C:$C,0)))</f>
        <v>% decrease</v>
      </c>
      <c r="P339" s="354" t="str">
        <f>IF(ISBLANK(INDEX('Policy Characteristics'!J:J,MATCH($C339,'Policy Characteristics'!$C:$C,0))),"",INDEX('Policy Characteristics'!J:J,MATCH($C339,'Policy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9" s="354" t="str">
        <f>IF(ISBLANK(INDEX('Policy Characteristics'!K:K,MATCH($C339,'Policy Characteristics'!$C:$C,0))),"",INDEX('Policy Characteristics'!K:K,MATCH($C339,'Policy Characteristics'!$C:$C,0)))</f>
        <v/>
      </c>
      <c r="R339" s="354" t="str">
        <f>IF(ISBLANK(INDEX('Policy Characteristics'!L:L,MATCH($C339,'Policy Characteristics'!$C:$C,0))),"",INDEX('Policy Characteristics'!L:L,MATCH($C339,'Policy Characteristics'!$C:$C,0)))</f>
        <v/>
      </c>
      <c r="S339" s="348"/>
    </row>
    <row r="340" spans="1:19" ht="19.899999999999999" customHeight="1">
      <c r="A340" s="354" t="str">
        <f>IF(ISBLANK(INDEX('Policy Characteristics'!A:A,MATCH($C340,'Policy Characteristics'!$C:$C,0))),"",INDEX('Policy Characteristics'!A:A,MATCH($C340,'Policy Characteristics'!$C:$C,0)))</f>
        <v>Electricity Supply</v>
      </c>
      <c r="B340" s="366" t="str">
        <f>IF(ISBLANK(INDEX('Policy Characteristics'!B:B,MATCH($C340,'Policy Characteristics'!$C:$C,0))),"",INDEX('Policy Characteristics'!B:B,MATCH($C340,'Policy Characteristics'!$C:$C,0)))</f>
        <v>Decrease Cost of Capital</v>
      </c>
      <c r="C340" s="354" t="str">
        <f t="shared" si="21"/>
        <v>Percentage Decrease in Cost of Capital for Power Plants</v>
      </c>
      <c r="D340" s="348" t="s">
        <v>750</v>
      </c>
      <c r="E340" s="253"/>
      <c r="F340" s="348" t="s">
        <v>751</v>
      </c>
      <c r="G340" s="348"/>
      <c r="H340" s="18">
        <v>1736</v>
      </c>
      <c r="I340" s="369" t="s">
        <v>670</v>
      </c>
      <c r="J340" s="368" t="str">
        <f>IF(ISBLANK(INDEX('Policy Characteristics'!D:D,MATCH($C340,'Policy Characteristics'!$C:$C,0))),"",INDEX('Policy Characteristics'!D:D,MATCH($C340,'Policy Characteristics'!$C:$C,0)))</f>
        <v>Decrease Electricity Sector Cost of Capital</v>
      </c>
      <c r="K340" s="354" t="str">
        <f>IF(ISBLANK(INDEX('Policy Characteristics'!E:E,MATCH($C340,'Policy Characteristics'!$C:$C,0))),"",INDEX('Policy Characteristics'!E:E,MATCH($C340,'Policy Characteristics'!$C:$C,0)))</f>
        <v>elec power plant cost of capital</v>
      </c>
      <c r="L340" s="354">
        <f>IF(ISBLANK(INDEX('Policy Characteristics'!F:F,MATCH($C340,'Policy Characteristics'!$C:$C,0))),"",INDEX('Policy Characteristics'!F:F,MATCH($C340,'Policy Characteristics'!$C:$C,0)))</f>
        <v>0</v>
      </c>
      <c r="M340" s="222">
        <f>IF(ISBLANK(INDEX('Policy Characteristics'!G:G,MATCH($C340,'Policy Characteristics'!$C:$C,0))),"",INDEX('Policy Characteristics'!G:G,MATCH($C340,'Policy Characteristics'!$C:$C,0)))</f>
        <v>1</v>
      </c>
      <c r="N340" s="354">
        <f>IF(ISBLANK(INDEX('Policy Characteristics'!H:H,MATCH($C340,'Policy Characteristics'!$C:$C,0))),"",INDEX('Policy Characteristics'!H:H,MATCH($C340,'Policy Characteristics'!$C:$C,0)))</f>
        <v>0.01</v>
      </c>
      <c r="O340" s="354" t="str">
        <f>IF(ISBLANK(INDEX('Policy Characteristics'!I:I,MATCH($C340,'Policy Characteristics'!$C:$C,0))),"",INDEX('Policy Characteristics'!I:I,MATCH($C340,'Policy Characteristics'!$C:$C,0)))</f>
        <v>% decrease</v>
      </c>
      <c r="P340" s="354" t="str">
        <f>IF(ISBLANK(INDEX('Policy Characteristics'!J:J,MATCH($C340,'Policy Characteristics'!$C:$C,0))),"",INDEX('Policy Characteristics'!J:J,MATCH($C340,'Policy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0" s="354" t="str">
        <f>IF(ISBLANK(INDEX('Policy Characteristics'!K:K,MATCH($C340,'Policy Characteristics'!$C:$C,0))),"",INDEX('Policy Characteristics'!K:K,MATCH($C340,'Policy Characteristics'!$C:$C,0)))</f>
        <v/>
      </c>
      <c r="R340" s="354" t="str">
        <f>IF(ISBLANK(INDEX('Policy Characteristics'!L:L,MATCH($C340,'Policy Characteristics'!$C:$C,0))),"",INDEX('Policy Characteristics'!L:L,MATCH($C340,'Policy Characteristics'!$C:$C,0)))</f>
        <v/>
      </c>
      <c r="S340" s="348"/>
    </row>
    <row r="341" spans="1:19" ht="19.899999999999999" customHeight="1">
      <c r="A341" s="354" t="str">
        <f>IF(ISBLANK(INDEX('Policy Characteristics'!A:A,MATCH($C341,'Policy Characteristics'!$C:$C,0))),"",INDEX('Policy Characteristics'!A:A,MATCH($C341,'Policy Characteristics'!$C:$C,0)))</f>
        <v>Electricity Supply</v>
      </c>
      <c r="B341" s="366" t="str">
        <f>IF(ISBLANK(INDEX('Policy Characteristics'!B:B,MATCH($C341,'Policy Characteristics'!$C:$C,0))),"",INDEX('Policy Characteristics'!B:B,MATCH($C341,'Policy Characteristics'!$C:$C,0)))</f>
        <v>Decrease Cost of Capital</v>
      </c>
      <c r="C341" s="354" t="str">
        <f t="shared" si="21"/>
        <v>Percentage Decrease in Cost of Capital for Power Plants</v>
      </c>
      <c r="D341" s="348" t="s">
        <v>752</v>
      </c>
      <c r="E341" s="253"/>
      <c r="F341" s="348" t="s">
        <v>753</v>
      </c>
      <c r="G341" s="348"/>
      <c r="H341" s="18">
        <v>1737</v>
      </c>
      <c r="I341" s="369" t="s">
        <v>670</v>
      </c>
      <c r="J341" s="368" t="str">
        <f>IF(ISBLANK(INDEX('Policy Characteristics'!D:D,MATCH($C341,'Policy Characteristics'!$C:$C,0))),"",INDEX('Policy Characteristics'!D:D,MATCH($C341,'Policy Characteristics'!$C:$C,0)))</f>
        <v>Decrease Electricity Sector Cost of Capital</v>
      </c>
      <c r="K341" s="354" t="str">
        <f>IF(ISBLANK(INDEX('Policy Characteristics'!E:E,MATCH($C341,'Policy Characteristics'!$C:$C,0))),"",INDEX('Policy Characteristics'!E:E,MATCH($C341,'Policy Characteristics'!$C:$C,0)))</f>
        <v>elec power plant cost of capital</v>
      </c>
      <c r="L341" s="354">
        <f>IF(ISBLANK(INDEX('Policy Characteristics'!F:F,MATCH($C341,'Policy Characteristics'!$C:$C,0))),"",INDEX('Policy Characteristics'!F:F,MATCH($C341,'Policy Characteristics'!$C:$C,0)))</f>
        <v>0</v>
      </c>
      <c r="M341" s="222">
        <f>IF(ISBLANK(INDEX('Policy Characteristics'!G:G,MATCH($C341,'Policy Characteristics'!$C:$C,0))),"",INDEX('Policy Characteristics'!G:G,MATCH($C341,'Policy Characteristics'!$C:$C,0)))</f>
        <v>1</v>
      </c>
      <c r="N341" s="354">
        <f>IF(ISBLANK(INDEX('Policy Characteristics'!H:H,MATCH($C341,'Policy Characteristics'!$C:$C,0))),"",INDEX('Policy Characteristics'!H:H,MATCH($C341,'Policy Characteristics'!$C:$C,0)))</f>
        <v>0.01</v>
      </c>
      <c r="O341" s="354" t="str">
        <f>IF(ISBLANK(INDEX('Policy Characteristics'!I:I,MATCH($C341,'Policy Characteristics'!$C:$C,0))),"",INDEX('Policy Characteristics'!I:I,MATCH($C341,'Policy Characteristics'!$C:$C,0)))</f>
        <v>% decrease</v>
      </c>
      <c r="P341" s="354" t="str">
        <f>IF(ISBLANK(INDEX('Policy Characteristics'!J:J,MATCH($C341,'Policy Characteristics'!$C:$C,0))),"",INDEX('Policy Characteristics'!J:J,MATCH($C341,'Policy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1" s="354" t="str">
        <f>IF(ISBLANK(INDEX('Policy Characteristics'!K:K,MATCH($C341,'Policy Characteristics'!$C:$C,0))),"",INDEX('Policy Characteristics'!K:K,MATCH($C341,'Policy Characteristics'!$C:$C,0)))</f>
        <v/>
      </c>
      <c r="R341" s="354" t="str">
        <f>IF(ISBLANK(INDEX('Policy Characteristics'!L:L,MATCH($C341,'Policy Characteristics'!$C:$C,0))),"",INDEX('Policy Characteristics'!L:L,MATCH($C341,'Policy Characteristics'!$C:$C,0)))</f>
        <v/>
      </c>
      <c r="S341" s="348"/>
    </row>
    <row r="342" spans="1:19" ht="19.899999999999999" customHeight="1">
      <c r="A342" s="354" t="str">
        <f>IF(ISBLANK(INDEX('Policy Characteristics'!A:A,MATCH($C342,'Policy Characteristics'!$C:$C,0))),"",INDEX('Policy Characteristics'!A:A,MATCH($C342,'Policy Characteristics'!$C:$C,0)))</f>
        <v>Electricity Supply</v>
      </c>
      <c r="B342" s="366" t="str">
        <f>IF(ISBLANK(INDEX('Policy Characteristics'!B:B,MATCH($C342,'Policy Characteristics'!$C:$C,0))),"",INDEX('Policy Characteristics'!B:B,MATCH($C342,'Policy Characteristics'!$C:$C,0)))</f>
        <v>Decrease Cost of Capital</v>
      </c>
      <c r="C342" s="354" t="str">
        <f t="shared" si="21"/>
        <v>Percentage Decrease in Cost of Capital for Power Plants</v>
      </c>
      <c r="D342" s="348" t="s">
        <v>754</v>
      </c>
      <c r="E342" s="253"/>
      <c r="F342" s="348" t="s">
        <v>755</v>
      </c>
      <c r="G342" s="348"/>
      <c r="H342" s="18">
        <v>1738</v>
      </c>
      <c r="I342" s="369" t="s">
        <v>670</v>
      </c>
      <c r="J342" s="368" t="str">
        <f>IF(ISBLANK(INDEX('Policy Characteristics'!D:D,MATCH($C342,'Policy Characteristics'!$C:$C,0))),"",INDEX('Policy Characteristics'!D:D,MATCH($C342,'Policy Characteristics'!$C:$C,0)))</f>
        <v>Decrease Electricity Sector Cost of Capital</v>
      </c>
      <c r="K342" s="354" t="str">
        <f>IF(ISBLANK(INDEX('Policy Characteristics'!E:E,MATCH($C342,'Policy Characteristics'!$C:$C,0))),"",INDEX('Policy Characteristics'!E:E,MATCH($C342,'Policy Characteristics'!$C:$C,0)))</f>
        <v>elec power plant cost of capital</v>
      </c>
      <c r="L342" s="354">
        <f>IF(ISBLANK(INDEX('Policy Characteristics'!F:F,MATCH($C342,'Policy Characteristics'!$C:$C,0))),"",INDEX('Policy Characteristics'!F:F,MATCH($C342,'Policy Characteristics'!$C:$C,0)))</f>
        <v>0</v>
      </c>
      <c r="M342" s="222">
        <f>IF(ISBLANK(INDEX('Policy Characteristics'!G:G,MATCH($C342,'Policy Characteristics'!$C:$C,0))),"",INDEX('Policy Characteristics'!G:G,MATCH($C342,'Policy Characteristics'!$C:$C,0)))</f>
        <v>1</v>
      </c>
      <c r="N342" s="354">
        <f>IF(ISBLANK(INDEX('Policy Characteristics'!H:H,MATCH($C342,'Policy Characteristics'!$C:$C,0))),"",INDEX('Policy Characteristics'!H:H,MATCH($C342,'Policy Characteristics'!$C:$C,0)))</f>
        <v>0.01</v>
      </c>
      <c r="O342" s="354" t="str">
        <f>IF(ISBLANK(INDEX('Policy Characteristics'!I:I,MATCH($C342,'Policy Characteristics'!$C:$C,0))),"",INDEX('Policy Characteristics'!I:I,MATCH($C342,'Policy Characteristics'!$C:$C,0)))</f>
        <v>% decrease</v>
      </c>
      <c r="P342" s="354" t="str">
        <f>IF(ISBLANK(INDEX('Policy Characteristics'!J:J,MATCH($C342,'Policy Characteristics'!$C:$C,0))),"",INDEX('Policy Characteristics'!J:J,MATCH($C342,'Policy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2" s="354" t="str">
        <f>IF(ISBLANK(INDEX('Policy Characteristics'!K:K,MATCH($C342,'Policy Characteristics'!$C:$C,0))),"",INDEX('Policy Characteristics'!K:K,MATCH($C342,'Policy Characteristics'!$C:$C,0)))</f>
        <v/>
      </c>
      <c r="R342" s="354" t="str">
        <f>IF(ISBLANK(INDEX('Policy Characteristics'!L:L,MATCH($C342,'Policy Characteristics'!$C:$C,0))),"",INDEX('Policy Characteristics'!L:L,MATCH($C342,'Policy Characteristics'!$C:$C,0)))</f>
        <v/>
      </c>
      <c r="S342" s="348"/>
    </row>
    <row r="343" spans="1:19" ht="19.899999999999999" customHeight="1">
      <c r="A343" s="354" t="str">
        <f>IF(ISBLANK(INDEX('Policy Characteristics'!A:A,MATCH($C343,'Policy Characteristics'!$C:$C,0))),"",INDEX('Policy Characteristics'!A:A,MATCH($C343,'Policy Characteristics'!$C:$C,0)))</f>
        <v>Electricity Supply</v>
      </c>
      <c r="B343" s="366" t="str">
        <f>IF(ISBLANK(INDEX('Policy Characteristics'!B:B,MATCH($C343,'Policy Characteristics'!$C:$C,0))),"",INDEX('Policy Characteristics'!B:B,MATCH($C343,'Policy Characteristics'!$C:$C,0)))</f>
        <v>Decrease Cost of Capital</v>
      </c>
      <c r="C343" s="354" t="str">
        <f t="shared" si="21"/>
        <v>Percentage Decrease in Cost of Capital for Power Plants</v>
      </c>
      <c r="D343" s="348" t="s">
        <v>756</v>
      </c>
      <c r="E343" s="253"/>
      <c r="F343" s="348" t="s">
        <v>757</v>
      </c>
      <c r="G343" s="348"/>
      <c r="H343" s="18">
        <v>1739</v>
      </c>
      <c r="I343" s="369" t="s">
        <v>680</v>
      </c>
      <c r="J343" s="368" t="str">
        <f>IF(ISBLANK(INDEX('Policy Characteristics'!D:D,MATCH($C343,'Policy Characteristics'!$C:$C,0))),"",INDEX('Policy Characteristics'!D:D,MATCH($C343,'Policy Characteristics'!$C:$C,0)))</f>
        <v>Decrease Electricity Sector Cost of Capital</v>
      </c>
      <c r="K343" s="354" t="str">
        <f>IF(ISBLANK(INDEX('Policy Characteristics'!E:E,MATCH($C343,'Policy Characteristics'!$C:$C,0))),"",INDEX('Policy Characteristics'!E:E,MATCH($C343,'Policy Characteristics'!$C:$C,0)))</f>
        <v>elec power plant cost of capital</v>
      </c>
      <c r="L343" s="354">
        <f>IF(ISBLANK(INDEX('Policy Characteristics'!F:F,MATCH($C343,'Policy Characteristics'!$C:$C,0))),"",INDEX('Policy Characteristics'!F:F,MATCH($C343,'Policy Characteristics'!$C:$C,0)))</f>
        <v>0</v>
      </c>
      <c r="M343" s="222">
        <f>IF(ISBLANK(INDEX('Policy Characteristics'!G:G,MATCH($C343,'Policy Characteristics'!$C:$C,0))),"",INDEX('Policy Characteristics'!G:G,MATCH($C343,'Policy Characteristics'!$C:$C,0)))</f>
        <v>1</v>
      </c>
      <c r="N343" s="354">
        <f>IF(ISBLANK(INDEX('Policy Characteristics'!H:H,MATCH($C343,'Policy Characteristics'!$C:$C,0))),"",INDEX('Policy Characteristics'!H:H,MATCH($C343,'Policy Characteristics'!$C:$C,0)))</f>
        <v>0.01</v>
      </c>
      <c r="O343" s="354" t="str">
        <f>IF(ISBLANK(INDEX('Policy Characteristics'!I:I,MATCH($C343,'Policy Characteristics'!$C:$C,0))),"",INDEX('Policy Characteristics'!I:I,MATCH($C343,'Policy Characteristics'!$C:$C,0)))</f>
        <v>% decrease</v>
      </c>
      <c r="P343" s="354" t="str">
        <f>IF(ISBLANK(INDEX('Policy Characteristics'!J:J,MATCH($C343,'Policy Characteristics'!$C:$C,0))),"",INDEX('Policy Characteristics'!J:J,MATCH($C343,'Policy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3" s="354" t="str">
        <f>IF(ISBLANK(INDEX('Policy Characteristics'!K:K,MATCH($C343,'Policy Characteristics'!$C:$C,0))),"",INDEX('Policy Characteristics'!K:K,MATCH($C343,'Policy Characteristics'!$C:$C,0)))</f>
        <v/>
      </c>
      <c r="R343" s="354" t="str">
        <f>IF(ISBLANK(INDEX('Policy Characteristics'!L:L,MATCH($C343,'Policy Characteristics'!$C:$C,0))),"",INDEX('Policy Characteristics'!L:L,MATCH($C343,'Policy Characteristics'!$C:$C,0)))</f>
        <v/>
      </c>
      <c r="S343" s="348"/>
    </row>
    <row r="344" spans="1:19" ht="19.899999999999999" customHeight="1">
      <c r="A344" s="354" t="str">
        <f>IF(ISBLANK(INDEX('Policy Characteristics'!A:A,MATCH($C344,'Policy Characteristics'!$C:$C,0))),"",INDEX('Policy Characteristics'!A:A,MATCH($C344,'Policy Characteristics'!$C:$C,0)))</f>
        <v>Electricity Supply</v>
      </c>
      <c r="B344" s="366" t="str">
        <f>IF(ISBLANK(INDEX('Policy Characteristics'!B:B,MATCH($C344,'Policy Characteristics'!$C:$C,0))),"",INDEX('Policy Characteristics'!B:B,MATCH($C344,'Policy Characteristics'!$C:$C,0)))</f>
        <v>Decrease Cost of Capital</v>
      </c>
      <c r="C344" s="354" t="str">
        <f t="shared" si="21"/>
        <v>Percentage Decrease in Cost of Capital for Power Plants</v>
      </c>
      <c r="D344" s="348" t="s">
        <v>758</v>
      </c>
      <c r="E344" s="253"/>
      <c r="F344" s="348" t="s">
        <v>759</v>
      </c>
      <c r="G344" s="348"/>
      <c r="H344" s="18">
        <v>1740</v>
      </c>
      <c r="I344" s="369" t="s">
        <v>680</v>
      </c>
      <c r="J344" s="368" t="str">
        <f>IF(ISBLANK(INDEX('Policy Characteristics'!D:D,MATCH($C344,'Policy Characteristics'!$C:$C,0))),"",INDEX('Policy Characteristics'!D:D,MATCH($C344,'Policy Characteristics'!$C:$C,0)))</f>
        <v>Decrease Electricity Sector Cost of Capital</v>
      </c>
      <c r="K344" s="354" t="str">
        <f>IF(ISBLANK(INDEX('Policy Characteristics'!E:E,MATCH($C344,'Policy Characteristics'!$C:$C,0))),"",INDEX('Policy Characteristics'!E:E,MATCH($C344,'Policy Characteristics'!$C:$C,0)))</f>
        <v>elec power plant cost of capital</v>
      </c>
      <c r="L344" s="354">
        <f>IF(ISBLANK(INDEX('Policy Characteristics'!F:F,MATCH($C344,'Policy Characteristics'!$C:$C,0))),"",INDEX('Policy Characteristics'!F:F,MATCH($C344,'Policy Characteristics'!$C:$C,0)))</f>
        <v>0</v>
      </c>
      <c r="M344" s="222">
        <f>IF(ISBLANK(INDEX('Policy Characteristics'!G:G,MATCH($C344,'Policy Characteristics'!$C:$C,0))),"",INDEX('Policy Characteristics'!G:G,MATCH($C344,'Policy Characteristics'!$C:$C,0)))</f>
        <v>1</v>
      </c>
      <c r="N344" s="354">
        <f>IF(ISBLANK(INDEX('Policy Characteristics'!H:H,MATCH($C344,'Policy Characteristics'!$C:$C,0))),"",INDEX('Policy Characteristics'!H:H,MATCH($C344,'Policy Characteristics'!$C:$C,0)))</f>
        <v>0.01</v>
      </c>
      <c r="O344" s="354" t="str">
        <f>IF(ISBLANK(INDEX('Policy Characteristics'!I:I,MATCH($C344,'Policy Characteristics'!$C:$C,0))),"",INDEX('Policy Characteristics'!I:I,MATCH($C344,'Policy Characteristics'!$C:$C,0)))</f>
        <v>% decrease</v>
      </c>
      <c r="P344" s="354" t="str">
        <f>IF(ISBLANK(INDEX('Policy Characteristics'!J:J,MATCH($C344,'Policy Characteristics'!$C:$C,0))),"",INDEX('Policy Characteristics'!J:J,MATCH($C344,'Policy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4" s="354" t="str">
        <f>IF(ISBLANK(INDEX('Policy Characteristics'!K:K,MATCH($C344,'Policy Characteristics'!$C:$C,0))),"",INDEX('Policy Characteristics'!K:K,MATCH($C344,'Policy Characteristics'!$C:$C,0)))</f>
        <v/>
      </c>
      <c r="R344" s="354" t="str">
        <f>IF(ISBLANK(INDEX('Policy Characteristics'!L:L,MATCH($C344,'Policy Characteristics'!$C:$C,0))),"",INDEX('Policy Characteristics'!L:L,MATCH($C344,'Policy Characteristics'!$C:$C,0)))</f>
        <v/>
      </c>
      <c r="S344" s="348"/>
    </row>
    <row r="345" spans="1:19" ht="19.899999999999999" customHeight="1">
      <c r="A345" s="354" t="str">
        <f>IF(ISBLANK(INDEX('Policy Characteristics'!A:A,MATCH($C345,'Policy Characteristics'!$C:$C,0))),"",INDEX('Policy Characteristics'!A:A,MATCH($C345,'Policy Characteristics'!$C:$C,0)))</f>
        <v>Electricity Supply</v>
      </c>
      <c r="B345" s="366" t="str">
        <f>IF(ISBLANK(INDEX('Policy Characteristics'!B:B,MATCH($C345,'Policy Characteristics'!$C:$C,0))),"",INDEX('Policy Characteristics'!B:B,MATCH($C345,'Policy Characteristics'!$C:$C,0)))</f>
        <v>Decrease Cost of Capital</v>
      </c>
      <c r="C345" s="354" t="str">
        <f t="shared" si="21"/>
        <v>Percentage Decrease in Cost of Capital for Power Plants</v>
      </c>
      <c r="D345" s="348" t="s">
        <v>760</v>
      </c>
      <c r="E345" s="253"/>
      <c r="F345" s="348" t="s">
        <v>761</v>
      </c>
      <c r="G345" s="348"/>
      <c r="H345" s="18">
        <v>1741</v>
      </c>
      <c r="I345" s="369" t="s">
        <v>680</v>
      </c>
      <c r="J345" s="368" t="str">
        <f>IF(ISBLANK(INDEX('Policy Characteristics'!D:D,MATCH($C345,'Policy Characteristics'!$C:$C,0))),"",INDEX('Policy Characteristics'!D:D,MATCH($C345,'Policy Characteristics'!$C:$C,0)))</f>
        <v>Decrease Electricity Sector Cost of Capital</v>
      </c>
      <c r="K345" s="354" t="str">
        <f>IF(ISBLANK(INDEX('Policy Characteristics'!E:E,MATCH($C345,'Policy Characteristics'!$C:$C,0))),"",INDEX('Policy Characteristics'!E:E,MATCH($C345,'Policy Characteristics'!$C:$C,0)))</f>
        <v>elec power plant cost of capital</v>
      </c>
      <c r="L345" s="354">
        <f>IF(ISBLANK(INDEX('Policy Characteristics'!F:F,MATCH($C345,'Policy Characteristics'!$C:$C,0))),"",INDEX('Policy Characteristics'!F:F,MATCH($C345,'Policy Characteristics'!$C:$C,0)))</f>
        <v>0</v>
      </c>
      <c r="M345" s="222">
        <f>IF(ISBLANK(INDEX('Policy Characteristics'!G:G,MATCH($C345,'Policy Characteristics'!$C:$C,0))),"",INDEX('Policy Characteristics'!G:G,MATCH($C345,'Policy Characteristics'!$C:$C,0)))</f>
        <v>1</v>
      </c>
      <c r="N345" s="354">
        <f>IF(ISBLANK(INDEX('Policy Characteristics'!H:H,MATCH($C345,'Policy Characteristics'!$C:$C,0))),"",INDEX('Policy Characteristics'!H:H,MATCH($C345,'Policy Characteristics'!$C:$C,0)))</f>
        <v>0.01</v>
      </c>
      <c r="O345" s="354" t="str">
        <f>IF(ISBLANK(INDEX('Policy Characteristics'!I:I,MATCH($C345,'Policy Characteristics'!$C:$C,0))),"",INDEX('Policy Characteristics'!I:I,MATCH($C345,'Policy Characteristics'!$C:$C,0)))</f>
        <v>% decrease</v>
      </c>
      <c r="P345" s="354" t="str">
        <f>IF(ISBLANK(INDEX('Policy Characteristics'!J:J,MATCH($C345,'Policy Characteristics'!$C:$C,0))),"",INDEX('Policy Characteristics'!J:J,MATCH($C345,'Policy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5" s="354" t="str">
        <f>IF(ISBLANK(INDEX('Policy Characteristics'!K:K,MATCH($C345,'Policy Characteristics'!$C:$C,0))),"",INDEX('Policy Characteristics'!K:K,MATCH($C345,'Policy Characteristics'!$C:$C,0)))</f>
        <v/>
      </c>
      <c r="R345" s="354" t="str">
        <f>IF(ISBLANK(INDEX('Policy Characteristics'!L:L,MATCH($C345,'Policy Characteristics'!$C:$C,0))),"",INDEX('Policy Characteristics'!L:L,MATCH($C345,'Policy Characteristics'!$C:$C,0)))</f>
        <v/>
      </c>
      <c r="S345" s="348"/>
    </row>
    <row r="346" spans="1:19" ht="19.899999999999999" customHeight="1">
      <c r="A346" s="354" t="str">
        <f>IF(ISBLANK(INDEX('Policy Characteristics'!A:A,MATCH($C346,'Policy Characteristics'!$C:$C,0))),"",INDEX('Policy Characteristics'!A:A,MATCH($C346,'Policy Characteristics'!$C:$C,0)))</f>
        <v>Electricity Supply</v>
      </c>
      <c r="B346" s="366" t="str">
        <f>IF(ISBLANK(INDEX('Policy Characteristics'!B:B,MATCH($C346,'Policy Characteristics'!$C:$C,0))),"",INDEX('Policy Characteristics'!B:B,MATCH($C346,'Policy Characteristics'!$C:$C,0)))</f>
        <v>Decrease Cost of Capital</v>
      </c>
      <c r="C346" s="354" t="str">
        <f t="shared" si="21"/>
        <v>Percentage Decrease in Cost of Capital for Power Plants</v>
      </c>
      <c r="D346" s="348" t="s">
        <v>762</v>
      </c>
      <c r="E346" s="253"/>
      <c r="F346" s="348" t="s">
        <v>763</v>
      </c>
      <c r="G346" s="348"/>
      <c r="H346" s="18">
        <v>1742</v>
      </c>
      <c r="I346" s="369" t="s">
        <v>670</v>
      </c>
      <c r="J346" s="368" t="str">
        <f>IF(ISBLANK(INDEX('Policy Characteristics'!D:D,MATCH($C346,'Policy Characteristics'!$C:$C,0))),"",INDEX('Policy Characteristics'!D:D,MATCH($C346,'Policy Characteristics'!$C:$C,0)))</f>
        <v>Decrease Electricity Sector Cost of Capital</v>
      </c>
      <c r="K346" s="354" t="str">
        <f>IF(ISBLANK(INDEX('Policy Characteristics'!E:E,MATCH($C346,'Policy Characteristics'!$C:$C,0))),"",INDEX('Policy Characteristics'!E:E,MATCH($C346,'Policy Characteristics'!$C:$C,0)))</f>
        <v>elec power plant cost of capital</v>
      </c>
      <c r="L346" s="354">
        <f>IF(ISBLANK(INDEX('Policy Characteristics'!F:F,MATCH($C346,'Policy Characteristics'!$C:$C,0))),"",INDEX('Policy Characteristics'!F:F,MATCH($C346,'Policy Characteristics'!$C:$C,0)))</f>
        <v>0</v>
      </c>
      <c r="M346" s="222">
        <f>IF(ISBLANK(INDEX('Policy Characteristics'!G:G,MATCH($C346,'Policy Characteristics'!$C:$C,0))),"",INDEX('Policy Characteristics'!G:G,MATCH($C346,'Policy Characteristics'!$C:$C,0)))</f>
        <v>1</v>
      </c>
      <c r="N346" s="354">
        <f>IF(ISBLANK(INDEX('Policy Characteristics'!H:H,MATCH($C346,'Policy Characteristics'!$C:$C,0))),"",INDEX('Policy Characteristics'!H:H,MATCH($C346,'Policy Characteristics'!$C:$C,0)))</f>
        <v>0.01</v>
      </c>
      <c r="O346" s="354" t="str">
        <f>IF(ISBLANK(INDEX('Policy Characteristics'!I:I,MATCH($C346,'Policy Characteristics'!$C:$C,0))),"",INDEX('Policy Characteristics'!I:I,MATCH($C346,'Policy Characteristics'!$C:$C,0)))</f>
        <v>% decrease</v>
      </c>
      <c r="P346" s="354" t="str">
        <f>IF(ISBLANK(INDEX('Policy Characteristics'!J:J,MATCH($C346,'Policy Characteristics'!$C:$C,0))),"",INDEX('Policy Characteristics'!J:J,MATCH($C346,'Policy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6" s="354" t="str">
        <f>IF(ISBLANK(INDEX('Policy Characteristics'!K:K,MATCH($C346,'Policy Characteristics'!$C:$C,0))),"",INDEX('Policy Characteristics'!K:K,MATCH($C346,'Policy Characteristics'!$C:$C,0)))</f>
        <v/>
      </c>
      <c r="R346" s="354" t="str">
        <f>IF(ISBLANK(INDEX('Policy Characteristics'!L:L,MATCH($C346,'Policy Characteristics'!$C:$C,0))),"",INDEX('Policy Characteristics'!L:L,MATCH($C346,'Policy Characteristics'!$C:$C,0)))</f>
        <v/>
      </c>
      <c r="S346" s="348"/>
    </row>
    <row r="347" spans="1:19" ht="19.899999999999999" customHeight="1">
      <c r="A347" s="354" t="str">
        <f>IF(ISBLANK(INDEX('Policy Characteristics'!A:A,MATCH($C347,'Policy Characteristics'!$C:$C,0))),"",INDEX('Policy Characteristics'!A:A,MATCH($C347,'Policy Characteristics'!$C:$C,0)))</f>
        <v>Electricity Supply</v>
      </c>
      <c r="B347" s="366" t="str">
        <f>IF(ISBLANK(INDEX('Policy Characteristics'!B:B,MATCH($C347,'Policy Characteristics'!$C:$C,0))),"",INDEX('Policy Characteristics'!B:B,MATCH($C347,'Policy Characteristics'!$C:$C,0)))</f>
        <v>Decrease Cost of Capital</v>
      </c>
      <c r="C347" s="354" t="str">
        <f t="shared" si="21"/>
        <v>Percentage Decrease in Cost of Capital for Power Plants</v>
      </c>
      <c r="D347" s="348" t="s">
        <v>764</v>
      </c>
      <c r="E347" s="253"/>
      <c r="F347" s="348" t="s">
        <v>765</v>
      </c>
      <c r="G347" s="348"/>
      <c r="H347" s="18">
        <v>1743</v>
      </c>
      <c r="I347" s="369" t="s">
        <v>680</v>
      </c>
      <c r="J347" s="368" t="str">
        <f>IF(ISBLANK(INDEX('Policy Characteristics'!D:D,MATCH($C347,'Policy Characteristics'!$C:$C,0))),"",INDEX('Policy Characteristics'!D:D,MATCH($C347,'Policy Characteristics'!$C:$C,0)))</f>
        <v>Decrease Electricity Sector Cost of Capital</v>
      </c>
      <c r="K347" s="354" t="str">
        <f>IF(ISBLANK(INDEX('Policy Characteristics'!E:E,MATCH($C347,'Policy Characteristics'!$C:$C,0))),"",INDEX('Policy Characteristics'!E:E,MATCH($C347,'Policy Characteristics'!$C:$C,0)))</f>
        <v>elec power plant cost of capital</v>
      </c>
      <c r="L347" s="354">
        <f>IF(ISBLANK(INDEX('Policy Characteristics'!F:F,MATCH($C347,'Policy Characteristics'!$C:$C,0))),"",INDEX('Policy Characteristics'!F:F,MATCH($C347,'Policy Characteristics'!$C:$C,0)))</f>
        <v>0</v>
      </c>
      <c r="M347" s="222">
        <f>IF(ISBLANK(INDEX('Policy Characteristics'!G:G,MATCH($C347,'Policy Characteristics'!$C:$C,0))),"",INDEX('Policy Characteristics'!G:G,MATCH($C347,'Policy Characteristics'!$C:$C,0)))</f>
        <v>1</v>
      </c>
      <c r="N347" s="354">
        <f>IF(ISBLANK(INDEX('Policy Characteristics'!H:H,MATCH($C347,'Policy Characteristics'!$C:$C,0))),"",INDEX('Policy Characteristics'!H:H,MATCH($C347,'Policy Characteristics'!$C:$C,0)))</f>
        <v>0.01</v>
      </c>
      <c r="O347" s="354" t="str">
        <f>IF(ISBLANK(INDEX('Policy Characteristics'!I:I,MATCH($C347,'Policy Characteristics'!$C:$C,0))),"",INDEX('Policy Characteristics'!I:I,MATCH($C347,'Policy Characteristics'!$C:$C,0)))</f>
        <v>% decrease</v>
      </c>
      <c r="P347" s="354" t="str">
        <f>IF(ISBLANK(INDEX('Policy Characteristics'!J:J,MATCH($C347,'Policy Characteristics'!$C:$C,0))),"",INDEX('Policy Characteristics'!J:J,MATCH($C347,'Policy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7" s="354" t="str">
        <f>IF(ISBLANK(INDEX('Policy Characteristics'!K:K,MATCH($C347,'Policy Characteristics'!$C:$C,0))),"",INDEX('Policy Characteristics'!K:K,MATCH($C347,'Policy Characteristics'!$C:$C,0)))</f>
        <v/>
      </c>
      <c r="R347" s="354" t="str">
        <f>IF(ISBLANK(INDEX('Policy Characteristics'!L:L,MATCH($C347,'Policy Characteristics'!$C:$C,0))),"",INDEX('Policy Characteristics'!L:L,MATCH($C347,'Policy Characteristics'!$C:$C,0)))</f>
        <v/>
      </c>
      <c r="S347" s="348"/>
    </row>
    <row r="348" spans="1:19" ht="19.899999999999999" customHeight="1">
      <c r="A348" s="354" t="str">
        <f>IF(ISBLANK(INDEX('Policy Characteristics'!A:A,MATCH($C348,'Policy Characteristics'!$C:$C,0))),"",INDEX('Policy Characteristics'!A:A,MATCH($C348,'Policy Characteristics'!$C:$C,0)))</f>
        <v>Electricity Supply</v>
      </c>
      <c r="B348" s="366" t="str">
        <f>IF(ISBLANK(INDEX('Policy Characteristics'!B:B,MATCH($C348,'Policy Characteristics'!$C:$C,0))),"",INDEX('Policy Characteristics'!B:B,MATCH($C348,'Policy Characteristics'!$C:$C,0)))</f>
        <v>Decrease Cost of Capital</v>
      </c>
      <c r="C348" s="354" t="str">
        <f t="shared" si="21"/>
        <v>Percentage Decrease in Cost of Capital for Power Plants</v>
      </c>
      <c r="D348" s="348" t="s">
        <v>766</v>
      </c>
      <c r="E348" s="253"/>
      <c r="F348" s="348" t="s">
        <v>767</v>
      </c>
      <c r="G348" s="348"/>
      <c r="H348" s="18">
        <v>1744</v>
      </c>
      <c r="I348" s="369" t="s">
        <v>680</v>
      </c>
      <c r="J348" s="368" t="str">
        <f>IF(ISBLANK(INDEX('Policy Characteristics'!D:D,MATCH($C348,'Policy Characteristics'!$C:$C,0))),"",INDEX('Policy Characteristics'!D:D,MATCH($C348,'Policy Characteristics'!$C:$C,0)))</f>
        <v>Decrease Electricity Sector Cost of Capital</v>
      </c>
      <c r="K348" s="354" t="str">
        <f>IF(ISBLANK(INDEX('Policy Characteristics'!E:E,MATCH($C348,'Policy Characteristics'!$C:$C,0))),"",INDEX('Policy Characteristics'!E:E,MATCH($C348,'Policy Characteristics'!$C:$C,0)))</f>
        <v>elec power plant cost of capital</v>
      </c>
      <c r="L348" s="354">
        <f>IF(ISBLANK(INDEX('Policy Characteristics'!F:F,MATCH($C348,'Policy Characteristics'!$C:$C,0))),"",INDEX('Policy Characteristics'!F:F,MATCH($C348,'Policy Characteristics'!$C:$C,0)))</f>
        <v>0</v>
      </c>
      <c r="M348" s="222">
        <f>IF(ISBLANK(INDEX('Policy Characteristics'!G:G,MATCH($C348,'Policy Characteristics'!$C:$C,0))),"",INDEX('Policy Characteristics'!G:G,MATCH($C348,'Policy Characteristics'!$C:$C,0)))</f>
        <v>1</v>
      </c>
      <c r="N348" s="354">
        <f>IF(ISBLANK(INDEX('Policy Characteristics'!H:H,MATCH($C348,'Policy Characteristics'!$C:$C,0))),"",INDEX('Policy Characteristics'!H:H,MATCH($C348,'Policy Characteristics'!$C:$C,0)))</f>
        <v>0.01</v>
      </c>
      <c r="O348" s="354" t="str">
        <f>IF(ISBLANK(INDEX('Policy Characteristics'!I:I,MATCH($C348,'Policy Characteristics'!$C:$C,0))),"",INDEX('Policy Characteristics'!I:I,MATCH($C348,'Policy Characteristics'!$C:$C,0)))</f>
        <v>% decrease</v>
      </c>
      <c r="P348" s="354" t="str">
        <f>IF(ISBLANK(INDEX('Policy Characteristics'!J:J,MATCH($C348,'Policy Characteristics'!$C:$C,0))),"",INDEX('Policy Characteristics'!J:J,MATCH($C348,'Policy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8" s="354" t="str">
        <f>IF(ISBLANK(INDEX('Policy Characteristics'!K:K,MATCH($C348,'Policy Characteristics'!$C:$C,0))),"",INDEX('Policy Characteristics'!K:K,MATCH($C348,'Policy Characteristics'!$C:$C,0)))</f>
        <v/>
      </c>
      <c r="R348" s="354" t="str">
        <f>IF(ISBLANK(INDEX('Policy Characteristics'!L:L,MATCH($C348,'Policy Characteristics'!$C:$C,0))),"",INDEX('Policy Characteristics'!L:L,MATCH($C348,'Policy Characteristics'!$C:$C,0)))</f>
        <v/>
      </c>
      <c r="S348" s="348"/>
    </row>
    <row r="349" spans="1:19" ht="19.899999999999999" customHeight="1">
      <c r="A349" s="354" t="str">
        <f>IF(ISBLANK(INDEX('Policy Characteristics'!A:A,MATCH($C349,'Policy Characteristics'!$C:$C,0))),"",INDEX('Policy Characteristics'!A:A,MATCH($C349,'Policy Characteristics'!$C:$C,0)))</f>
        <v>Electricity Supply</v>
      </c>
      <c r="B349" s="366" t="str">
        <f>IF(ISBLANK(INDEX('Policy Characteristics'!B:B,MATCH($C349,'Policy Characteristics'!$C:$C,0))),"",INDEX('Policy Characteristics'!B:B,MATCH($C349,'Policy Characteristics'!$C:$C,0)))</f>
        <v>Decrease Cost of Capital</v>
      </c>
      <c r="C349" s="354" t="str">
        <f t="shared" si="21"/>
        <v>Percentage Decrease in Cost of Capital for Power Plants</v>
      </c>
      <c r="D349" s="348" t="s">
        <v>768</v>
      </c>
      <c r="E349" s="253"/>
      <c r="F349" s="348" t="s">
        <v>769</v>
      </c>
      <c r="G349" s="348"/>
      <c r="H349" s="18">
        <v>1745</v>
      </c>
      <c r="I349" s="369" t="s">
        <v>680</v>
      </c>
      <c r="J349" s="368" t="str">
        <f>IF(ISBLANK(INDEX('Policy Characteristics'!D:D,MATCH($C349,'Policy Characteristics'!$C:$C,0))),"",INDEX('Policy Characteristics'!D:D,MATCH($C349,'Policy Characteristics'!$C:$C,0)))</f>
        <v>Decrease Electricity Sector Cost of Capital</v>
      </c>
      <c r="K349" s="354" t="str">
        <f>IF(ISBLANK(INDEX('Policy Characteristics'!E:E,MATCH($C349,'Policy Characteristics'!$C:$C,0))),"",INDEX('Policy Characteristics'!E:E,MATCH($C349,'Policy Characteristics'!$C:$C,0)))</f>
        <v>elec power plant cost of capital</v>
      </c>
      <c r="L349" s="354">
        <f>IF(ISBLANK(INDEX('Policy Characteristics'!F:F,MATCH($C349,'Policy Characteristics'!$C:$C,0))),"",INDEX('Policy Characteristics'!F:F,MATCH($C349,'Policy Characteristics'!$C:$C,0)))</f>
        <v>0</v>
      </c>
      <c r="M349" s="222">
        <f>IF(ISBLANK(INDEX('Policy Characteristics'!G:G,MATCH($C349,'Policy Characteristics'!$C:$C,0))),"",INDEX('Policy Characteristics'!G:G,MATCH($C349,'Policy Characteristics'!$C:$C,0)))</f>
        <v>1</v>
      </c>
      <c r="N349" s="354">
        <f>IF(ISBLANK(INDEX('Policy Characteristics'!H:H,MATCH($C349,'Policy Characteristics'!$C:$C,0))),"",INDEX('Policy Characteristics'!H:H,MATCH($C349,'Policy Characteristics'!$C:$C,0)))</f>
        <v>0.01</v>
      </c>
      <c r="O349" s="354" t="str">
        <f>IF(ISBLANK(INDEX('Policy Characteristics'!I:I,MATCH($C349,'Policy Characteristics'!$C:$C,0))),"",INDEX('Policy Characteristics'!I:I,MATCH($C349,'Policy Characteristics'!$C:$C,0)))</f>
        <v>% decrease</v>
      </c>
      <c r="P349" s="354" t="str">
        <f>IF(ISBLANK(INDEX('Policy Characteristics'!J:J,MATCH($C349,'Policy Characteristics'!$C:$C,0))),"",INDEX('Policy Characteristics'!J:J,MATCH($C349,'Policy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9" s="354" t="str">
        <f>IF(ISBLANK(INDEX('Policy Characteristics'!K:K,MATCH($C349,'Policy Characteristics'!$C:$C,0))),"",INDEX('Policy Characteristics'!K:K,MATCH($C349,'Policy Characteristics'!$C:$C,0)))</f>
        <v/>
      </c>
      <c r="R349" s="354" t="str">
        <f>IF(ISBLANK(INDEX('Policy Characteristics'!L:L,MATCH($C349,'Policy Characteristics'!$C:$C,0))),"",INDEX('Policy Characteristics'!L:L,MATCH($C349,'Policy Characteristics'!$C:$C,0)))</f>
        <v/>
      </c>
      <c r="S349" s="348"/>
    </row>
    <row r="350" spans="1:19" ht="19.899999999999999" customHeight="1">
      <c r="A350" s="354" t="str">
        <f>IF(ISBLANK(INDEX('Policy Characteristics'!A:A,MATCH($C350,'Policy Characteristics'!$C:$C,0))),"",INDEX('Policy Characteristics'!A:A,MATCH($C350,'Policy Characteristics'!$C:$C,0)))</f>
        <v>Electricity Supply</v>
      </c>
      <c r="B350" s="366" t="str">
        <f>IF(ISBLANK(INDEX('Policy Characteristics'!B:B,MATCH($C350,'Policy Characteristics'!$C:$C,0))),"",INDEX('Policy Characteristics'!B:B,MATCH($C350,'Policy Characteristics'!$C:$C,0)))</f>
        <v>Decrease Cost of Capital</v>
      </c>
      <c r="C350" s="354" t="str">
        <f t="shared" si="21"/>
        <v>Percentage Decrease in Cost of Capital for Power Plants</v>
      </c>
      <c r="D350" s="348" t="s">
        <v>770</v>
      </c>
      <c r="E350" s="253"/>
      <c r="F350" s="348" t="s">
        <v>771</v>
      </c>
      <c r="G350" s="348"/>
      <c r="H350" s="18">
        <v>1804</v>
      </c>
      <c r="I350" s="369" t="s">
        <v>670</v>
      </c>
      <c r="J350" s="368" t="str">
        <f>IF(ISBLANK(INDEX('Policy Characteristics'!D:D,MATCH($C350,'Policy Characteristics'!$C:$C,0))),"",INDEX('Policy Characteristics'!D:D,MATCH($C350,'Policy Characteristics'!$C:$C,0)))</f>
        <v>Decrease Electricity Sector Cost of Capital</v>
      </c>
      <c r="K350" s="354" t="str">
        <f>IF(ISBLANK(INDEX('Policy Characteristics'!E:E,MATCH($C350,'Policy Characteristics'!$C:$C,0))),"",INDEX('Policy Characteristics'!E:E,MATCH($C350,'Policy Characteristics'!$C:$C,0)))</f>
        <v>elec power plant cost of capital</v>
      </c>
      <c r="L350" s="354">
        <f>IF(ISBLANK(INDEX('Policy Characteristics'!F:F,MATCH($C350,'Policy Characteristics'!$C:$C,0))),"",INDEX('Policy Characteristics'!F:F,MATCH($C350,'Policy Characteristics'!$C:$C,0)))</f>
        <v>0</v>
      </c>
      <c r="M350" s="222">
        <f>IF(ISBLANK(INDEX('Policy Characteristics'!G:G,MATCH($C350,'Policy Characteristics'!$C:$C,0))),"",INDEX('Policy Characteristics'!G:G,MATCH($C350,'Policy Characteristics'!$C:$C,0)))</f>
        <v>1</v>
      </c>
      <c r="N350" s="354">
        <f>IF(ISBLANK(INDEX('Policy Characteristics'!H:H,MATCH($C350,'Policy Characteristics'!$C:$C,0))),"",INDEX('Policy Characteristics'!H:H,MATCH($C350,'Policy Characteristics'!$C:$C,0)))</f>
        <v>0.01</v>
      </c>
      <c r="O350" s="354" t="str">
        <f>IF(ISBLANK(INDEX('Policy Characteristics'!I:I,MATCH($C350,'Policy Characteristics'!$C:$C,0))),"",INDEX('Policy Characteristics'!I:I,MATCH($C350,'Policy Characteristics'!$C:$C,0)))</f>
        <v>% decrease</v>
      </c>
      <c r="P350" s="354" t="str">
        <f>IF(ISBLANK(INDEX('Policy Characteristics'!J:J,MATCH($C350,'Policy Characteristics'!$C:$C,0))),"",INDEX('Policy Characteristics'!J:J,MATCH($C350,'Policy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0" s="354" t="str">
        <f>IF(ISBLANK(INDEX('Policy Characteristics'!K:K,MATCH($C350,'Policy Characteristics'!$C:$C,0))),"",INDEX('Policy Characteristics'!K:K,MATCH($C350,'Policy Characteristics'!$C:$C,0)))</f>
        <v/>
      </c>
      <c r="R350" s="354" t="str">
        <f>IF(ISBLANK(INDEX('Policy Characteristics'!L:L,MATCH($C350,'Policy Characteristics'!$C:$C,0))),"",INDEX('Policy Characteristics'!L:L,MATCH($C350,'Policy Characteristics'!$C:$C,0)))</f>
        <v/>
      </c>
      <c r="S350" s="348"/>
    </row>
    <row r="351" spans="1:19" ht="19.899999999999999" customHeight="1">
      <c r="A351" s="354" t="str">
        <f>IF(ISBLANK(INDEX('Policy Characteristics'!A:A,MATCH($C351,'Policy Characteristics'!$C:$C,0))),"",INDEX('Policy Characteristics'!A:A,MATCH($C351,'Policy Characteristics'!$C:$C,0)))</f>
        <v>Electricity Supply</v>
      </c>
      <c r="B351" s="366" t="str">
        <f>IF(ISBLANK(INDEX('Policy Characteristics'!B:B,MATCH($C351,'Policy Characteristics'!$C:$C,0))),"",INDEX('Policy Characteristics'!B:B,MATCH($C351,'Policy Characteristics'!$C:$C,0)))</f>
        <v>Decrease Cost of Capital</v>
      </c>
      <c r="C351" s="354" t="str">
        <f t="shared" si="21"/>
        <v>Percentage Decrease in Cost of Capital for Power Plants</v>
      </c>
      <c r="D351" s="348" t="s">
        <v>772</v>
      </c>
      <c r="E351" s="253"/>
      <c r="F351" s="348" t="s">
        <v>773</v>
      </c>
      <c r="G351" s="348"/>
      <c r="H351" s="18">
        <v>1805</v>
      </c>
      <c r="I351" s="369" t="s">
        <v>670</v>
      </c>
      <c r="J351" s="368" t="str">
        <f>IF(ISBLANK(INDEX('Policy Characteristics'!D:D,MATCH($C351,'Policy Characteristics'!$C:$C,0))),"",INDEX('Policy Characteristics'!D:D,MATCH($C351,'Policy Characteristics'!$C:$C,0)))</f>
        <v>Decrease Electricity Sector Cost of Capital</v>
      </c>
      <c r="K351" s="354" t="str">
        <f>IF(ISBLANK(INDEX('Policy Characteristics'!E:E,MATCH($C351,'Policy Characteristics'!$C:$C,0))),"",INDEX('Policy Characteristics'!E:E,MATCH($C351,'Policy Characteristics'!$C:$C,0)))</f>
        <v>elec power plant cost of capital</v>
      </c>
      <c r="L351" s="354">
        <f>IF(ISBLANK(INDEX('Policy Characteristics'!F:F,MATCH($C351,'Policy Characteristics'!$C:$C,0))),"",INDEX('Policy Characteristics'!F:F,MATCH($C351,'Policy Characteristics'!$C:$C,0)))</f>
        <v>0</v>
      </c>
      <c r="M351" s="222">
        <f>IF(ISBLANK(INDEX('Policy Characteristics'!G:G,MATCH($C351,'Policy Characteristics'!$C:$C,0))),"",INDEX('Policy Characteristics'!G:G,MATCH($C351,'Policy Characteristics'!$C:$C,0)))</f>
        <v>1</v>
      </c>
      <c r="N351" s="354">
        <f>IF(ISBLANK(INDEX('Policy Characteristics'!H:H,MATCH($C351,'Policy Characteristics'!$C:$C,0))),"",INDEX('Policy Characteristics'!H:H,MATCH($C351,'Policy Characteristics'!$C:$C,0)))</f>
        <v>0.01</v>
      </c>
      <c r="O351" s="354" t="str">
        <f>IF(ISBLANK(INDEX('Policy Characteristics'!I:I,MATCH($C351,'Policy Characteristics'!$C:$C,0))),"",INDEX('Policy Characteristics'!I:I,MATCH($C351,'Policy Characteristics'!$C:$C,0)))</f>
        <v>% decrease</v>
      </c>
      <c r="P351" s="354" t="str">
        <f>IF(ISBLANK(INDEX('Policy Characteristics'!J:J,MATCH($C351,'Policy Characteristics'!$C:$C,0))),"",INDEX('Policy Characteristics'!J:J,MATCH($C351,'Policy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1" s="354" t="str">
        <f>IF(ISBLANK(INDEX('Policy Characteristics'!K:K,MATCH($C351,'Policy Characteristics'!$C:$C,0))),"",INDEX('Policy Characteristics'!K:K,MATCH($C351,'Policy Characteristics'!$C:$C,0)))</f>
        <v/>
      </c>
      <c r="R351" s="354" t="str">
        <f>IF(ISBLANK(INDEX('Policy Characteristics'!L:L,MATCH($C351,'Policy Characteristics'!$C:$C,0))),"",INDEX('Policy Characteristics'!L:L,MATCH($C351,'Policy Characteristics'!$C:$C,0)))</f>
        <v/>
      </c>
      <c r="S351" s="348"/>
    </row>
    <row r="352" spans="1:19" ht="19.899999999999999" customHeight="1">
      <c r="A352" s="354" t="str">
        <f>IF(ISBLANK(INDEX('Policy Characteristics'!A:A,MATCH($C352,'Policy Characteristics'!$C:$C,0))),"",INDEX('Policy Characteristics'!A:A,MATCH($C352,'Policy Characteristics'!$C:$C,0)))</f>
        <v>Electricity Supply</v>
      </c>
      <c r="B352" s="366" t="str">
        <f>IF(ISBLANK(INDEX('Policy Characteristics'!B:B,MATCH($C352,'Policy Characteristics'!$C:$C,0))),"",INDEX('Policy Characteristics'!B:B,MATCH($C352,'Policy Characteristics'!$C:$C,0)))</f>
        <v>Decrease Cost of Capital</v>
      </c>
      <c r="C352" s="354" t="str">
        <f t="shared" si="21"/>
        <v>Percentage Decrease in Cost of Capital for Power Plants</v>
      </c>
      <c r="D352" s="348" t="s">
        <v>774</v>
      </c>
      <c r="E352" s="253"/>
      <c r="F352" s="348" t="s">
        <v>775</v>
      </c>
      <c r="G352" s="348"/>
      <c r="H352" s="18">
        <v>1806</v>
      </c>
      <c r="I352" s="369" t="s">
        <v>670</v>
      </c>
      <c r="J352" s="368" t="str">
        <f>IF(ISBLANK(INDEX('Policy Characteristics'!D:D,MATCH($C352,'Policy Characteristics'!$C:$C,0))),"",INDEX('Policy Characteristics'!D:D,MATCH($C352,'Policy Characteristics'!$C:$C,0)))</f>
        <v>Decrease Electricity Sector Cost of Capital</v>
      </c>
      <c r="K352" s="354" t="str">
        <f>IF(ISBLANK(INDEX('Policy Characteristics'!E:E,MATCH($C352,'Policy Characteristics'!$C:$C,0))),"",INDEX('Policy Characteristics'!E:E,MATCH($C352,'Policy Characteristics'!$C:$C,0)))</f>
        <v>elec power plant cost of capital</v>
      </c>
      <c r="L352" s="354">
        <f>IF(ISBLANK(INDEX('Policy Characteristics'!F:F,MATCH($C352,'Policy Characteristics'!$C:$C,0))),"",INDEX('Policy Characteristics'!F:F,MATCH($C352,'Policy Characteristics'!$C:$C,0)))</f>
        <v>0</v>
      </c>
      <c r="M352" s="222">
        <f>IF(ISBLANK(INDEX('Policy Characteristics'!G:G,MATCH($C352,'Policy Characteristics'!$C:$C,0))),"",INDEX('Policy Characteristics'!G:G,MATCH($C352,'Policy Characteristics'!$C:$C,0)))</f>
        <v>1</v>
      </c>
      <c r="N352" s="354">
        <f>IF(ISBLANK(INDEX('Policy Characteristics'!H:H,MATCH($C352,'Policy Characteristics'!$C:$C,0))),"",INDEX('Policy Characteristics'!H:H,MATCH($C352,'Policy Characteristics'!$C:$C,0)))</f>
        <v>0.01</v>
      </c>
      <c r="O352" s="354" t="str">
        <f>IF(ISBLANK(INDEX('Policy Characteristics'!I:I,MATCH($C352,'Policy Characteristics'!$C:$C,0))),"",INDEX('Policy Characteristics'!I:I,MATCH($C352,'Policy Characteristics'!$C:$C,0)))</f>
        <v>% decrease</v>
      </c>
      <c r="P352" s="354" t="str">
        <f>IF(ISBLANK(INDEX('Policy Characteristics'!J:J,MATCH($C352,'Policy Characteristics'!$C:$C,0))),"",INDEX('Policy Characteristics'!J:J,MATCH($C352,'Policy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2" s="354" t="str">
        <f>IF(ISBLANK(INDEX('Policy Characteristics'!K:K,MATCH($C352,'Policy Characteristics'!$C:$C,0))),"",INDEX('Policy Characteristics'!K:K,MATCH($C352,'Policy Characteristics'!$C:$C,0)))</f>
        <v/>
      </c>
      <c r="R352" s="354" t="str">
        <f>IF(ISBLANK(INDEX('Policy Characteristics'!L:L,MATCH($C352,'Policy Characteristics'!$C:$C,0))),"",INDEX('Policy Characteristics'!L:L,MATCH($C352,'Policy Characteristics'!$C:$C,0)))</f>
        <v/>
      </c>
      <c r="S352" s="348"/>
    </row>
    <row r="353" spans="1:19" ht="19.899999999999999" customHeight="1">
      <c r="A353" s="354" t="str">
        <f>IF(ISBLANK(INDEX('Policy Characteristics'!A:A,MATCH($C353,'Policy Characteristics'!$C:$C,0))),"",INDEX('Policy Characteristics'!A:A,MATCH($C353,'Policy Characteristics'!$C:$C,0)))</f>
        <v>Electricity Supply</v>
      </c>
      <c r="B353" s="366" t="str">
        <f>IF(ISBLANK(INDEX('Policy Characteristics'!B:B,MATCH($C353,'Policy Characteristics'!$C:$C,0))),"",INDEX('Policy Characteristics'!B:B,MATCH($C353,'Policy Characteristics'!$C:$C,0)))</f>
        <v>Decrease Cost of Capital</v>
      </c>
      <c r="C353" s="354" t="str">
        <f t="shared" si="21"/>
        <v>Percentage Decrease in Cost of Capital for Power Plants</v>
      </c>
      <c r="D353" s="348" t="s">
        <v>776</v>
      </c>
      <c r="E353" s="253"/>
      <c r="F353" s="348" t="s">
        <v>777</v>
      </c>
      <c r="G353" s="348"/>
      <c r="H353" s="18">
        <v>1807</v>
      </c>
      <c r="I353" s="369" t="s">
        <v>670</v>
      </c>
      <c r="J353" s="368" t="str">
        <f>IF(ISBLANK(INDEX('Policy Characteristics'!D:D,MATCH($C353,'Policy Characteristics'!$C:$C,0))),"",INDEX('Policy Characteristics'!D:D,MATCH($C353,'Policy Characteristics'!$C:$C,0)))</f>
        <v>Decrease Electricity Sector Cost of Capital</v>
      </c>
      <c r="K353" s="354" t="str">
        <f>IF(ISBLANK(INDEX('Policy Characteristics'!E:E,MATCH($C353,'Policy Characteristics'!$C:$C,0))),"",INDEX('Policy Characteristics'!E:E,MATCH($C353,'Policy Characteristics'!$C:$C,0)))</f>
        <v>elec power plant cost of capital</v>
      </c>
      <c r="L353" s="354">
        <f>IF(ISBLANK(INDEX('Policy Characteristics'!F:F,MATCH($C353,'Policy Characteristics'!$C:$C,0))),"",INDEX('Policy Characteristics'!F:F,MATCH($C353,'Policy Characteristics'!$C:$C,0)))</f>
        <v>0</v>
      </c>
      <c r="M353" s="222">
        <f>IF(ISBLANK(INDEX('Policy Characteristics'!G:G,MATCH($C353,'Policy Characteristics'!$C:$C,0))),"",INDEX('Policy Characteristics'!G:G,MATCH($C353,'Policy Characteristics'!$C:$C,0)))</f>
        <v>1</v>
      </c>
      <c r="N353" s="354">
        <f>IF(ISBLANK(INDEX('Policy Characteristics'!H:H,MATCH($C353,'Policy Characteristics'!$C:$C,0))),"",INDEX('Policy Characteristics'!H:H,MATCH($C353,'Policy Characteristics'!$C:$C,0)))</f>
        <v>0.01</v>
      </c>
      <c r="O353" s="354" t="str">
        <f>IF(ISBLANK(INDEX('Policy Characteristics'!I:I,MATCH($C353,'Policy Characteristics'!$C:$C,0))),"",INDEX('Policy Characteristics'!I:I,MATCH($C353,'Policy Characteristics'!$C:$C,0)))</f>
        <v>% decrease</v>
      </c>
      <c r="P353" s="354" t="str">
        <f>IF(ISBLANK(INDEX('Policy Characteristics'!J:J,MATCH($C353,'Policy Characteristics'!$C:$C,0))),"",INDEX('Policy Characteristics'!J:J,MATCH($C353,'Policy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3" s="354" t="str">
        <f>IF(ISBLANK(INDEX('Policy Characteristics'!K:K,MATCH($C353,'Policy Characteristics'!$C:$C,0))),"",INDEX('Policy Characteristics'!K:K,MATCH($C353,'Policy Characteristics'!$C:$C,0)))</f>
        <v/>
      </c>
      <c r="R353" s="354" t="str">
        <f>IF(ISBLANK(INDEX('Policy Characteristics'!L:L,MATCH($C353,'Policy Characteristics'!$C:$C,0))),"",INDEX('Policy Characteristics'!L:L,MATCH($C353,'Policy Characteristics'!$C:$C,0)))</f>
        <v/>
      </c>
      <c r="S353" s="348"/>
    </row>
    <row r="354" spans="1:19" ht="19.899999999999999" customHeight="1">
      <c r="A354" s="354" t="str">
        <f>IF(ISBLANK(INDEX('Policy Characteristics'!A:A,MATCH($C354,'Policy Characteristics'!$C:$C,0))),"",INDEX('Policy Characteristics'!A:A,MATCH($C354,'Policy Characteristics'!$C:$C,0)))</f>
        <v>Electricity Supply</v>
      </c>
      <c r="B354" s="366" t="str">
        <f>IF(ISBLANK(INDEX('Policy Characteristics'!B:B,MATCH($C354,'Policy Characteristics'!$C:$C,0))),"",INDEX('Policy Characteristics'!B:B,MATCH($C354,'Policy Characteristics'!$C:$C,0)))</f>
        <v>Decrease Cost of Capital</v>
      </c>
      <c r="C354" s="354" t="str">
        <f t="shared" si="21"/>
        <v>Percentage Decrease in Cost of Capital for Power Plants</v>
      </c>
      <c r="D354" s="348" t="s">
        <v>778</v>
      </c>
      <c r="E354" s="253"/>
      <c r="F354" s="348" t="s">
        <v>779</v>
      </c>
      <c r="G354" s="348"/>
      <c r="H354" s="18">
        <v>1808</v>
      </c>
      <c r="I354" s="369" t="s">
        <v>670</v>
      </c>
      <c r="J354" s="368" t="str">
        <f>IF(ISBLANK(INDEX('Policy Characteristics'!D:D,MATCH($C354,'Policy Characteristics'!$C:$C,0))),"",INDEX('Policy Characteristics'!D:D,MATCH($C354,'Policy Characteristics'!$C:$C,0)))</f>
        <v>Decrease Electricity Sector Cost of Capital</v>
      </c>
      <c r="K354" s="354" t="str">
        <f>IF(ISBLANK(INDEX('Policy Characteristics'!E:E,MATCH($C354,'Policy Characteristics'!$C:$C,0))),"",INDEX('Policy Characteristics'!E:E,MATCH($C354,'Policy Characteristics'!$C:$C,0)))</f>
        <v>elec power plant cost of capital</v>
      </c>
      <c r="L354" s="354">
        <f>IF(ISBLANK(INDEX('Policy Characteristics'!F:F,MATCH($C354,'Policy Characteristics'!$C:$C,0))),"",INDEX('Policy Characteristics'!F:F,MATCH($C354,'Policy Characteristics'!$C:$C,0)))</f>
        <v>0</v>
      </c>
      <c r="M354" s="222">
        <f>IF(ISBLANK(INDEX('Policy Characteristics'!G:G,MATCH($C354,'Policy Characteristics'!$C:$C,0))),"",INDEX('Policy Characteristics'!G:G,MATCH($C354,'Policy Characteristics'!$C:$C,0)))</f>
        <v>1</v>
      </c>
      <c r="N354" s="354">
        <f>IF(ISBLANK(INDEX('Policy Characteristics'!H:H,MATCH($C354,'Policy Characteristics'!$C:$C,0))),"",INDEX('Policy Characteristics'!H:H,MATCH($C354,'Policy Characteristics'!$C:$C,0)))</f>
        <v>0.01</v>
      </c>
      <c r="O354" s="354" t="str">
        <f>IF(ISBLANK(INDEX('Policy Characteristics'!I:I,MATCH($C354,'Policy Characteristics'!$C:$C,0))),"",INDEX('Policy Characteristics'!I:I,MATCH($C354,'Policy Characteristics'!$C:$C,0)))</f>
        <v>% decrease</v>
      </c>
      <c r="P354" s="354" t="str">
        <f>IF(ISBLANK(INDEX('Policy Characteristics'!J:J,MATCH($C354,'Policy Characteristics'!$C:$C,0))),"",INDEX('Policy Characteristics'!J:J,MATCH($C354,'Policy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4" s="354" t="str">
        <f>IF(ISBLANK(INDEX('Policy Characteristics'!K:K,MATCH($C354,'Policy Characteristics'!$C:$C,0))),"",INDEX('Policy Characteristics'!K:K,MATCH($C354,'Policy Characteristics'!$C:$C,0)))</f>
        <v/>
      </c>
      <c r="R354" s="354" t="str">
        <f>IF(ISBLANK(INDEX('Policy Characteristics'!L:L,MATCH($C354,'Policy Characteristics'!$C:$C,0))),"",INDEX('Policy Characteristics'!L:L,MATCH($C354,'Policy Characteristics'!$C:$C,0)))</f>
        <v/>
      </c>
      <c r="S354" s="348"/>
    </row>
    <row r="355" spans="1:19" ht="19.899999999999999" customHeight="1">
      <c r="A355" s="354" t="str">
        <f>IF(ISBLANK(INDEX('Policy Characteristics'!A:A,MATCH($C355,'Policy Characteristics'!$C:$C,0))),"",INDEX('Policy Characteristics'!A:A,MATCH($C355,'Policy Characteristics'!$C:$C,0)))</f>
        <v>Electricity Supply</v>
      </c>
      <c r="B355" s="366" t="str">
        <f>IF(ISBLANK(INDEX('Policy Characteristics'!B:B,MATCH($C355,'Policy Characteristics'!$C:$C,0))),"",INDEX('Policy Characteristics'!B:B,MATCH($C355,'Policy Characteristics'!$C:$C,0)))</f>
        <v>Decrease Cost of Capital</v>
      </c>
      <c r="C355" s="354" t="str">
        <f t="shared" si="21"/>
        <v>Percentage Decrease in Cost of Capital for Power Plants</v>
      </c>
      <c r="D355" s="348" t="s">
        <v>780</v>
      </c>
      <c r="E355" s="253"/>
      <c r="F355" s="348" t="s">
        <v>781</v>
      </c>
      <c r="G355" s="348"/>
      <c r="H355" s="18">
        <v>1809</v>
      </c>
      <c r="I355" s="369" t="s">
        <v>670</v>
      </c>
      <c r="J355" s="368" t="str">
        <f>IF(ISBLANK(INDEX('Policy Characteristics'!D:D,MATCH($C355,'Policy Characteristics'!$C:$C,0))),"",INDEX('Policy Characteristics'!D:D,MATCH($C355,'Policy Characteristics'!$C:$C,0)))</f>
        <v>Decrease Electricity Sector Cost of Capital</v>
      </c>
      <c r="K355" s="354" t="str">
        <f>IF(ISBLANK(INDEX('Policy Characteristics'!E:E,MATCH($C355,'Policy Characteristics'!$C:$C,0))),"",INDEX('Policy Characteristics'!E:E,MATCH($C355,'Policy Characteristics'!$C:$C,0)))</f>
        <v>elec power plant cost of capital</v>
      </c>
      <c r="L355" s="354">
        <f>IF(ISBLANK(INDEX('Policy Characteristics'!F:F,MATCH($C355,'Policy Characteristics'!$C:$C,0))),"",INDEX('Policy Characteristics'!F:F,MATCH($C355,'Policy Characteristics'!$C:$C,0)))</f>
        <v>0</v>
      </c>
      <c r="M355" s="222">
        <f>IF(ISBLANK(INDEX('Policy Characteristics'!G:G,MATCH($C355,'Policy Characteristics'!$C:$C,0))),"",INDEX('Policy Characteristics'!G:G,MATCH($C355,'Policy Characteristics'!$C:$C,0)))</f>
        <v>1</v>
      </c>
      <c r="N355" s="354">
        <f>IF(ISBLANK(INDEX('Policy Characteristics'!H:H,MATCH($C355,'Policy Characteristics'!$C:$C,0))),"",INDEX('Policy Characteristics'!H:H,MATCH($C355,'Policy Characteristics'!$C:$C,0)))</f>
        <v>0.01</v>
      </c>
      <c r="O355" s="354" t="str">
        <f>IF(ISBLANK(INDEX('Policy Characteristics'!I:I,MATCH($C355,'Policy Characteristics'!$C:$C,0))),"",INDEX('Policy Characteristics'!I:I,MATCH($C355,'Policy Characteristics'!$C:$C,0)))</f>
        <v>% decrease</v>
      </c>
      <c r="P355" s="354" t="str">
        <f>IF(ISBLANK(INDEX('Policy Characteristics'!J:J,MATCH($C355,'Policy Characteristics'!$C:$C,0))),"",INDEX('Policy Characteristics'!J:J,MATCH($C355,'Policy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5" s="354" t="str">
        <f>IF(ISBLANK(INDEX('Policy Characteristics'!K:K,MATCH($C355,'Policy Characteristics'!$C:$C,0))),"",INDEX('Policy Characteristics'!K:K,MATCH($C355,'Policy Characteristics'!$C:$C,0)))</f>
        <v/>
      </c>
      <c r="R355" s="354" t="str">
        <f>IF(ISBLANK(INDEX('Policy Characteristics'!L:L,MATCH($C355,'Policy Characteristics'!$C:$C,0))),"",INDEX('Policy Characteristics'!L:L,MATCH($C355,'Policy Characteristics'!$C:$C,0)))</f>
        <v/>
      </c>
      <c r="S355" s="348"/>
    </row>
    <row r="356" spans="1:19" ht="19.899999999999999" customHeight="1">
      <c r="A356" s="354" t="str">
        <f>IF(ISBLANK(INDEX('Policy Characteristics'!A:A,MATCH($C356,'Policy Characteristics'!$C:$C,0))),"",INDEX('Policy Characteristics'!A:A,MATCH($C356,'Policy Characteristics'!$C:$C,0)))</f>
        <v>Electricity Supply</v>
      </c>
      <c r="B356" s="366" t="str">
        <f>IF(ISBLANK(INDEX('Policy Characteristics'!B:B,MATCH($C356,'Policy Characteristics'!$C:$C,0))),"",INDEX('Policy Characteristics'!B:B,MATCH($C356,'Policy Characteristics'!$C:$C,0)))</f>
        <v>Decrease Cost of Capital</v>
      </c>
      <c r="C356" s="354" t="str">
        <f t="shared" si="21"/>
        <v>Percentage Decrease in Cost of Capital for Power Plants</v>
      </c>
      <c r="D356" s="348" t="s">
        <v>782</v>
      </c>
      <c r="E356" s="253"/>
      <c r="F356" s="348" t="s">
        <v>783</v>
      </c>
      <c r="G356" s="348"/>
      <c r="H356" s="18">
        <v>2238</v>
      </c>
      <c r="I356" s="369" t="s">
        <v>670</v>
      </c>
      <c r="J356" s="368" t="str">
        <f>IF(ISBLANK(INDEX('Policy Characteristics'!D:D,MATCH($C356,'Policy Characteristics'!$C:$C,0))),"",INDEX('Policy Characteristics'!D:D,MATCH($C356,'Policy Characteristics'!$C:$C,0)))</f>
        <v>Decrease Electricity Sector Cost of Capital</v>
      </c>
      <c r="K356" s="354" t="str">
        <f>IF(ISBLANK(INDEX('Policy Characteristics'!E:E,MATCH($C356,'Policy Characteristics'!$C:$C,0))),"",INDEX('Policy Characteristics'!E:E,MATCH($C356,'Policy Characteristics'!$C:$C,0)))</f>
        <v>elec power plant cost of capital</v>
      </c>
      <c r="L356" s="354">
        <f>IF(ISBLANK(INDEX('Policy Characteristics'!F:F,MATCH($C356,'Policy Characteristics'!$C:$C,0))),"",INDEX('Policy Characteristics'!F:F,MATCH($C356,'Policy Characteristics'!$C:$C,0)))</f>
        <v>0</v>
      </c>
      <c r="M356" s="222">
        <f>IF(ISBLANK(INDEX('Policy Characteristics'!G:G,MATCH($C356,'Policy Characteristics'!$C:$C,0))),"",INDEX('Policy Characteristics'!G:G,MATCH($C356,'Policy Characteristics'!$C:$C,0)))</f>
        <v>1</v>
      </c>
      <c r="N356" s="354">
        <f>IF(ISBLANK(INDEX('Policy Characteristics'!H:H,MATCH($C356,'Policy Characteristics'!$C:$C,0))),"",INDEX('Policy Characteristics'!H:H,MATCH($C356,'Policy Characteristics'!$C:$C,0)))</f>
        <v>0.01</v>
      </c>
      <c r="O356" s="354" t="str">
        <f>IF(ISBLANK(INDEX('Policy Characteristics'!I:I,MATCH($C356,'Policy Characteristics'!$C:$C,0))),"",INDEX('Policy Characteristics'!I:I,MATCH($C356,'Policy Characteristics'!$C:$C,0)))</f>
        <v>% decrease</v>
      </c>
      <c r="P356" s="354" t="str">
        <f>IF(ISBLANK(INDEX('Policy Characteristics'!J:J,MATCH($C356,'Policy Characteristics'!$C:$C,0))),"",INDEX('Policy Characteristics'!J:J,MATCH($C356,'Policy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6" s="354"/>
      <c r="R356" s="354"/>
      <c r="S356" s="348"/>
    </row>
    <row r="357" spans="1:19" ht="19.899999999999999" customHeight="1">
      <c r="A357" s="354" t="str">
        <f>IF(ISBLANK(INDEX('Policy Characteristics'!A:A,MATCH($C357,'Policy Characteristics'!$C:$C,0))),"",INDEX('Policy Characteristics'!A:A,MATCH($C357,'Policy Characteristics'!$C:$C,0)))</f>
        <v>Electricity Supply</v>
      </c>
      <c r="B357" s="366" t="str">
        <f>IF(ISBLANK(INDEX('Policy Characteristics'!B:B,MATCH($C357,'Policy Characteristics'!$C:$C,0))),"",INDEX('Policy Characteristics'!B:B,MATCH($C357,'Policy Characteristics'!$C:$C,0)))</f>
        <v>Demand Response</v>
      </c>
      <c r="C357" t="s">
        <v>262</v>
      </c>
      <c r="D357" s="253"/>
      <c r="E357" s="253"/>
      <c r="F357" s="253"/>
      <c r="G357" s="253"/>
      <c r="H357" s="18">
        <v>30</v>
      </c>
      <c r="I357" s="367" t="s">
        <v>670</v>
      </c>
      <c r="J357" s="368" t="str">
        <f>IF(ISBLANK(INDEX('Policy Characteristics'!D:D,MATCH($C357,'Policy Characteristics'!$C:$C,0))),"",INDEX('Policy Characteristics'!D:D,MATCH($C357,'Policy Characteristics'!$C:$C,0)))</f>
        <v>Demand Response</v>
      </c>
      <c r="K357" s="354" t="str">
        <f>IF(ISBLANK(INDEX('Policy Characteristics'!E:E,MATCH($C357,'Policy Characteristics'!$C:$C,0))),"",INDEX('Policy Characteristics'!E:E,MATCH($C357,'Policy Characteristics'!$C:$C,0)))</f>
        <v>elec demand response</v>
      </c>
      <c r="L357" s="222">
        <f>IF(ISBLANK(INDEX('Policy Characteristics'!F:F,MATCH($C357,'Policy Characteristics'!$C:$C,0))),"",INDEX('Policy Characteristics'!F:F,MATCH($C357,'Policy Characteristics'!$C:$C,0)))</f>
        <v>0</v>
      </c>
      <c r="M357" s="222">
        <f>IF(ISBLANK(INDEX('Policy Characteristics'!G:G,MATCH($C357,'Policy Characteristics'!$C:$C,0))),"",INDEX('Policy Characteristics'!G:G,MATCH($C357,'Policy Characteristics'!$C:$C,0)))</f>
        <v>1</v>
      </c>
      <c r="N357" s="222">
        <f>IF(ISBLANK(INDEX('Policy Characteristics'!H:H,MATCH($C357,'Policy Characteristics'!$C:$C,0))),"",INDEX('Policy Characteristics'!H:H,MATCH($C357,'Policy Characteristics'!$C:$C,0)))</f>
        <v>0.01</v>
      </c>
      <c r="O357" s="354" t="str">
        <f>IF(ISBLANK(INDEX('Policy Characteristics'!I:I,MATCH($C357,'Policy Characteristics'!$C:$C,0))),"",INDEX('Policy Characteristics'!I:I,MATCH($C357,'Policy Characteristics'!$C:$C,0)))</f>
        <v>% of potential achieved</v>
      </c>
      <c r="P357" s="354" t="str">
        <f>IF(ISBLANK(INDEX('Policy Characteristics'!J:J,MATCH($C357,'Policy Characteristics'!$C:$C,0))),"",INDEX('Policy Characteristics'!J:J,MATCH($C357,'Policy Characteristics'!$C:$C,0)))</f>
        <v>**Description:** This policy determines the share of additional demand response (DR) potential that is realized beyond the DR capacity already included in the Business-As-Usual (BAU) scenario. It does not directly set total DR capacity.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 **Guidance for setting values:** In the BAU scenario, DR capacity increases from 2,507 MW in 2021 to 7,172 MW in 2050. The lever setting applies only to additional DR potential beyond this BAU trajectory.</v>
      </c>
      <c r="Q357" s="354" t="str">
        <f>IF(ISBLANK(INDEX('Policy Characteristics'!K:K,MATCH($C357,'Policy Characteristics'!$C:$C,0))),"",INDEX('Policy Characteristics'!K:K,MATCH($C357,'Policy Characteristics'!$C:$C,0)))</f>
        <v>electricity-sector-main.html#dr</v>
      </c>
      <c r="R357" s="354" t="str">
        <f>IF(ISBLANK(INDEX('Policy Characteristics'!L:L,MATCH($C357,'Policy Characteristics'!$C:$C,0))),"",INDEX('Policy Characteristics'!L:L,MATCH($C357,'Policy Characteristics'!$C:$C,0)))</f>
        <v>demand-response.html</v>
      </c>
    </row>
    <row r="358" spans="1:19" ht="19.899999999999999" customHeight="1">
      <c r="A358" s="354" t="str">
        <f>IF(ISBLANK(INDEX('Policy Characteristics'!A:A,MATCH($C358,'Policy Characteristics'!$C:$C,0))),"",INDEX('Policy Characteristics'!A:A,MATCH($C358,'Policy Characteristics'!$C:$C,0)))</f>
        <v>Electricity Supply</v>
      </c>
      <c r="B358" s="366" t="str">
        <f>IF(ISBLANK(INDEX('Policy Characteristics'!B:B,MATCH($C358,'Policy Characteristics'!$C:$C,0))),"",INDEX('Policy Characteristics'!B:B,MATCH($C358,'Policy Characteristics'!$C:$C,0)))</f>
        <v>Early Retirement of Power Plants</v>
      </c>
      <c r="C358" t="s">
        <v>268</v>
      </c>
      <c r="D358" s="253" t="s">
        <v>736</v>
      </c>
      <c r="E358" s="253"/>
      <c r="F358" s="253" t="s">
        <v>737</v>
      </c>
      <c r="G358" s="253"/>
      <c r="H358" s="18">
        <v>31</v>
      </c>
      <c r="I358" s="367" t="s">
        <v>670</v>
      </c>
      <c r="J358" s="368" t="str">
        <f>IF(ISBLANK(INDEX('Policy Characteristics'!D:D,MATCH($C358,'Policy Characteristics'!$C:$C,0))),"",INDEX('Policy Characteristics'!D:D,MATCH($C358,'Policy Characteristics'!$C:$C,0)))</f>
        <v>Early Retirement of Power Plants</v>
      </c>
      <c r="K358" s="354" t="str">
        <f>IF(ISBLANK(INDEX('Policy Characteristics'!E:E,MATCH($C358,'Policy Characteristics'!$C:$C,0))),"",INDEX('Policy Characteristics'!E:E,MATCH($C358,'Policy Characteristics'!$C:$C,0)))</f>
        <v>elec early retirement</v>
      </c>
      <c r="L358" s="354">
        <f>IF(ISBLANK(INDEX('Policy Characteristics'!F:F,MATCH($C358,'Policy Characteristics'!$C:$C,0))),"",INDEX('Policy Characteristics'!F:F,MATCH($C358,'Policy Characteristics'!$C:$C,0)))</f>
        <v>0</v>
      </c>
      <c r="M358" s="354">
        <f>IF(ISBLANK(INDEX('Policy Characteristics'!G:G,MATCH($C358,'Policy Characteristics'!$C:$C,0))),"",INDEX('Policy Characteristics'!G:G,MATCH($C358,'Policy Characteristics'!$C:$C,0)))</f>
        <v>25000</v>
      </c>
      <c r="N358" s="354">
        <f>IF(ISBLANK(INDEX('Policy Characteristics'!H:H,MATCH($C358,'Policy Characteristics'!$C:$C,0))),"",INDEX('Policy Characteristics'!H:H,MATCH($C358,'Policy Characteristics'!$C:$C,0)))</f>
        <v>500</v>
      </c>
      <c r="O358" s="354" t="str">
        <f>IF(ISBLANK(INDEX('Policy Characteristics'!I:I,MATCH($C358,'Policy Characteristics'!$C:$C,0))),"",INDEX('Policy Characteristics'!I:I,MATCH($C358,'Policy Characteristics'!$C:$C,0)))</f>
        <v>MW/year</v>
      </c>
      <c r="P358" s="354" t="str">
        <f>IF(ISBLANK(INDEX('Policy Characteristics'!J:J,MATCH($C358,'Policy Characteristics'!$C:$C,0))),"",INDEX('Policy Characteristics'!J:J,MATCH($C358,'Policy Characteristics'!$C:$C,0)))</f>
        <v xml:space="preserve">**Description:** This policy causes the specified quantity of otherwise non-retiring capacity of the selected type(s) to be retired each year. </v>
      </c>
      <c r="Q358" s="354" t="str">
        <f>IF(ISBLANK(INDEX('Policy Characteristics'!K:K,MATCH($C358,'Policy Characteristics'!$C:$C,0))),"",INDEX('Policy Characteristics'!K:K,MATCH($C358,'Policy Characteristics'!$C:$C,0)))</f>
        <v>electricity-sector-main.html#early-ret</v>
      </c>
      <c r="R358" s="354" t="str">
        <f>IF(ISBLANK(INDEX('Policy Characteristics'!L:L,MATCH($C358,'Policy Characteristics'!$C:$C,0))),"",INDEX('Policy Characteristics'!L:L,MATCH($C358,'Policy Characteristics'!$C:$C,0)))</f>
        <v>early-retirement-of-power-plants.html</v>
      </c>
    </row>
    <row r="359" spans="1:19" ht="19.899999999999999" customHeight="1">
      <c r="A359" s="354" t="str">
        <f>IF(ISBLANK(INDEX('Policy Characteristics'!A:A,MATCH($C359,'Policy Characteristics'!$C:$C,0))),"",INDEX('Policy Characteristics'!A:A,MATCH($C359,'Policy Characteristics'!$C:$C,0)))</f>
        <v>Electricity Supply</v>
      </c>
      <c r="B359" s="366" t="str">
        <f>IF(ISBLANK(INDEX('Policy Characteristics'!B:B,MATCH($C359,'Policy Characteristics'!$C:$C,0))),"",INDEX('Policy Characteristics'!B:B,MATCH($C359,'Policy Characteristics'!$C:$C,0)))</f>
        <v>Early Retirement of Power Plants</v>
      </c>
      <c r="C359" t="s">
        <v>268</v>
      </c>
      <c r="D359" s="348" t="s">
        <v>738</v>
      </c>
      <c r="E359" s="253"/>
      <c r="F359" s="348" t="s">
        <v>739</v>
      </c>
      <c r="G359" s="253"/>
      <c r="H359" s="18">
        <v>1760</v>
      </c>
      <c r="I359" s="367" t="s">
        <v>670</v>
      </c>
      <c r="J359" s="368" t="str">
        <f>IF(ISBLANK(INDEX('Policy Characteristics'!D:D,MATCH($C359,'Policy Characteristics'!$C:$C,0))),"",INDEX('Policy Characteristics'!D:D,MATCH($C359,'Policy Characteristics'!$C:$C,0)))</f>
        <v>Early Retirement of Power Plants</v>
      </c>
      <c r="K359" s="354" t="str">
        <f>IF(ISBLANK(INDEX('Policy Characteristics'!E:E,MATCH($C359,'Policy Characteristics'!$C:$C,0))),"",INDEX('Policy Characteristics'!E:E,MATCH($C359,'Policy Characteristics'!$C:$C,0)))</f>
        <v>elec early retirement</v>
      </c>
      <c r="L359" s="354">
        <f>IF(ISBLANK(INDEX('Policy Characteristics'!F:F,MATCH($C359,'Policy Characteristics'!$C:$C,0))),"",INDEX('Policy Characteristics'!F:F,MATCH($C359,'Policy Characteristics'!$C:$C,0)))</f>
        <v>0</v>
      </c>
      <c r="M359" s="354">
        <f>IF(ISBLANK(INDEX('Policy Characteristics'!G:G,MATCH($C359,'Policy Characteristics'!$C:$C,0))),"",INDEX('Policy Characteristics'!G:G,MATCH($C359,'Policy Characteristics'!$C:$C,0)))</f>
        <v>25000</v>
      </c>
      <c r="N359" s="354">
        <f>IF(ISBLANK(INDEX('Policy Characteristics'!H:H,MATCH($C359,'Policy Characteristics'!$C:$C,0))),"",INDEX('Policy Characteristics'!H:H,MATCH($C359,'Policy Characteristics'!$C:$C,0)))</f>
        <v>500</v>
      </c>
      <c r="O359" s="354" t="str">
        <f>IF(ISBLANK(INDEX('Policy Characteristics'!I:I,MATCH($C359,'Policy Characteristics'!$C:$C,0))),"",INDEX('Policy Characteristics'!I:I,MATCH($C359,'Policy Characteristics'!$C:$C,0)))</f>
        <v>MW/year</v>
      </c>
      <c r="P359" s="354" t="str">
        <f>IF(ISBLANK(INDEX('Policy Characteristics'!J:J,MATCH($C359,'Policy Characteristics'!$C:$C,0))),"",INDEX('Policy Characteristics'!J:J,MATCH($C359,'Policy Characteristics'!$C:$C,0)))</f>
        <v xml:space="preserve">**Description:** This policy causes the specified quantity of otherwise non-retiring capacity of the selected type(s) to be retired each year. </v>
      </c>
      <c r="Q359" s="354" t="str">
        <f>IF(ISBLANK(INDEX('Policy Characteristics'!K:K,MATCH($C359,'Policy Characteristics'!$C:$C,0))),"",INDEX('Policy Characteristics'!K:K,MATCH($C359,'Policy Characteristics'!$C:$C,0)))</f>
        <v>electricity-sector-main.html#early-ret</v>
      </c>
      <c r="R359" s="354" t="str">
        <f>IF(ISBLANK(INDEX('Policy Characteristics'!L:L,MATCH($C359,'Policy Characteristics'!$C:$C,0))),"",INDEX('Policy Characteristics'!L:L,MATCH($C359,'Policy Characteristics'!$C:$C,0)))</f>
        <v>early-retirement-of-power-plants.html</v>
      </c>
    </row>
    <row r="360" spans="1:19" ht="19.899999999999999" customHeight="1">
      <c r="A360" s="354" t="str">
        <f>IF(ISBLANK(INDEX('Policy Characteristics'!A:A,MATCH($C360,'Policy Characteristics'!$C:$C,0))),"",INDEX('Policy Characteristics'!A:A,MATCH($C360,'Policy Characteristics'!$C:$C,0)))</f>
        <v>Electricity Supply</v>
      </c>
      <c r="B360" s="366" t="str">
        <f>IF(ISBLANK(INDEX('Policy Characteristics'!B:B,MATCH($C360,'Policy Characteristics'!$C:$C,0))),"",INDEX('Policy Characteristics'!B:B,MATCH($C360,'Policy Characteristics'!$C:$C,0)))</f>
        <v>Early Retirement of Power Plants</v>
      </c>
      <c r="C360" s="354" t="str">
        <f t="shared" ref="C360:C381" si="22">C$358</f>
        <v>Annual Additional Capacity Retired due to Early Retirement Policy</v>
      </c>
      <c r="D360" s="348" t="s">
        <v>740</v>
      </c>
      <c r="E360" s="253"/>
      <c r="F360" s="348" t="s">
        <v>741</v>
      </c>
      <c r="G360" s="253"/>
      <c r="H360" s="18">
        <v>620</v>
      </c>
      <c r="I360" s="367" t="s">
        <v>670</v>
      </c>
      <c r="J360" s="368" t="str">
        <f>IF(ISBLANK(INDEX('Policy Characteristics'!D:D,MATCH($C360,'Policy Characteristics'!$C:$C,0))),"",INDEX('Policy Characteristics'!D:D,MATCH($C360,'Policy Characteristics'!$C:$C,0)))</f>
        <v>Early Retirement of Power Plants</v>
      </c>
      <c r="K360" s="354" t="str">
        <f>IF(ISBLANK(INDEX('Policy Characteristics'!E:E,MATCH($C360,'Policy Characteristics'!$C:$C,0))),"",INDEX('Policy Characteristics'!E:E,MATCH($C360,'Policy Characteristics'!$C:$C,0)))</f>
        <v>elec early retirement</v>
      </c>
      <c r="L360" s="354">
        <f>IF(ISBLANK(INDEX('Policy Characteristics'!F:F,MATCH($C360,'Policy Characteristics'!$C:$C,0))),"",INDEX('Policy Characteristics'!F:F,MATCH($C360,'Policy Characteristics'!$C:$C,0)))</f>
        <v>0</v>
      </c>
      <c r="M360" s="354">
        <f>IF(ISBLANK(INDEX('Policy Characteristics'!G:G,MATCH($C360,'Policy Characteristics'!$C:$C,0))),"",INDEX('Policy Characteristics'!G:G,MATCH($C360,'Policy Characteristics'!$C:$C,0)))</f>
        <v>25000</v>
      </c>
      <c r="N360" s="354">
        <f>IF(ISBLANK(INDEX('Policy Characteristics'!H:H,MATCH($C360,'Policy Characteristics'!$C:$C,0))),"",INDEX('Policy Characteristics'!H:H,MATCH($C360,'Policy Characteristics'!$C:$C,0)))</f>
        <v>500</v>
      </c>
      <c r="O360" s="354" t="str">
        <f>IF(ISBLANK(INDEX('Policy Characteristics'!I:I,MATCH($C360,'Policy Characteristics'!$C:$C,0))),"",INDEX('Policy Characteristics'!I:I,MATCH($C360,'Policy Characteristics'!$C:$C,0)))</f>
        <v>MW/year</v>
      </c>
      <c r="P360" s="354" t="str">
        <f>IF(ISBLANK(INDEX('Policy Characteristics'!J:J,MATCH($C360,'Policy Characteristics'!$C:$C,0))),"",INDEX('Policy Characteristics'!J:J,MATCH($C360,'Policy Characteristics'!$C:$C,0)))</f>
        <v xml:space="preserve">**Description:** This policy causes the specified quantity of otherwise non-retiring capacity of the selected type(s) to be retired each year. </v>
      </c>
      <c r="Q360" s="354" t="str">
        <f>IF(ISBLANK(INDEX('Policy Characteristics'!K:K,MATCH($C360,'Policy Characteristics'!$C:$C,0))),"",INDEX('Policy Characteristics'!K:K,MATCH($C360,'Policy Characteristics'!$C:$C,0)))</f>
        <v>electricity-sector-main.html#early-ret</v>
      </c>
      <c r="R360" s="354" t="str">
        <f>IF(ISBLANK(INDEX('Policy Characteristics'!L:L,MATCH($C360,'Policy Characteristics'!$C:$C,0))),"",INDEX('Policy Characteristics'!L:L,MATCH($C360,'Policy Characteristics'!$C:$C,0)))</f>
        <v>early-retirement-of-power-plants.html</v>
      </c>
    </row>
    <row r="361" spans="1:19" ht="19.899999999999999" customHeight="1">
      <c r="A361" s="354" t="str">
        <f>IF(ISBLANK(INDEX('Policy Characteristics'!A:A,MATCH($C361,'Policy Characteristics'!$C:$C,0))),"",INDEX('Policy Characteristics'!A:A,MATCH($C361,'Policy Characteristics'!$C:$C,0)))</f>
        <v>Electricity Supply</v>
      </c>
      <c r="B361" s="366" t="str">
        <f>IF(ISBLANK(INDEX('Policy Characteristics'!B:B,MATCH($C361,'Policy Characteristics'!$C:$C,0))),"",INDEX('Policy Characteristics'!B:B,MATCH($C361,'Policy Characteristics'!$C:$C,0)))</f>
        <v>Early Retirement of Power Plants</v>
      </c>
      <c r="C361" s="354" t="str">
        <f t="shared" si="22"/>
        <v>Annual Additional Capacity Retired due to Early Retirement Policy</v>
      </c>
      <c r="D361" s="348" t="s">
        <v>742</v>
      </c>
      <c r="E361" s="253"/>
      <c r="F361" s="348" t="s">
        <v>743</v>
      </c>
      <c r="G361" s="253"/>
      <c r="H361" s="18">
        <v>32</v>
      </c>
      <c r="I361" s="367" t="s">
        <v>670</v>
      </c>
      <c r="J361" s="368" t="str">
        <f>IF(ISBLANK(INDEX('Policy Characteristics'!D:D,MATCH($C361,'Policy Characteristics'!$C:$C,0))),"",INDEX('Policy Characteristics'!D:D,MATCH($C361,'Policy Characteristics'!$C:$C,0)))</f>
        <v>Early Retirement of Power Plants</v>
      </c>
      <c r="K361" s="354" t="str">
        <f>IF(ISBLANK(INDEX('Policy Characteristics'!E:E,MATCH($C361,'Policy Characteristics'!$C:$C,0))),"",INDEX('Policy Characteristics'!E:E,MATCH($C361,'Policy Characteristics'!$C:$C,0)))</f>
        <v>elec early retirement</v>
      </c>
      <c r="L361" s="354">
        <f>IF(ISBLANK(INDEX('Policy Characteristics'!F:F,MATCH($C361,'Policy Characteristics'!$C:$C,0))),"",INDEX('Policy Characteristics'!F:F,MATCH($C361,'Policy Characteristics'!$C:$C,0)))</f>
        <v>0</v>
      </c>
      <c r="M361" s="354">
        <f>IF(ISBLANK(INDEX('Policy Characteristics'!G:G,MATCH($C361,'Policy Characteristics'!$C:$C,0))),"",INDEX('Policy Characteristics'!G:G,MATCH($C361,'Policy Characteristics'!$C:$C,0)))</f>
        <v>25000</v>
      </c>
      <c r="N361" s="354">
        <f>IF(ISBLANK(INDEX('Policy Characteristics'!H:H,MATCH($C361,'Policy Characteristics'!$C:$C,0))),"",INDEX('Policy Characteristics'!H:H,MATCH($C361,'Policy Characteristics'!$C:$C,0)))</f>
        <v>500</v>
      </c>
      <c r="O361" s="354" t="str">
        <f>IF(ISBLANK(INDEX('Policy Characteristics'!I:I,MATCH($C361,'Policy Characteristics'!$C:$C,0))),"",INDEX('Policy Characteristics'!I:I,MATCH($C361,'Policy Characteristics'!$C:$C,0)))</f>
        <v>MW/year</v>
      </c>
      <c r="P361" s="354" t="str">
        <f>IF(ISBLANK(INDEX('Policy Characteristics'!J:J,MATCH($C361,'Policy Characteristics'!$C:$C,0))),"",INDEX('Policy Characteristics'!J:J,MATCH($C361,'Policy Characteristics'!$C:$C,0)))</f>
        <v xml:space="preserve">**Description:** This policy causes the specified quantity of otherwise non-retiring capacity of the selected type(s) to be retired each year. </v>
      </c>
      <c r="Q361" s="354" t="str">
        <f>IF(ISBLANK(INDEX('Policy Characteristics'!K:K,MATCH($C361,'Policy Characteristics'!$C:$C,0))),"",INDEX('Policy Characteristics'!K:K,MATCH($C361,'Policy Characteristics'!$C:$C,0)))</f>
        <v>electricity-sector-main.html#early-ret</v>
      </c>
      <c r="R361" s="354" t="str">
        <f>IF(ISBLANK(INDEX('Policy Characteristics'!L:L,MATCH($C361,'Policy Characteristics'!$C:$C,0))),"",INDEX('Policy Characteristics'!L:L,MATCH($C361,'Policy Characteristics'!$C:$C,0)))</f>
        <v>early-retirement-of-power-plants.html</v>
      </c>
    </row>
    <row r="362" spans="1:19" ht="19.899999999999999" customHeight="1">
      <c r="A362" s="354" t="str">
        <f>IF(ISBLANK(INDEX('Policy Characteristics'!A:A,MATCH($C362,'Policy Characteristics'!$C:$C,0))),"",INDEX('Policy Characteristics'!A:A,MATCH($C362,'Policy Characteristics'!$C:$C,0)))</f>
        <v>Electricity Supply</v>
      </c>
      <c r="B362" s="366" t="str">
        <f>IF(ISBLANK(INDEX('Policy Characteristics'!B:B,MATCH($C362,'Policy Characteristics'!$C:$C,0))),"",INDEX('Policy Characteristics'!B:B,MATCH($C362,'Policy Characteristics'!$C:$C,0)))</f>
        <v>Early Retirement of Power Plants</v>
      </c>
      <c r="C362" s="354" t="str">
        <f t="shared" si="22"/>
        <v>Annual Additional Capacity Retired due to Early Retirement Policy</v>
      </c>
      <c r="D362" s="348" t="s">
        <v>744</v>
      </c>
      <c r="E362" s="253"/>
      <c r="F362" s="348" t="s">
        <v>745</v>
      </c>
      <c r="G362" s="253"/>
      <c r="H362" s="18">
        <v>621</v>
      </c>
      <c r="I362" s="367" t="s">
        <v>680</v>
      </c>
      <c r="J362" s="368" t="str">
        <f>IF(ISBLANK(INDEX('Policy Characteristics'!D:D,MATCH($C362,'Policy Characteristics'!$C:$C,0))),"",INDEX('Policy Characteristics'!D:D,MATCH($C362,'Policy Characteristics'!$C:$C,0)))</f>
        <v>Early Retirement of Power Plants</v>
      </c>
      <c r="K362" s="354" t="str">
        <f>IF(ISBLANK(INDEX('Policy Characteristics'!E:E,MATCH($C362,'Policy Characteristics'!$C:$C,0))),"",INDEX('Policy Characteristics'!E:E,MATCH($C362,'Policy Characteristics'!$C:$C,0)))</f>
        <v>elec early retirement</v>
      </c>
      <c r="L362" s="354">
        <f>IF(ISBLANK(INDEX('Policy Characteristics'!F:F,MATCH($C362,'Policy Characteristics'!$C:$C,0))),"",INDEX('Policy Characteristics'!F:F,MATCH($C362,'Policy Characteristics'!$C:$C,0)))</f>
        <v>0</v>
      </c>
      <c r="M362" s="354">
        <f>IF(ISBLANK(INDEX('Policy Characteristics'!G:G,MATCH($C362,'Policy Characteristics'!$C:$C,0))),"",INDEX('Policy Characteristics'!G:G,MATCH($C362,'Policy Characteristics'!$C:$C,0)))</f>
        <v>25000</v>
      </c>
      <c r="N362" s="354">
        <f>IF(ISBLANK(INDEX('Policy Characteristics'!H:H,MATCH($C362,'Policy Characteristics'!$C:$C,0))),"",INDEX('Policy Characteristics'!H:H,MATCH($C362,'Policy Characteristics'!$C:$C,0)))</f>
        <v>500</v>
      </c>
      <c r="O362" s="354" t="str">
        <f>IF(ISBLANK(INDEX('Policy Characteristics'!I:I,MATCH($C362,'Policy Characteristics'!$C:$C,0))),"",INDEX('Policy Characteristics'!I:I,MATCH($C362,'Policy Characteristics'!$C:$C,0)))</f>
        <v>MW/year</v>
      </c>
      <c r="P362" s="354" t="str">
        <f>IF(ISBLANK(INDEX('Policy Characteristics'!J:J,MATCH($C362,'Policy Characteristics'!$C:$C,0))),"",INDEX('Policy Characteristics'!J:J,MATCH($C362,'Policy Characteristics'!$C:$C,0)))</f>
        <v xml:space="preserve">**Description:** This policy causes the specified quantity of otherwise non-retiring capacity of the selected type(s) to be retired each year. </v>
      </c>
      <c r="Q362" s="354" t="str">
        <f>IF(ISBLANK(INDEX('Policy Characteristics'!K:K,MATCH($C362,'Policy Characteristics'!$C:$C,0))),"",INDEX('Policy Characteristics'!K:K,MATCH($C362,'Policy Characteristics'!$C:$C,0)))</f>
        <v>electricity-sector-main.html#early-ret</v>
      </c>
      <c r="R362" s="354" t="str">
        <f>IF(ISBLANK(INDEX('Policy Characteristics'!L:L,MATCH($C362,'Policy Characteristics'!$C:$C,0))),"",INDEX('Policy Characteristics'!L:L,MATCH($C362,'Policy Characteristics'!$C:$C,0)))</f>
        <v>early-retirement-of-power-plants.html</v>
      </c>
    </row>
    <row r="363" spans="1:19" ht="19.899999999999999" customHeight="1">
      <c r="A363" s="354" t="str">
        <f>IF(ISBLANK(INDEX('Policy Characteristics'!A:A,MATCH($C363,'Policy Characteristics'!$C:$C,0))),"",INDEX('Policy Characteristics'!A:A,MATCH($C363,'Policy Characteristics'!$C:$C,0)))</f>
        <v>Electricity Supply</v>
      </c>
      <c r="B363" s="366" t="str">
        <f>IF(ISBLANK(INDEX('Policy Characteristics'!B:B,MATCH($C363,'Policy Characteristics'!$C:$C,0))),"",INDEX('Policy Characteristics'!B:B,MATCH($C363,'Policy Characteristics'!$C:$C,0)))</f>
        <v>Early Retirement of Power Plants</v>
      </c>
      <c r="C363" s="354" t="str">
        <f t="shared" si="22"/>
        <v>Annual Additional Capacity Retired due to Early Retirement Policy</v>
      </c>
      <c r="D363" s="348" t="s">
        <v>746</v>
      </c>
      <c r="E363" s="253"/>
      <c r="F363" s="348" t="s">
        <v>747</v>
      </c>
      <c r="G363" s="253"/>
      <c r="H363" s="18">
        <v>622</v>
      </c>
      <c r="I363" s="367" t="s">
        <v>680</v>
      </c>
      <c r="J363" s="368" t="str">
        <f>IF(ISBLANK(INDEX('Policy Characteristics'!D:D,MATCH($C363,'Policy Characteristics'!$C:$C,0))),"",INDEX('Policy Characteristics'!D:D,MATCH($C363,'Policy Characteristics'!$C:$C,0)))</f>
        <v>Early Retirement of Power Plants</v>
      </c>
      <c r="K363" s="354" t="str">
        <f>IF(ISBLANK(INDEX('Policy Characteristics'!E:E,MATCH($C363,'Policy Characteristics'!$C:$C,0))),"",INDEX('Policy Characteristics'!E:E,MATCH($C363,'Policy Characteristics'!$C:$C,0)))</f>
        <v>elec early retirement</v>
      </c>
      <c r="L363" s="354">
        <f>IF(ISBLANK(INDEX('Policy Characteristics'!F:F,MATCH($C363,'Policy Characteristics'!$C:$C,0))),"",INDEX('Policy Characteristics'!F:F,MATCH($C363,'Policy Characteristics'!$C:$C,0)))</f>
        <v>0</v>
      </c>
      <c r="M363" s="354">
        <f>IF(ISBLANK(INDEX('Policy Characteristics'!G:G,MATCH($C363,'Policy Characteristics'!$C:$C,0))),"",INDEX('Policy Characteristics'!G:G,MATCH($C363,'Policy Characteristics'!$C:$C,0)))</f>
        <v>25000</v>
      </c>
      <c r="N363" s="354">
        <f>IF(ISBLANK(INDEX('Policy Characteristics'!H:H,MATCH($C363,'Policy Characteristics'!$C:$C,0))),"",INDEX('Policy Characteristics'!H:H,MATCH($C363,'Policy Characteristics'!$C:$C,0)))</f>
        <v>500</v>
      </c>
      <c r="O363" s="354" t="str">
        <f>IF(ISBLANK(INDEX('Policy Characteristics'!I:I,MATCH($C363,'Policy Characteristics'!$C:$C,0))),"",INDEX('Policy Characteristics'!I:I,MATCH($C363,'Policy Characteristics'!$C:$C,0)))</f>
        <v>MW/year</v>
      </c>
      <c r="P363" s="354" t="str">
        <f>IF(ISBLANK(INDEX('Policy Characteristics'!J:J,MATCH($C363,'Policy Characteristics'!$C:$C,0))),"",INDEX('Policy Characteristics'!J:J,MATCH($C363,'Policy Characteristics'!$C:$C,0)))</f>
        <v xml:space="preserve">**Description:** This policy causes the specified quantity of otherwise non-retiring capacity of the selected type(s) to be retired each year. </v>
      </c>
      <c r="Q363" s="354" t="str">
        <f>IF(ISBLANK(INDEX('Policy Characteristics'!K:K,MATCH($C363,'Policy Characteristics'!$C:$C,0))),"",INDEX('Policy Characteristics'!K:K,MATCH($C363,'Policy Characteristics'!$C:$C,0)))</f>
        <v>electricity-sector-main.html#early-ret</v>
      </c>
      <c r="R363" s="354" t="str">
        <f>IF(ISBLANK(INDEX('Policy Characteristics'!L:L,MATCH($C363,'Policy Characteristics'!$C:$C,0))),"",INDEX('Policy Characteristics'!L:L,MATCH($C363,'Policy Characteristics'!$C:$C,0)))</f>
        <v>early-retirement-of-power-plants.html</v>
      </c>
    </row>
    <row r="364" spans="1:19" ht="19.899999999999999" customHeight="1">
      <c r="A364" s="354" t="str">
        <f>IF(ISBLANK(INDEX('Policy Characteristics'!A:A,MATCH($C364,'Policy Characteristics'!$C:$C,0))),"",INDEX('Policy Characteristics'!A:A,MATCH($C364,'Policy Characteristics'!$C:$C,0)))</f>
        <v>Electricity Supply</v>
      </c>
      <c r="B364" s="366" t="str">
        <f>IF(ISBLANK(INDEX('Policy Characteristics'!B:B,MATCH($C364,'Policy Characteristics'!$C:$C,0))),"",INDEX('Policy Characteristics'!B:B,MATCH($C364,'Policy Characteristics'!$C:$C,0)))</f>
        <v>Early Retirement of Power Plants</v>
      </c>
      <c r="C364" s="354" t="str">
        <f t="shared" si="22"/>
        <v>Annual Additional Capacity Retired due to Early Retirement Policy</v>
      </c>
      <c r="D364" s="348" t="s">
        <v>748</v>
      </c>
      <c r="E364" s="253"/>
      <c r="F364" s="348" t="s">
        <v>749</v>
      </c>
      <c r="G364" s="253"/>
      <c r="H364" s="18">
        <v>623</v>
      </c>
      <c r="I364" s="367" t="s">
        <v>680</v>
      </c>
      <c r="J364" s="368" t="str">
        <f>IF(ISBLANK(INDEX('Policy Characteristics'!D:D,MATCH($C364,'Policy Characteristics'!$C:$C,0))),"",INDEX('Policy Characteristics'!D:D,MATCH($C364,'Policy Characteristics'!$C:$C,0)))</f>
        <v>Early Retirement of Power Plants</v>
      </c>
      <c r="K364" s="354" t="str">
        <f>IF(ISBLANK(INDEX('Policy Characteristics'!E:E,MATCH($C364,'Policy Characteristics'!$C:$C,0))),"",INDEX('Policy Characteristics'!E:E,MATCH($C364,'Policy Characteristics'!$C:$C,0)))</f>
        <v>elec early retirement</v>
      </c>
      <c r="L364" s="354">
        <f>IF(ISBLANK(INDEX('Policy Characteristics'!F:F,MATCH($C364,'Policy Characteristics'!$C:$C,0))),"",INDEX('Policy Characteristics'!F:F,MATCH($C364,'Policy Characteristics'!$C:$C,0)))</f>
        <v>0</v>
      </c>
      <c r="M364" s="354">
        <f>IF(ISBLANK(INDEX('Policy Characteristics'!G:G,MATCH($C364,'Policy Characteristics'!$C:$C,0))),"",INDEX('Policy Characteristics'!G:G,MATCH($C364,'Policy Characteristics'!$C:$C,0)))</f>
        <v>25000</v>
      </c>
      <c r="N364" s="354">
        <f>IF(ISBLANK(INDEX('Policy Characteristics'!H:H,MATCH($C364,'Policy Characteristics'!$C:$C,0))),"",INDEX('Policy Characteristics'!H:H,MATCH($C364,'Policy Characteristics'!$C:$C,0)))</f>
        <v>500</v>
      </c>
      <c r="O364" s="354" t="str">
        <f>IF(ISBLANK(INDEX('Policy Characteristics'!I:I,MATCH($C364,'Policy Characteristics'!$C:$C,0))),"",INDEX('Policy Characteristics'!I:I,MATCH($C364,'Policy Characteristics'!$C:$C,0)))</f>
        <v>MW/year</v>
      </c>
      <c r="P364" s="354" t="str">
        <f>IF(ISBLANK(INDEX('Policy Characteristics'!J:J,MATCH($C364,'Policy Characteristics'!$C:$C,0))),"",INDEX('Policy Characteristics'!J:J,MATCH($C364,'Policy Characteristics'!$C:$C,0)))</f>
        <v xml:space="preserve">**Description:** This policy causes the specified quantity of otherwise non-retiring capacity of the selected type(s) to be retired each year. </v>
      </c>
      <c r="Q364" s="354" t="str">
        <f>IF(ISBLANK(INDEX('Policy Characteristics'!K:K,MATCH($C364,'Policy Characteristics'!$C:$C,0))),"",INDEX('Policy Characteristics'!K:K,MATCH($C364,'Policy Characteristics'!$C:$C,0)))</f>
        <v>electricity-sector-main.html#early-ret</v>
      </c>
      <c r="R364" s="354" t="str">
        <f>IF(ISBLANK(INDEX('Policy Characteristics'!L:L,MATCH($C364,'Policy Characteristics'!$C:$C,0))),"",INDEX('Policy Characteristics'!L:L,MATCH($C364,'Policy Characteristics'!$C:$C,0)))</f>
        <v>early-retirement-of-power-plants.html</v>
      </c>
    </row>
    <row r="365" spans="1:19" ht="19.899999999999999" customHeight="1">
      <c r="A365" s="354" t="str">
        <f>IF(ISBLANK(INDEX('Policy Characteristics'!A:A,MATCH($C365,'Policy Characteristics'!$C:$C,0))),"",INDEX('Policy Characteristics'!A:A,MATCH($C365,'Policy Characteristics'!$C:$C,0)))</f>
        <v>Electricity Supply</v>
      </c>
      <c r="B365" s="366" t="str">
        <f>IF(ISBLANK(INDEX('Policy Characteristics'!B:B,MATCH($C365,'Policy Characteristics'!$C:$C,0))),"",INDEX('Policy Characteristics'!B:B,MATCH($C365,'Policy Characteristics'!$C:$C,0)))</f>
        <v>Early Retirement of Power Plants</v>
      </c>
      <c r="C365" s="354" t="str">
        <f t="shared" si="22"/>
        <v>Annual Additional Capacity Retired due to Early Retirement Policy</v>
      </c>
      <c r="D365" s="348" t="s">
        <v>750</v>
      </c>
      <c r="E365" s="253"/>
      <c r="F365" s="348" t="s">
        <v>751</v>
      </c>
      <c r="G365" s="253"/>
      <c r="H365" s="18">
        <v>624</v>
      </c>
      <c r="I365" s="367" t="s">
        <v>680</v>
      </c>
      <c r="J365" s="368" t="str">
        <f>IF(ISBLANK(INDEX('Policy Characteristics'!D:D,MATCH($C365,'Policy Characteristics'!$C:$C,0))),"",INDEX('Policy Characteristics'!D:D,MATCH($C365,'Policy Characteristics'!$C:$C,0)))</f>
        <v>Early Retirement of Power Plants</v>
      </c>
      <c r="K365" s="354" t="str">
        <f>IF(ISBLANK(INDEX('Policy Characteristics'!E:E,MATCH($C365,'Policy Characteristics'!$C:$C,0))),"",INDEX('Policy Characteristics'!E:E,MATCH($C365,'Policy Characteristics'!$C:$C,0)))</f>
        <v>elec early retirement</v>
      </c>
      <c r="L365" s="354">
        <f>IF(ISBLANK(INDEX('Policy Characteristics'!F:F,MATCH($C365,'Policy Characteristics'!$C:$C,0))),"",INDEX('Policy Characteristics'!F:F,MATCH($C365,'Policy Characteristics'!$C:$C,0)))</f>
        <v>0</v>
      </c>
      <c r="M365" s="354">
        <f>IF(ISBLANK(INDEX('Policy Characteristics'!G:G,MATCH($C365,'Policy Characteristics'!$C:$C,0))),"",INDEX('Policy Characteristics'!G:G,MATCH($C365,'Policy Characteristics'!$C:$C,0)))</f>
        <v>25000</v>
      </c>
      <c r="N365" s="354">
        <f>IF(ISBLANK(INDEX('Policy Characteristics'!H:H,MATCH($C365,'Policy Characteristics'!$C:$C,0))),"",INDEX('Policy Characteristics'!H:H,MATCH($C365,'Policy Characteristics'!$C:$C,0)))</f>
        <v>500</v>
      </c>
      <c r="O365" s="354" t="str">
        <f>IF(ISBLANK(INDEX('Policy Characteristics'!I:I,MATCH($C365,'Policy Characteristics'!$C:$C,0))),"",INDEX('Policy Characteristics'!I:I,MATCH($C365,'Policy Characteristics'!$C:$C,0)))</f>
        <v>MW/year</v>
      </c>
      <c r="P365" s="354" t="str">
        <f>IF(ISBLANK(INDEX('Policy Characteristics'!J:J,MATCH($C365,'Policy Characteristics'!$C:$C,0))),"",INDEX('Policy Characteristics'!J:J,MATCH($C365,'Policy Characteristics'!$C:$C,0)))</f>
        <v xml:space="preserve">**Description:** This policy causes the specified quantity of otherwise non-retiring capacity of the selected type(s) to be retired each year. </v>
      </c>
      <c r="Q365" s="354" t="str">
        <f>IF(ISBLANK(INDEX('Policy Characteristics'!K:K,MATCH($C365,'Policy Characteristics'!$C:$C,0))),"",INDEX('Policy Characteristics'!K:K,MATCH($C365,'Policy Characteristics'!$C:$C,0)))</f>
        <v>electricity-sector-main.html#early-ret</v>
      </c>
      <c r="R365" s="354" t="str">
        <f>IF(ISBLANK(INDEX('Policy Characteristics'!L:L,MATCH($C365,'Policy Characteristics'!$C:$C,0))),"",INDEX('Policy Characteristics'!L:L,MATCH($C365,'Policy Characteristics'!$C:$C,0)))</f>
        <v>early-retirement-of-power-plants.html</v>
      </c>
    </row>
    <row r="366" spans="1:19" ht="19.899999999999999" customHeight="1">
      <c r="A366" s="354" t="str">
        <f>IF(ISBLANK(INDEX('Policy Characteristics'!A:A,MATCH($C366,'Policy Characteristics'!$C:$C,0))),"",INDEX('Policy Characteristics'!A:A,MATCH($C366,'Policy Characteristics'!$C:$C,0)))</f>
        <v>Electricity Supply</v>
      </c>
      <c r="B366" s="366" t="str">
        <f>IF(ISBLANK(INDEX('Policy Characteristics'!B:B,MATCH($C366,'Policy Characteristics'!$C:$C,0))),"",INDEX('Policy Characteristics'!B:B,MATCH($C366,'Policy Characteristics'!$C:$C,0)))</f>
        <v>Early Retirement of Power Plants</v>
      </c>
      <c r="C366" s="354" t="str">
        <f t="shared" si="22"/>
        <v>Annual Additional Capacity Retired due to Early Retirement Policy</v>
      </c>
      <c r="D366" s="348" t="s">
        <v>752</v>
      </c>
      <c r="E366" s="253"/>
      <c r="F366" s="348" t="s">
        <v>753</v>
      </c>
      <c r="G366" s="253"/>
      <c r="H366" s="18">
        <v>625</v>
      </c>
      <c r="I366" s="367" t="s">
        <v>680</v>
      </c>
      <c r="J366" s="368" t="str">
        <f>IF(ISBLANK(INDEX('Policy Characteristics'!D:D,MATCH($C366,'Policy Characteristics'!$C:$C,0))),"",INDEX('Policy Characteristics'!D:D,MATCH($C366,'Policy Characteristics'!$C:$C,0)))</f>
        <v>Early Retirement of Power Plants</v>
      </c>
      <c r="K366" s="354" t="str">
        <f>IF(ISBLANK(INDEX('Policy Characteristics'!E:E,MATCH($C366,'Policy Characteristics'!$C:$C,0))),"",INDEX('Policy Characteristics'!E:E,MATCH($C366,'Policy Characteristics'!$C:$C,0)))</f>
        <v>elec early retirement</v>
      </c>
      <c r="L366" s="354">
        <f>IF(ISBLANK(INDEX('Policy Characteristics'!F:F,MATCH($C366,'Policy Characteristics'!$C:$C,0))),"",INDEX('Policy Characteristics'!F:F,MATCH($C366,'Policy Characteristics'!$C:$C,0)))</f>
        <v>0</v>
      </c>
      <c r="M366" s="354">
        <f>IF(ISBLANK(INDEX('Policy Characteristics'!G:G,MATCH($C366,'Policy Characteristics'!$C:$C,0))),"",INDEX('Policy Characteristics'!G:G,MATCH($C366,'Policy Characteristics'!$C:$C,0)))</f>
        <v>25000</v>
      </c>
      <c r="N366" s="354">
        <f>IF(ISBLANK(INDEX('Policy Characteristics'!H:H,MATCH($C366,'Policy Characteristics'!$C:$C,0))),"",INDEX('Policy Characteristics'!H:H,MATCH($C366,'Policy Characteristics'!$C:$C,0)))</f>
        <v>500</v>
      </c>
      <c r="O366" s="354" t="str">
        <f>IF(ISBLANK(INDEX('Policy Characteristics'!I:I,MATCH($C366,'Policy Characteristics'!$C:$C,0))),"",INDEX('Policy Characteristics'!I:I,MATCH($C366,'Policy Characteristics'!$C:$C,0)))</f>
        <v>MW/year</v>
      </c>
      <c r="P366" s="354" t="str">
        <f>IF(ISBLANK(INDEX('Policy Characteristics'!J:J,MATCH($C366,'Policy Characteristics'!$C:$C,0))),"",INDEX('Policy Characteristics'!J:J,MATCH($C366,'Policy Characteristics'!$C:$C,0)))</f>
        <v xml:space="preserve">**Description:** This policy causes the specified quantity of otherwise non-retiring capacity of the selected type(s) to be retired each year. </v>
      </c>
      <c r="Q366" s="354" t="str">
        <f>IF(ISBLANK(INDEX('Policy Characteristics'!K:K,MATCH($C366,'Policy Characteristics'!$C:$C,0))),"",INDEX('Policy Characteristics'!K:K,MATCH($C366,'Policy Characteristics'!$C:$C,0)))</f>
        <v>electricity-sector-main.html#early-ret</v>
      </c>
      <c r="R366" s="354" t="str">
        <f>IF(ISBLANK(INDEX('Policy Characteristics'!L:L,MATCH($C366,'Policy Characteristics'!$C:$C,0))),"",INDEX('Policy Characteristics'!L:L,MATCH($C366,'Policy Characteristics'!$C:$C,0)))</f>
        <v>early-retirement-of-power-plants.html</v>
      </c>
    </row>
    <row r="367" spans="1:19" ht="19.899999999999999" customHeight="1">
      <c r="A367" s="354" t="str">
        <f>IF(ISBLANK(INDEX('Policy Characteristics'!A:A,MATCH($C367,'Policy Characteristics'!$C:$C,0))),"",INDEX('Policy Characteristics'!A:A,MATCH($C367,'Policy Characteristics'!$C:$C,0)))</f>
        <v>Electricity Supply</v>
      </c>
      <c r="B367" s="366" t="str">
        <f>IF(ISBLANK(INDEX('Policy Characteristics'!B:B,MATCH($C367,'Policy Characteristics'!$C:$C,0))),"",INDEX('Policy Characteristics'!B:B,MATCH($C367,'Policy Characteristics'!$C:$C,0)))</f>
        <v>Early Retirement of Power Plants</v>
      </c>
      <c r="C367" s="354" t="str">
        <f t="shared" si="22"/>
        <v>Annual Additional Capacity Retired due to Early Retirement Policy</v>
      </c>
      <c r="D367" s="348" t="s">
        <v>754</v>
      </c>
      <c r="E367" s="253"/>
      <c r="F367" s="348" t="s">
        <v>755</v>
      </c>
      <c r="G367" s="253"/>
      <c r="H367" s="18">
        <v>626</v>
      </c>
      <c r="I367" s="367" t="s">
        <v>680</v>
      </c>
      <c r="J367" s="368" t="str">
        <f>IF(ISBLANK(INDEX('Policy Characteristics'!D:D,MATCH($C367,'Policy Characteristics'!$C:$C,0))),"",INDEX('Policy Characteristics'!D:D,MATCH($C367,'Policy Characteristics'!$C:$C,0)))</f>
        <v>Early Retirement of Power Plants</v>
      </c>
      <c r="K367" s="354" t="str">
        <f>IF(ISBLANK(INDEX('Policy Characteristics'!E:E,MATCH($C367,'Policy Characteristics'!$C:$C,0))),"",INDEX('Policy Characteristics'!E:E,MATCH($C367,'Policy Characteristics'!$C:$C,0)))</f>
        <v>elec early retirement</v>
      </c>
      <c r="L367" s="354">
        <f>IF(ISBLANK(INDEX('Policy Characteristics'!F:F,MATCH($C367,'Policy Characteristics'!$C:$C,0))),"",INDEX('Policy Characteristics'!F:F,MATCH($C367,'Policy Characteristics'!$C:$C,0)))</f>
        <v>0</v>
      </c>
      <c r="M367" s="354">
        <f>IF(ISBLANK(INDEX('Policy Characteristics'!G:G,MATCH($C367,'Policy Characteristics'!$C:$C,0))),"",INDEX('Policy Characteristics'!G:G,MATCH($C367,'Policy Characteristics'!$C:$C,0)))</f>
        <v>25000</v>
      </c>
      <c r="N367" s="354">
        <f>IF(ISBLANK(INDEX('Policy Characteristics'!H:H,MATCH($C367,'Policy Characteristics'!$C:$C,0))),"",INDEX('Policy Characteristics'!H:H,MATCH($C367,'Policy Characteristics'!$C:$C,0)))</f>
        <v>500</v>
      </c>
      <c r="O367" s="354" t="str">
        <f>IF(ISBLANK(INDEX('Policy Characteristics'!I:I,MATCH($C367,'Policy Characteristics'!$C:$C,0))),"",INDEX('Policy Characteristics'!I:I,MATCH($C367,'Policy Characteristics'!$C:$C,0)))</f>
        <v>MW/year</v>
      </c>
      <c r="P367" s="354" t="str">
        <f>IF(ISBLANK(INDEX('Policy Characteristics'!J:J,MATCH($C367,'Policy Characteristics'!$C:$C,0))),"",INDEX('Policy Characteristics'!J:J,MATCH($C367,'Policy Characteristics'!$C:$C,0)))</f>
        <v xml:space="preserve">**Description:** This policy causes the specified quantity of otherwise non-retiring capacity of the selected type(s) to be retired each year. </v>
      </c>
      <c r="Q367" s="354" t="str">
        <f>IF(ISBLANK(INDEX('Policy Characteristics'!K:K,MATCH($C367,'Policy Characteristics'!$C:$C,0))),"",INDEX('Policy Characteristics'!K:K,MATCH($C367,'Policy Characteristics'!$C:$C,0)))</f>
        <v>electricity-sector-main.html#early-ret</v>
      </c>
      <c r="R367" s="354" t="str">
        <f>IF(ISBLANK(INDEX('Policy Characteristics'!L:L,MATCH($C367,'Policy Characteristics'!$C:$C,0))),"",INDEX('Policy Characteristics'!L:L,MATCH($C367,'Policy Characteristics'!$C:$C,0)))</f>
        <v>early-retirement-of-power-plants.html</v>
      </c>
    </row>
    <row r="368" spans="1:19" ht="19.899999999999999" customHeight="1">
      <c r="A368" s="354" t="str">
        <f>IF(ISBLANK(INDEX('Policy Characteristics'!A:A,MATCH($C368,'Policy Characteristics'!$C:$C,0))),"",INDEX('Policy Characteristics'!A:A,MATCH($C368,'Policy Characteristics'!$C:$C,0)))</f>
        <v>Electricity Supply</v>
      </c>
      <c r="B368" s="366" t="str">
        <f>IF(ISBLANK(INDEX('Policy Characteristics'!B:B,MATCH($C368,'Policy Characteristics'!$C:$C,0))),"",INDEX('Policy Characteristics'!B:B,MATCH($C368,'Policy Characteristics'!$C:$C,0)))</f>
        <v>Early Retirement of Power Plants</v>
      </c>
      <c r="C368" s="354" t="str">
        <f t="shared" si="22"/>
        <v>Annual Additional Capacity Retired due to Early Retirement Policy</v>
      </c>
      <c r="D368" s="348" t="s">
        <v>756</v>
      </c>
      <c r="E368" s="253"/>
      <c r="F368" s="348" t="s">
        <v>757</v>
      </c>
      <c r="G368" s="253"/>
      <c r="H368" s="18">
        <v>627</v>
      </c>
      <c r="I368" s="367" t="s">
        <v>680</v>
      </c>
      <c r="J368" s="368" t="str">
        <f>IF(ISBLANK(INDEX('Policy Characteristics'!D:D,MATCH($C368,'Policy Characteristics'!$C:$C,0))),"",INDEX('Policy Characteristics'!D:D,MATCH($C368,'Policy Characteristics'!$C:$C,0)))</f>
        <v>Early Retirement of Power Plants</v>
      </c>
      <c r="K368" s="354" t="str">
        <f>IF(ISBLANK(INDEX('Policy Characteristics'!E:E,MATCH($C368,'Policy Characteristics'!$C:$C,0))),"",INDEX('Policy Characteristics'!E:E,MATCH($C368,'Policy Characteristics'!$C:$C,0)))</f>
        <v>elec early retirement</v>
      </c>
      <c r="L368" s="354">
        <f>IF(ISBLANK(INDEX('Policy Characteristics'!F:F,MATCH($C368,'Policy Characteristics'!$C:$C,0))),"",INDEX('Policy Characteristics'!F:F,MATCH($C368,'Policy Characteristics'!$C:$C,0)))</f>
        <v>0</v>
      </c>
      <c r="M368" s="354">
        <f>IF(ISBLANK(INDEX('Policy Characteristics'!G:G,MATCH($C368,'Policy Characteristics'!$C:$C,0))),"",INDEX('Policy Characteristics'!G:G,MATCH($C368,'Policy Characteristics'!$C:$C,0)))</f>
        <v>25000</v>
      </c>
      <c r="N368" s="354">
        <f>IF(ISBLANK(INDEX('Policy Characteristics'!H:H,MATCH($C368,'Policy Characteristics'!$C:$C,0))),"",INDEX('Policy Characteristics'!H:H,MATCH($C368,'Policy Characteristics'!$C:$C,0)))</f>
        <v>500</v>
      </c>
      <c r="O368" s="354" t="str">
        <f>IF(ISBLANK(INDEX('Policy Characteristics'!I:I,MATCH($C368,'Policy Characteristics'!$C:$C,0))),"",INDEX('Policy Characteristics'!I:I,MATCH($C368,'Policy Characteristics'!$C:$C,0)))</f>
        <v>MW/year</v>
      </c>
      <c r="P368" s="354" t="str">
        <f>IF(ISBLANK(INDEX('Policy Characteristics'!J:J,MATCH($C368,'Policy Characteristics'!$C:$C,0))),"",INDEX('Policy Characteristics'!J:J,MATCH($C368,'Policy Characteristics'!$C:$C,0)))</f>
        <v xml:space="preserve">**Description:** This policy causes the specified quantity of otherwise non-retiring capacity of the selected type(s) to be retired each year. </v>
      </c>
      <c r="Q368" s="354" t="str">
        <f>IF(ISBLANK(INDEX('Policy Characteristics'!K:K,MATCH($C368,'Policy Characteristics'!$C:$C,0))),"",INDEX('Policy Characteristics'!K:K,MATCH($C368,'Policy Characteristics'!$C:$C,0)))</f>
        <v>electricity-sector-main.html#early-ret</v>
      </c>
      <c r="R368" s="354" t="str">
        <f>IF(ISBLANK(INDEX('Policy Characteristics'!L:L,MATCH($C368,'Policy Characteristics'!$C:$C,0))),"",INDEX('Policy Characteristics'!L:L,MATCH($C368,'Policy Characteristics'!$C:$C,0)))</f>
        <v>early-retirement-of-power-plants.html</v>
      </c>
    </row>
    <row r="369" spans="1:18" ht="19.899999999999999" customHeight="1">
      <c r="A369" s="354" t="str">
        <f>IF(ISBLANK(INDEX('Policy Characteristics'!A:A,MATCH($C369,'Policy Characteristics'!$C:$C,0))),"",INDEX('Policy Characteristics'!A:A,MATCH($C369,'Policy Characteristics'!$C:$C,0)))</f>
        <v>Electricity Supply</v>
      </c>
      <c r="B369" s="366" t="str">
        <f>IF(ISBLANK(INDEX('Policy Characteristics'!B:B,MATCH($C369,'Policy Characteristics'!$C:$C,0))),"",INDEX('Policy Characteristics'!B:B,MATCH($C369,'Policy Characteristics'!$C:$C,0)))</f>
        <v>Early Retirement of Power Plants</v>
      </c>
      <c r="C369" s="354" t="str">
        <f t="shared" si="22"/>
        <v>Annual Additional Capacity Retired due to Early Retirement Policy</v>
      </c>
      <c r="D369" s="348" t="s">
        <v>758</v>
      </c>
      <c r="E369" s="253"/>
      <c r="F369" s="348" t="s">
        <v>759</v>
      </c>
      <c r="G369" s="253"/>
      <c r="H369" s="18">
        <v>628</v>
      </c>
      <c r="I369" s="367" t="s">
        <v>670</v>
      </c>
      <c r="J369" s="368" t="str">
        <f>IF(ISBLANK(INDEX('Policy Characteristics'!D:D,MATCH($C369,'Policy Characteristics'!$C:$C,0))),"",INDEX('Policy Characteristics'!D:D,MATCH($C369,'Policy Characteristics'!$C:$C,0)))</f>
        <v>Early Retirement of Power Plants</v>
      </c>
      <c r="K369" s="354" t="str">
        <f>IF(ISBLANK(INDEX('Policy Characteristics'!E:E,MATCH($C369,'Policy Characteristics'!$C:$C,0))),"",INDEX('Policy Characteristics'!E:E,MATCH($C369,'Policy Characteristics'!$C:$C,0)))</f>
        <v>elec early retirement</v>
      </c>
      <c r="L369" s="354">
        <f>IF(ISBLANK(INDEX('Policy Characteristics'!F:F,MATCH($C369,'Policy Characteristics'!$C:$C,0))),"",INDEX('Policy Characteristics'!F:F,MATCH($C369,'Policy Characteristics'!$C:$C,0)))</f>
        <v>0</v>
      </c>
      <c r="M369" s="354">
        <f>IF(ISBLANK(INDEX('Policy Characteristics'!G:G,MATCH($C369,'Policy Characteristics'!$C:$C,0))),"",INDEX('Policy Characteristics'!G:G,MATCH($C369,'Policy Characteristics'!$C:$C,0)))</f>
        <v>25000</v>
      </c>
      <c r="N369" s="354">
        <f>IF(ISBLANK(INDEX('Policy Characteristics'!H:H,MATCH($C369,'Policy Characteristics'!$C:$C,0))),"",INDEX('Policy Characteristics'!H:H,MATCH($C369,'Policy Characteristics'!$C:$C,0)))</f>
        <v>500</v>
      </c>
      <c r="O369" s="354" t="str">
        <f>IF(ISBLANK(INDEX('Policy Characteristics'!I:I,MATCH($C369,'Policy Characteristics'!$C:$C,0))),"",INDEX('Policy Characteristics'!I:I,MATCH($C369,'Policy Characteristics'!$C:$C,0)))</f>
        <v>MW/year</v>
      </c>
      <c r="P369" s="354" t="str">
        <f>IF(ISBLANK(INDEX('Policy Characteristics'!J:J,MATCH($C369,'Policy Characteristics'!$C:$C,0))),"",INDEX('Policy Characteristics'!J:J,MATCH($C369,'Policy Characteristics'!$C:$C,0)))</f>
        <v xml:space="preserve">**Description:** This policy causes the specified quantity of otherwise non-retiring capacity of the selected type(s) to be retired each year. </v>
      </c>
      <c r="Q369" s="354" t="str">
        <f>IF(ISBLANK(INDEX('Policy Characteristics'!K:K,MATCH($C369,'Policy Characteristics'!$C:$C,0))),"",INDEX('Policy Characteristics'!K:K,MATCH($C369,'Policy Characteristics'!$C:$C,0)))</f>
        <v>electricity-sector-main.html#early-ret</v>
      </c>
      <c r="R369" s="354" t="str">
        <f>IF(ISBLANK(INDEX('Policy Characteristics'!L:L,MATCH($C369,'Policy Characteristics'!$C:$C,0))),"",INDEX('Policy Characteristics'!L:L,MATCH($C369,'Policy Characteristics'!$C:$C,0)))</f>
        <v>early-retirement-of-power-plants.html</v>
      </c>
    </row>
    <row r="370" spans="1:18" ht="19.899999999999999" customHeight="1">
      <c r="A370" s="354" t="str">
        <f>IF(ISBLANK(INDEX('Policy Characteristics'!A:A,MATCH($C370,'Policy Characteristics'!$C:$C,0))),"",INDEX('Policy Characteristics'!A:A,MATCH($C370,'Policy Characteristics'!$C:$C,0)))</f>
        <v>Electricity Supply</v>
      </c>
      <c r="B370" s="366" t="str">
        <f>IF(ISBLANK(INDEX('Policy Characteristics'!B:B,MATCH($C370,'Policy Characteristics'!$C:$C,0))),"",INDEX('Policy Characteristics'!B:B,MATCH($C370,'Policy Characteristics'!$C:$C,0)))</f>
        <v>Early Retirement of Power Plants</v>
      </c>
      <c r="C370" s="354" t="str">
        <f t="shared" si="22"/>
        <v>Annual Additional Capacity Retired due to Early Retirement Policy</v>
      </c>
      <c r="D370" s="348" t="s">
        <v>760</v>
      </c>
      <c r="E370" s="253"/>
      <c r="F370" s="348" t="s">
        <v>761</v>
      </c>
      <c r="G370" s="253"/>
      <c r="H370" s="18">
        <v>590</v>
      </c>
      <c r="I370" s="367" t="s">
        <v>670</v>
      </c>
      <c r="J370" s="368" t="str">
        <f>IF(ISBLANK(INDEX('Policy Characteristics'!D:D,MATCH($C370,'Policy Characteristics'!$C:$C,0))),"",INDEX('Policy Characteristics'!D:D,MATCH($C370,'Policy Characteristics'!$C:$C,0)))</f>
        <v>Early Retirement of Power Plants</v>
      </c>
      <c r="K370" s="354" t="str">
        <f>IF(ISBLANK(INDEX('Policy Characteristics'!E:E,MATCH($C370,'Policy Characteristics'!$C:$C,0))),"",INDEX('Policy Characteristics'!E:E,MATCH($C370,'Policy Characteristics'!$C:$C,0)))</f>
        <v>elec early retirement</v>
      </c>
      <c r="L370" s="354">
        <f>IF(ISBLANK(INDEX('Policy Characteristics'!F:F,MATCH($C370,'Policy Characteristics'!$C:$C,0))),"",INDEX('Policy Characteristics'!F:F,MATCH($C370,'Policy Characteristics'!$C:$C,0)))</f>
        <v>0</v>
      </c>
      <c r="M370" s="354">
        <f>IF(ISBLANK(INDEX('Policy Characteristics'!G:G,MATCH($C370,'Policy Characteristics'!$C:$C,0))),"",INDEX('Policy Characteristics'!G:G,MATCH($C370,'Policy Characteristics'!$C:$C,0)))</f>
        <v>25000</v>
      </c>
      <c r="N370" s="354">
        <f>IF(ISBLANK(INDEX('Policy Characteristics'!H:H,MATCH($C370,'Policy Characteristics'!$C:$C,0))),"",INDEX('Policy Characteristics'!H:H,MATCH($C370,'Policy Characteristics'!$C:$C,0)))</f>
        <v>500</v>
      </c>
      <c r="O370" s="354" t="str">
        <f>IF(ISBLANK(INDEX('Policy Characteristics'!I:I,MATCH($C370,'Policy Characteristics'!$C:$C,0))),"",INDEX('Policy Characteristics'!I:I,MATCH($C370,'Policy Characteristics'!$C:$C,0)))</f>
        <v>MW/year</v>
      </c>
      <c r="P370" s="354" t="str">
        <f>IF(ISBLANK(INDEX('Policy Characteristics'!J:J,MATCH($C370,'Policy Characteristics'!$C:$C,0))),"",INDEX('Policy Characteristics'!J:J,MATCH($C370,'Policy Characteristics'!$C:$C,0)))</f>
        <v xml:space="preserve">**Description:** This policy causes the specified quantity of otherwise non-retiring capacity of the selected type(s) to be retired each year. </v>
      </c>
      <c r="Q370" s="354" t="str">
        <f>IF(ISBLANK(INDEX('Policy Characteristics'!K:K,MATCH($C370,'Policy Characteristics'!$C:$C,0))),"",INDEX('Policy Characteristics'!K:K,MATCH($C370,'Policy Characteristics'!$C:$C,0)))</f>
        <v>electricity-sector-main.html#early-ret</v>
      </c>
      <c r="R370" s="354" t="str">
        <f>IF(ISBLANK(INDEX('Policy Characteristics'!L:L,MATCH($C370,'Policy Characteristics'!$C:$C,0))),"",INDEX('Policy Characteristics'!L:L,MATCH($C370,'Policy Characteristics'!$C:$C,0)))</f>
        <v>early-retirement-of-power-plants.html</v>
      </c>
    </row>
    <row r="371" spans="1:18" ht="19.899999999999999" customHeight="1">
      <c r="A371" s="354" t="str">
        <f>IF(ISBLANK(INDEX('Policy Characteristics'!A:A,MATCH($C371,'Policy Characteristics'!$C:$C,0))),"",INDEX('Policy Characteristics'!A:A,MATCH($C371,'Policy Characteristics'!$C:$C,0)))</f>
        <v>Electricity Supply</v>
      </c>
      <c r="B371" s="366" t="str">
        <f>IF(ISBLANK(INDEX('Policy Characteristics'!B:B,MATCH($C371,'Policy Characteristics'!$C:$C,0))),"",INDEX('Policy Characteristics'!B:B,MATCH($C371,'Policy Characteristics'!$C:$C,0)))</f>
        <v>Early Retirement of Power Plants</v>
      </c>
      <c r="C371" s="354" t="str">
        <f t="shared" si="22"/>
        <v>Annual Additional Capacity Retired due to Early Retirement Policy</v>
      </c>
      <c r="D371" s="348" t="s">
        <v>762</v>
      </c>
      <c r="E371" s="253"/>
      <c r="F371" s="348" t="s">
        <v>763</v>
      </c>
      <c r="G371" s="253"/>
      <c r="H371" s="18">
        <v>629</v>
      </c>
      <c r="I371" s="367" t="s">
        <v>680</v>
      </c>
      <c r="J371" s="368" t="str">
        <f>IF(ISBLANK(INDEX('Policy Characteristics'!D:D,MATCH($C371,'Policy Characteristics'!$C:$C,0))),"",INDEX('Policy Characteristics'!D:D,MATCH($C371,'Policy Characteristics'!$C:$C,0)))</f>
        <v>Early Retirement of Power Plants</v>
      </c>
      <c r="K371" s="354" t="str">
        <f>IF(ISBLANK(INDEX('Policy Characteristics'!E:E,MATCH($C371,'Policy Characteristics'!$C:$C,0))),"",INDEX('Policy Characteristics'!E:E,MATCH($C371,'Policy Characteristics'!$C:$C,0)))</f>
        <v>elec early retirement</v>
      </c>
      <c r="L371" s="354">
        <f>IF(ISBLANK(INDEX('Policy Characteristics'!F:F,MATCH($C371,'Policy Characteristics'!$C:$C,0))),"",INDEX('Policy Characteristics'!F:F,MATCH($C371,'Policy Characteristics'!$C:$C,0)))</f>
        <v>0</v>
      </c>
      <c r="M371" s="354">
        <f>IF(ISBLANK(INDEX('Policy Characteristics'!G:G,MATCH($C371,'Policy Characteristics'!$C:$C,0))),"",INDEX('Policy Characteristics'!G:G,MATCH($C371,'Policy Characteristics'!$C:$C,0)))</f>
        <v>25000</v>
      </c>
      <c r="N371" s="354">
        <f>IF(ISBLANK(INDEX('Policy Characteristics'!H:H,MATCH($C371,'Policy Characteristics'!$C:$C,0))),"",INDEX('Policy Characteristics'!H:H,MATCH($C371,'Policy Characteristics'!$C:$C,0)))</f>
        <v>500</v>
      </c>
      <c r="O371" s="354" t="str">
        <f>IF(ISBLANK(INDEX('Policy Characteristics'!I:I,MATCH($C371,'Policy Characteristics'!$C:$C,0))),"",INDEX('Policy Characteristics'!I:I,MATCH($C371,'Policy Characteristics'!$C:$C,0)))</f>
        <v>MW/year</v>
      </c>
      <c r="P371" s="354" t="str">
        <f>IF(ISBLANK(INDEX('Policy Characteristics'!J:J,MATCH($C371,'Policy Characteristics'!$C:$C,0))),"",INDEX('Policy Characteristics'!J:J,MATCH($C371,'Policy Characteristics'!$C:$C,0)))</f>
        <v xml:space="preserve">**Description:** This policy causes the specified quantity of otherwise non-retiring capacity of the selected type(s) to be retired each year. </v>
      </c>
      <c r="Q371" s="354" t="str">
        <f>IF(ISBLANK(INDEX('Policy Characteristics'!K:K,MATCH($C371,'Policy Characteristics'!$C:$C,0))),"",INDEX('Policy Characteristics'!K:K,MATCH($C371,'Policy Characteristics'!$C:$C,0)))</f>
        <v>electricity-sector-main.html#early-ret</v>
      </c>
      <c r="R371" s="354" t="str">
        <f>IF(ISBLANK(INDEX('Policy Characteristics'!L:L,MATCH($C371,'Policy Characteristics'!$C:$C,0))),"",INDEX('Policy Characteristics'!L:L,MATCH($C371,'Policy Characteristics'!$C:$C,0)))</f>
        <v>early-retirement-of-power-plants.html</v>
      </c>
    </row>
    <row r="372" spans="1:18" ht="19.899999999999999" customHeight="1">
      <c r="A372" s="354" t="str">
        <f>IF(ISBLANK(INDEX('Policy Characteristics'!A:A,MATCH($C372,'Policy Characteristics'!$C:$C,0))),"",INDEX('Policy Characteristics'!A:A,MATCH($C372,'Policy Characteristics'!$C:$C,0)))</f>
        <v>Electricity Supply</v>
      </c>
      <c r="B372" s="366" t="str">
        <f>IF(ISBLANK(INDEX('Policy Characteristics'!B:B,MATCH($C372,'Policy Characteristics'!$C:$C,0))),"",INDEX('Policy Characteristics'!B:B,MATCH($C372,'Policy Characteristics'!$C:$C,0)))</f>
        <v>Early Retirement of Power Plants</v>
      </c>
      <c r="C372" s="354" t="str">
        <f t="shared" si="22"/>
        <v>Annual Additional Capacity Retired due to Early Retirement Policy</v>
      </c>
      <c r="D372" s="348" t="s">
        <v>764</v>
      </c>
      <c r="E372" s="253"/>
      <c r="F372" s="348" t="s">
        <v>765</v>
      </c>
      <c r="G372" s="253"/>
      <c r="H372" s="18">
        <v>630</v>
      </c>
      <c r="I372" s="367" t="s">
        <v>680</v>
      </c>
      <c r="J372" s="368" t="str">
        <f>IF(ISBLANK(INDEX('Policy Characteristics'!D:D,MATCH($C372,'Policy Characteristics'!$C:$C,0))),"",INDEX('Policy Characteristics'!D:D,MATCH($C372,'Policy Characteristics'!$C:$C,0)))</f>
        <v>Early Retirement of Power Plants</v>
      </c>
      <c r="K372" s="354" t="str">
        <f>IF(ISBLANK(INDEX('Policy Characteristics'!E:E,MATCH($C372,'Policy Characteristics'!$C:$C,0))),"",INDEX('Policy Characteristics'!E:E,MATCH($C372,'Policy Characteristics'!$C:$C,0)))</f>
        <v>elec early retirement</v>
      </c>
      <c r="L372" s="354">
        <f>IF(ISBLANK(INDEX('Policy Characteristics'!F:F,MATCH($C372,'Policy Characteristics'!$C:$C,0))),"",INDEX('Policy Characteristics'!F:F,MATCH($C372,'Policy Characteristics'!$C:$C,0)))</f>
        <v>0</v>
      </c>
      <c r="M372" s="354">
        <f>IF(ISBLANK(INDEX('Policy Characteristics'!G:G,MATCH($C372,'Policy Characteristics'!$C:$C,0))),"",INDEX('Policy Characteristics'!G:G,MATCH($C372,'Policy Characteristics'!$C:$C,0)))</f>
        <v>25000</v>
      </c>
      <c r="N372" s="354">
        <f>IF(ISBLANK(INDEX('Policy Characteristics'!H:H,MATCH($C372,'Policy Characteristics'!$C:$C,0))),"",INDEX('Policy Characteristics'!H:H,MATCH($C372,'Policy Characteristics'!$C:$C,0)))</f>
        <v>500</v>
      </c>
      <c r="O372" s="354" t="str">
        <f>IF(ISBLANK(INDEX('Policy Characteristics'!I:I,MATCH($C372,'Policy Characteristics'!$C:$C,0))),"",INDEX('Policy Characteristics'!I:I,MATCH($C372,'Policy Characteristics'!$C:$C,0)))</f>
        <v>MW/year</v>
      </c>
      <c r="P372" s="354" t="str">
        <f>IF(ISBLANK(INDEX('Policy Characteristics'!J:J,MATCH($C372,'Policy Characteristics'!$C:$C,0))),"",INDEX('Policy Characteristics'!J:J,MATCH($C372,'Policy Characteristics'!$C:$C,0)))</f>
        <v xml:space="preserve">**Description:** This policy causes the specified quantity of otherwise non-retiring capacity of the selected type(s) to be retired each year. </v>
      </c>
      <c r="Q372" s="354" t="str">
        <f>IF(ISBLANK(INDEX('Policy Characteristics'!K:K,MATCH($C372,'Policy Characteristics'!$C:$C,0))),"",INDEX('Policy Characteristics'!K:K,MATCH($C372,'Policy Characteristics'!$C:$C,0)))</f>
        <v>electricity-sector-main.html#early-ret</v>
      </c>
      <c r="R372" s="354" t="str">
        <f>IF(ISBLANK(INDEX('Policy Characteristics'!L:L,MATCH($C372,'Policy Characteristics'!$C:$C,0))),"",INDEX('Policy Characteristics'!L:L,MATCH($C372,'Policy Characteristics'!$C:$C,0)))</f>
        <v>early-retirement-of-power-plants.html</v>
      </c>
    </row>
    <row r="373" spans="1:18" ht="19.899999999999999" customHeight="1">
      <c r="A373" s="354" t="str">
        <f>IF(ISBLANK(INDEX('Policy Characteristics'!A:A,MATCH($C373,'Policy Characteristics'!$C:$C,0))),"",INDEX('Policy Characteristics'!A:A,MATCH($C373,'Policy Characteristics'!$C:$C,0)))</f>
        <v>Electricity Supply</v>
      </c>
      <c r="B373" s="366" t="str">
        <f>IF(ISBLANK(INDEX('Policy Characteristics'!B:B,MATCH($C373,'Policy Characteristics'!$C:$C,0))),"",INDEX('Policy Characteristics'!B:B,MATCH($C373,'Policy Characteristics'!$C:$C,0)))</f>
        <v>Early Retirement of Power Plants</v>
      </c>
      <c r="C373" s="354" t="str">
        <f t="shared" si="22"/>
        <v>Annual Additional Capacity Retired due to Early Retirement Policy</v>
      </c>
      <c r="D373" s="348" t="s">
        <v>766</v>
      </c>
      <c r="E373" s="253"/>
      <c r="F373" s="348" t="s">
        <v>767</v>
      </c>
      <c r="G373" s="253"/>
      <c r="H373" s="18">
        <v>631</v>
      </c>
      <c r="I373" s="367" t="s">
        <v>680</v>
      </c>
      <c r="J373" s="368" t="str">
        <f>IF(ISBLANK(INDEX('Policy Characteristics'!D:D,MATCH($C373,'Policy Characteristics'!$C:$C,0))),"",INDEX('Policy Characteristics'!D:D,MATCH($C373,'Policy Characteristics'!$C:$C,0)))</f>
        <v>Early Retirement of Power Plants</v>
      </c>
      <c r="K373" s="354" t="str">
        <f>IF(ISBLANK(INDEX('Policy Characteristics'!E:E,MATCH($C373,'Policy Characteristics'!$C:$C,0))),"",INDEX('Policy Characteristics'!E:E,MATCH($C373,'Policy Characteristics'!$C:$C,0)))</f>
        <v>elec early retirement</v>
      </c>
      <c r="L373" s="354">
        <f>IF(ISBLANK(INDEX('Policy Characteristics'!F:F,MATCH($C373,'Policy Characteristics'!$C:$C,0))),"",INDEX('Policy Characteristics'!F:F,MATCH($C373,'Policy Characteristics'!$C:$C,0)))</f>
        <v>0</v>
      </c>
      <c r="M373" s="354">
        <f>IF(ISBLANK(INDEX('Policy Characteristics'!G:G,MATCH($C373,'Policy Characteristics'!$C:$C,0))),"",INDEX('Policy Characteristics'!G:G,MATCH($C373,'Policy Characteristics'!$C:$C,0)))</f>
        <v>25000</v>
      </c>
      <c r="N373" s="354">
        <f>IF(ISBLANK(INDEX('Policy Characteristics'!H:H,MATCH($C373,'Policy Characteristics'!$C:$C,0))),"",INDEX('Policy Characteristics'!H:H,MATCH($C373,'Policy Characteristics'!$C:$C,0)))</f>
        <v>500</v>
      </c>
      <c r="O373" s="354" t="str">
        <f>IF(ISBLANK(INDEX('Policy Characteristics'!I:I,MATCH($C373,'Policy Characteristics'!$C:$C,0))),"",INDEX('Policy Characteristics'!I:I,MATCH($C373,'Policy Characteristics'!$C:$C,0)))</f>
        <v>MW/year</v>
      </c>
      <c r="P373" s="354" t="str">
        <f>IF(ISBLANK(INDEX('Policy Characteristics'!J:J,MATCH($C373,'Policy Characteristics'!$C:$C,0))),"",INDEX('Policy Characteristics'!J:J,MATCH($C373,'Policy Characteristics'!$C:$C,0)))</f>
        <v xml:space="preserve">**Description:** This policy causes the specified quantity of otherwise non-retiring capacity of the selected type(s) to be retired each year. </v>
      </c>
      <c r="Q373" s="354" t="str">
        <f>IF(ISBLANK(INDEX('Policy Characteristics'!K:K,MATCH($C373,'Policy Characteristics'!$C:$C,0))),"",INDEX('Policy Characteristics'!K:K,MATCH($C373,'Policy Characteristics'!$C:$C,0)))</f>
        <v>electricity-sector-main.html#early-ret</v>
      </c>
      <c r="R373" s="354" t="str">
        <f>IF(ISBLANK(INDEX('Policy Characteristics'!L:L,MATCH($C373,'Policy Characteristics'!$C:$C,0))),"",INDEX('Policy Characteristics'!L:L,MATCH($C373,'Policy Characteristics'!$C:$C,0)))</f>
        <v>early-retirement-of-power-plants.html</v>
      </c>
    </row>
    <row r="374" spans="1:18" ht="19.899999999999999" customHeight="1">
      <c r="A374" s="354" t="str">
        <f>IF(ISBLANK(INDEX('Policy Characteristics'!A:A,MATCH($C374,'Policy Characteristics'!$C:$C,0))),"",INDEX('Policy Characteristics'!A:A,MATCH($C374,'Policy Characteristics'!$C:$C,0)))</f>
        <v>Electricity Supply</v>
      </c>
      <c r="B374" s="366" t="str">
        <f>IF(ISBLANK(INDEX('Policy Characteristics'!B:B,MATCH($C374,'Policy Characteristics'!$C:$C,0))),"",INDEX('Policy Characteristics'!B:B,MATCH($C374,'Policy Characteristics'!$C:$C,0)))</f>
        <v>Early Retirement of Power Plants</v>
      </c>
      <c r="C374" s="354" t="str">
        <f t="shared" si="22"/>
        <v>Annual Additional Capacity Retired due to Early Retirement Policy</v>
      </c>
      <c r="D374" s="348" t="s">
        <v>768</v>
      </c>
      <c r="E374" s="253"/>
      <c r="F374" s="348" t="s">
        <v>769</v>
      </c>
      <c r="G374" s="253"/>
      <c r="H374" s="18">
        <v>632</v>
      </c>
      <c r="I374" s="367" t="s">
        <v>680</v>
      </c>
      <c r="J374" s="368" t="str">
        <f>IF(ISBLANK(INDEX('Policy Characteristics'!D:D,MATCH($C374,'Policy Characteristics'!$C:$C,0))),"",INDEX('Policy Characteristics'!D:D,MATCH($C374,'Policy Characteristics'!$C:$C,0)))</f>
        <v>Early Retirement of Power Plants</v>
      </c>
      <c r="K374" s="354" t="str">
        <f>IF(ISBLANK(INDEX('Policy Characteristics'!E:E,MATCH($C374,'Policy Characteristics'!$C:$C,0))),"",INDEX('Policy Characteristics'!E:E,MATCH($C374,'Policy Characteristics'!$C:$C,0)))</f>
        <v>elec early retirement</v>
      </c>
      <c r="L374" s="354">
        <f>IF(ISBLANK(INDEX('Policy Characteristics'!F:F,MATCH($C374,'Policy Characteristics'!$C:$C,0))),"",INDEX('Policy Characteristics'!F:F,MATCH($C374,'Policy Characteristics'!$C:$C,0)))</f>
        <v>0</v>
      </c>
      <c r="M374" s="354">
        <f>IF(ISBLANK(INDEX('Policy Characteristics'!G:G,MATCH($C374,'Policy Characteristics'!$C:$C,0))),"",INDEX('Policy Characteristics'!G:G,MATCH($C374,'Policy Characteristics'!$C:$C,0)))</f>
        <v>25000</v>
      </c>
      <c r="N374" s="354">
        <f>IF(ISBLANK(INDEX('Policy Characteristics'!H:H,MATCH($C374,'Policy Characteristics'!$C:$C,0))),"",INDEX('Policy Characteristics'!H:H,MATCH($C374,'Policy Characteristics'!$C:$C,0)))</f>
        <v>500</v>
      </c>
      <c r="O374" s="354" t="str">
        <f>IF(ISBLANK(INDEX('Policy Characteristics'!I:I,MATCH($C374,'Policy Characteristics'!$C:$C,0))),"",INDEX('Policy Characteristics'!I:I,MATCH($C374,'Policy Characteristics'!$C:$C,0)))</f>
        <v>MW/year</v>
      </c>
      <c r="P374" s="354" t="str">
        <f>IF(ISBLANK(INDEX('Policy Characteristics'!J:J,MATCH($C374,'Policy Characteristics'!$C:$C,0))),"",INDEX('Policy Characteristics'!J:J,MATCH($C374,'Policy Characteristics'!$C:$C,0)))</f>
        <v xml:space="preserve">**Description:** This policy causes the specified quantity of otherwise non-retiring capacity of the selected type(s) to be retired each year. </v>
      </c>
      <c r="Q374" s="354" t="str">
        <f>IF(ISBLANK(INDEX('Policy Characteristics'!K:K,MATCH($C374,'Policy Characteristics'!$C:$C,0))),"",INDEX('Policy Characteristics'!K:K,MATCH($C374,'Policy Characteristics'!$C:$C,0)))</f>
        <v>electricity-sector-main.html#early-ret</v>
      </c>
      <c r="R374" s="354" t="str">
        <f>IF(ISBLANK(INDEX('Policy Characteristics'!L:L,MATCH($C374,'Policy Characteristics'!$C:$C,0))),"",INDEX('Policy Characteristics'!L:L,MATCH($C374,'Policy Characteristics'!$C:$C,0)))</f>
        <v>early-retirement-of-power-plants.html</v>
      </c>
    </row>
    <row r="375" spans="1:18" ht="19.899999999999999" customHeight="1">
      <c r="A375" s="354" t="str">
        <f>IF(ISBLANK(INDEX('Policy Characteristics'!A:A,MATCH($C375,'Policy Characteristics'!$C:$C,0))),"",INDEX('Policy Characteristics'!A:A,MATCH($C375,'Policy Characteristics'!$C:$C,0)))</f>
        <v>Electricity Supply</v>
      </c>
      <c r="B375" s="366" t="str">
        <f>IF(ISBLANK(INDEX('Policy Characteristics'!B:B,MATCH($C375,'Policy Characteristics'!$C:$C,0))),"",INDEX('Policy Characteristics'!B:B,MATCH($C375,'Policy Characteristics'!$C:$C,0)))</f>
        <v>Early Retirement of Power Plants</v>
      </c>
      <c r="C375" s="354" t="str">
        <f t="shared" si="22"/>
        <v>Annual Additional Capacity Retired due to Early Retirement Policy</v>
      </c>
      <c r="D375" s="348" t="s">
        <v>770</v>
      </c>
      <c r="E375" s="253"/>
      <c r="F375" s="348" t="s">
        <v>771</v>
      </c>
      <c r="G375" s="253"/>
      <c r="H375" s="18">
        <v>1761</v>
      </c>
      <c r="I375" s="367" t="s">
        <v>680</v>
      </c>
      <c r="J375" s="368" t="str">
        <f>IF(ISBLANK(INDEX('Policy Characteristics'!D:D,MATCH($C375,'Policy Characteristics'!$C:$C,0))),"",INDEX('Policy Characteristics'!D:D,MATCH($C375,'Policy Characteristics'!$C:$C,0)))</f>
        <v>Early Retirement of Power Plants</v>
      </c>
      <c r="K375" s="354" t="str">
        <f>IF(ISBLANK(INDEX('Policy Characteristics'!E:E,MATCH($C375,'Policy Characteristics'!$C:$C,0))),"",INDEX('Policy Characteristics'!E:E,MATCH($C375,'Policy Characteristics'!$C:$C,0)))</f>
        <v>elec early retirement</v>
      </c>
      <c r="L375" s="354">
        <f>IF(ISBLANK(INDEX('Policy Characteristics'!F:F,MATCH($C375,'Policy Characteristics'!$C:$C,0))),"",INDEX('Policy Characteristics'!F:F,MATCH($C375,'Policy Characteristics'!$C:$C,0)))</f>
        <v>0</v>
      </c>
      <c r="M375" s="354">
        <f>IF(ISBLANK(INDEX('Policy Characteristics'!G:G,MATCH($C375,'Policy Characteristics'!$C:$C,0))),"",INDEX('Policy Characteristics'!G:G,MATCH($C375,'Policy Characteristics'!$C:$C,0)))</f>
        <v>25000</v>
      </c>
      <c r="N375" s="354">
        <f>IF(ISBLANK(INDEX('Policy Characteristics'!H:H,MATCH($C375,'Policy Characteristics'!$C:$C,0))),"",INDEX('Policy Characteristics'!H:H,MATCH($C375,'Policy Characteristics'!$C:$C,0)))</f>
        <v>500</v>
      </c>
      <c r="O375" s="354" t="str">
        <f>IF(ISBLANK(INDEX('Policy Characteristics'!I:I,MATCH($C375,'Policy Characteristics'!$C:$C,0))),"",INDEX('Policy Characteristics'!I:I,MATCH($C375,'Policy Characteristics'!$C:$C,0)))</f>
        <v>MW/year</v>
      </c>
      <c r="P375" s="354" t="str">
        <f>IF(ISBLANK(INDEX('Policy Characteristics'!J:J,MATCH($C375,'Policy Characteristics'!$C:$C,0))),"",INDEX('Policy Characteristics'!J:J,MATCH($C375,'Policy Characteristics'!$C:$C,0)))</f>
        <v xml:space="preserve">**Description:** This policy causes the specified quantity of otherwise non-retiring capacity of the selected type(s) to be retired each year. </v>
      </c>
      <c r="Q375" s="354" t="str">
        <f>IF(ISBLANK(INDEX('Policy Characteristics'!K:K,MATCH($C375,'Policy Characteristics'!$C:$C,0))),"",INDEX('Policy Characteristics'!K:K,MATCH($C375,'Policy Characteristics'!$C:$C,0)))</f>
        <v>electricity-sector-main.html#early-ret</v>
      </c>
      <c r="R375" s="354" t="str">
        <f>IF(ISBLANK(INDEX('Policy Characteristics'!L:L,MATCH($C375,'Policy Characteristics'!$C:$C,0))),"",INDEX('Policy Characteristics'!L:L,MATCH($C375,'Policy Characteristics'!$C:$C,0)))</f>
        <v>early-retirement-of-power-plants.html</v>
      </c>
    </row>
    <row r="376" spans="1:18" ht="19.899999999999999" customHeight="1">
      <c r="A376" s="354" t="str">
        <f>IF(ISBLANK(INDEX('Policy Characteristics'!A:A,MATCH($C376,'Policy Characteristics'!$C:$C,0))),"",INDEX('Policy Characteristics'!A:A,MATCH($C376,'Policy Characteristics'!$C:$C,0)))</f>
        <v>Electricity Supply</v>
      </c>
      <c r="B376" s="366" t="str">
        <f>IF(ISBLANK(INDEX('Policy Characteristics'!B:B,MATCH($C376,'Policy Characteristics'!$C:$C,0))),"",INDEX('Policy Characteristics'!B:B,MATCH($C376,'Policy Characteristics'!$C:$C,0)))</f>
        <v>Early Retirement of Power Plants</v>
      </c>
      <c r="C376" s="354" t="str">
        <f t="shared" si="22"/>
        <v>Annual Additional Capacity Retired due to Early Retirement Policy</v>
      </c>
      <c r="D376" s="348" t="s">
        <v>772</v>
      </c>
      <c r="E376" s="253"/>
      <c r="F376" s="348" t="s">
        <v>773</v>
      </c>
      <c r="G376" s="253"/>
      <c r="H376" s="18">
        <v>1762</v>
      </c>
      <c r="I376" s="367" t="s">
        <v>680</v>
      </c>
      <c r="J376" s="368" t="str">
        <f>IF(ISBLANK(INDEX('Policy Characteristics'!D:D,MATCH($C376,'Policy Characteristics'!$C:$C,0))),"",INDEX('Policy Characteristics'!D:D,MATCH($C376,'Policy Characteristics'!$C:$C,0)))</f>
        <v>Early Retirement of Power Plants</v>
      </c>
      <c r="K376" s="354" t="str">
        <f>IF(ISBLANK(INDEX('Policy Characteristics'!E:E,MATCH($C376,'Policy Characteristics'!$C:$C,0))),"",INDEX('Policy Characteristics'!E:E,MATCH($C376,'Policy Characteristics'!$C:$C,0)))</f>
        <v>elec early retirement</v>
      </c>
      <c r="L376" s="354">
        <f>IF(ISBLANK(INDEX('Policy Characteristics'!F:F,MATCH($C376,'Policy Characteristics'!$C:$C,0))),"",INDEX('Policy Characteristics'!F:F,MATCH($C376,'Policy Characteristics'!$C:$C,0)))</f>
        <v>0</v>
      </c>
      <c r="M376" s="354">
        <f>IF(ISBLANK(INDEX('Policy Characteristics'!G:G,MATCH($C376,'Policy Characteristics'!$C:$C,0))),"",INDEX('Policy Characteristics'!G:G,MATCH($C376,'Policy Characteristics'!$C:$C,0)))</f>
        <v>25000</v>
      </c>
      <c r="N376" s="354">
        <f>IF(ISBLANK(INDEX('Policy Characteristics'!H:H,MATCH($C376,'Policy Characteristics'!$C:$C,0))),"",INDEX('Policy Characteristics'!H:H,MATCH($C376,'Policy Characteristics'!$C:$C,0)))</f>
        <v>500</v>
      </c>
      <c r="O376" s="354" t="str">
        <f>IF(ISBLANK(INDEX('Policy Characteristics'!I:I,MATCH($C376,'Policy Characteristics'!$C:$C,0))),"",INDEX('Policy Characteristics'!I:I,MATCH($C376,'Policy Characteristics'!$C:$C,0)))</f>
        <v>MW/year</v>
      </c>
      <c r="P376" s="354" t="str">
        <f>IF(ISBLANK(INDEX('Policy Characteristics'!J:J,MATCH($C376,'Policy Characteristics'!$C:$C,0))),"",INDEX('Policy Characteristics'!J:J,MATCH($C376,'Policy Characteristics'!$C:$C,0)))</f>
        <v xml:space="preserve">**Description:** This policy causes the specified quantity of otherwise non-retiring capacity of the selected type(s) to be retired each year. </v>
      </c>
      <c r="Q376" s="354" t="str">
        <f>IF(ISBLANK(INDEX('Policy Characteristics'!K:K,MATCH($C376,'Policy Characteristics'!$C:$C,0))),"",INDEX('Policy Characteristics'!K:K,MATCH($C376,'Policy Characteristics'!$C:$C,0)))</f>
        <v>electricity-sector-main.html#early-ret</v>
      </c>
      <c r="R376" s="354" t="str">
        <f>IF(ISBLANK(INDEX('Policy Characteristics'!L:L,MATCH($C376,'Policy Characteristics'!$C:$C,0))),"",INDEX('Policy Characteristics'!L:L,MATCH($C376,'Policy Characteristics'!$C:$C,0)))</f>
        <v>early-retirement-of-power-plants.html</v>
      </c>
    </row>
    <row r="377" spans="1:18" ht="19.899999999999999" customHeight="1">
      <c r="A377" s="354" t="str">
        <f>IF(ISBLANK(INDEX('Policy Characteristics'!A:A,MATCH($C377,'Policy Characteristics'!$C:$C,0))),"",INDEX('Policy Characteristics'!A:A,MATCH($C377,'Policy Characteristics'!$C:$C,0)))</f>
        <v>Electricity Supply</v>
      </c>
      <c r="B377" s="366" t="str">
        <f>IF(ISBLANK(INDEX('Policy Characteristics'!B:B,MATCH($C377,'Policy Characteristics'!$C:$C,0))),"",INDEX('Policy Characteristics'!B:B,MATCH($C377,'Policy Characteristics'!$C:$C,0)))</f>
        <v>Early Retirement of Power Plants</v>
      </c>
      <c r="C377" s="354" t="str">
        <f t="shared" si="22"/>
        <v>Annual Additional Capacity Retired due to Early Retirement Policy</v>
      </c>
      <c r="D377" s="348" t="s">
        <v>774</v>
      </c>
      <c r="E377" s="253"/>
      <c r="F377" s="348" t="s">
        <v>775</v>
      </c>
      <c r="G377" s="253"/>
      <c r="H377" s="18">
        <v>1763</v>
      </c>
      <c r="I377" s="367" t="s">
        <v>680</v>
      </c>
      <c r="J377" s="368" t="str">
        <f>IF(ISBLANK(INDEX('Policy Characteristics'!D:D,MATCH($C377,'Policy Characteristics'!$C:$C,0))),"",INDEX('Policy Characteristics'!D:D,MATCH($C377,'Policy Characteristics'!$C:$C,0)))</f>
        <v>Early Retirement of Power Plants</v>
      </c>
      <c r="K377" s="354" t="str">
        <f>IF(ISBLANK(INDEX('Policy Characteristics'!E:E,MATCH($C377,'Policy Characteristics'!$C:$C,0))),"",INDEX('Policy Characteristics'!E:E,MATCH($C377,'Policy Characteristics'!$C:$C,0)))</f>
        <v>elec early retirement</v>
      </c>
      <c r="L377" s="354">
        <f>IF(ISBLANK(INDEX('Policy Characteristics'!F:F,MATCH($C377,'Policy Characteristics'!$C:$C,0))),"",INDEX('Policy Characteristics'!F:F,MATCH($C377,'Policy Characteristics'!$C:$C,0)))</f>
        <v>0</v>
      </c>
      <c r="M377" s="354">
        <f>IF(ISBLANK(INDEX('Policy Characteristics'!G:G,MATCH($C377,'Policy Characteristics'!$C:$C,0))),"",INDEX('Policy Characteristics'!G:G,MATCH($C377,'Policy Characteristics'!$C:$C,0)))</f>
        <v>25000</v>
      </c>
      <c r="N377" s="354">
        <f>IF(ISBLANK(INDEX('Policy Characteristics'!H:H,MATCH($C377,'Policy Characteristics'!$C:$C,0))),"",INDEX('Policy Characteristics'!H:H,MATCH($C377,'Policy Characteristics'!$C:$C,0)))</f>
        <v>500</v>
      </c>
      <c r="O377" s="354" t="str">
        <f>IF(ISBLANK(INDEX('Policy Characteristics'!I:I,MATCH($C377,'Policy Characteristics'!$C:$C,0))),"",INDEX('Policy Characteristics'!I:I,MATCH($C377,'Policy Characteristics'!$C:$C,0)))</f>
        <v>MW/year</v>
      </c>
      <c r="P377" s="354" t="str">
        <f>IF(ISBLANK(INDEX('Policy Characteristics'!J:J,MATCH($C377,'Policy Characteristics'!$C:$C,0))),"",INDEX('Policy Characteristics'!J:J,MATCH($C377,'Policy Characteristics'!$C:$C,0)))</f>
        <v xml:space="preserve">**Description:** This policy causes the specified quantity of otherwise non-retiring capacity of the selected type(s) to be retired each year. </v>
      </c>
      <c r="Q377" s="354" t="str">
        <f>IF(ISBLANK(INDEX('Policy Characteristics'!K:K,MATCH($C377,'Policy Characteristics'!$C:$C,0))),"",INDEX('Policy Characteristics'!K:K,MATCH($C377,'Policy Characteristics'!$C:$C,0)))</f>
        <v>electricity-sector-main.html#early-ret</v>
      </c>
      <c r="R377" s="354" t="str">
        <f>IF(ISBLANK(INDEX('Policy Characteristics'!L:L,MATCH($C377,'Policy Characteristics'!$C:$C,0))),"",INDEX('Policy Characteristics'!L:L,MATCH($C377,'Policy Characteristics'!$C:$C,0)))</f>
        <v>early-retirement-of-power-plants.html</v>
      </c>
    </row>
    <row r="378" spans="1:18" ht="19.899999999999999" customHeight="1">
      <c r="A378" s="354" t="str">
        <f>IF(ISBLANK(INDEX('Policy Characteristics'!A:A,MATCH($C378,'Policy Characteristics'!$C:$C,0))),"",INDEX('Policy Characteristics'!A:A,MATCH($C378,'Policy Characteristics'!$C:$C,0)))</f>
        <v>Electricity Supply</v>
      </c>
      <c r="B378" s="366" t="str">
        <f>IF(ISBLANK(INDEX('Policy Characteristics'!B:B,MATCH($C378,'Policy Characteristics'!$C:$C,0))),"",INDEX('Policy Characteristics'!B:B,MATCH($C378,'Policy Characteristics'!$C:$C,0)))</f>
        <v>Early Retirement of Power Plants</v>
      </c>
      <c r="C378" s="354" t="str">
        <f t="shared" si="22"/>
        <v>Annual Additional Capacity Retired due to Early Retirement Policy</v>
      </c>
      <c r="D378" s="348" t="s">
        <v>776</v>
      </c>
      <c r="E378" s="253"/>
      <c r="F378" s="348" t="s">
        <v>777</v>
      </c>
      <c r="G378" s="253"/>
      <c r="H378" s="18">
        <v>1764</v>
      </c>
      <c r="I378" s="367" t="s">
        <v>680</v>
      </c>
      <c r="J378" s="368" t="str">
        <f>IF(ISBLANK(INDEX('Policy Characteristics'!D:D,MATCH($C378,'Policy Characteristics'!$C:$C,0))),"",INDEX('Policy Characteristics'!D:D,MATCH($C378,'Policy Characteristics'!$C:$C,0)))</f>
        <v>Early Retirement of Power Plants</v>
      </c>
      <c r="K378" s="354" t="str">
        <f>IF(ISBLANK(INDEX('Policy Characteristics'!E:E,MATCH($C378,'Policy Characteristics'!$C:$C,0))),"",INDEX('Policy Characteristics'!E:E,MATCH($C378,'Policy Characteristics'!$C:$C,0)))</f>
        <v>elec early retirement</v>
      </c>
      <c r="L378" s="354">
        <f>IF(ISBLANK(INDEX('Policy Characteristics'!F:F,MATCH($C378,'Policy Characteristics'!$C:$C,0))),"",INDEX('Policy Characteristics'!F:F,MATCH($C378,'Policy Characteristics'!$C:$C,0)))</f>
        <v>0</v>
      </c>
      <c r="M378" s="354">
        <f>IF(ISBLANK(INDEX('Policy Characteristics'!G:G,MATCH($C378,'Policy Characteristics'!$C:$C,0))),"",INDEX('Policy Characteristics'!G:G,MATCH($C378,'Policy Characteristics'!$C:$C,0)))</f>
        <v>25000</v>
      </c>
      <c r="N378" s="354">
        <f>IF(ISBLANK(INDEX('Policy Characteristics'!H:H,MATCH($C378,'Policy Characteristics'!$C:$C,0))),"",INDEX('Policy Characteristics'!H:H,MATCH($C378,'Policy Characteristics'!$C:$C,0)))</f>
        <v>500</v>
      </c>
      <c r="O378" s="354" t="str">
        <f>IF(ISBLANK(INDEX('Policy Characteristics'!I:I,MATCH($C378,'Policy Characteristics'!$C:$C,0))),"",INDEX('Policy Characteristics'!I:I,MATCH($C378,'Policy Characteristics'!$C:$C,0)))</f>
        <v>MW/year</v>
      </c>
      <c r="P378" s="354" t="str">
        <f>IF(ISBLANK(INDEX('Policy Characteristics'!J:J,MATCH($C378,'Policy Characteristics'!$C:$C,0))),"",INDEX('Policy Characteristics'!J:J,MATCH($C378,'Policy Characteristics'!$C:$C,0)))</f>
        <v xml:space="preserve">**Description:** This policy causes the specified quantity of otherwise non-retiring capacity of the selected type(s) to be retired each year. </v>
      </c>
      <c r="Q378" s="354" t="str">
        <f>IF(ISBLANK(INDEX('Policy Characteristics'!K:K,MATCH($C378,'Policy Characteristics'!$C:$C,0))),"",INDEX('Policy Characteristics'!K:K,MATCH($C378,'Policy Characteristics'!$C:$C,0)))</f>
        <v>electricity-sector-main.html#early-ret</v>
      </c>
      <c r="R378" s="354" t="str">
        <f>IF(ISBLANK(INDEX('Policy Characteristics'!L:L,MATCH($C378,'Policy Characteristics'!$C:$C,0))),"",INDEX('Policy Characteristics'!L:L,MATCH($C378,'Policy Characteristics'!$C:$C,0)))</f>
        <v>early-retirement-of-power-plants.html</v>
      </c>
    </row>
    <row r="379" spans="1:18" ht="19.899999999999999" customHeight="1">
      <c r="A379" s="354" t="str">
        <f>IF(ISBLANK(INDEX('Policy Characteristics'!A:A,MATCH($C379,'Policy Characteristics'!$C:$C,0))),"",INDEX('Policy Characteristics'!A:A,MATCH($C379,'Policy Characteristics'!$C:$C,0)))</f>
        <v>Electricity Supply</v>
      </c>
      <c r="B379" s="366" t="str">
        <f>IF(ISBLANK(INDEX('Policy Characteristics'!B:B,MATCH($C379,'Policy Characteristics'!$C:$C,0))),"",INDEX('Policy Characteristics'!B:B,MATCH($C379,'Policy Characteristics'!$C:$C,0)))</f>
        <v>Early Retirement of Power Plants</v>
      </c>
      <c r="C379" s="354" t="str">
        <f t="shared" si="22"/>
        <v>Annual Additional Capacity Retired due to Early Retirement Policy</v>
      </c>
      <c r="D379" s="348" t="s">
        <v>778</v>
      </c>
      <c r="E379" s="253"/>
      <c r="F379" s="348" t="s">
        <v>779</v>
      </c>
      <c r="G379" s="253"/>
      <c r="H379" s="18">
        <v>1765</v>
      </c>
      <c r="I379" s="367" t="s">
        <v>680</v>
      </c>
      <c r="J379" s="368" t="str">
        <f>IF(ISBLANK(INDEX('Policy Characteristics'!D:D,MATCH($C379,'Policy Characteristics'!$C:$C,0))),"",INDEX('Policy Characteristics'!D:D,MATCH($C379,'Policy Characteristics'!$C:$C,0)))</f>
        <v>Early Retirement of Power Plants</v>
      </c>
      <c r="K379" s="354" t="str">
        <f>IF(ISBLANK(INDEX('Policy Characteristics'!E:E,MATCH($C379,'Policy Characteristics'!$C:$C,0))),"",INDEX('Policy Characteristics'!E:E,MATCH($C379,'Policy Characteristics'!$C:$C,0)))</f>
        <v>elec early retirement</v>
      </c>
      <c r="L379" s="354">
        <f>IF(ISBLANK(INDEX('Policy Characteristics'!F:F,MATCH($C379,'Policy Characteristics'!$C:$C,0))),"",INDEX('Policy Characteristics'!F:F,MATCH($C379,'Policy Characteristics'!$C:$C,0)))</f>
        <v>0</v>
      </c>
      <c r="M379" s="354">
        <f>IF(ISBLANK(INDEX('Policy Characteristics'!G:G,MATCH($C379,'Policy Characteristics'!$C:$C,0))),"",INDEX('Policy Characteristics'!G:G,MATCH($C379,'Policy Characteristics'!$C:$C,0)))</f>
        <v>25000</v>
      </c>
      <c r="N379" s="354">
        <f>IF(ISBLANK(INDEX('Policy Characteristics'!H:H,MATCH($C379,'Policy Characteristics'!$C:$C,0))),"",INDEX('Policy Characteristics'!H:H,MATCH($C379,'Policy Characteristics'!$C:$C,0)))</f>
        <v>500</v>
      </c>
      <c r="O379" s="354" t="str">
        <f>IF(ISBLANK(INDEX('Policy Characteristics'!I:I,MATCH($C379,'Policy Characteristics'!$C:$C,0))),"",INDEX('Policy Characteristics'!I:I,MATCH($C379,'Policy Characteristics'!$C:$C,0)))</f>
        <v>MW/year</v>
      </c>
      <c r="P379" s="354" t="str">
        <f>IF(ISBLANK(INDEX('Policy Characteristics'!J:J,MATCH($C379,'Policy Characteristics'!$C:$C,0))),"",INDEX('Policy Characteristics'!J:J,MATCH($C379,'Policy Characteristics'!$C:$C,0)))</f>
        <v xml:space="preserve">**Description:** This policy causes the specified quantity of otherwise non-retiring capacity of the selected type(s) to be retired each year. </v>
      </c>
      <c r="Q379" s="354" t="str">
        <f>IF(ISBLANK(INDEX('Policy Characteristics'!K:K,MATCH($C379,'Policy Characteristics'!$C:$C,0))),"",INDEX('Policy Characteristics'!K:K,MATCH($C379,'Policy Characteristics'!$C:$C,0)))</f>
        <v>electricity-sector-main.html#early-ret</v>
      </c>
      <c r="R379" s="354" t="str">
        <f>IF(ISBLANK(INDEX('Policy Characteristics'!L:L,MATCH($C379,'Policy Characteristics'!$C:$C,0))),"",INDEX('Policy Characteristics'!L:L,MATCH($C379,'Policy Characteristics'!$C:$C,0)))</f>
        <v>early-retirement-of-power-plants.html</v>
      </c>
    </row>
    <row r="380" spans="1:18" ht="19.899999999999999" customHeight="1">
      <c r="A380" s="354" t="str">
        <f>IF(ISBLANK(INDEX('Policy Characteristics'!A:A,MATCH($C380,'Policy Characteristics'!$C:$C,0))),"",INDEX('Policy Characteristics'!A:A,MATCH($C380,'Policy Characteristics'!$C:$C,0)))</f>
        <v>Electricity Supply</v>
      </c>
      <c r="B380" s="366" t="str">
        <f>IF(ISBLANK(INDEX('Policy Characteristics'!B:B,MATCH($C380,'Policy Characteristics'!$C:$C,0))),"",INDEX('Policy Characteristics'!B:B,MATCH($C380,'Policy Characteristics'!$C:$C,0)))</f>
        <v>Early Retirement of Power Plants</v>
      </c>
      <c r="C380" s="354" t="str">
        <f t="shared" si="22"/>
        <v>Annual Additional Capacity Retired due to Early Retirement Policy</v>
      </c>
      <c r="D380" s="348" t="s">
        <v>780</v>
      </c>
      <c r="E380" s="253"/>
      <c r="F380" s="348" t="s">
        <v>781</v>
      </c>
      <c r="G380" s="253"/>
      <c r="H380" s="18">
        <v>1766</v>
      </c>
      <c r="I380" s="367" t="s">
        <v>680</v>
      </c>
      <c r="J380" s="368" t="str">
        <f>IF(ISBLANK(INDEX('Policy Characteristics'!D:D,MATCH($C380,'Policy Characteristics'!$C:$C,0))),"",INDEX('Policy Characteristics'!D:D,MATCH($C380,'Policy Characteristics'!$C:$C,0)))</f>
        <v>Early Retirement of Power Plants</v>
      </c>
      <c r="K380" s="354" t="str">
        <f>IF(ISBLANK(INDEX('Policy Characteristics'!E:E,MATCH($C380,'Policy Characteristics'!$C:$C,0))),"",INDEX('Policy Characteristics'!E:E,MATCH($C380,'Policy Characteristics'!$C:$C,0)))</f>
        <v>elec early retirement</v>
      </c>
      <c r="L380" s="354">
        <f>IF(ISBLANK(INDEX('Policy Characteristics'!F:F,MATCH($C380,'Policy Characteristics'!$C:$C,0))),"",INDEX('Policy Characteristics'!F:F,MATCH($C380,'Policy Characteristics'!$C:$C,0)))</f>
        <v>0</v>
      </c>
      <c r="M380" s="354">
        <f>IF(ISBLANK(INDEX('Policy Characteristics'!G:G,MATCH($C380,'Policy Characteristics'!$C:$C,0))),"",INDEX('Policy Characteristics'!G:G,MATCH($C380,'Policy Characteristics'!$C:$C,0)))</f>
        <v>25000</v>
      </c>
      <c r="N380" s="354">
        <f>IF(ISBLANK(INDEX('Policy Characteristics'!H:H,MATCH($C380,'Policy Characteristics'!$C:$C,0))),"",INDEX('Policy Characteristics'!H:H,MATCH($C380,'Policy Characteristics'!$C:$C,0)))</f>
        <v>500</v>
      </c>
      <c r="O380" s="354" t="str">
        <f>IF(ISBLANK(INDEX('Policy Characteristics'!I:I,MATCH($C380,'Policy Characteristics'!$C:$C,0))),"",INDEX('Policy Characteristics'!I:I,MATCH($C380,'Policy Characteristics'!$C:$C,0)))</f>
        <v>MW/year</v>
      </c>
      <c r="P380" s="354" t="str">
        <f>IF(ISBLANK(INDEX('Policy Characteristics'!J:J,MATCH($C380,'Policy Characteristics'!$C:$C,0))),"",INDEX('Policy Characteristics'!J:J,MATCH($C380,'Policy Characteristics'!$C:$C,0)))</f>
        <v xml:space="preserve">**Description:** This policy causes the specified quantity of otherwise non-retiring capacity of the selected type(s) to be retired each year. </v>
      </c>
      <c r="Q380" s="354" t="str">
        <f>IF(ISBLANK(INDEX('Policy Characteristics'!K:K,MATCH($C380,'Policy Characteristics'!$C:$C,0))),"",INDEX('Policy Characteristics'!K:K,MATCH($C380,'Policy Characteristics'!$C:$C,0)))</f>
        <v>electricity-sector-main.html#early-ret</v>
      </c>
      <c r="R380" s="354" t="str">
        <f>IF(ISBLANK(INDEX('Policy Characteristics'!L:L,MATCH($C380,'Policy Characteristics'!$C:$C,0))),"",INDEX('Policy Characteristics'!L:L,MATCH($C380,'Policy Characteristics'!$C:$C,0)))</f>
        <v>early-retirement-of-power-plants.html</v>
      </c>
    </row>
    <row r="381" spans="1:18" ht="19.899999999999999" customHeight="1">
      <c r="A381" s="354" t="str">
        <f>IF(ISBLANK(INDEX('Policy Characteristics'!A:A,MATCH($C381,'Policy Characteristics'!$C:$C,0))),"",INDEX('Policy Characteristics'!A:A,MATCH($C381,'Policy Characteristics'!$C:$C,0)))</f>
        <v>Electricity Supply</v>
      </c>
      <c r="B381" s="366" t="str">
        <f>IF(ISBLANK(INDEX('Policy Characteristics'!B:B,MATCH($C381,'Policy Characteristics'!$C:$C,0))),"",INDEX('Policy Characteristics'!B:B,MATCH($C381,'Policy Characteristics'!$C:$C,0)))</f>
        <v>Early Retirement of Power Plants</v>
      </c>
      <c r="C381" s="354" t="str">
        <f t="shared" si="22"/>
        <v>Annual Additional Capacity Retired due to Early Retirement Policy</v>
      </c>
      <c r="D381" s="348" t="s">
        <v>782</v>
      </c>
      <c r="E381" s="253"/>
      <c r="F381" s="348" t="s">
        <v>783</v>
      </c>
      <c r="G381" s="253"/>
      <c r="H381" s="18">
        <v>2239</v>
      </c>
      <c r="I381" s="367" t="s">
        <v>680</v>
      </c>
      <c r="J381" s="368" t="str">
        <f>IF(ISBLANK(INDEX('Policy Characteristics'!D:D,MATCH($C381,'Policy Characteristics'!$C:$C,0))),"",INDEX('Policy Characteristics'!D:D,MATCH($C381,'Policy Characteristics'!$C:$C,0)))</f>
        <v>Early Retirement of Power Plants</v>
      </c>
      <c r="K381" s="354" t="str">
        <f>IF(ISBLANK(INDEX('Policy Characteristics'!E:E,MATCH($C381,'Policy Characteristics'!$C:$C,0))),"",INDEX('Policy Characteristics'!E:E,MATCH($C381,'Policy Characteristics'!$C:$C,0)))</f>
        <v>elec early retirement</v>
      </c>
      <c r="L381" s="354">
        <f>IF(ISBLANK(INDEX('Policy Characteristics'!F:F,MATCH($C381,'Policy Characteristics'!$C:$C,0))),"",INDEX('Policy Characteristics'!F:F,MATCH($C381,'Policy Characteristics'!$C:$C,0)))</f>
        <v>0</v>
      </c>
      <c r="M381" s="354">
        <f>IF(ISBLANK(INDEX('Policy Characteristics'!G:G,MATCH($C381,'Policy Characteristics'!$C:$C,0))),"",INDEX('Policy Characteristics'!G:G,MATCH($C381,'Policy Characteristics'!$C:$C,0)))</f>
        <v>25000</v>
      </c>
      <c r="N381" s="354">
        <f>IF(ISBLANK(INDEX('Policy Characteristics'!H:H,MATCH($C381,'Policy Characteristics'!$C:$C,0))),"",INDEX('Policy Characteristics'!H:H,MATCH($C381,'Policy Characteristics'!$C:$C,0)))</f>
        <v>500</v>
      </c>
      <c r="O381" s="354" t="str">
        <f>IF(ISBLANK(INDEX('Policy Characteristics'!I:I,MATCH($C381,'Policy Characteristics'!$C:$C,0))),"",INDEX('Policy Characteristics'!I:I,MATCH($C381,'Policy Characteristics'!$C:$C,0)))</f>
        <v>MW/year</v>
      </c>
      <c r="P381" s="354" t="str">
        <f>IF(ISBLANK(INDEX('Policy Characteristics'!J:J,MATCH($C381,'Policy Characteristics'!$C:$C,0))),"",INDEX('Policy Characteristics'!J:J,MATCH($C381,'Policy Characteristics'!$C:$C,0)))</f>
        <v xml:space="preserve">**Description:** This policy causes the specified quantity of otherwise non-retiring capacity of the selected type(s) to be retired each year. </v>
      </c>
      <c r="Q381" s="354" t="str">
        <f>IF(ISBLANK(INDEX('Policy Characteristics'!K:K,MATCH($C381,'Policy Characteristics'!$C:$C,0))),"",INDEX('Policy Characteristics'!K:K,MATCH($C381,'Policy Characteristics'!$C:$C,0)))</f>
        <v>electricity-sector-main.html#early-ret</v>
      </c>
      <c r="R381" s="354" t="str">
        <f>IF(ISBLANK(INDEX('Policy Characteristics'!L:L,MATCH($C381,'Policy Characteristics'!$C:$C,0))),"",INDEX('Policy Characteristics'!L:L,MATCH($C381,'Policy Characteristics'!$C:$C,0)))</f>
        <v>early-retirement-of-power-plants.html</v>
      </c>
    </row>
    <row r="382" spans="1:18" ht="19.899999999999999" customHeight="1">
      <c r="A382" s="354" t="str">
        <f>IF(ISBLANK(INDEX('Policy Characteristics'!A:A,MATCH($C382,'Policy Characteristics'!$C:$C,0))),"",INDEX('Policy Characteristics'!A:A,MATCH($C382,'Policy Characteristics'!$C:$C,0)))</f>
        <v>Electricity Supply</v>
      </c>
      <c r="B382" s="366" t="str">
        <f>IF(ISBLANK(INDEX('Policy Characteristics'!B:B,MATCH($C382,'Policy Characteristics'!$C:$C,0))),"",INDEX('Policy Characteristics'!B:B,MATCH($C382,'Policy Characteristics'!$C:$C,0)))</f>
        <v>Non BAU Capacity Retirement Schedule</v>
      </c>
      <c r="C382" t="s">
        <v>276</v>
      </c>
      <c r="D382" s="253" t="s">
        <v>736</v>
      </c>
      <c r="E382" s="253"/>
      <c r="F382" s="253" t="s">
        <v>737</v>
      </c>
      <c r="G382" s="253"/>
      <c r="H382" s="18">
        <v>860</v>
      </c>
      <c r="I382" s="367" t="s">
        <v>670</v>
      </c>
      <c r="J382" s="368" t="str">
        <f>IF(ISBLANK(INDEX('Policy Characteristics'!D:D,MATCH($C382,'Policy Characteristics'!$C:$C,0))),"",INDEX('Policy Characteristics'!D:D,MATCH($C382,'Policy Characteristics'!$C:$C,0)))</f>
        <v>Non BAU Capacity Retirement Schedule</v>
      </c>
      <c r="K382" s="354" t="str">
        <f>IF(ISBLANK(INDEX('Policy Characteristics'!E:E,MATCH($C382,'Policy Characteristics'!$C:$C,0))),"",INDEX('Policy Characteristics'!E:E,MATCH($C382,'Policy Characteristics'!$C:$C,0)))</f>
        <v/>
      </c>
      <c r="L382" s="354">
        <f>IF(ISBLANK(INDEX('Policy Characteristics'!F:F,MATCH($C382,'Policy Characteristics'!$C:$C,0))),"",INDEX('Policy Characteristics'!F:F,MATCH($C382,'Policy Characteristics'!$C:$C,0)))</f>
        <v>0</v>
      </c>
      <c r="M382" s="354">
        <f>IF(ISBLANK(INDEX('Policy Characteristics'!G:G,MATCH($C382,'Policy Characteristics'!$C:$C,0))),"",INDEX('Policy Characteristics'!G:G,MATCH($C382,'Policy Characteristics'!$C:$C,0)))</f>
        <v>1</v>
      </c>
      <c r="N382" s="354">
        <f>IF(ISBLANK(INDEX('Policy Characteristics'!H:H,MATCH($C382,'Policy Characteristics'!$C:$C,0))),"",INDEX('Policy Characteristics'!H:H,MATCH($C382,'Policy Characteristics'!$C:$C,0)))</f>
        <v>1</v>
      </c>
      <c r="O382" s="354" t="str">
        <f>IF(ISBLANK(INDEX('Policy Characteristics'!I:I,MATCH($C382,'Policy Characteristics'!$C:$C,0))),"",INDEX('Policy Characteristics'!I:I,MATCH($C382,'Policy Characteristics'!$C:$C,0)))</f>
        <v>on/off</v>
      </c>
      <c r="P382" s="354" t="str">
        <f>IF(ISBLANK(INDEX('Policy Characteristics'!J:J,MATCH($C382,'Policy Characteristics'!$C:$C,0))),"",INDEX('Policy Characteristics'!J:J,MATCH($C382,'Policy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82" s="354" t="str">
        <f>IF(ISBLANK(INDEX('Policy Characteristics'!K:K,MATCH($C382,'Policy Characteristics'!$C:$C,0))),"",INDEX('Policy Characteristics'!K:K,MATCH($C382,'Policy Characteristics'!$C:$C,0)))</f>
        <v/>
      </c>
      <c r="R382" s="354" t="str">
        <f>IF(ISBLANK(INDEX('Policy Characteristics'!L:L,MATCH($C382,'Policy Characteristics'!$C:$C,0))),"",INDEX('Policy Characteristics'!L:L,MATCH($C382,'Policy Characteristics'!$C:$C,0)))</f>
        <v/>
      </c>
    </row>
    <row r="383" spans="1:18" ht="19.899999999999999" customHeight="1">
      <c r="A383" s="354" t="str">
        <f>IF(ISBLANK(INDEX('Policy Characteristics'!A:A,MATCH($C383,'Policy Characteristics'!$C:$C,0))),"",INDEX('Policy Characteristics'!A:A,MATCH($C383,'Policy Characteristics'!$C:$C,0)))</f>
        <v>Electricity Supply</v>
      </c>
      <c r="B383" s="366" t="str">
        <f>IF(ISBLANK(INDEX('Policy Characteristics'!B:B,MATCH($C383,'Policy Characteristics'!$C:$C,0))),"",INDEX('Policy Characteristics'!B:B,MATCH($C383,'Policy Characteristics'!$C:$C,0)))</f>
        <v>Non BAU Capacity Retirement Schedule</v>
      </c>
      <c r="C383" s="354" t="str">
        <f t="shared" ref="C383:C405" si="23">C$382</f>
        <v>Boolean Use Non BAU Capacity Retirement Schedule</v>
      </c>
      <c r="D383" s="348" t="s">
        <v>738</v>
      </c>
      <c r="E383" s="253"/>
      <c r="F383" s="348" t="s">
        <v>739</v>
      </c>
      <c r="G383" s="253"/>
      <c r="H383" s="18">
        <v>861</v>
      </c>
      <c r="I383" s="367" t="s">
        <v>680</v>
      </c>
      <c r="J383" s="368" t="str">
        <f>IF(ISBLANK(INDEX('Policy Characteristics'!D:D,MATCH($C383,'Policy Characteristics'!$C:$C,0))),"",INDEX('Policy Characteristics'!D:D,MATCH($C383,'Policy Characteristics'!$C:$C,0)))</f>
        <v>Non BAU Capacity Retirement Schedule</v>
      </c>
      <c r="K383" s="354" t="str">
        <f>IF(ISBLANK(INDEX('Policy Characteristics'!E:E,MATCH($C383,'Policy Characteristics'!$C:$C,0))),"",INDEX('Policy Characteristics'!E:E,MATCH($C383,'Policy Characteristics'!$C:$C,0)))</f>
        <v/>
      </c>
      <c r="L383" s="354">
        <f>IF(ISBLANK(INDEX('Policy Characteristics'!F:F,MATCH($C383,'Policy Characteristics'!$C:$C,0))),"",INDEX('Policy Characteristics'!F:F,MATCH($C383,'Policy Characteristics'!$C:$C,0)))</f>
        <v>0</v>
      </c>
      <c r="M383" s="354">
        <f>IF(ISBLANK(INDEX('Policy Characteristics'!G:G,MATCH($C383,'Policy Characteristics'!$C:$C,0))),"",INDEX('Policy Characteristics'!G:G,MATCH($C383,'Policy Characteristics'!$C:$C,0)))</f>
        <v>1</v>
      </c>
      <c r="N383" s="354">
        <f>IF(ISBLANK(INDEX('Policy Characteristics'!H:H,MATCH($C383,'Policy Characteristics'!$C:$C,0))),"",INDEX('Policy Characteristics'!H:H,MATCH($C383,'Policy Characteristics'!$C:$C,0)))</f>
        <v>1</v>
      </c>
      <c r="O383" s="354" t="str">
        <f>IF(ISBLANK(INDEX('Policy Characteristics'!I:I,MATCH($C383,'Policy Characteristics'!$C:$C,0))),"",INDEX('Policy Characteristics'!I:I,MATCH($C383,'Policy Characteristics'!$C:$C,0)))</f>
        <v>on/off</v>
      </c>
      <c r="P383" s="354" t="str">
        <f>IF(ISBLANK(INDEX('Policy Characteristics'!J:J,MATCH($C383,'Policy Characteristics'!$C:$C,0))),"",INDEX('Policy Characteristics'!J:J,MATCH($C383,'Policy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83" s="354" t="str">
        <f>IF(ISBLANK(INDEX('Policy Characteristics'!K:K,MATCH($C383,'Policy Characteristics'!$C:$C,0))),"",INDEX('Policy Characteristics'!K:K,MATCH($C383,'Policy Characteristics'!$C:$C,0)))</f>
        <v/>
      </c>
      <c r="R383" s="354" t="str">
        <f>IF(ISBLANK(INDEX('Policy Characteristics'!L:L,MATCH($C383,'Policy Characteristics'!$C:$C,0))),"",INDEX('Policy Characteristics'!L:L,MATCH($C383,'Policy Characteristics'!$C:$C,0)))</f>
        <v/>
      </c>
    </row>
    <row r="384" spans="1:18" ht="19.899999999999999" customHeight="1">
      <c r="A384" s="354" t="str">
        <f>IF(ISBLANK(INDEX('Policy Characteristics'!A:A,MATCH($C384,'Policy Characteristics'!$C:$C,0))),"",INDEX('Policy Characteristics'!A:A,MATCH($C384,'Policy Characteristics'!$C:$C,0)))</f>
        <v>Electricity Supply</v>
      </c>
      <c r="B384" s="366" t="str">
        <f>IF(ISBLANK(INDEX('Policy Characteristics'!B:B,MATCH($C384,'Policy Characteristics'!$C:$C,0))),"",INDEX('Policy Characteristics'!B:B,MATCH($C384,'Policy Characteristics'!$C:$C,0)))</f>
        <v>Non BAU Capacity Retirement Schedule</v>
      </c>
      <c r="C384" s="354" t="str">
        <f t="shared" si="23"/>
        <v>Boolean Use Non BAU Capacity Retirement Schedule</v>
      </c>
      <c r="D384" s="348" t="s">
        <v>740</v>
      </c>
      <c r="E384" s="253"/>
      <c r="F384" s="348" t="s">
        <v>741</v>
      </c>
      <c r="G384" s="253"/>
      <c r="H384" s="18">
        <v>1767</v>
      </c>
      <c r="I384" s="367" t="s">
        <v>680</v>
      </c>
      <c r="J384" s="368" t="str">
        <f>IF(ISBLANK(INDEX('Policy Characteristics'!D:D,MATCH($C384,'Policy Characteristics'!$C:$C,0))),"",INDEX('Policy Characteristics'!D:D,MATCH($C384,'Policy Characteristics'!$C:$C,0)))</f>
        <v>Non BAU Capacity Retirement Schedule</v>
      </c>
      <c r="K384" s="354" t="str">
        <f>IF(ISBLANK(INDEX('Policy Characteristics'!E:E,MATCH($C384,'Policy Characteristics'!$C:$C,0))),"",INDEX('Policy Characteristics'!E:E,MATCH($C384,'Policy Characteristics'!$C:$C,0)))</f>
        <v/>
      </c>
      <c r="L384" s="354">
        <f>IF(ISBLANK(INDEX('Policy Characteristics'!F:F,MATCH($C384,'Policy Characteristics'!$C:$C,0))),"",INDEX('Policy Characteristics'!F:F,MATCH($C384,'Policy Characteristics'!$C:$C,0)))</f>
        <v>0</v>
      </c>
      <c r="M384" s="354">
        <f>IF(ISBLANK(INDEX('Policy Characteristics'!G:G,MATCH($C384,'Policy Characteristics'!$C:$C,0))),"",INDEX('Policy Characteristics'!G:G,MATCH($C384,'Policy Characteristics'!$C:$C,0)))</f>
        <v>1</v>
      </c>
      <c r="N384" s="354">
        <f>IF(ISBLANK(INDEX('Policy Characteristics'!H:H,MATCH($C384,'Policy Characteristics'!$C:$C,0))),"",INDEX('Policy Characteristics'!H:H,MATCH($C384,'Policy Characteristics'!$C:$C,0)))</f>
        <v>1</v>
      </c>
      <c r="O384" s="354" t="str">
        <f>IF(ISBLANK(INDEX('Policy Characteristics'!I:I,MATCH($C384,'Policy Characteristics'!$C:$C,0))),"",INDEX('Policy Characteristics'!I:I,MATCH($C384,'Policy Characteristics'!$C:$C,0)))</f>
        <v>on/off</v>
      </c>
      <c r="P384" s="354" t="str">
        <f>IF(ISBLANK(INDEX('Policy Characteristics'!J:J,MATCH($C384,'Policy Characteristics'!$C:$C,0))),"",INDEX('Policy Characteristics'!J:J,MATCH($C384,'Policy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84" s="354" t="str">
        <f>IF(ISBLANK(INDEX('Policy Characteristics'!K:K,MATCH($C384,'Policy Characteristics'!$C:$C,0))),"",INDEX('Policy Characteristics'!K:K,MATCH($C384,'Policy Characteristics'!$C:$C,0)))</f>
        <v/>
      </c>
      <c r="R384" s="354" t="str">
        <f>IF(ISBLANK(INDEX('Policy Characteristics'!L:L,MATCH($C384,'Policy Characteristics'!$C:$C,0))),"",INDEX('Policy Characteristics'!L:L,MATCH($C384,'Policy Characteristics'!$C:$C,0)))</f>
        <v/>
      </c>
    </row>
    <row r="385" spans="1:18" ht="19.899999999999999" customHeight="1">
      <c r="A385" s="354" t="str">
        <f>IF(ISBLANK(INDEX('Policy Characteristics'!A:A,MATCH($C385,'Policy Characteristics'!$C:$C,0))),"",INDEX('Policy Characteristics'!A:A,MATCH($C385,'Policy Characteristics'!$C:$C,0)))</f>
        <v>Electricity Supply</v>
      </c>
      <c r="B385" s="366" t="str">
        <f>IF(ISBLANK(INDEX('Policy Characteristics'!B:B,MATCH($C385,'Policy Characteristics'!$C:$C,0))),"",INDEX('Policy Characteristics'!B:B,MATCH($C385,'Policy Characteristics'!$C:$C,0)))</f>
        <v>Non BAU Capacity Retirement Schedule</v>
      </c>
      <c r="C385" s="354" t="str">
        <f t="shared" si="23"/>
        <v>Boolean Use Non BAU Capacity Retirement Schedule</v>
      </c>
      <c r="D385" s="348" t="s">
        <v>742</v>
      </c>
      <c r="E385" s="253"/>
      <c r="F385" s="348" t="s">
        <v>743</v>
      </c>
      <c r="G385" s="253"/>
      <c r="H385" s="18">
        <v>862</v>
      </c>
      <c r="I385" s="367" t="s">
        <v>680</v>
      </c>
      <c r="J385" s="368" t="str">
        <f>IF(ISBLANK(INDEX('Policy Characteristics'!D:D,MATCH($C385,'Policy Characteristics'!$C:$C,0))),"",INDEX('Policy Characteristics'!D:D,MATCH($C385,'Policy Characteristics'!$C:$C,0)))</f>
        <v>Non BAU Capacity Retirement Schedule</v>
      </c>
      <c r="K385" s="354" t="str">
        <f>IF(ISBLANK(INDEX('Policy Characteristics'!E:E,MATCH($C385,'Policy Characteristics'!$C:$C,0))),"",INDEX('Policy Characteristics'!E:E,MATCH($C385,'Policy Characteristics'!$C:$C,0)))</f>
        <v/>
      </c>
      <c r="L385" s="354">
        <f>IF(ISBLANK(INDEX('Policy Characteristics'!F:F,MATCH($C385,'Policy Characteristics'!$C:$C,0))),"",INDEX('Policy Characteristics'!F:F,MATCH($C385,'Policy Characteristics'!$C:$C,0)))</f>
        <v>0</v>
      </c>
      <c r="M385" s="354">
        <f>IF(ISBLANK(INDEX('Policy Characteristics'!G:G,MATCH($C385,'Policy Characteristics'!$C:$C,0))),"",INDEX('Policy Characteristics'!G:G,MATCH($C385,'Policy Characteristics'!$C:$C,0)))</f>
        <v>1</v>
      </c>
      <c r="N385" s="354">
        <f>IF(ISBLANK(INDEX('Policy Characteristics'!H:H,MATCH($C385,'Policy Characteristics'!$C:$C,0))),"",INDEX('Policy Characteristics'!H:H,MATCH($C385,'Policy Characteristics'!$C:$C,0)))</f>
        <v>1</v>
      </c>
      <c r="O385" s="354" t="str">
        <f>IF(ISBLANK(INDEX('Policy Characteristics'!I:I,MATCH($C385,'Policy Characteristics'!$C:$C,0))),"",INDEX('Policy Characteristics'!I:I,MATCH($C385,'Policy Characteristics'!$C:$C,0)))</f>
        <v>on/off</v>
      </c>
      <c r="P385" s="354" t="str">
        <f>IF(ISBLANK(INDEX('Policy Characteristics'!J:J,MATCH($C385,'Policy Characteristics'!$C:$C,0))),"",INDEX('Policy Characteristics'!J:J,MATCH($C385,'Policy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85" s="354" t="str">
        <f>IF(ISBLANK(INDEX('Policy Characteristics'!K:K,MATCH($C385,'Policy Characteristics'!$C:$C,0))),"",INDEX('Policy Characteristics'!K:K,MATCH($C385,'Policy Characteristics'!$C:$C,0)))</f>
        <v/>
      </c>
      <c r="R385" s="354" t="str">
        <f>IF(ISBLANK(INDEX('Policy Characteristics'!L:L,MATCH($C385,'Policy Characteristics'!$C:$C,0))),"",INDEX('Policy Characteristics'!L:L,MATCH($C385,'Policy Characteristics'!$C:$C,0)))</f>
        <v/>
      </c>
    </row>
    <row r="386" spans="1:18" ht="19.899999999999999" customHeight="1">
      <c r="A386" s="354" t="str">
        <f>IF(ISBLANK(INDEX('Policy Characteristics'!A:A,MATCH($C386,'Policy Characteristics'!$C:$C,0))),"",INDEX('Policy Characteristics'!A:A,MATCH($C386,'Policy Characteristics'!$C:$C,0)))</f>
        <v>Electricity Supply</v>
      </c>
      <c r="B386" s="366" t="str">
        <f>IF(ISBLANK(INDEX('Policy Characteristics'!B:B,MATCH($C386,'Policy Characteristics'!$C:$C,0))),"",INDEX('Policy Characteristics'!B:B,MATCH($C386,'Policy Characteristics'!$C:$C,0)))</f>
        <v>Non BAU Capacity Retirement Schedule</v>
      </c>
      <c r="C386" s="354" t="str">
        <f t="shared" si="23"/>
        <v>Boolean Use Non BAU Capacity Retirement Schedule</v>
      </c>
      <c r="D386" s="348" t="s">
        <v>744</v>
      </c>
      <c r="E386" s="253"/>
      <c r="F386" s="348" t="s">
        <v>745</v>
      </c>
      <c r="G386" s="253"/>
      <c r="H386" s="18">
        <v>863</v>
      </c>
      <c r="I386" s="367" t="s">
        <v>680</v>
      </c>
      <c r="J386" s="368" t="str">
        <f>IF(ISBLANK(INDEX('Policy Characteristics'!D:D,MATCH($C386,'Policy Characteristics'!$C:$C,0))),"",INDEX('Policy Characteristics'!D:D,MATCH($C386,'Policy Characteristics'!$C:$C,0)))</f>
        <v>Non BAU Capacity Retirement Schedule</v>
      </c>
      <c r="K386" s="354" t="str">
        <f>IF(ISBLANK(INDEX('Policy Characteristics'!E:E,MATCH($C386,'Policy Characteristics'!$C:$C,0))),"",INDEX('Policy Characteristics'!E:E,MATCH($C386,'Policy Characteristics'!$C:$C,0)))</f>
        <v/>
      </c>
      <c r="L386" s="354">
        <f>IF(ISBLANK(INDEX('Policy Characteristics'!F:F,MATCH($C386,'Policy Characteristics'!$C:$C,0))),"",INDEX('Policy Characteristics'!F:F,MATCH($C386,'Policy Characteristics'!$C:$C,0)))</f>
        <v>0</v>
      </c>
      <c r="M386" s="354">
        <f>IF(ISBLANK(INDEX('Policy Characteristics'!G:G,MATCH($C386,'Policy Characteristics'!$C:$C,0))),"",INDEX('Policy Characteristics'!G:G,MATCH($C386,'Policy Characteristics'!$C:$C,0)))</f>
        <v>1</v>
      </c>
      <c r="N386" s="354">
        <f>IF(ISBLANK(INDEX('Policy Characteristics'!H:H,MATCH($C386,'Policy Characteristics'!$C:$C,0))),"",INDEX('Policy Characteristics'!H:H,MATCH($C386,'Policy Characteristics'!$C:$C,0)))</f>
        <v>1</v>
      </c>
      <c r="O386" s="354" t="str">
        <f>IF(ISBLANK(INDEX('Policy Characteristics'!I:I,MATCH($C386,'Policy Characteristics'!$C:$C,0))),"",INDEX('Policy Characteristics'!I:I,MATCH($C386,'Policy Characteristics'!$C:$C,0)))</f>
        <v>on/off</v>
      </c>
      <c r="P386" s="354" t="str">
        <f>IF(ISBLANK(INDEX('Policy Characteristics'!J:J,MATCH($C386,'Policy Characteristics'!$C:$C,0))),"",INDEX('Policy Characteristics'!J:J,MATCH($C386,'Policy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86" s="354" t="str">
        <f>IF(ISBLANK(INDEX('Policy Characteristics'!K:K,MATCH($C386,'Policy Characteristics'!$C:$C,0))),"",INDEX('Policy Characteristics'!K:K,MATCH($C386,'Policy Characteristics'!$C:$C,0)))</f>
        <v/>
      </c>
      <c r="R386" s="354" t="str">
        <f>IF(ISBLANK(INDEX('Policy Characteristics'!L:L,MATCH($C386,'Policy Characteristics'!$C:$C,0))),"",INDEX('Policy Characteristics'!L:L,MATCH($C386,'Policy Characteristics'!$C:$C,0)))</f>
        <v/>
      </c>
    </row>
    <row r="387" spans="1:18" ht="19.899999999999999" customHeight="1">
      <c r="A387" s="354" t="str">
        <f>IF(ISBLANK(INDEX('Policy Characteristics'!A:A,MATCH($C387,'Policy Characteristics'!$C:$C,0))),"",INDEX('Policy Characteristics'!A:A,MATCH($C387,'Policy Characteristics'!$C:$C,0)))</f>
        <v>Electricity Supply</v>
      </c>
      <c r="B387" s="366" t="str">
        <f>IF(ISBLANK(INDEX('Policy Characteristics'!B:B,MATCH($C387,'Policy Characteristics'!$C:$C,0))),"",INDEX('Policy Characteristics'!B:B,MATCH($C387,'Policy Characteristics'!$C:$C,0)))</f>
        <v>Non BAU Capacity Retirement Schedule</v>
      </c>
      <c r="C387" s="354" t="str">
        <f t="shared" si="23"/>
        <v>Boolean Use Non BAU Capacity Retirement Schedule</v>
      </c>
      <c r="D387" s="348" t="s">
        <v>746</v>
      </c>
      <c r="E387" s="253"/>
      <c r="F387" s="348" t="s">
        <v>747</v>
      </c>
      <c r="G387" s="253"/>
      <c r="H387" s="18">
        <v>864</v>
      </c>
      <c r="I387" s="367" t="s">
        <v>680</v>
      </c>
      <c r="J387" s="368" t="str">
        <f>IF(ISBLANK(INDEX('Policy Characteristics'!D:D,MATCH($C387,'Policy Characteristics'!$C:$C,0))),"",INDEX('Policy Characteristics'!D:D,MATCH($C387,'Policy Characteristics'!$C:$C,0)))</f>
        <v>Non BAU Capacity Retirement Schedule</v>
      </c>
      <c r="K387" s="354" t="str">
        <f>IF(ISBLANK(INDEX('Policy Characteristics'!E:E,MATCH($C387,'Policy Characteristics'!$C:$C,0))),"",INDEX('Policy Characteristics'!E:E,MATCH($C387,'Policy Characteristics'!$C:$C,0)))</f>
        <v/>
      </c>
      <c r="L387" s="354">
        <f>IF(ISBLANK(INDEX('Policy Characteristics'!F:F,MATCH($C387,'Policy Characteristics'!$C:$C,0))),"",INDEX('Policy Characteristics'!F:F,MATCH($C387,'Policy Characteristics'!$C:$C,0)))</f>
        <v>0</v>
      </c>
      <c r="M387" s="354">
        <f>IF(ISBLANK(INDEX('Policy Characteristics'!G:G,MATCH($C387,'Policy Characteristics'!$C:$C,0))),"",INDEX('Policy Characteristics'!G:G,MATCH($C387,'Policy Characteristics'!$C:$C,0)))</f>
        <v>1</v>
      </c>
      <c r="N387" s="354">
        <f>IF(ISBLANK(INDEX('Policy Characteristics'!H:H,MATCH($C387,'Policy Characteristics'!$C:$C,0))),"",INDEX('Policy Characteristics'!H:H,MATCH($C387,'Policy Characteristics'!$C:$C,0)))</f>
        <v>1</v>
      </c>
      <c r="O387" s="354" t="str">
        <f>IF(ISBLANK(INDEX('Policy Characteristics'!I:I,MATCH($C387,'Policy Characteristics'!$C:$C,0))),"",INDEX('Policy Characteristics'!I:I,MATCH($C387,'Policy Characteristics'!$C:$C,0)))</f>
        <v>on/off</v>
      </c>
      <c r="P387" s="354" t="str">
        <f>IF(ISBLANK(INDEX('Policy Characteristics'!J:J,MATCH($C387,'Policy Characteristics'!$C:$C,0))),"",INDEX('Policy Characteristics'!J:J,MATCH($C387,'Policy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87" s="354" t="str">
        <f>IF(ISBLANK(INDEX('Policy Characteristics'!K:K,MATCH($C387,'Policy Characteristics'!$C:$C,0))),"",INDEX('Policy Characteristics'!K:K,MATCH($C387,'Policy Characteristics'!$C:$C,0)))</f>
        <v/>
      </c>
      <c r="R387" s="354" t="str">
        <f>IF(ISBLANK(INDEX('Policy Characteristics'!L:L,MATCH($C387,'Policy Characteristics'!$C:$C,0))),"",INDEX('Policy Characteristics'!L:L,MATCH($C387,'Policy Characteristics'!$C:$C,0)))</f>
        <v/>
      </c>
    </row>
    <row r="388" spans="1:18" ht="19.899999999999999" customHeight="1">
      <c r="A388" s="354" t="str">
        <f>IF(ISBLANK(INDEX('Policy Characteristics'!A:A,MATCH($C388,'Policy Characteristics'!$C:$C,0))),"",INDEX('Policy Characteristics'!A:A,MATCH($C388,'Policy Characteristics'!$C:$C,0)))</f>
        <v>Electricity Supply</v>
      </c>
      <c r="B388" s="366" t="str">
        <f>IF(ISBLANK(INDEX('Policy Characteristics'!B:B,MATCH($C388,'Policy Characteristics'!$C:$C,0))),"",INDEX('Policy Characteristics'!B:B,MATCH($C388,'Policy Characteristics'!$C:$C,0)))</f>
        <v>Non BAU Capacity Retirement Schedule</v>
      </c>
      <c r="C388" s="354" t="str">
        <f t="shared" si="23"/>
        <v>Boolean Use Non BAU Capacity Retirement Schedule</v>
      </c>
      <c r="D388" s="348" t="s">
        <v>748</v>
      </c>
      <c r="E388" s="253"/>
      <c r="F388" s="348" t="s">
        <v>749</v>
      </c>
      <c r="G388" s="253"/>
      <c r="H388" s="18">
        <v>865</v>
      </c>
      <c r="I388" s="367" t="s">
        <v>680</v>
      </c>
      <c r="J388" s="368" t="str">
        <f>IF(ISBLANK(INDEX('Policy Characteristics'!D:D,MATCH($C388,'Policy Characteristics'!$C:$C,0))),"",INDEX('Policy Characteristics'!D:D,MATCH($C388,'Policy Characteristics'!$C:$C,0)))</f>
        <v>Non BAU Capacity Retirement Schedule</v>
      </c>
      <c r="K388" s="354" t="str">
        <f>IF(ISBLANK(INDEX('Policy Characteristics'!E:E,MATCH($C388,'Policy Characteristics'!$C:$C,0))),"",INDEX('Policy Characteristics'!E:E,MATCH($C388,'Policy Characteristics'!$C:$C,0)))</f>
        <v/>
      </c>
      <c r="L388" s="354">
        <f>IF(ISBLANK(INDEX('Policy Characteristics'!F:F,MATCH($C388,'Policy Characteristics'!$C:$C,0))),"",INDEX('Policy Characteristics'!F:F,MATCH($C388,'Policy Characteristics'!$C:$C,0)))</f>
        <v>0</v>
      </c>
      <c r="M388" s="354">
        <f>IF(ISBLANK(INDEX('Policy Characteristics'!G:G,MATCH($C388,'Policy Characteristics'!$C:$C,0))),"",INDEX('Policy Characteristics'!G:G,MATCH($C388,'Policy Characteristics'!$C:$C,0)))</f>
        <v>1</v>
      </c>
      <c r="N388" s="354">
        <f>IF(ISBLANK(INDEX('Policy Characteristics'!H:H,MATCH($C388,'Policy Characteristics'!$C:$C,0))),"",INDEX('Policy Characteristics'!H:H,MATCH($C388,'Policy Characteristics'!$C:$C,0)))</f>
        <v>1</v>
      </c>
      <c r="O388" s="354" t="str">
        <f>IF(ISBLANK(INDEX('Policy Characteristics'!I:I,MATCH($C388,'Policy Characteristics'!$C:$C,0))),"",INDEX('Policy Characteristics'!I:I,MATCH($C388,'Policy Characteristics'!$C:$C,0)))</f>
        <v>on/off</v>
      </c>
      <c r="P388" s="354" t="str">
        <f>IF(ISBLANK(INDEX('Policy Characteristics'!J:J,MATCH($C388,'Policy Characteristics'!$C:$C,0))),"",INDEX('Policy Characteristics'!J:J,MATCH($C388,'Policy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88" s="354" t="str">
        <f>IF(ISBLANK(INDEX('Policy Characteristics'!K:K,MATCH($C388,'Policy Characteristics'!$C:$C,0))),"",INDEX('Policy Characteristics'!K:K,MATCH($C388,'Policy Characteristics'!$C:$C,0)))</f>
        <v/>
      </c>
      <c r="R388" s="354" t="str">
        <f>IF(ISBLANK(INDEX('Policy Characteristics'!L:L,MATCH($C388,'Policy Characteristics'!$C:$C,0))),"",INDEX('Policy Characteristics'!L:L,MATCH($C388,'Policy Characteristics'!$C:$C,0)))</f>
        <v/>
      </c>
    </row>
    <row r="389" spans="1:18" ht="19.899999999999999" customHeight="1">
      <c r="A389" s="354" t="str">
        <f>IF(ISBLANK(INDEX('Policy Characteristics'!A:A,MATCH($C389,'Policy Characteristics'!$C:$C,0))),"",INDEX('Policy Characteristics'!A:A,MATCH($C389,'Policy Characteristics'!$C:$C,0)))</f>
        <v>Electricity Supply</v>
      </c>
      <c r="B389" s="366" t="str">
        <f>IF(ISBLANK(INDEX('Policy Characteristics'!B:B,MATCH($C389,'Policy Characteristics'!$C:$C,0))),"",INDEX('Policy Characteristics'!B:B,MATCH($C389,'Policy Characteristics'!$C:$C,0)))</f>
        <v>Non BAU Capacity Retirement Schedule</v>
      </c>
      <c r="C389" s="354" t="str">
        <f t="shared" si="23"/>
        <v>Boolean Use Non BAU Capacity Retirement Schedule</v>
      </c>
      <c r="D389" s="348" t="s">
        <v>750</v>
      </c>
      <c r="E389" s="253"/>
      <c r="F389" s="348" t="s">
        <v>751</v>
      </c>
      <c r="G389" s="253"/>
      <c r="H389" s="18">
        <v>866</v>
      </c>
      <c r="I389" s="367" t="s">
        <v>680</v>
      </c>
      <c r="J389" s="368" t="str">
        <f>IF(ISBLANK(INDEX('Policy Characteristics'!D:D,MATCH($C389,'Policy Characteristics'!$C:$C,0))),"",INDEX('Policy Characteristics'!D:D,MATCH($C389,'Policy Characteristics'!$C:$C,0)))</f>
        <v>Non BAU Capacity Retirement Schedule</v>
      </c>
      <c r="K389" s="354" t="str">
        <f>IF(ISBLANK(INDEX('Policy Characteristics'!E:E,MATCH($C389,'Policy Characteristics'!$C:$C,0))),"",INDEX('Policy Characteristics'!E:E,MATCH($C389,'Policy Characteristics'!$C:$C,0)))</f>
        <v/>
      </c>
      <c r="L389" s="354">
        <f>IF(ISBLANK(INDEX('Policy Characteristics'!F:F,MATCH($C389,'Policy Characteristics'!$C:$C,0))),"",INDEX('Policy Characteristics'!F:F,MATCH($C389,'Policy Characteristics'!$C:$C,0)))</f>
        <v>0</v>
      </c>
      <c r="M389" s="354">
        <f>IF(ISBLANK(INDEX('Policy Characteristics'!G:G,MATCH($C389,'Policy Characteristics'!$C:$C,0))),"",INDEX('Policy Characteristics'!G:G,MATCH($C389,'Policy Characteristics'!$C:$C,0)))</f>
        <v>1</v>
      </c>
      <c r="N389" s="354">
        <f>IF(ISBLANK(INDEX('Policy Characteristics'!H:H,MATCH($C389,'Policy Characteristics'!$C:$C,0))),"",INDEX('Policy Characteristics'!H:H,MATCH($C389,'Policy Characteristics'!$C:$C,0)))</f>
        <v>1</v>
      </c>
      <c r="O389" s="354" t="str">
        <f>IF(ISBLANK(INDEX('Policy Characteristics'!I:I,MATCH($C389,'Policy Characteristics'!$C:$C,0))),"",INDEX('Policy Characteristics'!I:I,MATCH($C389,'Policy Characteristics'!$C:$C,0)))</f>
        <v>on/off</v>
      </c>
      <c r="P389" s="354" t="str">
        <f>IF(ISBLANK(INDEX('Policy Characteristics'!J:J,MATCH($C389,'Policy Characteristics'!$C:$C,0))),"",INDEX('Policy Characteristics'!J:J,MATCH($C389,'Policy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89" s="354" t="str">
        <f>IF(ISBLANK(INDEX('Policy Characteristics'!K:K,MATCH($C389,'Policy Characteristics'!$C:$C,0))),"",INDEX('Policy Characteristics'!K:K,MATCH($C389,'Policy Characteristics'!$C:$C,0)))</f>
        <v/>
      </c>
      <c r="R389" s="354" t="str">
        <f>IF(ISBLANK(INDEX('Policy Characteristics'!L:L,MATCH($C389,'Policy Characteristics'!$C:$C,0))),"",INDEX('Policy Characteristics'!L:L,MATCH($C389,'Policy Characteristics'!$C:$C,0)))</f>
        <v/>
      </c>
    </row>
    <row r="390" spans="1:18" ht="19.899999999999999" customHeight="1">
      <c r="A390" s="354" t="str">
        <f>IF(ISBLANK(INDEX('Policy Characteristics'!A:A,MATCH($C390,'Policy Characteristics'!$C:$C,0))),"",INDEX('Policy Characteristics'!A:A,MATCH($C390,'Policy Characteristics'!$C:$C,0)))</f>
        <v>Electricity Supply</v>
      </c>
      <c r="B390" s="366" t="str">
        <f>IF(ISBLANK(INDEX('Policy Characteristics'!B:B,MATCH($C390,'Policy Characteristics'!$C:$C,0))),"",INDEX('Policy Characteristics'!B:B,MATCH($C390,'Policy Characteristics'!$C:$C,0)))</f>
        <v>Non BAU Capacity Retirement Schedule</v>
      </c>
      <c r="C390" s="354" t="str">
        <f t="shared" si="23"/>
        <v>Boolean Use Non BAU Capacity Retirement Schedule</v>
      </c>
      <c r="D390" s="348" t="s">
        <v>752</v>
      </c>
      <c r="E390" s="253"/>
      <c r="F390" s="348" t="s">
        <v>753</v>
      </c>
      <c r="G390" s="253"/>
      <c r="H390" s="18">
        <v>867</v>
      </c>
      <c r="I390" s="367" t="s">
        <v>680</v>
      </c>
      <c r="J390" s="368" t="str">
        <f>IF(ISBLANK(INDEX('Policy Characteristics'!D:D,MATCH($C390,'Policy Characteristics'!$C:$C,0))),"",INDEX('Policy Characteristics'!D:D,MATCH($C390,'Policy Characteristics'!$C:$C,0)))</f>
        <v>Non BAU Capacity Retirement Schedule</v>
      </c>
      <c r="K390" s="354" t="str">
        <f>IF(ISBLANK(INDEX('Policy Characteristics'!E:E,MATCH($C390,'Policy Characteristics'!$C:$C,0))),"",INDEX('Policy Characteristics'!E:E,MATCH($C390,'Policy Characteristics'!$C:$C,0)))</f>
        <v/>
      </c>
      <c r="L390" s="354">
        <f>IF(ISBLANK(INDEX('Policy Characteristics'!F:F,MATCH($C390,'Policy Characteristics'!$C:$C,0))),"",INDEX('Policy Characteristics'!F:F,MATCH($C390,'Policy Characteristics'!$C:$C,0)))</f>
        <v>0</v>
      </c>
      <c r="M390" s="354">
        <f>IF(ISBLANK(INDEX('Policy Characteristics'!G:G,MATCH($C390,'Policy Characteristics'!$C:$C,0))),"",INDEX('Policy Characteristics'!G:G,MATCH($C390,'Policy Characteristics'!$C:$C,0)))</f>
        <v>1</v>
      </c>
      <c r="N390" s="354">
        <f>IF(ISBLANK(INDEX('Policy Characteristics'!H:H,MATCH($C390,'Policy Characteristics'!$C:$C,0))),"",INDEX('Policy Characteristics'!H:H,MATCH($C390,'Policy Characteristics'!$C:$C,0)))</f>
        <v>1</v>
      </c>
      <c r="O390" s="354" t="str">
        <f>IF(ISBLANK(INDEX('Policy Characteristics'!I:I,MATCH($C390,'Policy Characteristics'!$C:$C,0))),"",INDEX('Policy Characteristics'!I:I,MATCH($C390,'Policy Characteristics'!$C:$C,0)))</f>
        <v>on/off</v>
      </c>
      <c r="P390" s="354" t="str">
        <f>IF(ISBLANK(INDEX('Policy Characteristics'!J:J,MATCH($C390,'Policy Characteristics'!$C:$C,0))),"",INDEX('Policy Characteristics'!J:J,MATCH($C390,'Policy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90" s="354" t="str">
        <f>IF(ISBLANK(INDEX('Policy Characteristics'!K:K,MATCH($C390,'Policy Characteristics'!$C:$C,0))),"",INDEX('Policy Characteristics'!K:K,MATCH($C390,'Policy Characteristics'!$C:$C,0)))</f>
        <v/>
      </c>
      <c r="R390" s="354" t="str">
        <f>IF(ISBLANK(INDEX('Policy Characteristics'!L:L,MATCH($C390,'Policy Characteristics'!$C:$C,0))),"",INDEX('Policy Characteristics'!L:L,MATCH($C390,'Policy Characteristics'!$C:$C,0)))</f>
        <v/>
      </c>
    </row>
    <row r="391" spans="1:18" ht="19.899999999999999" customHeight="1">
      <c r="A391" s="354" t="str">
        <f>IF(ISBLANK(INDEX('Policy Characteristics'!A:A,MATCH($C391,'Policy Characteristics'!$C:$C,0))),"",INDEX('Policy Characteristics'!A:A,MATCH($C391,'Policy Characteristics'!$C:$C,0)))</f>
        <v>Electricity Supply</v>
      </c>
      <c r="B391" s="366" t="str">
        <f>IF(ISBLANK(INDEX('Policy Characteristics'!B:B,MATCH($C391,'Policy Characteristics'!$C:$C,0))),"",INDEX('Policy Characteristics'!B:B,MATCH($C391,'Policy Characteristics'!$C:$C,0)))</f>
        <v>Non BAU Capacity Retirement Schedule</v>
      </c>
      <c r="C391" s="354" t="str">
        <f t="shared" si="23"/>
        <v>Boolean Use Non BAU Capacity Retirement Schedule</v>
      </c>
      <c r="D391" s="348" t="s">
        <v>754</v>
      </c>
      <c r="E391" s="253"/>
      <c r="F391" s="348" t="s">
        <v>755</v>
      </c>
      <c r="G391" s="253"/>
      <c r="H391" s="18">
        <v>868</v>
      </c>
      <c r="I391" s="367" t="s">
        <v>680</v>
      </c>
      <c r="J391" s="368" t="str">
        <f>IF(ISBLANK(INDEX('Policy Characteristics'!D:D,MATCH($C391,'Policy Characteristics'!$C:$C,0))),"",INDEX('Policy Characteristics'!D:D,MATCH($C391,'Policy Characteristics'!$C:$C,0)))</f>
        <v>Non BAU Capacity Retirement Schedule</v>
      </c>
      <c r="K391" s="354" t="str">
        <f>IF(ISBLANK(INDEX('Policy Characteristics'!E:E,MATCH($C391,'Policy Characteristics'!$C:$C,0))),"",INDEX('Policy Characteristics'!E:E,MATCH($C391,'Policy Characteristics'!$C:$C,0)))</f>
        <v/>
      </c>
      <c r="L391" s="354">
        <f>IF(ISBLANK(INDEX('Policy Characteristics'!F:F,MATCH($C391,'Policy Characteristics'!$C:$C,0))),"",INDEX('Policy Characteristics'!F:F,MATCH($C391,'Policy Characteristics'!$C:$C,0)))</f>
        <v>0</v>
      </c>
      <c r="M391" s="354">
        <f>IF(ISBLANK(INDEX('Policy Characteristics'!G:G,MATCH($C391,'Policy Characteristics'!$C:$C,0))),"",INDEX('Policy Characteristics'!G:G,MATCH($C391,'Policy Characteristics'!$C:$C,0)))</f>
        <v>1</v>
      </c>
      <c r="N391" s="354">
        <f>IF(ISBLANK(INDEX('Policy Characteristics'!H:H,MATCH($C391,'Policy Characteristics'!$C:$C,0))),"",INDEX('Policy Characteristics'!H:H,MATCH($C391,'Policy Characteristics'!$C:$C,0)))</f>
        <v>1</v>
      </c>
      <c r="O391" s="354" t="str">
        <f>IF(ISBLANK(INDEX('Policy Characteristics'!I:I,MATCH($C391,'Policy Characteristics'!$C:$C,0))),"",INDEX('Policy Characteristics'!I:I,MATCH($C391,'Policy Characteristics'!$C:$C,0)))</f>
        <v>on/off</v>
      </c>
      <c r="P391" s="354" t="str">
        <f>IF(ISBLANK(INDEX('Policy Characteristics'!J:J,MATCH($C391,'Policy Characteristics'!$C:$C,0))),"",INDEX('Policy Characteristics'!J:J,MATCH($C391,'Policy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91" s="354" t="str">
        <f>IF(ISBLANK(INDEX('Policy Characteristics'!K:K,MATCH($C391,'Policy Characteristics'!$C:$C,0))),"",INDEX('Policy Characteristics'!K:K,MATCH($C391,'Policy Characteristics'!$C:$C,0)))</f>
        <v/>
      </c>
      <c r="R391" s="354" t="str">
        <f>IF(ISBLANK(INDEX('Policy Characteristics'!L:L,MATCH($C391,'Policy Characteristics'!$C:$C,0))),"",INDEX('Policy Characteristics'!L:L,MATCH($C391,'Policy Characteristics'!$C:$C,0)))</f>
        <v/>
      </c>
    </row>
    <row r="392" spans="1:18" ht="19.899999999999999" customHeight="1">
      <c r="A392" s="354" t="str">
        <f>IF(ISBLANK(INDEX('Policy Characteristics'!A:A,MATCH($C392,'Policy Characteristics'!$C:$C,0))),"",INDEX('Policy Characteristics'!A:A,MATCH($C392,'Policy Characteristics'!$C:$C,0)))</f>
        <v>Electricity Supply</v>
      </c>
      <c r="B392" s="366" t="str">
        <f>IF(ISBLANK(INDEX('Policy Characteristics'!B:B,MATCH($C392,'Policy Characteristics'!$C:$C,0))),"",INDEX('Policy Characteristics'!B:B,MATCH($C392,'Policy Characteristics'!$C:$C,0)))</f>
        <v>Non BAU Capacity Retirement Schedule</v>
      </c>
      <c r="C392" s="354" t="str">
        <f t="shared" si="23"/>
        <v>Boolean Use Non BAU Capacity Retirement Schedule</v>
      </c>
      <c r="D392" s="348" t="s">
        <v>756</v>
      </c>
      <c r="E392" s="253"/>
      <c r="F392" s="348" t="s">
        <v>757</v>
      </c>
      <c r="G392" s="253"/>
      <c r="H392" s="18">
        <v>869</v>
      </c>
      <c r="I392" s="367" t="s">
        <v>680</v>
      </c>
      <c r="J392" s="368" t="str">
        <f>IF(ISBLANK(INDEX('Policy Characteristics'!D:D,MATCH($C392,'Policy Characteristics'!$C:$C,0))),"",INDEX('Policy Characteristics'!D:D,MATCH($C392,'Policy Characteristics'!$C:$C,0)))</f>
        <v>Non BAU Capacity Retirement Schedule</v>
      </c>
      <c r="K392" s="354" t="str">
        <f>IF(ISBLANK(INDEX('Policy Characteristics'!E:E,MATCH($C392,'Policy Characteristics'!$C:$C,0))),"",INDEX('Policy Characteristics'!E:E,MATCH($C392,'Policy Characteristics'!$C:$C,0)))</f>
        <v/>
      </c>
      <c r="L392" s="354">
        <f>IF(ISBLANK(INDEX('Policy Characteristics'!F:F,MATCH($C392,'Policy Characteristics'!$C:$C,0))),"",INDEX('Policy Characteristics'!F:F,MATCH($C392,'Policy Characteristics'!$C:$C,0)))</f>
        <v>0</v>
      </c>
      <c r="M392" s="354">
        <f>IF(ISBLANK(INDEX('Policy Characteristics'!G:G,MATCH($C392,'Policy Characteristics'!$C:$C,0))),"",INDEX('Policy Characteristics'!G:G,MATCH($C392,'Policy Characteristics'!$C:$C,0)))</f>
        <v>1</v>
      </c>
      <c r="N392" s="354">
        <f>IF(ISBLANK(INDEX('Policy Characteristics'!H:H,MATCH($C392,'Policy Characteristics'!$C:$C,0))),"",INDEX('Policy Characteristics'!H:H,MATCH($C392,'Policy Characteristics'!$C:$C,0)))</f>
        <v>1</v>
      </c>
      <c r="O392" s="354" t="str">
        <f>IF(ISBLANK(INDEX('Policy Characteristics'!I:I,MATCH($C392,'Policy Characteristics'!$C:$C,0))),"",INDEX('Policy Characteristics'!I:I,MATCH($C392,'Policy Characteristics'!$C:$C,0)))</f>
        <v>on/off</v>
      </c>
      <c r="P392" s="354" t="str">
        <f>IF(ISBLANK(INDEX('Policy Characteristics'!J:J,MATCH($C392,'Policy Characteristics'!$C:$C,0))),"",INDEX('Policy Characteristics'!J:J,MATCH($C392,'Policy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92" s="354" t="str">
        <f>IF(ISBLANK(INDEX('Policy Characteristics'!K:K,MATCH($C392,'Policy Characteristics'!$C:$C,0))),"",INDEX('Policy Characteristics'!K:K,MATCH($C392,'Policy Characteristics'!$C:$C,0)))</f>
        <v/>
      </c>
      <c r="R392" s="354" t="str">
        <f>IF(ISBLANK(INDEX('Policy Characteristics'!L:L,MATCH($C392,'Policy Characteristics'!$C:$C,0))),"",INDEX('Policy Characteristics'!L:L,MATCH($C392,'Policy Characteristics'!$C:$C,0)))</f>
        <v/>
      </c>
    </row>
    <row r="393" spans="1:18" ht="19.899999999999999" customHeight="1">
      <c r="A393" s="354" t="str">
        <f>IF(ISBLANK(INDEX('Policy Characteristics'!A:A,MATCH($C393,'Policy Characteristics'!$C:$C,0))),"",INDEX('Policy Characteristics'!A:A,MATCH($C393,'Policy Characteristics'!$C:$C,0)))</f>
        <v>Electricity Supply</v>
      </c>
      <c r="B393" s="366" t="str">
        <f>IF(ISBLANK(INDEX('Policy Characteristics'!B:B,MATCH($C393,'Policy Characteristics'!$C:$C,0))),"",INDEX('Policy Characteristics'!B:B,MATCH($C393,'Policy Characteristics'!$C:$C,0)))</f>
        <v>Non BAU Capacity Retirement Schedule</v>
      </c>
      <c r="C393" s="354" t="str">
        <f t="shared" si="23"/>
        <v>Boolean Use Non BAU Capacity Retirement Schedule</v>
      </c>
      <c r="D393" s="348" t="s">
        <v>758</v>
      </c>
      <c r="E393" s="253"/>
      <c r="F393" s="348" t="s">
        <v>759</v>
      </c>
      <c r="G393" s="253"/>
      <c r="H393" s="18">
        <v>870</v>
      </c>
      <c r="I393" s="367" t="s">
        <v>680</v>
      </c>
      <c r="J393" s="368" t="str">
        <f>IF(ISBLANK(INDEX('Policy Characteristics'!D:D,MATCH($C393,'Policy Characteristics'!$C:$C,0))),"",INDEX('Policy Characteristics'!D:D,MATCH($C393,'Policy Characteristics'!$C:$C,0)))</f>
        <v>Non BAU Capacity Retirement Schedule</v>
      </c>
      <c r="K393" s="354" t="str">
        <f>IF(ISBLANK(INDEX('Policy Characteristics'!E:E,MATCH($C393,'Policy Characteristics'!$C:$C,0))),"",INDEX('Policy Characteristics'!E:E,MATCH($C393,'Policy Characteristics'!$C:$C,0)))</f>
        <v/>
      </c>
      <c r="L393" s="354">
        <f>IF(ISBLANK(INDEX('Policy Characteristics'!F:F,MATCH($C393,'Policy Characteristics'!$C:$C,0))),"",INDEX('Policy Characteristics'!F:F,MATCH($C393,'Policy Characteristics'!$C:$C,0)))</f>
        <v>0</v>
      </c>
      <c r="M393" s="354">
        <f>IF(ISBLANK(INDEX('Policy Characteristics'!G:G,MATCH($C393,'Policy Characteristics'!$C:$C,0))),"",INDEX('Policy Characteristics'!G:G,MATCH($C393,'Policy Characteristics'!$C:$C,0)))</f>
        <v>1</v>
      </c>
      <c r="N393" s="354">
        <f>IF(ISBLANK(INDEX('Policy Characteristics'!H:H,MATCH($C393,'Policy Characteristics'!$C:$C,0))),"",INDEX('Policy Characteristics'!H:H,MATCH($C393,'Policy Characteristics'!$C:$C,0)))</f>
        <v>1</v>
      </c>
      <c r="O393" s="354" t="str">
        <f>IF(ISBLANK(INDEX('Policy Characteristics'!I:I,MATCH($C393,'Policy Characteristics'!$C:$C,0))),"",INDEX('Policy Characteristics'!I:I,MATCH($C393,'Policy Characteristics'!$C:$C,0)))</f>
        <v>on/off</v>
      </c>
      <c r="P393" s="354" t="str">
        <f>IF(ISBLANK(INDEX('Policy Characteristics'!J:J,MATCH($C393,'Policy Characteristics'!$C:$C,0))),"",INDEX('Policy Characteristics'!J:J,MATCH($C393,'Policy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93" s="354" t="str">
        <f>IF(ISBLANK(INDEX('Policy Characteristics'!K:K,MATCH($C393,'Policy Characteristics'!$C:$C,0))),"",INDEX('Policy Characteristics'!K:K,MATCH($C393,'Policy Characteristics'!$C:$C,0)))</f>
        <v/>
      </c>
      <c r="R393" s="354" t="str">
        <f>IF(ISBLANK(INDEX('Policy Characteristics'!L:L,MATCH($C393,'Policy Characteristics'!$C:$C,0))),"",INDEX('Policy Characteristics'!L:L,MATCH($C393,'Policy Characteristics'!$C:$C,0)))</f>
        <v/>
      </c>
    </row>
    <row r="394" spans="1:18" ht="19.899999999999999" customHeight="1">
      <c r="A394" s="354" t="str">
        <f>IF(ISBLANK(INDEX('Policy Characteristics'!A:A,MATCH($C394,'Policy Characteristics'!$C:$C,0))),"",INDEX('Policy Characteristics'!A:A,MATCH($C394,'Policy Characteristics'!$C:$C,0)))</f>
        <v>Electricity Supply</v>
      </c>
      <c r="B394" s="366" t="str">
        <f>IF(ISBLANK(INDEX('Policy Characteristics'!B:B,MATCH($C394,'Policy Characteristics'!$C:$C,0))),"",INDEX('Policy Characteristics'!B:B,MATCH($C394,'Policy Characteristics'!$C:$C,0)))</f>
        <v>Non BAU Capacity Retirement Schedule</v>
      </c>
      <c r="C394" s="354" t="str">
        <f t="shared" si="23"/>
        <v>Boolean Use Non BAU Capacity Retirement Schedule</v>
      </c>
      <c r="D394" s="348" t="s">
        <v>760</v>
      </c>
      <c r="E394" s="253"/>
      <c r="F394" s="348" t="s">
        <v>761</v>
      </c>
      <c r="G394" s="253"/>
      <c r="H394" s="18">
        <v>871</v>
      </c>
      <c r="I394" s="367" t="s">
        <v>670</v>
      </c>
      <c r="J394" s="368" t="str">
        <f>IF(ISBLANK(INDEX('Policy Characteristics'!D:D,MATCH($C394,'Policy Characteristics'!$C:$C,0))),"",INDEX('Policy Characteristics'!D:D,MATCH($C394,'Policy Characteristics'!$C:$C,0)))</f>
        <v>Non BAU Capacity Retirement Schedule</v>
      </c>
      <c r="K394" s="354" t="str">
        <f>IF(ISBLANK(INDEX('Policy Characteristics'!E:E,MATCH($C394,'Policy Characteristics'!$C:$C,0))),"",INDEX('Policy Characteristics'!E:E,MATCH($C394,'Policy Characteristics'!$C:$C,0)))</f>
        <v/>
      </c>
      <c r="L394" s="354">
        <f>IF(ISBLANK(INDEX('Policy Characteristics'!F:F,MATCH($C394,'Policy Characteristics'!$C:$C,0))),"",INDEX('Policy Characteristics'!F:F,MATCH($C394,'Policy Characteristics'!$C:$C,0)))</f>
        <v>0</v>
      </c>
      <c r="M394" s="354">
        <f>IF(ISBLANK(INDEX('Policy Characteristics'!G:G,MATCH($C394,'Policy Characteristics'!$C:$C,0))),"",INDEX('Policy Characteristics'!G:G,MATCH($C394,'Policy Characteristics'!$C:$C,0)))</f>
        <v>1</v>
      </c>
      <c r="N394" s="354">
        <f>IF(ISBLANK(INDEX('Policy Characteristics'!H:H,MATCH($C394,'Policy Characteristics'!$C:$C,0))),"",INDEX('Policy Characteristics'!H:H,MATCH($C394,'Policy Characteristics'!$C:$C,0)))</f>
        <v>1</v>
      </c>
      <c r="O394" s="354" t="str">
        <f>IF(ISBLANK(INDEX('Policy Characteristics'!I:I,MATCH($C394,'Policy Characteristics'!$C:$C,0))),"",INDEX('Policy Characteristics'!I:I,MATCH($C394,'Policy Characteristics'!$C:$C,0)))</f>
        <v>on/off</v>
      </c>
      <c r="P394" s="354" t="str">
        <f>IF(ISBLANK(INDEX('Policy Characteristics'!J:J,MATCH($C394,'Policy Characteristics'!$C:$C,0))),"",INDEX('Policy Characteristics'!J:J,MATCH($C394,'Policy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94" s="354" t="str">
        <f>IF(ISBLANK(INDEX('Policy Characteristics'!K:K,MATCH($C394,'Policy Characteristics'!$C:$C,0))),"",INDEX('Policy Characteristics'!K:K,MATCH($C394,'Policy Characteristics'!$C:$C,0)))</f>
        <v/>
      </c>
      <c r="R394" s="354" t="str">
        <f>IF(ISBLANK(INDEX('Policy Characteristics'!L:L,MATCH($C394,'Policy Characteristics'!$C:$C,0))),"",INDEX('Policy Characteristics'!L:L,MATCH($C394,'Policy Characteristics'!$C:$C,0)))</f>
        <v/>
      </c>
    </row>
    <row r="395" spans="1:18" ht="19.899999999999999" customHeight="1">
      <c r="A395" s="354" t="str">
        <f>IF(ISBLANK(INDEX('Policy Characteristics'!A:A,MATCH($C395,'Policy Characteristics'!$C:$C,0))),"",INDEX('Policy Characteristics'!A:A,MATCH($C395,'Policy Characteristics'!$C:$C,0)))</f>
        <v>Electricity Supply</v>
      </c>
      <c r="B395" s="366" t="str">
        <f>IF(ISBLANK(INDEX('Policy Characteristics'!B:B,MATCH($C395,'Policy Characteristics'!$C:$C,0))),"",INDEX('Policy Characteristics'!B:B,MATCH($C395,'Policy Characteristics'!$C:$C,0)))</f>
        <v>Non BAU Capacity Retirement Schedule</v>
      </c>
      <c r="C395" s="354" t="str">
        <f t="shared" si="23"/>
        <v>Boolean Use Non BAU Capacity Retirement Schedule</v>
      </c>
      <c r="D395" s="348" t="s">
        <v>762</v>
      </c>
      <c r="E395" s="253"/>
      <c r="F395" s="348" t="s">
        <v>763</v>
      </c>
      <c r="G395" s="253"/>
      <c r="H395" s="18">
        <v>872</v>
      </c>
      <c r="I395" s="367" t="s">
        <v>680</v>
      </c>
      <c r="J395" s="368" t="str">
        <f>IF(ISBLANK(INDEX('Policy Characteristics'!D:D,MATCH($C395,'Policy Characteristics'!$C:$C,0))),"",INDEX('Policy Characteristics'!D:D,MATCH($C395,'Policy Characteristics'!$C:$C,0)))</f>
        <v>Non BAU Capacity Retirement Schedule</v>
      </c>
      <c r="K395" s="354" t="str">
        <f>IF(ISBLANK(INDEX('Policy Characteristics'!E:E,MATCH($C395,'Policy Characteristics'!$C:$C,0))),"",INDEX('Policy Characteristics'!E:E,MATCH($C395,'Policy Characteristics'!$C:$C,0)))</f>
        <v/>
      </c>
      <c r="L395" s="354">
        <f>IF(ISBLANK(INDEX('Policy Characteristics'!F:F,MATCH($C395,'Policy Characteristics'!$C:$C,0))),"",INDEX('Policy Characteristics'!F:F,MATCH($C395,'Policy Characteristics'!$C:$C,0)))</f>
        <v>0</v>
      </c>
      <c r="M395" s="354">
        <f>IF(ISBLANK(INDEX('Policy Characteristics'!G:G,MATCH($C395,'Policy Characteristics'!$C:$C,0))),"",INDEX('Policy Characteristics'!G:G,MATCH($C395,'Policy Characteristics'!$C:$C,0)))</f>
        <v>1</v>
      </c>
      <c r="N395" s="354">
        <f>IF(ISBLANK(INDEX('Policy Characteristics'!H:H,MATCH($C395,'Policy Characteristics'!$C:$C,0))),"",INDEX('Policy Characteristics'!H:H,MATCH($C395,'Policy Characteristics'!$C:$C,0)))</f>
        <v>1</v>
      </c>
      <c r="O395" s="354" t="str">
        <f>IF(ISBLANK(INDEX('Policy Characteristics'!I:I,MATCH($C395,'Policy Characteristics'!$C:$C,0))),"",INDEX('Policy Characteristics'!I:I,MATCH($C395,'Policy Characteristics'!$C:$C,0)))</f>
        <v>on/off</v>
      </c>
      <c r="P395" s="354" t="str">
        <f>IF(ISBLANK(INDEX('Policy Characteristics'!J:J,MATCH($C395,'Policy Characteristics'!$C:$C,0))),"",INDEX('Policy Characteristics'!J:J,MATCH($C395,'Policy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95" s="354" t="str">
        <f>IF(ISBLANK(INDEX('Policy Characteristics'!K:K,MATCH($C395,'Policy Characteristics'!$C:$C,0))),"",INDEX('Policy Characteristics'!K:K,MATCH($C395,'Policy Characteristics'!$C:$C,0)))</f>
        <v/>
      </c>
      <c r="R395" s="354" t="str">
        <f>IF(ISBLANK(INDEX('Policy Characteristics'!L:L,MATCH($C395,'Policy Characteristics'!$C:$C,0))),"",INDEX('Policy Characteristics'!L:L,MATCH($C395,'Policy Characteristics'!$C:$C,0)))</f>
        <v/>
      </c>
    </row>
    <row r="396" spans="1:18" ht="19.899999999999999" customHeight="1">
      <c r="A396" s="354" t="str">
        <f>IF(ISBLANK(INDEX('Policy Characteristics'!A:A,MATCH($C396,'Policy Characteristics'!$C:$C,0))),"",INDEX('Policy Characteristics'!A:A,MATCH($C396,'Policy Characteristics'!$C:$C,0)))</f>
        <v>Electricity Supply</v>
      </c>
      <c r="B396" s="366" t="str">
        <f>IF(ISBLANK(INDEX('Policy Characteristics'!B:B,MATCH($C396,'Policy Characteristics'!$C:$C,0))),"",INDEX('Policy Characteristics'!B:B,MATCH($C396,'Policy Characteristics'!$C:$C,0)))</f>
        <v>Non BAU Capacity Retirement Schedule</v>
      </c>
      <c r="C396" s="354" t="str">
        <f t="shared" si="23"/>
        <v>Boolean Use Non BAU Capacity Retirement Schedule</v>
      </c>
      <c r="D396" s="348" t="s">
        <v>764</v>
      </c>
      <c r="E396" s="253"/>
      <c r="F396" s="348" t="s">
        <v>765</v>
      </c>
      <c r="G396" s="253"/>
      <c r="H396" s="18">
        <v>873</v>
      </c>
      <c r="I396" s="367" t="s">
        <v>680</v>
      </c>
      <c r="J396" s="368" t="str">
        <f>IF(ISBLANK(INDEX('Policy Characteristics'!D:D,MATCH($C396,'Policy Characteristics'!$C:$C,0))),"",INDEX('Policy Characteristics'!D:D,MATCH($C396,'Policy Characteristics'!$C:$C,0)))</f>
        <v>Non BAU Capacity Retirement Schedule</v>
      </c>
      <c r="K396" s="354" t="str">
        <f>IF(ISBLANK(INDEX('Policy Characteristics'!E:E,MATCH($C396,'Policy Characteristics'!$C:$C,0))),"",INDEX('Policy Characteristics'!E:E,MATCH($C396,'Policy Characteristics'!$C:$C,0)))</f>
        <v/>
      </c>
      <c r="L396" s="354">
        <f>IF(ISBLANK(INDEX('Policy Characteristics'!F:F,MATCH($C396,'Policy Characteristics'!$C:$C,0))),"",INDEX('Policy Characteristics'!F:F,MATCH($C396,'Policy Characteristics'!$C:$C,0)))</f>
        <v>0</v>
      </c>
      <c r="M396" s="354">
        <f>IF(ISBLANK(INDEX('Policy Characteristics'!G:G,MATCH($C396,'Policy Characteristics'!$C:$C,0))),"",INDEX('Policy Characteristics'!G:G,MATCH($C396,'Policy Characteristics'!$C:$C,0)))</f>
        <v>1</v>
      </c>
      <c r="N396" s="354">
        <f>IF(ISBLANK(INDEX('Policy Characteristics'!H:H,MATCH($C396,'Policy Characteristics'!$C:$C,0))),"",INDEX('Policy Characteristics'!H:H,MATCH($C396,'Policy Characteristics'!$C:$C,0)))</f>
        <v>1</v>
      </c>
      <c r="O396" s="354" t="str">
        <f>IF(ISBLANK(INDEX('Policy Characteristics'!I:I,MATCH($C396,'Policy Characteristics'!$C:$C,0))),"",INDEX('Policy Characteristics'!I:I,MATCH($C396,'Policy Characteristics'!$C:$C,0)))</f>
        <v>on/off</v>
      </c>
      <c r="P396" s="354" t="str">
        <f>IF(ISBLANK(INDEX('Policy Characteristics'!J:J,MATCH($C396,'Policy Characteristics'!$C:$C,0))),"",INDEX('Policy Characteristics'!J:J,MATCH($C396,'Policy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96" s="354" t="str">
        <f>IF(ISBLANK(INDEX('Policy Characteristics'!K:K,MATCH($C396,'Policy Characteristics'!$C:$C,0))),"",INDEX('Policy Characteristics'!K:K,MATCH($C396,'Policy Characteristics'!$C:$C,0)))</f>
        <v/>
      </c>
      <c r="R396" s="354" t="str">
        <f>IF(ISBLANK(INDEX('Policy Characteristics'!L:L,MATCH($C396,'Policy Characteristics'!$C:$C,0))),"",INDEX('Policy Characteristics'!L:L,MATCH($C396,'Policy Characteristics'!$C:$C,0)))</f>
        <v/>
      </c>
    </row>
    <row r="397" spans="1:18" ht="19.899999999999999" customHeight="1">
      <c r="A397" s="354" t="str">
        <f>IF(ISBLANK(INDEX('Policy Characteristics'!A:A,MATCH($C397,'Policy Characteristics'!$C:$C,0))),"",INDEX('Policy Characteristics'!A:A,MATCH($C397,'Policy Characteristics'!$C:$C,0)))</f>
        <v>Electricity Supply</v>
      </c>
      <c r="B397" s="366" t="str">
        <f>IF(ISBLANK(INDEX('Policy Characteristics'!B:B,MATCH($C397,'Policy Characteristics'!$C:$C,0))),"",INDEX('Policy Characteristics'!B:B,MATCH($C397,'Policy Characteristics'!$C:$C,0)))</f>
        <v>Non BAU Capacity Retirement Schedule</v>
      </c>
      <c r="C397" s="354" t="str">
        <f t="shared" si="23"/>
        <v>Boolean Use Non BAU Capacity Retirement Schedule</v>
      </c>
      <c r="D397" s="348" t="s">
        <v>766</v>
      </c>
      <c r="E397" s="253"/>
      <c r="F397" s="348" t="s">
        <v>767</v>
      </c>
      <c r="G397" s="253"/>
      <c r="H397" s="18">
        <v>874</v>
      </c>
      <c r="I397" s="367" t="s">
        <v>680</v>
      </c>
      <c r="J397" s="368" t="str">
        <f>IF(ISBLANK(INDEX('Policy Characteristics'!D:D,MATCH($C397,'Policy Characteristics'!$C:$C,0))),"",INDEX('Policy Characteristics'!D:D,MATCH($C397,'Policy Characteristics'!$C:$C,0)))</f>
        <v>Non BAU Capacity Retirement Schedule</v>
      </c>
      <c r="K397" s="354" t="str">
        <f>IF(ISBLANK(INDEX('Policy Characteristics'!E:E,MATCH($C397,'Policy Characteristics'!$C:$C,0))),"",INDEX('Policy Characteristics'!E:E,MATCH($C397,'Policy Characteristics'!$C:$C,0)))</f>
        <v/>
      </c>
      <c r="L397" s="354">
        <f>IF(ISBLANK(INDEX('Policy Characteristics'!F:F,MATCH($C397,'Policy Characteristics'!$C:$C,0))),"",INDEX('Policy Characteristics'!F:F,MATCH($C397,'Policy Characteristics'!$C:$C,0)))</f>
        <v>0</v>
      </c>
      <c r="M397" s="354">
        <f>IF(ISBLANK(INDEX('Policy Characteristics'!G:G,MATCH($C397,'Policy Characteristics'!$C:$C,0))),"",INDEX('Policy Characteristics'!G:G,MATCH($C397,'Policy Characteristics'!$C:$C,0)))</f>
        <v>1</v>
      </c>
      <c r="N397" s="354">
        <f>IF(ISBLANK(INDEX('Policy Characteristics'!H:H,MATCH($C397,'Policy Characteristics'!$C:$C,0))),"",INDEX('Policy Characteristics'!H:H,MATCH($C397,'Policy Characteristics'!$C:$C,0)))</f>
        <v>1</v>
      </c>
      <c r="O397" s="354" t="str">
        <f>IF(ISBLANK(INDEX('Policy Characteristics'!I:I,MATCH($C397,'Policy Characteristics'!$C:$C,0))),"",INDEX('Policy Characteristics'!I:I,MATCH($C397,'Policy Characteristics'!$C:$C,0)))</f>
        <v>on/off</v>
      </c>
      <c r="P397" s="354" t="str">
        <f>IF(ISBLANK(INDEX('Policy Characteristics'!J:J,MATCH($C397,'Policy Characteristics'!$C:$C,0))),"",INDEX('Policy Characteristics'!J:J,MATCH($C397,'Policy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97" s="354" t="str">
        <f>IF(ISBLANK(INDEX('Policy Characteristics'!K:K,MATCH($C397,'Policy Characteristics'!$C:$C,0))),"",INDEX('Policy Characteristics'!K:K,MATCH($C397,'Policy Characteristics'!$C:$C,0)))</f>
        <v/>
      </c>
      <c r="R397" s="354" t="str">
        <f>IF(ISBLANK(INDEX('Policy Characteristics'!L:L,MATCH($C397,'Policy Characteristics'!$C:$C,0))),"",INDEX('Policy Characteristics'!L:L,MATCH($C397,'Policy Characteristics'!$C:$C,0)))</f>
        <v/>
      </c>
    </row>
    <row r="398" spans="1:18" ht="19.899999999999999" customHeight="1">
      <c r="A398" s="354" t="str">
        <f>IF(ISBLANK(INDEX('Policy Characteristics'!A:A,MATCH($C398,'Policy Characteristics'!$C:$C,0))),"",INDEX('Policy Characteristics'!A:A,MATCH($C398,'Policy Characteristics'!$C:$C,0)))</f>
        <v>Electricity Supply</v>
      </c>
      <c r="B398" s="366" t="str">
        <f>IF(ISBLANK(INDEX('Policy Characteristics'!B:B,MATCH($C398,'Policy Characteristics'!$C:$C,0))),"",INDEX('Policy Characteristics'!B:B,MATCH($C398,'Policy Characteristics'!$C:$C,0)))</f>
        <v>Non BAU Capacity Retirement Schedule</v>
      </c>
      <c r="C398" s="354" t="str">
        <f t="shared" si="23"/>
        <v>Boolean Use Non BAU Capacity Retirement Schedule</v>
      </c>
      <c r="D398" s="348" t="s">
        <v>768</v>
      </c>
      <c r="E398" s="253"/>
      <c r="F398" s="348" t="s">
        <v>769</v>
      </c>
      <c r="G398" s="253"/>
      <c r="H398" s="18">
        <v>875</v>
      </c>
      <c r="I398" s="367" t="s">
        <v>680</v>
      </c>
      <c r="J398" s="368" t="str">
        <f>IF(ISBLANK(INDEX('Policy Characteristics'!D:D,MATCH($C398,'Policy Characteristics'!$C:$C,0))),"",INDEX('Policy Characteristics'!D:D,MATCH($C398,'Policy Characteristics'!$C:$C,0)))</f>
        <v>Non BAU Capacity Retirement Schedule</v>
      </c>
      <c r="K398" s="354" t="str">
        <f>IF(ISBLANK(INDEX('Policy Characteristics'!E:E,MATCH($C398,'Policy Characteristics'!$C:$C,0))),"",INDEX('Policy Characteristics'!E:E,MATCH($C398,'Policy Characteristics'!$C:$C,0)))</f>
        <v/>
      </c>
      <c r="L398" s="354">
        <f>IF(ISBLANK(INDEX('Policy Characteristics'!F:F,MATCH($C398,'Policy Characteristics'!$C:$C,0))),"",INDEX('Policy Characteristics'!F:F,MATCH($C398,'Policy Characteristics'!$C:$C,0)))</f>
        <v>0</v>
      </c>
      <c r="M398" s="354">
        <f>IF(ISBLANK(INDEX('Policy Characteristics'!G:G,MATCH($C398,'Policy Characteristics'!$C:$C,0))),"",INDEX('Policy Characteristics'!G:G,MATCH($C398,'Policy Characteristics'!$C:$C,0)))</f>
        <v>1</v>
      </c>
      <c r="N398" s="354">
        <f>IF(ISBLANK(INDEX('Policy Characteristics'!H:H,MATCH($C398,'Policy Characteristics'!$C:$C,0))),"",INDEX('Policy Characteristics'!H:H,MATCH($C398,'Policy Characteristics'!$C:$C,0)))</f>
        <v>1</v>
      </c>
      <c r="O398" s="354" t="str">
        <f>IF(ISBLANK(INDEX('Policy Characteristics'!I:I,MATCH($C398,'Policy Characteristics'!$C:$C,0))),"",INDEX('Policy Characteristics'!I:I,MATCH($C398,'Policy Characteristics'!$C:$C,0)))</f>
        <v>on/off</v>
      </c>
      <c r="P398" s="354" t="str">
        <f>IF(ISBLANK(INDEX('Policy Characteristics'!J:J,MATCH($C398,'Policy Characteristics'!$C:$C,0))),"",INDEX('Policy Characteristics'!J:J,MATCH($C398,'Policy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98" s="354" t="str">
        <f>IF(ISBLANK(INDEX('Policy Characteristics'!K:K,MATCH($C398,'Policy Characteristics'!$C:$C,0))),"",INDEX('Policy Characteristics'!K:K,MATCH($C398,'Policy Characteristics'!$C:$C,0)))</f>
        <v/>
      </c>
      <c r="R398" s="354" t="str">
        <f>IF(ISBLANK(INDEX('Policy Characteristics'!L:L,MATCH($C398,'Policy Characteristics'!$C:$C,0))),"",INDEX('Policy Characteristics'!L:L,MATCH($C398,'Policy Characteristics'!$C:$C,0)))</f>
        <v/>
      </c>
    </row>
    <row r="399" spans="1:18" ht="19.899999999999999" customHeight="1">
      <c r="A399" s="354" t="str">
        <f>IF(ISBLANK(INDEX('Policy Characteristics'!A:A,MATCH($C399,'Policy Characteristics'!$C:$C,0))),"",INDEX('Policy Characteristics'!A:A,MATCH($C399,'Policy Characteristics'!$C:$C,0)))</f>
        <v>Electricity Supply</v>
      </c>
      <c r="B399" s="366" t="str">
        <f>IF(ISBLANK(INDEX('Policy Characteristics'!B:B,MATCH($C399,'Policy Characteristics'!$C:$C,0))),"",INDEX('Policy Characteristics'!B:B,MATCH($C399,'Policy Characteristics'!$C:$C,0)))</f>
        <v>Non BAU Capacity Retirement Schedule</v>
      </c>
      <c r="C399" s="354" t="str">
        <f t="shared" si="23"/>
        <v>Boolean Use Non BAU Capacity Retirement Schedule</v>
      </c>
      <c r="D399" s="348" t="s">
        <v>770</v>
      </c>
      <c r="E399" s="253"/>
      <c r="F399" s="348" t="s">
        <v>771</v>
      </c>
      <c r="G399" s="253"/>
      <c r="H399" s="18">
        <v>1768</v>
      </c>
      <c r="I399" s="367" t="s">
        <v>670</v>
      </c>
      <c r="J399" s="368" t="str">
        <f>IF(ISBLANK(INDEX('Policy Characteristics'!D:D,MATCH($C399,'Policy Characteristics'!$C:$C,0))),"",INDEX('Policy Characteristics'!D:D,MATCH($C399,'Policy Characteristics'!$C:$C,0)))</f>
        <v>Non BAU Capacity Retirement Schedule</v>
      </c>
      <c r="K399" s="354" t="str">
        <f>IF(ISBLANK(INDEX('Policy Characteristics'!E:E,MATCH($C399,'Policy Characteristics'!$C:$C,0))),"",INDEX('Policy Characteristics'!E:E,MATCH($C399,'Policy Characteristics'!$C:$C,0)))</f>
        <v/>
      </c>
      <c r="L399" s="354">
        <f>IF(ISBLANK(INDEX('Policy Characteristics'!F:F,MATCH($C399,'Policy Characteristics'!$C:$C,0))),"",INDEX('Policy Characteristics'!F:F,MATCH($C399,'Policy Characteristics'!$C:$C,0)))</f>
        <v>0</v>
      </c>
      <c r="M399" s="354">
        <f>IF(ISBLANK(INDEX('Policy Characteristics'!G:G,MATCH($C399,'Policy Characteristics'!$C:$C,0))),"",INDEX('Policy Characteristics'!G:G,MATCH($C399,'Policy Characteristics'!$C:$C,0)))</f>
        <v>1</v>
      </c>
      <c r="N399" s="354">
        <f>IF(ISBLANK(INDEX('Policy Characteristics'!H:H,MATCH($C399,'Policy Characteristics'!$C:$C,0))),"",INDEX('Policy Characteristics'!H:H,MATCH($C399,'Policy Characteristics'!$C:$C,0)))</f>
        <v>1</v>
      </c>
      <c r="O399" s="354" t="str">
        <f>IF(ISBLANK(INDEX('Policy Characteristics'!I:I,MATCH($C399,'Policy Characteristics'!$C:$C,0))),"",INDEX('Policy Characteristics'!I:I,MATCH($C399,'Policy Characteristics'!$C:$C,0)))</f>
        <v>on/off</v>
      </c>
      <c r="P399" s="354" t="str">
        <f>IF(ISBLANK(INDEX('Policy Characteristics'!J:J,MATCH($C399,'Policy Characteristics'!$C:$C,0))),"",INDEX('Policy Characteristics'!J:J,MATCH($C399,'Policy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399" s="354" t="str">
        <f>IF(ISBLANK(INDEX('Policy Characteristics'!K:K,MATCH($C399,'Policy Characteristics'!$C:$C,0))),"",INDEX('Policy Characteristics'!K:K,MATCH($C399,'Policy Characteristics'!$C:$C,0)))</f>
        <v/>
      </c>
      <c r="R399" s="354" t="str">
        <f>IF(ISBLANK(INDEX('Policy Characteristics'!L:L,MATCH($C399,'Policy Characteristics'!$C:$C,0))),"",INDEX('Policy Characteristics'!L:L,MATCH($C399,'Policy Characteristics'!$C:$C,0)))</f>
        <v/>
      </c>
    </row>
    <row r="400" spans="1:18" ht="19.899999999999999" customHeight="1">
      <c r="A400" s="354" t="str">
        <f>IF(ISBLANK(INDEX('Policy Characteristics'!A:A,MATCH($C400,'Policy Characteristics'!$C:$C,0))),"",INDEX('Policy Characteristics'!A:A,MATCH($C400,'Policy Characteristics'!$C:$C,0)))</f>
        <v>Electricity Supply</v>
      </c>
      <c r="B400" s="366" t="str">
        <f>IF(ISBLANK(INDEX('Policy Characteristics'!B:B,MATCH($C400,'Policy Characteristics'!$C:$C,0))),"",INDEX('Policy Characteristics'!B:B,MATCH($C400,'Policy Characteristics'!$C:$C,0)))</f>
        <v>Non BAU Capacity Retirement Schedule</v>
      </c>
      <c r="C400" s="354" t="str">
        <f t="shared" si="23"/>
        <v>Boolean Use Non BAU Capacity Retirement Schedule</v>
      </c>
      <c r="D400" s="348" t="s">
        <v>772</v>
      </c>
      <c r="E400" s="253"/>
      <c r="F400" s="348" t="s">
        <v>773</v>
      </c>
      <c r="G400" s="253"/>
      <c r="H400" s="18">
        <v>1769</v>
      </c>
      <c r="I400" s="367" t="s">
        <v>680</v>
      </c>
      <c r="J400" s="368" t="str">
        <f>IF(ISBLANK(INDEX('Policy Characteristics'!D:D,MATCH($C400,'Policy Characteristics'!$C:$C,0))),"",INDEX('Policy Characteristics'!D:D,MATCH($C400,'Policy Characteristics'!$C:$C,0)))</f>
        <v>Non BAU Capacity Retirement Schedule</v>
      </c>
      <c r="K400" s="354" t="str">
        <f>IF(ISBLANK(INDEX('Policy Characteristics'!E:E,MATCH($C400,'Policy Characteristics'!$C:$C,0))),"",INDEX('Policy Characteristics'!E:E,MATCH($C400,'Policy Characteristics'!$C:$C,0)))</f>
        <v/>
      </c>
      <c r="L400" s="354">
        <f>IF(ISBLANK(INDEX('Policy Characteristics'!F:F,MATCH($C400,'Policy Characteristics'!$C:$C,0))),"",INDEX('Policy Characteristics'!F:F,MATCH($C400,'Policy Characteristics'!$C:$C,0)))</f>
        <v>0</v>
      </c>
      <c r="M400" s="354">
        <f>IF(ISBLANK(INDEX('Policy Characteristics'!G:G,MATCH($C400,'Policy Characteristics'!$C:$C,0))),"",INDEX('Policy Characteristics'!G:G,MATCH($C400,'Policy Characteristics'!$C:$C,0)))</f>
        <v>1</v>
      </c>
      <c r="N400" s="354">
        <f>IF(ISBLANK(INDEX('Policy Characteristics'!H:H,MATCH($C400,'Policy Characteristics'!$C:$C,0))),"",INDEX('Policy Characteristics'!H:H,MATCH($C400,'Policy Characteristics'!$C:$C,0)))</f>
        <v>1</v>
      </c>
      <c r="O400" s="354" t="str">
        <f>IF(ISBLANK(INDEX('Policy Characteristics'!I:I,MATCH($C400,'Policy Characteristics'!$C:$C,0))),"",INDEX('Policy Characteristics'!I:I,MATCH($C400,'Policy Characteristics'!$C:$C,0)))</f>
        <v>on/off</v>
      </c>
      <c r="P400" s="354" t="str">
        <f>IF(ISBLANK(INDEX('Policy Characteristics'!J:J,MATCH($C400,'Policy Characteristics'!$C:$C,0))),"",INDEX('Policy Characteristics'!J:J,MATCH($C400,'Policy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400" s="354" t="str">
        <f>IF(ISBLANK(INDEX('Policy Characteristics'!K:K,MATCH($C400,'Policy Characteristics'!$C:$C,0))),"",INDEX('Policy Characteristics'!K:K,MATCH($C400,'Policy Characteristics'!$C:$C,0)))</f>
        <v/>
      </c>
      <c r="R400" s="354" t="str">
        <f>IF(ISBLANK(INDEX('Policy Characteristics'!L:L,MATCH($C400,'Policy Characteristics'!$C:$C,0))),"",INDEX('Policy Characteristics'!L:L,MATCH($C400,'Policy Characteristics'!$C:$C,0)))</f>
        <v/>
      </c>
    </row>
    <row r="401" spans="1:18" ht="19.899999999999999" customHeight="1">
      <c r="A401" s="354" t="str">
        <f>IF(ISBLANK(INDEX('Policy Characteristics'!A:A,MATCH($C401,'Policy Characteristics'!$C:$C,0))),"",INDEX('Policy Characteristics'!A:A,MATCH($C401,'Policy Characteristics'!$C:$C,0)))</f>
        <v>Electricity Supply</v>
      </c>
      <c r="B401" s="366" t="str">
        <f>IF(ISBLANK(INDEX('Policy Characteristics'!B:B,MATCH($C401,'Policy Characteristics'!$C:$C,0))),"",INDEX('Policy Characteristics'!B:B,MATCH($C401,'Policy Characteristics'!$C:$C,0)))</f>
        <v>Non BAU Capacity Retirement Schedule</v>
      </c>
      <c r="C401" s="354" t="str">
        <f t="shared" si="23"/>
        <v>Boolean Use Non BAU Capacity Retirement Schedule</v>
      </c>
      <c r="D401" s="348" t="s">
        <v>774</v>
      </c>
      <c r="E401" s="253"/>
      <c r="F401" s="348" t="s">
        <v>775</v>
      </c>
      <c r="G401" s="253"/>
      <c r="H401" s="18">
        <v>1770</v>
      </c>
      <c r="I401" s="367" t="s">
        <v>680</v>
      </c>
      <c r="J401" s="368" t="str">
        <f>IF(ISBLANK(INDEX('Policy Characteristics'!D:D,MATCH($C401,'Policy Characteristics'!$C:$C,0))),"",INDEX('Policy Characteristics'!D:D,MATCH($C401,'Policy Characteristics'!$C:$C,0)))</f>
        <v>Non BAU Capacity Retirement Schedule</v>
      </c>
      <c r="K401" s="354" t="str">
        <f>IF(ISBLANK(INDEX('Policy Characteristics'!E:E,MATCH($C401,'Policy Characteristics'!$C:$C,0))),"",INDEX('Policy Characteristics'!E:E,MATCH($C401,'Policy Characteristics'!$C:$C,0)))</f>
        <v/>
      </c>
      <c r="L401" s="354">
        <f>IF(ISBLANK(INDEX('Policy Characteristics'!F:F,MATCH($C401,'Policy Characteristics'!$C:$C,0))),"",INDEX('Policy Characteristics'!F:F,MATCH($C401,'Policy Characteristics'!$C:$C,0)))</f>
        <v>0</v>
      </c>
      <c r="M401" s="354">
        <f>IF(ISBLANK(INDEX('Policy Characteristics'!G:G,MATCH($C401,'Policy Characteristics'!$C:$C,0))),"",INDEX('Policy Characteristics'!G:G,MATCH($C401,'Policy Characteristics'!$C:$C,0)))</f>
        <v>1</v>
      </c>
      <c r="N401" s="354">
        <f>IF(ISBLANK(INDEX('Policy Characteristics'!H:H,MATCH($C401,'Policy Characteristics'!$C:$C,0))),"",INDEX('Policy Characteristics'!H:H,MATCH($C401,'Policy Characteristics'!$C:$C,0)))</f>
        <v>1</v>
      </c>
      <c r="O401" s="354" t="str">
        <f>IF(ISBLANK(INDEX('Policy Characteristics'!I:I,MATCH($C401,'Policy Characteristics'!$C:$C,0))),"",INDEX('Policy Characteristics'!I:I,MATCH($C401,'Policy Characteristics'!$C:$C,0)))</f>
        <v>on/off</v>
      </c>
      <c r="P401" s="354" t="str">
        <f>IF(ISBLANK(INDEX('Policy Characteristics'!J:J,MATCH($C401,'Policy Characteristics'!$C:$C,0))),"",INDEX('Policy Characteristics'!J:J,MATCH($C401,'Policy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401" s="354" t="str">
        <f>IF(ISBLANK(INDEX('Policy Characteristics'!K:K,MATCH($C401,'Policy Characteristics'!$C:$C,0))),"",INDEX('Policy Characteristics'!K:K,MATCH($C401,'Policy Characteristics'!$C:$C,0)))</f>
        <v/>
      </c>
      <c r="R401" s="354" t="str">
        <f>IF(ISBLANK(INDEX('Policy Characteristics'!L:L,MATCH($C401,'Policy Characteristics'!$C:$C,0))),"",INDEX('Policy Characteristics'!L:L,MATCH($C401,'Policy Characteristics'!$C:$C,0)))</f>
        <v/>
      </c>
    </row>
    <row r="402" spans="1:18" ht="19.899999999999999" customHeight="1">
      <c r="A402" s="354" t="str">
        <f>IF(ISBLANK(INDEX('Policy Characteristics'!A:A,MATCH($C402,'Policy Characteristics'!$C:$C,0))),"",INDEX('Policy Characteristics'!A:A,MATCH($C402,'Policy Characteristics'!$C:$C,0)))</f>
        <v>Electricity Supply</v>
      </c>
      <c r="B402" s="366" t="str">
        <f>IF(ISBLANK(INDEX('Policy Characteristics'!B:B,MATCH($C402,'Policy Characteristics'!$C:$C,0))),"",INDEX('Policy Characteristics'!B:B,MATCH($C402,'Policy Characteristics'!$C:$C,0)))</f>
        <v>Non BAU Capacity Retirement Schedule</v>
      </c>
      <c r="C402" s="354" t="str">
        <f t="shared" si="23"/>
        <v>Boolean Use Non BAU Capacity Retirement Schedule</v>
      </c>
      <c r="D402" s="348" t="s">
        <v>776</v>
      </c>
      <c r="E402" s="253"/>
      <c r="F402" s="348" t="s">
        <v>777</v>
      </c>
      <c r="G402" s="253"/>
      <c r="H402" s="18">
        <v>1771</v>
      </c>
      <c r="I402" s="367" t="s">
        <v>680</v>
      </c>
      <c r="J402" s="368" t="str">
        <f>IF(ISBLANK(INDEX('Policy Characteristics'!D:D,MATCH($C402,'Policy Characteristics'!$C:$C,0))),"",INDEX('Policy Characteristics'!D:D,MATCH($C402,'Policy Characteristics'!$C:$C,0)))</f>
        <v>Non BAU Capacity Retirement Schedule</v>
      </c>
      <c r="K402" s="354" t="str">
        <f>IF(ISBLANK(INDEX('Policy Characteristics'!E:E,MATCH($C402,'Policy Characteristics'!$C:$C,0))),"",INDEX('Policy Characteristics'!E:E,MATCH($C402,'Policy Characteristics'!$C:$C,0)))</f>
        <v/>
      </c>
      <c r="L402" s="354">
        <f>IF(ISBLANK(INDEX('Policy Characteristics'!F:F,MATCH($C402,'Policy Characteristics'!$C:$C,0))),"",INDEX('Policy Characteristics'!F:F,MATCH($C402,'Policy Characteristics'!$C:$C,0)))</f>
        <v>0</v>
      </c>
      <c r="M402" s="354">
        <f>IF(ISBLANK(INDEX('Policy Characteristics'!G:G,MATCH($C402,'Policy Characteristics'!$C:$C,0))),"",INDEX('Policy Characteristics'!G:G,MATCH($C402,'Policy Characteristics'!$C:$C,0)))</f>
        <v>1</v>
      </c>
      <c r="N402" s="354">
        <f>IF(ISBLANK(INDEX('Policy Characteristics'!H:H,MATCH($C402,'Policy Characteristics'!$C:$C,0))),"",INDEX('Policy Characteristics'!H:H,MATCH($C402,'Policy Characteristics'!$C:$C,0)))</f>
        <v>1</v>
      </c>
      <c r="O402" s="354" t="str">
        <f>IF(ISBLANK(INDEX('Policy Characteristics'!I:I,MATCH($C402,'Policy Characteristics'!$C:$C,0))),"",INDEX('Policy Characteristics'!I:I,MATCH($C402,'Policy Characteristics'!$C:$C,0)))</f>
        <v>on/off</v>
      </c>
      <c r="P402" s="354" t="str">
        <f>IF(ISBLANK(INDEX('Policy Characteristics'!J:J,MATCH($C402,'Policy Characteristics'!$C:$C,0))),"",INDEX('Policy Characteristics'!J:J,MATCH($C402,'Policy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402" s="354" t="str">
        <f>IF(ISBLANK(INDEX('Policy Characteristics'!K:K,MATCH($C402,'Policy Characteristics'!$C:$C,0))),"",INDEX('Policy Characteristics'!K:K,MATCH($C402,'Policy Characteristics'!$C:$C,0)))</f>
        <v/>
      </c>
      <c r="R402" s="354" t="str">
        <f>IF(ISBLANK(INDEX('Policy Characteristics'!L:L,MATCH($C402,'Policy Characteristics'!$C:$C,0))),"",INDEX('Policy Characteristics'!L:L,MATCH($C402,'Policy Characteristics'!$C:$C,0)))</f>
        <v/>
      </c>
    </row>
    <row r="403" spans="1:18" ht="19.899999999999999" customHeight="1">
      <c r="A403" s="354" t="str">
        <f>IF(ISBLANK(INDEX('Policy Characteristics'!A:A,MATCH($C403,'Policy Characteristics'!$C:$C,0))),"",INDEX('Policy Characteristics'!A:A,MATCH($C403,'Policy Characteristics'!$C:$C,0)))</f>
        <v>Electricity Supply</v>
      </c>
      <c r="B403" s="366" t="str">
        <f>IF(ISBLANK(INDEX('Policy Characteristics'!B:B,MATCH($C403,'Policy Characteristics'!$C:$C,0))),"",INDEX('Policy Characteristics'!B:B,MATCH($C403,'Policy Characteristics'!$C:$C,0)))</f>
        <v>Non BAU Capacity Retirement Schedule</v>
      </c>
      <c r="C403" s="354" t="str">
        <f t="shared" si="23"/>
        <v>Boolean Use Non BAU Capacity Retirement Schedule</v>
      </c>
      <c r="D403" s="348" t="s">
        <v>778</v>
      </c>
      <c r="E403" s="253"/>
      <c r="F403" s="348" t="s">
        <v>779</v>
      </c>
      <c r="G403" s="253"/>
      <c r="H403" s="18">
        <v>1772</v>
      </c>
      <c r="I403" s="367" t="s">
        <v>680</v>
      </c>
      <c r="J403" s="368" t="str">
        <f>IF(ISBLANK(INDEX('Policy Characteristics'!D:D,MATCH($C403,'Policy Characteristics'!$C:$C,0))),"",INDEX('Policy Characteristics'!D:D,MATCH($C403,'Policy Characteristics'!$C:$C,0)))</f>
        <v>Non BAU Capacity Retirement Schedule</v>
      </c>
      <c r="K403" s="354" t="str">
        <f>IF(ISBLANK(INDEX('Policy Characteristics'!E:E,MATCH($C403,'Policy Characteristics'!$C:$C,0))),"",INDEX('Policy Characteristics'!E:E,MATCH($C403,'Policy Characteristics'!$C:$C,0)))</f>
        <v/>
      </c>
      <c r="L403" s="354">
        <f>IF(ISBLANK(INDEX('Policy Characteristics'!F:F,MATCH($C403,'Policy Characteristics'!$C:$C,0))),"",INDEX('Policy Characteristics'!F:F,MATCH($C403,'Policy Characteristics'!$C:$C,0)))</f>
        <v>0</v>
      </c>
      <c r="M403" s="354">
        <f>IF(ISBLANK(INDEX('Policy Characteristics'!G:G,MATCH($C403,'Policy Characteristics'!$C:$C,0))),"",INDEX('Policy Characteristics'!G:G,MATCH($C403,'Policy Characteristics'!$C:$C,0)))</f>
        <v>1</v>
      </c>
      <c r="N403" s="354">
        <f>IF(ISBLANK(INDEX('Policy Characteristics'!H:H,MATCH($C403,'Policy Characteristics'!$C:$C,0))),"",INDEX('Policy Characteristics'!H:H,MATCH($C403,'Policy Characteristics'!$C:$C,0)))</f>
        <v>1</v>
      </c>
      <c r="O403" s="354" t="str">
        <f>IF(ISBLANK(INDEX('Policy Characteristics'!I:I,MATCH($C403,'Policy Characteristics'!$C:$C,0))),"",INDEX('Policy Characteristics'!I:I,MATCH($C403,'Policy Characteristics'!$C:$C,0)))</f>
        <v>on/off</v>
      </c>
      <c r="P403" s="354" t="str">
        <f>IF(ISBLANK(INDEX('Policy Characteristics'!J:J,MATCH($C403,'Policy Characteristics'!$C:$C,0))),"",INDEX('Policy Characteristics'!J:J,MATCH($C403,'Policy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403" s="354" t="str">
        <f>IF(ISBLANK(INDEX('Policy Characteristics'!K:K,MATCH($C403,'Policy Characteristics'!$C:$C,0))),"",INDEX('Policy Characteristics'!K:K,MATCH($C403,'Policy Characteristics'!$C:$C,0)))</f>
        <v/>
      </c>
      <c r="R403" s="354" t="str">
        <f>IF(ISBLANK(INDEX('Policy Characteristics'!L:L,MATCH($C403,'Policy Characteristics'!$C:$C,0))),"",INDEX('Policy Characteristics'!L:L,MATCH($C403,'Policy Characteristics'!$C:$C,0)))</f>
        <v/>
      </c>
    </row>
    <row r="404" spans="1:18" ht="19.899999999999999" customHeight="1">
      <c r="A404" s="354" t="str">
        <f>IF(ISBLANK(INDEX('Policy Characteristics'!A:A,MATCH($C404,'Policy Characteristics'!$C:$C,0))),"",INDEX('Policy Characteristics'!A:A,MATCH($C404,'Policy Characteristics'!$C:$C,0)))</f>
        <v>Electricity Supply</v>
      </c>
      <c r="B404" s="366" t="str">
        <f>IF(ISBLANK(INDEX('Policy Characteristics'!B:B,MATCH($C404,'Policy Characteristics'!$C:$C,0))),"",INDEX('Policy Characteristics'!B:B,MATCH($C404,'Policy Characteristics'!$C:$C,0)))</f>
        <v>Non BAU Capacity Retirement Schedule</v>
      </c>
      <c r="C404" s="354" t="str">
        <f t="shared" si="23"/>
        <v>Boolean Use Non BAU Capacity Retirement Schedule</v>
      </c>
      <c r="D404" s="348" t="s">
        <v>780</v>
      </c>
      <c r="E404" s="253"/>
      <c r="F404" s="348" t="s">
        <v>781</v>
      </c>
      <c r="G404" s="253"/>
      <c r="H404" s="18">
        <v>1773</v>
      </c>
      <c r="I404" s="367" t="s">
        <v>680</v>
      </c>
      <c r="J404" s="368" t="str">
        <f>IF(ISBLANK(INDEX('Policy Characteristics'!D:D,MATCH($C404,'Policy Characteristics'!$C:$C,0))),"",INDEX('Policy Characteristics'!D:D,MATCH($C404,'Policy Characteristics'!$C:$C,0)))</f>
        <v>Non BAU Capacity Retirement Schedule</v>
      </c>
      <c r="K404" s="354" t="str">
        <f>IF(ISBLANK(INDEX('Policy Characteristics'!E:E,MATCH($C404,'Policy Characteristics'!$C:$C,0))),"",INDEX('Policy Characteristics'!E:E,MATCH($C404,'Policy Characteristics'!$C:$C,0)))</f>
        <v/>
      </c>
      <c r="L404" s="354">
        <f>IF(ISBLANK(INDEX('Policy Characteristics'!F:F,MATCH($C404,'Policy Characteristics'!$C:$C,0))),"",INDEX('Policy Characteristics'!F:F,MATCH($C404,'Policy Characteristics'!$C:$C,0)))</f>
        <v>0</v>
      </c>
      <c r="M404" s="354">
        <f>IF(ISBLANK(INDEX('Policy Characteristics'!G:G,MATCH($C404,'Policy Characteristics'!$C:$C,0))),"",INDEX('Policy Characteristics'!G:G,MATCH($C404,'Policy Characteristics'!$C:$C,0)))</f>
        <v>1</v>
      </c>
      <c r="N404" s="354">
        <f>IF(ISBLANK(INDEX('Policy Characteristics'!H:H,MATCH($C404,'Policy Characteristics'!$C:$C,0))),"",INDEX('Policy Characteristics'!H:H,MATCH($C404,'Policy Characteristics'!$C:$C,0)))</f>
        <v>1</v>
      </c>
      <c r="O404" s="354" t="str">
        <f>IF(ISBLANK(INDEX('Policy Characteristics'!I:I,MATCH($C404,'Policy Characteristics'!$C:$C,0))),"",INDEX('Policy Characteristics'!I:I,MATCH($C404,'Policy Characteristics'!$C:$C,0)))</f>
        <v>on/off</v>
      </c>
      <c r="P404" s="354" t="str">
        <f>IF(ISBLANK(INDEX('Policy Characteristics'!J:J,MATCH($C404,'Policy Characteristics'!$C:$C,0))),"",INDEX('Policy Characteristics'!J:J,MATCH($C404,'Policy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404" s="354" t="str">
        <f>IF(ISBLANK(INDEX('Policy Characteristics'!K:K,MATCH($C404,'Policy Characteristics'!$C:$C,0))),"",INDEX('Policy Characteristics'!K:K,MATCH($C404,'Policy Characteristics'!$C:$C,0)))</f>
        <v/>
      </c>
      <c r="R404" s="354" t="str">
        <f>IF(ISBLANK(INDEX('Policy Characteristics'!L:L,MATCH($C404,'Policy Characteristics'!$C:$C,0))),"",INDEX('Policy Characteristics'!L:L,MATCH($C404,'Policy Characteristics'!$C:$C,0)))</f>
        <v/>
      </c>
    </row>
    <row r="405" spans="1:18" ht="19.899999999999999" customHeight="1">
      <c r="A405" s="354" t="str">
        <f>IF(ISBLANK(INDEX('Policy Characteristics'!A:A,MATCH($C405,'Policy Characteristics'!$C:$C,0))),"",INDEX('Policy Characteristics'!A:A,MATCH($C405,'Policy Characteristics'!$C:$C,0)))</f>
        <v>Electricity Supply</v>
      </c>
      <c r="B405" s="366" t="str">
        <f>IF(ISBLANK(INDEX('Policy Characteristics'!B:B,MATCH($C405,'Policy Characteristics'!$C:$C,0))),"",INDEX('Policy Characteristics'!B:B,MATCH($C405,'Policy Characteristics'!$C:$C,0)))</f>
        <v>Non BAU Capacity Retirement Schedule</v>
      </c>
      <c r="C405" s="354" t="str">
        <f t="shared" si="23"/>
        <v>Boolean Use Non BAU Capacity Retirement Schedule</v>
      </c>
      <c r="D405" s="348" t="s">
        <v>782</v>
      </c>
      <c r="E405" s="253"/>
      <c r="F405" s="348" t="s">
        <v>783</v>
      </c>
      <c r="G405" s="253"/>
      <c r="H405" s="18">
        <v>2240</v>
      </c>
      <c r="I405" s="367" t="s">
        <v>680</v>
      </c>
      <c r="J405" s="368" t="str">
        <f>IF(ISBLANK(INDEX('Policy Characteristics'!D:D,MATCH($C405,'Policy Characteristics'!$C:$C,0))),"",INDEX('Policy Characteristics'!D:D,MATCH($C405,'Policy Characteristics'!$C:$C,0)))</f>
        <v>Non BAU Capacity Retirement Schedule</v>
      </c>
      <c r="K405" s="354" t="str">
        <f>IF(ISBLANK(INDEX('Policy Characteristics'!E:E,MATCH($C405,'Policy Characteristics'!$C:$C,0))),"",INDEX('Policy Characteristics'!E:E,MATCH($C405,'Policy Characteristics'!$C:$C,0)))</f>
        <v/>
      </c>
      <c r="L405" s="354">
        <f>IF(ISBLANK(INDEX('Policy Characteristics'!F:F,MATCH($C405,'Policy Characteristics'!$C:$C,0))),"",INDEX('Policy Characteristics'!F:F,MATCH($C405,'Policy Characteristics'!$C:$C,0)))</f>
        <v>0</v>
      </c>
      <c r="M405" s="354">
        <f>IF(ISBLANK(INDEX('Policy Characteristics'!G:G,MATCH($C405,'Policy Characteristics'!$C:$C,0))),"",INDEX('Policy Characteristics'!G:G,MATCH($C405,'Policy Characteristics'!$C:$C,0)))</f>
        <v>1</v>
      </c>
      <c r="N405" s="354">
        <f>IF(ISBLANK(INDEX('Policy Characteristics'!H:H,MATCH($C405,'Policy Characteristics'!$C:$C,0))),"",INDEX('Policy Characteristics'!H:H,MATCH($C405,'Policy Characteristics'!$C:$C,0)))</f>
        <v>1</v>
      </c>
      <c r="O405" s="354" t="str">
        <f>IF(ISBLANK(INDEX('Policy Characteristics'!I:I,MATCH($C405,'Policy Characteristics'!$C:$C,0))),"",INDEX('Policy Characteristics'!I:I,MATCH($C405,'Policy Characteristics'!$C:$C,0)))</f>
        <v>on/off</v>
      </c>
      <c r="P405" s="354" t="str">
        <f>IF(ISBLANK(INDEX('Policy Characteristics'!J:J,MATCH($C405,'Policy Characteristics'!$C:$C,0))),"",INDEX('Policy Characteristics'!J:J,MATCH($C405,'Policy Characteristics'!$C:$C,0)))</f>
        <v>**Description:** The EPS calculates economic capacity additions and retirements in each time step. In addition, it incorporates any announced retirements through input data files. When this lever is activated for a selected generation technology, the model replaces the corresponding BAU retirement schedule with an alternate schedule specified in a separate input data file. The two schedules are alternatives and are not added together. // **Guidance for setting values:** In South Korea, the BAU retirement schedule is based on the Ministry of Trade, Industry and Energy's 11th Basic Plan for Long-term Electricity Supply and Demand for 2024–2038, and on plant lifetimes for 2039–2050 (30 years for coal and 60 years for nuclear), totalling about 18.9 GW of retirements over 2039–2050. In the BAU, natural gas plants are subject only to economic retirement after 2038. Activating this lever substitutes an alternate schedule that also retires natural gas combined cycle plants on a lifetime basis, raising retirements over the same period to about 42.3 GW, of which 22.6 GW is natural gas combined cycle.</v>
      </c>
      <c r="Q405" s="354"/>
      <c r="R405" s="354"/>
    </row>
    <row r="406" spans="1:18" s="354" customFormat="1" ht="19.899999999999999" customHeight="1">
      <c r="A406" s="354" t="str">
        <f>IF(ISBLANK(INDEX('Policy Characteristics'!A:A,MATCH($C406,'Policy Characteristics'!$C:$C,0))),"",INDEX('Policy Characteristics'!A:A,MATCH($C406,'Policy Characteristics'!$C:$C,0)))</f>
        <v>Electricity Supply</v>
      </c>
      <c r="B406" s="366" t="str">
        <f>IF(ISBLANK(INDEX('Policy Characteristics'!B:B,MATCH($C406,'Policy Characteristics'!$C:$C,0))),"",INDEX('Policy Characteristics'!B:B,MATCH($C406,'Policy Characteristics'!$C:$C,0)))</f>
        <v>Non BAU Mandated Capacity Construction</v>
      </c>
      <c r="C406" t="s">
        <v>278</v>
      </c>
      <c r="D406" s="253" t="s">
        <v>736</v>
      </c>
      <c r="E406" s="253"/>
      <c r="F406" s="253" t="s">
        <v>737</v>
      </c>
      <c r="G406" s="253"/>
      <c r="H406" s="18">
        <v>633</v>
      </c>
      <c r="I406" s="367" t="s">
        <v>680</v>
      </c>
      <c r="J406" s="368" t="str">
        <f>IF(ISBLANK(INDEX('Policy Characteristics'!D:D,MATCH($C406,'Policy Characteristics'!$C:$C,0))),"",INDEX('Policy Characteristics'!D:D,MATCH($C406,'Policy Characteristics'!$C:$C,0)))</f>
        <v>Non BAU Mandated Capacity Construction</v>
      </c>
      <c r="K406" s="354" t="str">
        <f>IF(ISBLANK(INDEX('Policy Characteristics'!E:E,MATCH($C406,'Policy Characteristics'!$C:$C,0))),"",INDEX('Policy Characteristics'!E:E,MATCH($C406,'Policy Characteristics'!$C:$C,0)))</f>
        <v/>
      </c>
      <c r="L406" s="354">
        <f>IF(ISBLANK(INDEX('Policy Characteristics'!F:F,MATCH($C406,'Policy Characteristics'!$C:$C,0))),"",INDEX('Policy Characteristics'!F:F,MATCH($C406,'Policy Characteristics'!$C:$C,0)))</f>
        <v>0</v>
      </c>
      <c r="M406" s="354">
        <f>IF(ISBLANK(INDEX('Policy Characteristics'!G:G,MATCH($C406,'Policy Characteristics'!$C:$C,0))),"",INDEX('Policy Characteristics'!G:G,MATCH($C406,'Policy Characteristics'!$C:$C,0)))</f>
        <v>1</v>
      </c>
      <c r="N406" s="354">
        <f>IF(ISBLANK(INDEX('Policy Characteristics'!H:H,MATCH($C406,'Policy Characteristics'!$C:$C,0))),"",INDEX('Policy Characteristics'!H:H,MATCH($C406,'Policy Characteristics'!$C:$C,0)))</f>
        <v>1</v>
      </c>
      <c r="O406" s="354" t="str">
        <f>IF(ISBLANK(INDEX('Policy Characteristics'!I:I,MATCH($C406,'Policy Characteristics'!$C:$C,0))),"",INDEX('Policy Characteristics'!I:I,MATCH($C406,'Policy Characteristics'!$C:$C,0)))</f>
        <v>on/off</v>
      </c>
      <c r="P406" s="354" t="str">
        <f>IF(ISBLANK(INDEX('Policy Characteristics'!J:J,MATCH($C406,'Policy Characteristics'!$C:$C,0))),"",INDEX('Policy Characteristics'!J:J,MATCH($C406,'Policy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06" s="354" t="str">
        <f>IF(ISBLANK(INDEX('Policy Characteristics'!K:K,MATCH($C406,'Policy Characteristics'!$C:$C,0))),"",INDEX('Policy Characteristics'!K:K,MATCH($C406,'Policy Characteristics'!$C:$C,0)))</f>
        <v/>
      </c>
      <c r="R406" s="354" t="str">
        <f>IF(ISBLANK(INDEX('Policy Characteristics'!L:L,MATCH($C406,'Policy Characteristics'!$C:$C,0))),"",INDEX('Policy Characteristics'!L:L,MATCH($C406,'Policy Characteristics'!$C:$C,0)))</f>
        <v/>
      </c>
    </row>
    <row r="407" spans="1:18" s="354" customFormat="1" ht="19.899999999999999" customHeight="1">
      <c r="A407" s="354" t="str">
        <f>IF(ISBLANK(INDEX('Policy Characteristics'!A:A,MATCH($C407,'Policy Characteristics'!$C:$C,0))),"",INDEX('Policy Characteristics'!A:A,MATCH($C407,'Policy Characteristics'!$C:$C,0)))</f>
        <v>Electricity Supply</v>
      </c>
      <c r="B407" s="366" t="str">
        <f>IF(ISBLANK(INDEX('Policy Characteristics'!B:B,MATCH($C407,'Policy Characteristics'!$C:$C,0))),"",INDEX('Policy Characteristics'!B:B,MATCH($C407,'Policy Characteristics'!$C:$C,0)))</f>
        <v>Non BAU Mandated Capacity Construction</v>
      </c>
      <c r="C407" s="354" t="str">
        <f t="shared" ref="C407:C429" si="24">C$406</f>
        <v>Boolean Use Non BAU Mandated Capacity Construction Schedule</v>
      </c>
      <c r="D407" s="348" t="s">
        <v>738</v>
      </c>
      <c r="E407" s="253"/>
      <c r="F407" s="348" t="s">
        <v>739</v>
      </c>
      <c r="G407" s="253"/>
      <c r="H407" s="18">
        <v>634</v>
      </c>
      <c r="I407" s="367" t="s">
        <v>680</v>
      </c>
      <c r="J407" s="368" t="str">
        <f>IF(ISBLANK(INDEX('Policy Characteristics'!D:D,MATCH($C407,'Policy Characteristics'!$C:$C,0))),"",INDEX('Policy Characteristics'!D:D,MATCH($C407,'Policy Characteristics'!$C:$C,0)))</f>
        <v>Non BAU Mandated Capacity Construction</v>
      </c>
      <c r="K407" s="354" t="str">
        <f>IF(ISBLANK(INDEX('Policy Characteristics'!E:E,MATCH($C407,'Policy Characteristics'!$C:$C,0))),"",INDEX('Policy Characteristics'!E:E,MATCH($C407,'Policy Characteristics'!$C:$C,0)))</f>
        <v/>
      </c>
      <c r="L407" s="354">
        <f>IF(ISBLANK(INDEX('Policy Characteristics'!F:F,MATCH($C407,'Policy Characteristics'!$C:$C,0))),"",INDEX('Policy Characteristics'!F:F,MATCH($C407,'Policy Characteristics'!$C:$C,0)))</f>
        <v>0</v>
      </c>
      <c r="M407" s="354">
        <f>IF(ISBLANK(INDEX('Policy Characteristics'!G:G,MATCH($C407,'Policy Characteristics'!$C:$C,0))),"",INDEX('Policy Characteristics'!G:G,MATCH($C407,'Policy Characteristics'!$C:$C,0)))</f>
        <v>1</v>
      </c>
      <c r="N407" s="354">
        <f>IF(ISBLANK(INDEX('Policy Characteristics'!H:H,MATCH($C407,'Policy Characteristics'!$C:$C,0))),"",INDEX('Policy Characteristics'!H:H,MATCH($C407,'Policy Characteristics'!$C:$C,0)))</f>
        <v>1</v>
      </c>
      <c r="O407" s="354" t="str">
        <f>IF(ISBLANK(INDEX('Policy Characteristics'!I:I,MATCH($C407,'Policy Characteristics'!$C:$C,0))),"",INDEX('Policy Characteristics'!I:I,MATCH($C407,'Policy Characteristics'!$C:$C,0)))</f>
        <v>on/off</v>
      </c>
      <c r="P407" s="354" t="str">
        <f>IF(ISBLANK(INDEX('Policy Characteristics'!J:J,MATCH($C407,'Policy Characteristics'!$C:$C,0))),"",INDEX('Policy Characteristics'!J:J,MATCH($C407,'Policy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07" s="354" t="str">
        <f>IF(ISBLANK(INDEX('Policy Characteristics'!K:K,MATCH($C407,'Policy Characteristics'!$C:$C,0))),"",INDEX('Policy Characteristics'!K:K,MATCH($C407,'Policy Characteristics'!$C:$C,0)))</f>
        <v/>
      </c>
      <c r="R407" s="354" t="str">
        <f>IF(ISBLANK(INDEX('Policy Characteristics'!L:L,MATCH($C407,'Policy Characteristics'!$C:$C,0))),"",INDEX('Policy Characteristics'!L:L,MATCH($C407,'Policy Characteristics'!$C:$C,0)))</f>
        <v/>
      </c>
    </row>
    <row r="408" spans="1:18" s="354" customFormat="1" ht="19.899999999999999" customHeight="1">
      <c r="A408" s="354" t="str">
        <f>IF(ISBLANK(INDEX('Policy Characteristics'!A:A,MATCH($C408,'Policy Characteristics'!$C:$C,0))),"",INDEX('Policy Characteristics'!A:A,MATCH($C408,'Policy Characteristics'!$C:$C,0)))</f>
        <v>Electricity Supply</v>
      </c>
      <c r="B408" s="366" t="str">
        <f>IF(ISBLANK(INDEX('Policy Characteristics'!B:B,MATCH($C408,'Policy Characteristics'!$C:$C,0))),"",INDEX('Policy Characteristics'!B:B,MATCH($C408,'Policy Characteristics'!$C:$C,0)))</f>
        <v>Non BAU Mandated Capacity Construction</v>
      </c>
      <c r="C408" s="354" t="str">
        <f t="shared" si="24"/>
        <v>Boolean Use Non BAU Mandated Capacity Construction Schedule</v>
      </c>
      <c r="D408" s="348" t="s">
        <v>740</v>
      </c>
      <c r="E408" s="253"/>
      <c r="F408" s="348" t="s">
        <v>741</v>
      </c>
      <c r="G408" s="253"/>
      <c r="H408" s="18">
        <v>1774</v>
      </c>
      <c r="I408" s="367" t="s">
        <v>680</v>
      </c>
      <c r="J408" s="368" t="str">
        <f>IF(ISBLANK(INDEX('Policy Characteristics'!D:D,MATCH($C408,'Policy Characteristics'!$C:$C,0))),"",INDEX('Policy Characteristics'!D:D,MATCH($C408,'Policy Characteristics'!$C:$C,0)))</f>
        <v>Non BAU Mandated Capacity Construction</v>
      </c>
      <c r="K408" s="354" t="str">
        <f>IF(ISBLANK(INDEX('Policy Characteristics'!E:E,MATCH($C408,'Policy Characteristics'!$C:$C,0))),"",INDEX('Policy Characteristics'!E:E,MATCH($C408,'Policy Characteristics'!$C:$C,0)))</f>
        <v/>
      </c>
      <c r="L408" s="354">
        <f>IF(ISBLANK(INDEX('Policy Characteristics'!F:F,MATCH($C408,'Policy Characteristics'!$C:$C,0))),"",INDEX('Policy Characteristics'!F:F,MATCH($C408,'Policy Characteristics'!$C:$C,0)))</f>
        <v>0</v>
      </c>
      <c r="M408" s="354">
        <f>IF(ISBLANK(INDEX('Policy Characteristics'!G:G,MATCH($C408,'Policy Characteristics'!$C:$C,0))),"",INDEX('Policy Characteristics'!G:G,MATCH($C408,'Policy Characteristics'!$C:$C,0)))</f>
        <v>1</v>
      </c>
      <c r="N408" s="354">
        <f>IF(ISBLANK(INDEX('Policy Characteristics'!H:H,MATCH($C408,'Policy Characteristics'!$C:$C,0))),"",INDEX('Policy Characteristics'!H:H,MATCH($C408,'Policy Characteristics'!$C:$C,0)))</f>
        <v>1</v>
      </c>
      <c r="O408" s="354" t="str">
        <f>IF(ISBLANK(INDEX('Policy Characteristics'!I:I,MATCH($C408,'Policy Characteristics'!$C:$C,0))),"",INDEX('Policy Characteristics'!I:I,MATCH($C408,'Policy Characteristics'!$C:$C,0)))</f>
        <v>on/off</v>
      </c>
      <c r="P408" s="354" t="str">
        <f>IF(ISBLANK(INDEX('Policy Characteristics'!J:J,MATCH($C408,'Policy Characteristics'!$C:$C,0))),"",INDEX('Policy Characteristics'!J:J,MATCH($C408,'Policy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08" s="354" t="str">
        <f>IF(ISBLANK(INDEX('Policy Characteristics'!K:K,MATCH($C408,'Policy Characteristics'!$C:$C,0))),"",INDEX('Policy Characteristics'!K:K,MATCH($C408,'Policy Characteristics'!$C:$C,0)))</f>
        <v/>
      </c>
      <c r="R408" s="354" t="str">
        <f>IF(ISBLANK(INDEX('Policy Characteristics'!L:L,MATCH($C408,'Policy Characteristics'!$C:$C,0))),"",INDEX('Policy Characteristics'!L:L,MATCH($C408,'Policy Characteristics'!$C:$C,0)))</f>
        <v/>
      </c>
    </row>
    <row r="409" spans="1:18" s="354" customFormat="1" ht="19.899999999999999" customHeight="1">
      <c r="A409" s="354" t="str">
        <f>IF(ISBLANK(INDEX('Policy Characteristics'!A:A,MATCH($C409,'Policy Characteristics'!$C:$C,0))),"",INDEX('Policy Characteristics'!A:A,MATCH($C409,'Policy Characteristics'!$C:$C,0)))</f>
        <v>Electricity Supply</v>
      </c>
      <c r="B409" s="366" t="str">
        <f>IF(ISBLANK(INDEX('Policy Characteristics'!B:B,MATCH($C409,'Policy Characteristics'!$C:$C,0))),"",INDEX('Policy Characteristics'!B:B,MATCH($C409,'Policy Characteristics'!$C:$C,0)))</f>
        <v>Non BAU Mandated Capacity Construction</v>
      </c>
      <c r="C409" s="354" t="str">
        <f t="shared" si="24"/>
        <v>Boolean Use Non BAU Mandated Capacity Construction Schedule</v>
      </c>
      <c r="D409" s="348" t="s">
        <v>742</v>
      </c>
      <c r="E409" s="253"/>
      <c r="F409" s="348" t="s">
        <v>743</v>
      </c>
      <c r="G409" s="253"/>
      <c r="H409" s="18">
        <v>635</v>
      </c>
      <c r="I409" s="367" t="s">
        <v>680</v>
      </c>
      <c r="J409" s="368" t="str">
        <f>IF(ISBLANK(INDEX('Policy Characteristics'!D:D,MATCH($C409,'Policy Characteristics'!$C:$C,0))),"",INDEX('Policy Characteristics'!D:D,MATCH($C409,'Policy Characteristics'!$C:$C,0)))</f>
        <v>Non BAU Mandated Capacity Construction</v>
      </c>
      <c r="K409" s="354" t="str">
        <f>IF(ISBLANK(INDEX('Policy Characteristics'!E:E,MATCH($C409,'Policy Characteristics'!$C:$C,0))),"",INDEX('Policy Characteristics'!E:E,MATCH($C409,'Policy Characteristics'!$C:$C,0)))</f>
        <v/>
      </c>
      <c r="L409" s="354">
        <f>IF(ISBLANK(INDEX('Policy Characteristics'!F:F,MATCH($C409,'Policy Characteristics'!$C:$C,0))),"",INDEX('Policy Characteristics'!F:F,MATCH($C409,'Policy Characteristics'!$C:$C,0)))</f>
        <v>0</v>
      </c>
      <c r="M409" s="354">
        <f>IF(ISBLANK(INDEX('Policy Characteristics'!G:G,MATCH($C409,'Policy Characteristics'!$C:$C,0))),"",INDEX('Policy Characteristics'!G:G,MATCH($C409,'Policy Characteristics'!$C:$C,0)))</f>
        <v>1</v>
      </c>
      <c r="N409" s="354">
        <f>IF(ISBLANK(INDEX('Policy Characteristics'!H:H,MATCH($C409,'Policy Characteristics'!$C:$C,0))),"",INDEX('Policy Characteristics'!H:H,MATCH($C409,'Policy Characteristics'!$C:$C,0)))</f>
        <v>1</v>
      </c>
      <c r="O409" s="354" t="str">
        <f>IF(ISBLANK(INDEX('Policy Characteristics'!I:I,MATCH($C409,'Policy Characteristics'!$C:$C,0))),"",INDEX('Policy Characteristics'!I:I,MATCH($C409,'Policy Characteristics'!$C:$C,0)))</f>
        <v>on/off</v>
      </c>
      <c r="P409" s="354" t="str">
        <f>IF(ISBLANK(INDEX('Policy Characteristics'!J:J,MATCH($C409,'Policy Characteristics'!$C:$C,0))),"",INDEX('Policy Characteristics'!J:J,MATCH($C409,'Policy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09" s="354" t="str">
        <f>IF(ISBLANK(INDEX('Policy Characteristics'!K:K,MATCH($C409,'Policy Characteristics'!$C:$C,0))),"",INDEX('Policy Characteristics'!K:K,MATCH($C409,'Policy Characteristics'!$C:$C,0)))</f>
        <v/>
      </c>
      <c r="R409" s="354" t="str">
        <f>IF(ISBLANK(INDEX('Policy Characteristics'!L:L,MATCH($C409,'Policy Characteristics'!$C:$C,0))),"",INDEX('Policy Characteristics'!L:L,MATCH($C409,'Policy Characteristics'!$C:$C,0)))</f>
        <v/>
      </c>
    </row>
    <row r="410" spans="1:18" s="354" customFormat="1" ht="19.899999999999999" customHeight="1">
      <c r="A410" s="354" t="str">
        <f>IF(ISBLANK(INDEX('Policy Characteristics'!A:A,MATCH($C410,'Policy Characteristics'!$C:$C,0))),"",INDEX('Policy Characteristics'!A:A,MATCH($C410,'Policy Characteristics'!$C:$C,0)))</f>
        <v>Electricity Supply</v>
      </c>
      <c r="B410" s="366" t="str">
        <f>IF(ISBLANK(INDEX('Policy Characteristics'!B:B,MATCH($C410,'Policy Characteristics'!$C:$C,0))),"",INDEX('Policy Characteristics'!B:B,MATCH($C410,'Policy Characteristics'!$C:$C,0)))</f>
        <v>Non BAU Mandated Capacity Construction</v>
      </c>
      <c r="C410" s="354" t="str">
        <f t="shared" si="24"/>
        <v>Boolean Use Non BAU Mandated Capacity Construction Schedule</v>
      </c>
      <c r="D410" s="348" t="s">
        <v>744</v>
      </c>
      <c r="E410" s="253"/>
      <c r="F410" s="348" t="s">
        <v>745</v>
      </c>
      <c r="G410" s="253"/>
      <c r="H410" s="18">
        <v>636</v>
      </c>
      <c r="I410" s="367" t="s">
        <v>680</v>
      </c>
      <c r="J410" s="368" t="str">
        <f>IF(ISBLANK(INDEX('Policy Characteristics'!D:D,MATCH($C410,'Policy Characteristics'!$C:$C,0))),"",INDEX('Policy Characteristics'!D:D,MATCH($C410,'Policy Characteristics'!$C:$C,0)))</f>
        <v>Non BAU Mandated Capacity Construction</v>
      </c>
      <c r="K410" s="354" t="str">
        <f>IF(ISBLANK(INDEX('Policy Characteristics'!E:E,MATCH($C410,'Policy Characteristics'!$C:$C,0))),"",INDEX('Policy Characteristics'!E:E,MATCH($C410,'Policy Characteristics'!$C:$C,0)))</f>
        <v/>
      </c>
      <c r="L410" s="354">
        <f>IF(ISBLANK(INDEX('Policy Characteristics'!F:F,MATCH($C410,'Policy Characteristics'!$C:$C,0))),"",INDEX('Policy Characteristics'!F:F,MATCH($C410,'Policy Characteristics'!$C:$C,0)))</f>
        <v>0</v>
      </c>
      <c r="M410" s="354">
        <f>IF(ISBLANK(INDEX('Policy Characteristics'!G:G,MATCH($C410,'Policy Characteristics'!$C:$C,0))),"",INDEX('Policy Characteristics'!G:G,MATCH($C410,'Policy Characteristics'!$C:$C,0)))</f>
        <v>1</v>
      </c>
      <c r="N410" s="354">
        <f>IF(ISBLANK(INDEX('Policy Characteristics'!H:H,MATCH($C410,'Policy Characteristics'!$C:$C,0))),"",INDEX('Policy Characteristics'!H:H,MATCH($C410,'Policy Characteristics'!$C:$C,0)))</f>
        <v>1</v>
      </c>
      <c r="O410" s="354" t="str">
        <f>IF(ISBLANK(INDEX('Policy Characteristics'!I:I,MATCH($C410,'Policy Characteristics'!$C:$C,0))),"",INDEX('Policy Characteristics'!I:I,MATCH($C410,'Policy Characteristics'!$C:$C,0)))</f>
        <v>on/off</v>
      </c>
      <c r="P410" s="354" t="str">
        <f>IF(ISBLANK(INDEX('Policy Characteristics'!J:J,MATCH($C410,'Policy Characteristics'!$C:$C,0))),"",INDEX('Policy Characteristics'!J:J,MATCH($C410,'Policy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10" s="354" t="str">
        <f>IF(ISBLANK(INDEX('Policy Characteristics'!K:K,MATCH($C410,'Policy Characteristics'!$C:$C,0))),"",INDEX('Policy Characteristics'!K:K,MATCH($C410,'Policy Characteristics'!$C:$C,0)))</f>
        <v/>
      </c>
      <c r="R410" s="354" t="str">
        <f>IF(ISBLANK(INDEX('Policy Characteristics'!L:L,MATCH($C410,'Policy Characteristics'!$C:$C,0))),"",INDEX('Policy Characteristics'!L:L,MATCH($C410,'Policy Characteristics'!$C:$C,0)))</f>
        <v/>
      </c>
    </row>
    <row r="411" spans="1:18" s="354" customFormat="1" ht="19.899999999999999" customHeight="1">
      <c r="A411" s="354" t="str">
        <f>IF(ISBLANK(INDEX('Policy Characteristics'!A:A,MATCH($C411,'Policy Characteristics'!$C:$C,0))),"",INDEX('Policy Characteristics'!A:A,MATCH($C411,'Policy Characteristics'!$C:$C,0)))</f>
        <v>Electricity Supply</v>
      </c>
      <c r="B411" s="366" t="str">
        <f>IF(ISBLANK(INDEX('Policy Characteristics'!B:B,MATCH($C411,'Policy Characteristics'!$C:$C,0))),"",INDEX('Policy Characteristics'!B:B,MATCH($C411,'Policy Characteristics'!$C:$C,0)))</f>
        <v>Non BAU Mandated Capacity Construction</v>
      </c>
      <c r="C411" s="354" t="str">
        <f t="shared" si="24"/>
        <v>Boolean Use Non BAU Mandated Capacity Construction Schedule</v>
      </c>
      <c r="D411" s="348" t="s">
        <v>746</v>
      </c>
      <c r="E411" s="253"/>
      <c r="F411" s="348" t="s">
        <v>747</v>
      </c>
      <c r="G411" s="253"/>
      <c r="H411" s="18">
        <v>637</v>
      </c>
      <c r="I411" s="367" t="s">
        <v>670</v>
      </c>
      <c r="J411" s="368" t="str">
        <f>IF(ISBLANK(INDEX('Policy Characteristics'!D:D,MATCH($C411,'Policy Characteristics'!$C:$C,0))),"",INDEX('Policy Characteristics'!D:D,MATCH($C411,'Policy Characteristics'!$C:$C,0)))</f>
        <v>Non BAU Mandated Capacity Construction</v>
      </c>
      <c r="K411" s="354" t="str">
        <f>IF(ISBLANK(INDEX('Policy Characteristics'!E:E,MATCH($C411,'Policy Characteristics'!$C:$C,0))),"",INDEX('Policy Characteristics'!E:E,MATCH($C411,'Policy Characteristics'!$C:$C,0)))</f>
        <v/>
      </c>
      <c r="L411" s="354">
        <f>IF(ISBLANK(INDEX('Policy Characteristics'!F:F,MATCH($C411,'Policy Characteristics'!$C:$C,0))),"",INDEX('Policy Characteristics'!F:F,MATCH($C411,'Policy Characteristics'!$C:$C,0)))</f>
        <v>0</v>
      </c>
      <c r="M411" s="354">
        <f>IF(ISBLANK(INDEX('Policy Characteristics'!G:G,MATCH($C411,'Policy Characteristics'!$C:$C,0))),"",INDEX('Policy Characteristics'!G:G,MATCH($C411,'Policy Characteristics'!$C:$C,0)))</f>
        <v>1</v>
      </c>
      <c r="N411" s="354">
        <f>IF(ISBLANK(INDEX('Policy Characteristics'!H:H,MATCH($C411,'Policy Characteristics'!$C:$C,0))),"",INDEX('Policy Characteristics'!H:H,MATCH($C411,'Policy Characteristics'!$C:$C,0)))</f>
        <v>1</v>
      </c>
      <c r="O411" s="354" t="str">
        <f>IF(ISBLANK(INDEX('Policy Characteristics'!I:I,MATCH($C411,'Policy Characteristics'!$C:$C,0))),"",INDEX('Policy Characteristics'!I:I,MATCH($C411,'Policy Characteristics'!$C:$C,0)))</f>
        <v>on/off</v>
      </c>
      <c r="P411" s="354" t="str">
        <f>IF(ISBLANK(INDEX('Policy Characteristics'!J:J,MATCH($C411,'Policy Characteristics'!$C:$C,0))),"",INDEX('Policy Characteristics'!J:J,MATCH($C411,'Policy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11" s="354" t="str">
        <f>IF(ISBLANK(INDEX('Policy Characteristics'!K:K,MATCH($C411,'Policy Characteristics'!$C:$C,0))),"",INDEX('Policy Characteristics'!K:K,MATCH($C411,'Policy Characteristics'!$C:$C,0)))</f>
        <v/>
      </c>
      <c r="R411" s="354" t="str">
        <f>IF(ISBLANK(INDEX('Policy Characteristics'!L:L,MATCH($C411,'Policy Characteristics'!$C:$C,0))),"",INDEX('Policy Characteristics'!L:L,MATCH($C411,'Policy Characteristics'!$C:$C,0)))</f>
        <v/>
      </c>
    </row>
    <row r="412" spans="1:18" s="354" customFormat="1" ht="19.899999999999999" customHeight="1">
      <c r="A412" s="354" t="str">
        <f>IF(ISBLANK(INDEX('Policy Characteristics'!A:A,MATCH($C412,'Policy Characteristics'!$C:$C,0))),"",INDEX('Policy Characteristics'!A:A,MATCH($C412,'Policy Characteristics'!$C:$C,0)))</f>
        <v>Electricity Supply</v>
      </c>
      <c r="B412" s="366" t="str">
        <f>IF(ISBLANK(INDEX('Policy Characteristics'!B:B,MATCH($C412,'Policy Characteristics'!$C:$C,0))),"",INDEX('Policy Characteristics'!B:B,MATCH($C412,'Policy Characteristics'!$C:$C,0)))</f>
        <v>Non BAU Mandated Capacity Construction</v>
      </c>
      <c r="C412" s="354" t="str">
        <f t="shared" si="24"/>
        <v>Boolean Use Non BAU Mandated Capacity Construction Schedule</v>
      </c>
      <c r="D412" s="348" t="s">
        <v>748</v>
      </c>
      <c r="E412" s="253"/>
      <c r="F412" s="348" t="s">
        <v>749</v>
      </c>
      <c r="G412" s="253"/>
      <c r="H412" s="18">
        <v>638</v>
      </c>
      <c r="I412" s="367" t="s">
        <v>670</v>
      </c>
      <c r="J412" s="368" t="str">
        <f>IF(ISBLANK(INDEX('Policy Characteristics'!D:D,MATCH($C412,'Policy Characteristics'!$C:$C,0))),"",INDEX('Policy Characteristics'!D:D,MATCH($C412,'Policy Characteristics'!$C:$C,0)))</f>
        <v>Non BAU Mandated Capacity Construction</v>
      </c>
      <c r="K412" s="354" t="str">
        <f>IF(ISBLANK(INDEX('Policy Characteristics'!E:E,MATCH($C412,'Policy Characteristics'!$C:$C,0))),"",INDEX('Policy Characteristics'!E:E,MATCH($C412,'Policy Characteristics'!$C:$C,0)))</f>
        <v/>
      </c>
      <c r="L412" s="354">
        <f>IF(ISBLANK(INDEX('Policy Characteristics'!F:F,MATCH($C412,'Policy Characteristics'!$C:$C,0))),"",INDEX('Policy Characteristics'!F:F,MATCH($C412,'Policy Characteristics'!$C:$C,0)))</f>
        <v>0</v>
      </c>
      <c r="M412" s="354">
        <f>IF(ISBLANK(INDEX('Policy Characteristics'!G:G,MATCH($C412,'Policy Characteristics'!$C:$C,0))),"",INDEX('Policy Characteristics'!G:G,MATCH($C412,'Policy Characteristics'!$C:$C,0)))</f>
        <v>1</v>
      </c>
      <c r="N412" s="354">
        <f>IF(ISBLANK(INDEX('Policy Characteristics'!H:H,MATCH($C412,'Policy Characteristics'!$C:$C,0))),"",INDEX('Policy Characteristics'!H:H,MATCH($C412,'Policy Characteristics'!$C:$C,0)))</f>
        <v>1</v>
      </c>
      <c r="O412" s="354" t="str">
        <f>IF(ISBLANK(INDEX('Policy Characteristics'!I:I,MATCH($C412,'Policy Characteristics'!$C:$C,0))),"",INDEX('Policy Characteristics'!I:I,MATCH($C412,'Policy Characteristics'!$C:$C,0)))</f>
        <v>on/off</v>
      </c>
      <c r="P412" s="354" t="str">
        <f>IF(ISBLANK(INDEX('Policy Characteristics'!J:J,MATCH($C412,'Policy Characteristics'!$C:$C,0))),"",INDEX('Policy Characteristics'!J:J,MATCH($C412,'Policy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12" s="354" t="str">
        <f>IF(ISBLANK(INDEX('Policy Characteristics'!K:K,MATCH($C412,'Policy Characteristics'!$C:$C,0))),"",INDEX('Policy Characteristics'!K:K,MATCH($C412,'Policy Characteristics'!$C:$C,0)))</f>
        <v/>
      </c>
      <c r="R412" s="354" t="str">
        <f>IF(ISBLANK(INDEX('Policy Characteristics'!L:L,MATCH($C412,'Policy Characteristics'!$C:$C,0))),"",INDEX('Policy Characteristics'!L:L,MATCH($C412,'Policy Characteristics'!$C:$C,0)))</f>
        <v/>
      </c>
    </row>
    <row r="413" spans="1:18" s="354" customFormat="1" ht="19.899999999999999" customHeight="1">
      <c r="A413" s="354" t="str">
        <f>IF(ISBLANK(INDEX('Policy Characteristics'!A:A,MATCH($C413,'Policy Characteristics'!$C:$C,0))),"",INDEX('Policy Characteristics'!A:A,MATCH($C413,'Policy Characteristics'!$C:$C,0)))</f>
        <v>Electricity Supply</v>
      </c>
      <c r="B413" s="366" t="str">
        <f>IF(ISBLANK(INDEX('Policy Characteristics'!B:B,MATCH($C413,'Policy Characteristics'!$C:$C,0))),"",INDEX('Policy Characteristics'!B:B,MATCH($C413,'Policy Characteristics'!$C:$C,0)))</f>
        <v>Non BAU Mandated Capacity Construction</v>
      </c>
      <c r="C413" s="354" t="str">
        <f t="shared" si="24"/>
        <v>Boolean Use Non BAU Mandated Capacity Construction Schedule</v>
      </c>
      <c r="D413" s="348" t="s">
        <v>750</v>
      </c>
      <c r="E413" s="253"/>
      <c r="F413" s="348" t="s">
        <v>751</v>
      </c>
      <c r="G413" s="253"/>
      <c r="H413" s="18">
        <v>639</v>
      </c>
      <c r="I413" s="367" t="s">
        <v>680</v>
      </c>
      <c r="J413" s="368" t="str">
        <f>IF(ISBLANK(INDEX('Policy Characteristics'!D:D,MATCH($C413,'Policy Characteristics'!$C:$C,0))),"",INDEX('Policy Characteristics'!D:D,MATCH($C413,'Policy Characteristics'!$C:$C,0)))</f>
        <v>Non BAU Mandated Capacity Construction</v>
      </c>
      <c r="K413" s="354" t="str">
        <f>IF(ISBLANK(INDEX('Policy Characteristics'!E:E,MATCH($C413,'Policy Characteristics'!$C:$C,0))),"",INDEX('Policy Characteristics'!E:E,MATCH($C413,'Policy Characteristics'!$C:$C,0)))</f>
        <v/>
      </c>
      <c r="L413" s="354">
        <f>IF(ISBLANK(INDEX('Policy Characteristics'!F:F,MATCH($C413,'Policy Characteristics'!$C:$C,0))),"",INDEX('Policy Characteristics'!F:F,MATCH($C413,'Policy Characteristics'!$C:$C,0)))</f>
        <v>0</v>
      </c>
      <c r="M413" s="354">
        <f>IF(ISBLANK(INDEX('Policy Characteristics'!G:G,MATCH($C413,'Policy Characteristics'!$C:$C,0))),"",INDEX('Policy Characteristics'!G:G,MATCH($C413,'Policy Characteristics'!$C:$C,0)))</f>
        <v>1</v>
      </c>
      <c r="N413" s="354">
        <f>IF(ISBLANK(INDEX('Policy Characteristics'!H:H,MATCH($C413,'Policy Characteristics'!$C:$C,0))),"",INDEX('Policy Characteristics'!H:H,MATCH($C413,'Policy Characteristics'!$C:$C,0)))</f>
        <v>1</v>
      </c>
      <c r="O413" s="354" t="str">
        <f>IF(ISBLANK(INDEX('Policy Characteristics'!I:I,MATCH($C413,'Policy Characteristics'!$C:$C,0))),"",INDEX('Policy Characteristics'!I:I,MATCH($C413,'Policy Characteristics'!$C:$C,0)))</f>
        <v>on/off</v>
      </c>
      <c r="P413" s="354" t="str">
        <f>IF(ISBLANK(INDEX('Policy Characteristics'!J:J,MATCH($C413,'Policy Characteristics'!$C:$C,0))),"",INDEX('Policy Characteristics'!J:J,MATCH($C413,'Policy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13" s="354" t="str">
        <f>IF(ISBLANK(INDEX('Policy Characteristics'!K:K,MATCH($C413,'Policy Characteristics'!$C:$C,0))),"",INDEX('Policy Characteristics'!K:K,MATCH($C413,'Policy Characteristics'!$C:$C,0)))</f>
        <v/>
      </c>
      <c r="R413" s="354" t="str">
        <f>IF(ISBLANK(INDEX('Policy Characteristics'!L:L,MATCH($C413,'Policy Characteristics'!$C:$C,0))),"",INDEX('Policy Characteristics'!L:L,MATCH($C413,'Policy Characteristics'!$C:$C,0)))</f>
        <v/>
      </c>
    </row>
    <row r="414" spans="1:18" s="354" customFormat="1" ht="19.899999999999999" customHeight="1">
      <c r="A414" s="354" t="str">
        <f>IF(ISBLANK(INDEX('Policy Characteristics'!A:A,MATCH($C414,'Policy Characteristics'!$C:$C,0))),"",INDEX('Policy Characteristics'!A:A,MATCH($C414,'Policy Characteristics'!$C:$C,0)))</f>
        <v>Electricity Supply</v>
      </c>
      <c r="B414" s="366" t="str">
        <f>IF(ISBLANK(INDEX('Policy Characteristics'!B:B,MATCH($C414,'Policy Characteristics'!$C:$C,0))),"",INDEX('Policy Characteristics'!B:B,MATCH($C414,'Policy Characteristics'!$C:$C,0)))</f>
        <v>Non BAU Mandated Capacity Construction</v>
      </c>
      <c r="C414" s="354" t="str">
        <f t="shared" si="24"/>
        <v>Boolean Use Non BAU Mandated Capacity Construction Schedule</v>
      </c>
      <c r="D414" s="348" t="s">
        <v>752</v>
      </c>
      <c r="E414" s="253"/>
      <c r="F414" s="348" t="s">
        <v>753</v>
      </c>
      <c r="G414" s="253"/>
      <c r="H414" s="18">
        <v>640</v>
      </c>
      <c r="I414" s="367" t="s">
        <v>680</v>
      </c>
      <c r="J414" s="368" t="str">
        <f>IF(ISBLANK(INDEX('Policy Characteristics'!D:D,MATCH($C414,'Policy Characteristics'!$C:$C,0))),"",INDEX('Policy Characteristics'!D:D,MATCH($C414,'Policy Characteristics'!$C:$C,0)))</f>
        <v>Non BAU Mandated Capacity Construction</v>
      </c>
      <c r="K414" s="354" t="str">
        <f>IF(ISBLANK(INDEX('Policy Characteristics'!E:E,MATCH($C414,'Policy Characteristics'!$C:$C,0))),"",INDEX('Policy Characteristics'!E:E,MATCH($C414,'Policy Characteristics'!$C:$C,0)))</f>
        <v/>
      </c>
      <c r="L414" s="354">
        <f>IF(ISBLANK(INDEX('Policy Characteristics'!F:F,MATCH($C414,'Policy Characteristics'!$C:$C,0))),"",INDEX('Policy Characteristics'!F:F,MATCH($C414,'Policy Characteristics'!$C:$C,0)))</f>
        <v>0</v>
      </c>
      <c r="M414" s="354">
        <f>IF(ISBLANK(INDEX('Policy Characteristics'!G:G,MATCH($C414,'Policy Characteristics'!$C:$C,0))),"",INDEX('Policy Characteristics'!G:G,MATCH($C414,'Policy Characteristics'!$C:$C,0)))</f>
        <v>1</v>
      </c>
      <c r="N414" s="354">
        <f>IF(ISBLANK(INDEX('Policy Characteristics'!H:H,MATCH($C414,'Policy Characteristics'!$C:$C,0))),"",INDEX('Policy Characteristics'!H:H,MATCH($C414,'Policy Characteristics'!$C:$C,0)))</f>
        <v>1</v>
      </c>
      <c r="O414" s="354" t="str">
        <f>IF(ISBLANK(INDEX('Policy Characteristics'!I:I,MATCH($C414,'Policy Characteristics'!$C:$C,0))),"",INDEX('Policy Characteristics'!I:I,MATCH($C414,'Policy Characteristics'!$C:$C,0)))</f>
        <v>on/off</v>
      </c>
      <c r="P414" s="354" t="str">
        <f>IF(ISBLANK(INDEX('Policy Characteristics'!J:J,MATCH($C414,'Policy Characteristics'!$C:$C,0))),"",INDEX('Policy Characteristics'!J:J,MATCH($C414,'Policy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14" s="354" t="str">
        <f>IF(ISBLANK(INDEX('Policy Characteristics'!K:K,MATCH($C414,'Policy Characteristics'!$C:$C,0))),"",INDEX('Policy Characteristics'!K:K,MATCH($C414,'Policy Characteristics'!$C:$C,0)))</f>
        <v/>
      </c>
      <c r="R414" s="354" t="str">
        <f>IF(ISBLANK(INDEX('Policy Characteristics'!L:L,MATCH($C414,'Policy Characteristics'!$C:$C,0))),"",INDEX('Policy Characteristics'!L:L,MATCH($C414,'Policy Characteristics'!$C:$C,0)))</f>
        <v/>
      </c>
    </row>
    <row r="415" spans="1:18" s="354" customFormat="1" ht="19.899999999999999" customHeight="1">
      <c r="A415" s="354" t="str">
        <f>IF(ISBLANK(INDEX('Policy Characteristics'!A:A,MATCH($C415,'Policy Characteristics'!$C:$C,0))),"",INDEX('Policy Characteristics'!A:A,MATCH($C415,'Policy Characteristics'!$C:$C,0)))</f>
        <v>Electricity Supply</v>
      </c>
      <c r="B415" s="366" t="str">
        <f>IF(ISBLANK(INDEX('Policy Characteristics'!B:B,MATCH($C415,'Policy Characteristics'!$C:$C,0))),"",INDEX('Policy Characteristics'!B:B,MATCH($C415,'Policy Characteristics'!$C:$C,0)))</f>
        <v>Non BAU Mandated Capacity Construction</v>
      </c>
      <c r="C415" s="354" t="str">
        <f t="shared" si="24"/>
        <v>Boolean Use Non BAU Mandated Capacity Construction Schedule</v>
      </c>
      <c r="D415" s="348" t="s">
        <v>754</v>
      </c>
      <c r="E415" s="253"/>
      <c r="F415" s="348" t="s">
        <v>755</v>
      </c>
      <c r="G415" s="253"/>
      <c r="H415" s="18">
        <v>641</v>
      </c>
      <c r="I415" s="367" t="s">
        <v>680</v>
      </c>
      <c r="J415" s="368" t="str">
        <f>IF(ISBLANK(INDEX('Policy Characteristics'!D:D,MATCH($C415,'Policy Characteristics'!$C:$C,0))),"",INDEX('Policy Characteristics'!D:D,MATCH($C415,'Policy Characteristics'!$C:$C,0)))</f>
        <v>Non BAU Mandated Capacity Construction</v>
      </c>
      <c r="K415" s="354" t="str">
        <f>IF(ISBLANK(INDEX('Policy Characteristics'!E:E,MATCH($C415,'Policy Characteristics'!$C:$C,0))),"",INDEX('Policy Characteristics'!E:E,MATCH($C415,'Policy Characteristics'!$C:$C,0)))</f>
        <v/>
      </c>
      <c r="L415" s="354">
        <f>IF(ISBLANK(INDEX('Policy Characteristics'!F:F,MATCH($C415,'Policy Characteristics'!$C:$C,0))),"",INDEX('Policy Characteristics'!F:F,MATCH($C415,'Policy Characteristics'!$C:$C,0)))</f>
        <v>0</v>
      </c>
      <c r="M415" s="354">
        <f>IF(ISBLANK(INDEX('Policy Characteristics'!G:G,MATCH($C415,'Policy Characteristics'!$C:$C,0))),"",INDEX('Policy Characteristics'!G:G,MATCH($C415,'Policy Characteristics'!$C:$C,0)))</f>
        <v>1</v>
      </c>
      <c r="N415" s="354">
        <f>IF(ISBLANK(INDEX('Policy Characteristics'!H:H,MATCH($C415,'Policy Characteristics'!$C:$C,0))),"",INDEX('Policy Characteristics'!H:H,MATCH($C415,'Policy Characteristics'!$C:$C,0)))</f>
        <v>1</v>
      </c>
      <c r="O415" s="354" t="str">
        <f>IF(ISBLANK(INDEX('Policy Characteristics'!I:I,MATCH($C415,'Policy Characteristics'!$C:$C,0))),"",INDEX('Policy Characteristics'!I:I,MATCH($C415,'Policy Characteristics'!$C:$C,0)))</f>
        <v>on/off</v>
      </c>
      <c r="P415" s="354" t="str">
        <f>IF(ISBLANK(INDEX('Policy Characteristics'!J:J,MATCH($C415,'Policy Characteristics'!$C:$C,0))),"",INDEX('Policy Characteristics'!J:J,MATCH($C415,'Policy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15" s="354" t="str">
        <f>IF(ISBLANK(INDEX('Policy Characteristics'!K:K,MATCH($C415,'Policy Characteristics'!$C:$C,0))),"",INDEX('Policy Characteristics'!K:K,MATCH($C415,'Policy Characteristics'!$C:$C,0)))</f>
        <v/>
      </c>
      <c r="R415" s="354" t="str">
        <f>IF(ISBLANK(INDEX('Policy Characteristics'!L:L,MATCH($C415,'Policy Characteristics'!$C:$C,0))),"",INDEX('Policy Characteristics'!L:L,MATCH($C415,'Policy Characteristics'!$C:$C,0)))</f>
        <v/>
      </c>
    </row>
    <row r="416" spans="1:18" s="354" customFormat="1" ht="19.899999999999999" customHeight="1">
      <c r="A416" s="354" t="str">
        <f>IF(ISBLANK(INDEX('Policy Characteristics'!A:A,MATCH($C416,'Policy Characteristics'!$C:$C,0))),"",INDEX('Policy Characteristics'!A:A,MATCH($C416,'Policy Characteristics'!$C:$C,0)))</f>
        <v>Electricity Supply</v>
      </c>
      <c r="B416" s="366" t="str">
        <f>IF(ISBLANK(INDEX('Policy Characteristics'!B:B,MATCH($C416,'Policy Characteristics'!$C:$C,0))),"",INDEX('Policy Characteristics'!B:B,MATCH($C416,'Policy Characteristics'!$C:$C,0)))</f>
        <v>Non BAU Mandated Capacity Construction</v>
      </c>
      <c r="C416" s="354" t="str">
        <f t="shared" si="24"/>
        <v>Boolean Use Non BAU Mandated Capacity Construction Schedule</v>
      </c>
      <c r="D416" s="348" t="s">
        <v>756</v>
      </c>
      <c r="E416" s="253"/>
      <c r="F416" s="348" t="s">
        <v>757</v>
      </c>
      <c r="G416" s="253"/>
      <c r="H416" s="18">
        <v>642</v>
      </c>
      <c r="I416" s="367" t="s">
        <v>680</v>
      </c>
      <c r="J416" s="368" t="str">
        <f>IF(ISBLANK(INDEX('Policy Characteristics'!D:D,MATCH($C416,'Policy Characteristics'!$C:$C,0))),"",INDEX('Policy Characteristics'!D:D,MATCH($C416,'Policy Characteristics'!$C:$C,0)))</f>
        <v>Non BAU Mandated Capacity Construction</v>
      </c>
      <c r="K416" s="354" t="str">
        <f>IF(ISBLANK(INDEX('Policy Characteristics'!E:E,MATCH($C416,'Policy Characteristics'!$C:$C,0))),"",INDEX('Policy Characteristics'!E:E,MATCH($C416,'Policy Characteristics'!$C:$C,0)))</f>
        <v/>
      </c>
      <c r="L416" s="354">
        <f>IF(ISBLANK(INDEX('Policy Characteristics'!F:F,MATCH($C416,'Policy Characteristics'!$C:$C,0))),"",INDEX('Policy Characteristics'!F:F,MATCH($C416,'Policy Characteristics'!$C:$C,0)))</f>
        <v>0</v>
      </c>
      <c r="M416" s="354">
        <f>IF(ISBLANK(INDEX('Policy Characteristics'!G:G,MATCH($C416,'Policy Characteristics'!$C:$C,0))),"",INDEX('Policy Characteristics'!G:G,MATCH($C416,'Policy Characteristics'!$C:$C,0)))</f>
        <v>1</v>
      </c>
      <c r="N416" s="354">
        <f>IF(ISBLANK(INDEX('Policy Characteristics'!H:H,MATCH($C416,'Policy Characteristics'!$C:$C,0))),"",INDEX('Policy Characteristics'!H:H,MATCH($C416,'Policy Characteristics'!$C:$C,0)))</f>
        <v>1</v>
      </c>
      <c r="O416" s="354" t="str">
        <f>IF(ISBLANK(INDEX('Policy Characteristics'!I:I,MATCH($C416,'Policy Characteristics'!$C:$C,0))),"",INDEX('Policy Characteristics'!I:I,MATCH($C416,'Policy Characteristics'!$C:$C,0)))</f>
        <v>on/off</v>
      </c>
      <c r="P416" s="354" t="str">
        <f>IF(ISBLANK(INDEX('Policy Characteristics'!J:J,MATCH($C416,'Policy Characteristics'!$C:$C,0))),"",INDEX('Policy Characteristics'!J:J,MATCH($C416,'Policy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16" s="354" t="str">
        <f>IF(ISBLANK(INDEX('Policy Characteristics'!K:K,MATCH($C416,'Policy Characteristics'!$C:$C,0))),"",INDEX('Policy Characteristics'!K:K,MATCH($C416,'Policy Characteristics'!$C:$C,0)))</f>
        <v/>
      </c>
      <c r="R416" s="354" t="str">
        <f>IF(ISBLANK(INDEX('Policy Characteristics'!L:L,MATCH($C416,'Policy Characteristics'!$C:$C,0))),"",INDEX('Policy Characteristics'!L:L,MATCH($C416,'Policy Characteristics'!$C:$C,0)))</f>
        <v/>
      </c>
    </row>
    <row r="417" spans="1:18" s="354" customFormat="1" ht="19.899999999999999" customHeight="1">
      <c r="A417" s="354" t="str">
        <f>IF(ISBLANK(INDEX('Policy Characteristics'!A:A,MATCH($C417,'Policy Characteristics'!$C:$C,0))),"",INDEX('Policy Characteristics'!A:A,MATCH($C417,'Policy Characteristics'!$C:$C,0)))</f>
        <v>Electricity Supply</v>
      </c>
      <c r="B417" s="366" t="str">
        <f>IF(ISBLANK(INDEX('Policy Characteristics'!B:B,MATCH($C417,'Policy Characteristics'!$C:$C,0))),"",INDEX('Policy Characteristics'!B:B,MATCH($C417,'Policy Characteristics'!$C:$C,0)))</f>
        <v>Non BAU Mandated Capacity Construction</v>
      </c>
      <c r="C417" s="354" t="str">
        <f t="shared" si="24"/>
        <v>Boolean Use Non BAU Mandated Capacity Construction Schedule</v>
      </c>
      <c r="D417" s="348" t="s">
        <v>758</v>
      </c>
      <c r="E417" s="253"/>
      <c r="F417" s="348" t="s">
        <v>759</v>
      </c>
      <c r="G417" s="253"/>
      <c r="H417" s="18">
        <v>643</v>
      </c>
      <c r="I417" s="367" t="s">
        <v>680</v>
      </c>
      <c r="J417" s="368" t="str">
        <f>IF(ISBLANK(INDEX('Policy Characteristics'!D:D,MATCH($C417,'Policy Characteristics'!$C:$C,0))),"",INDEX('Policy Characteristics'!D:D,MATCH($C417,'Policy Characteristics'!$C:$C,0)))</f>
        <v>Non BAU Mandated Capacity Construction</v>
      </c>
      <c r="K417" s="354" t="str">
        <f>IF(ISBLANK(INDEX('Policy Characteristics'!E:E,MATCH($C417,'Policy Characteristics'!$C:$C,0))),"",INDEX('Policy Characteristics'!E:E,MATCH($C417,'Policy Characteristics'!$C:$C,0)))</f>
        <v/>
      </c>
      <c r="L417" s="354">
        <f>IF(ISBLANK(INDEX('Policy Characteristics'!F:F,MATCH($C417,'Policy Characteristics'!$C:$C,0))),"",INDEX('Policy Characteristics'!F:F,MATCH($C417,'Policy Characteristics'!$C:$C,0)))</f>
        <v>0</v>
      </c>
      <c r="M417" s="354">
        <f>IF(ISBLANK(INDEX('Policy Characteristics'!G:G,MATCH($C417,'Policy Characteristics'!$C:$C,0))),"",INDEX('Policy Characteristics'!G:G,MATCH($C417,'Policy Characteristics'!$C:$C,0)))</f>
        <v>1</v>
      </c>
      <c r="N417" s="354">
        <f>IF(ISBLANK(INDEX('Policy Characteristics'!H:H,MATCH($C417,'Policy Characteristics'!$C:$C,0))),"",INDEX('Policy Characteristics'!H:H,MATCH($C417,'Policy Characteristics'!$C:$C,0)))</f>
        <v>1</v>
      </c>
      <c r="O417" s="354" t="str">
        <f>IF(ISBLANK(INDEX('Policy Characteristics'!I:I,MATCH($C417,'Policy Characteristics'!$C:$C,0))),"",INDEX('Policy Characteristics'!I:I,MATCH($C417,'Policy Characteristics'!$C:$C,0)))</f>
        <v>on/off</v>
      </c>
      <c r="P417" s="354" t="str">
        <f>IF(ISBLANK(INDEX('Policy Characteristics'!J:J,MATCH($C417,'Policy Characteristics'!$C:$C,0))),"",INDEX('Policy Characteristics'!J:J,MATCH($C417,'Policy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17" s="354" t="str">
        <f>IF(ISBLANK(INDEX('Policy Characteristics'!K:K,MATCH($C417,'Policy Characteristics'!$C:$C,0))),"",INDEX('Policy Characteristics'!K:K,MATCH($C417,'Policy Characteristics'!$C:$C,0)))</f>
        <v/>
      </c>
      <c r="R417" s="354" t="str">
        <f>IF(ISBLANK(INDEX('Policy Characteristics'!L:L,MATCH($C417,'Policy Characteristics'!$C:$C,0))),"",INDEX('Policy Characteristics'!L:L,MATCH($C417,'Policy Characteristics'!$C:$C,0)))</f>
        <v/>
      </c>
    </row>
    <row r="418" spans="1:18" s="354" customFormat="1" ht="19.899999999999999" customHeight="1">
      <c r="A418" s="354" t="str">
        <f>IF(ISBLANK(INDEX('Policy Characteristics'!A:A,MATCH($C418,'Policy Characteristics'!$C:$C,0))),"",INDEX('Policy Characteristics'!A:A,MATCH($C418,'Policy Characteristics'!$C:$C,0)))</f>
        <v>Electricity Supply</v>
      </c>
      <c r="B418" s="366" t="str">
        <f>IF(ISBLANK(INDEX('Policy Characteristics'!B:B,MATCH($C418,'Policy Characteristics'!$C:$C,0))),"",INDEX('Policy Characteristics'!B:B,MATCH($C418,'Policy Characteristics'!$C:$C,0)))</f>
        <v>Non BAU Mandated Capacity Construction</v>
      </c>
      <c r="C418" s="354" t="str">
        <f t="shared" si="24"/>
        <v>Boolean Use Non BAU Mandated Capacity Construction Schedule</v>
      </c>
      <c r="D418" s="348" t="s">
        <v>760</v>
      </c>
      <c r="E418" s="253"/>
      <c r="F418" s="348" t="s">
        <v>761</v>
      </c>
      <c r="G418" s="253"/>
      <c r="H418" s="18">
        <v>644</v>
      </c>
      <c r="I418" s="367" t="s">
        <v>680</v>
      </c>
      <c r="J418" s="368" t="str">
        <f>IF(ISBLANK(INDEX('Policy Characteristics'!D:D,MATCH($C418,'Policy Characteristics'!$C:$C,0))),"",INDEX('Policy Characteristics'!D:D,MATCH($C418,'Policy Characteristics'!$C:$C,0)))</f>
        <v>Non BAU Mandated Capacity Construction</v>
      </c>
      <c r="K418" s="354" t="str">
        <f>IF(ISBLANK(INDEX('Policy Characteristics'!E:E,MATCH($C418,'Policy Characteristics'!$C:$C,0))),"",INDEX('Policy Characteristics'!E:E,MATCH($C418,'Policy Characteristics'!$C:$C,0)))</f>
        <v/>
      </c>
      <c r="L418" s="354">
        <f>IF(ISBLANK(INDEX('Policy Characteristics'!F:F,MATCH($C418,'Policy Characteristics'!$C:$C,0))),"",INDEX('Policy Characteristics'!F:F,MATCH($C418,'Policy Characteristics'!$C:$C,0)))</f>
        <v>0</v>
      </c>
      <c r="M418" s="354">
        <f>IF(ISBLANK(INDEX('Policy Characteristics'!G:G,MATCH($C418,'Policy Characteristics'!$C:$C,0))),"",INDEX('Policy Characteristics'!G:G,MATCH($C418,'Policy Characteristics'!$C:$C,0)))</f>
        <v>1</v>
      </c>
      <c r="N418" s="354">
        <f>IF(ISBLANK(INDEX('Policy Characteristics'!H:H,MATCH($C418,'Policy Characteristics'!$C:$C,0))),"",INDEX('Policy Characteristics'!H:H,MATCH($C418,'Policy Characteristics'!$C:$C,0)))</f>
        <v>1</v>
      </c>
      <c r="O418" s="354" t="str">
        <f>IF(ISBLANK(INDEX('Policy Characteristics'!I:I,MATCH($C418,'Policy Characteristics'!$C:$C,0))),"",INDEX('Policy Characteristics'!I:I,MATCH($C418,'Policy Characteristics'!$C:$C,0)))</f>
        <v>on/off</v>
      </c>
      <c r="P418" s="354" t="str">
        <f>IF(ISBLANK(INDEX('Policy Characteristics'!J:J,MATCH($C418,'Policy Characteristics'!$C:$C,0))),"",INDEX('Policy Characteristics'!J:J,MATCH($C418,'Policy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18" s="354" t="str">
        <f>IF(ISBLANK(INDEX('Policy Characteristics'!K:K,MATCH($C418,'Policy Characteristics'!$C:$C,0))),"",INDEX('Policy Characteristics'!K:K,MATCH($C418,'Policy Characteristics'!$C:$C,0)))</f>
        <v/>
      </c>
      <c r="R418" s="354" t="str">
        <f>IF(ISBLANK(INDEX('Policy Characteristics'!L:L,MATCH($C418,'Policy Characteristics'!$C:$C,0))),"",INDEX('Policy Characteristics'!L:L,MATCH($C418,'Policy Characteristics'!$C:$C,0)))</f>
        <v/>
      </c>
    </row>
    <row r="419" spans="1:18" s="354" customFormat="1" ht="19.899999999999999" customHeight="1">
      <c r="A419" s="354" t="str">
        <f>IF(ISBLANK(INDEX('Policy Characteristics'!A:A,MATCH($C419,'Policy Characteristics'!$C:$C,0))),"",INDEX('Policy Characteristics'!A:A,MATCH($C419,'Policy Characteristics'!$C:$C,0)))</f>
        <v>Electricity Supply</v>
      </c>
      <c r="B419" s="366" t="str">
        <f>IF(ISBLANK(INDEX('Policy Characteristics'!B:B,MATCH($C419,'Policy Characteristics'!$C:$C,0))),"",INDEX('Policy Characteristics'!B:B,MATCH($C419,'Policy Characteristics'!$C:$C,0)))</f>
        <v>Non BAU Mandated Capacity Construction</v>
      </c>
      <c r="C419" s="354" t="str">
        <f t="shared" si="24"/>
        <v>Boolean Use Non BAU Mandated Capacity Construction Schedule</v>
      </c>
      <c r="D419" s="348" t="s">
        <v>762</v>
      </c>
      <c r="E419" s="253"/>
      <c r="F419" s="348" t="s">
        <v>763</v>
      </c>
      <c r="G419" s="253"/>
      <c r="H419" s="18">
        <v>645</v>
      </c>
      <c r="I419" s="367" t="s">
        <v>670</v>
      </c>
      <c r="J419" s="368" t="str">
        <f>IF(ISBLANK(INDEX('Policy Characteristics'!D:D,MATCH($C419,'Policy Characteristics'!$C:$C,0))),"",INDEX('Policy Characteristics'!D:D,MATCH($C419,'Policy Characteristics'!$C:$C,0)))</f>
        <v>Non BAU Mandated Capacity Construction</v>
      </c>
      <c r="K419" s="354" t="str">
        <f>IF(ISBLANK(INDEX('Policy Characteristics'!E:E,MATCH($C419,'Policy Characteristics'!$C:$C,0))),"",INDEX('Policy Characteristics'!E:E,MATCH($C419,'Policy Characteristics'!$C:$C,0)))</f>
        <v/>
      </c>
      <c r="L419" s="354">
        <f>IF(ISBLANK(INDEX('Policy Characteristics'!F:F,MATCH($C419,'Policy Characteristics'!$C:$C,0))),"",INDEX('Policy Characteristics'!F:F,MATCH($C419,'Policy Characteristics'!$C:$C,0)))</f>
        <v>0</v>
      </c>
      <c r="M419" s="354">
        <f>IF(ISBLANK(INDEX('Policy Characteristics'!G:G,MATCH($C419,'Policy Characteristics'!$C:$C,0))),"",INDEX('Policy Characteristics'!G:G,MATCH($C419,'Policy Characteristics'!$C:$C,0)))</f>
        <v>1</v>
      </c>
      <c r="N419" s="354">
        <f>IF(ISBLANK(INDEX('Policy Characteristics'!H:H,MATCH($C419,'Policy Characteristics'!$C:$C,0))),"",INDEX('Policy Characteristics'!H:H,MATCH($C419,'Policy Characteristics'!$C:$C,0)))</f>
        <v>1</v>
      </c>
      <c r="O419" s="354" t="str">
        <f>IF(ISBLANK(INDEX('Policy Characteristics'!I:I,MATCH($C419,'Policy Characteristics'!$C:$C,0))),"",INDEX('Policy Characteristics'!I:I,MATCH($C419,'Policy Characteristics'!$C:$C,0)))</f>
        <v>on/off</v>
      </c>
      <c r="P419" s="354" t="str">
        <f>IF(ISBLANK(INDEX('Policy Characteristics'!J:J,MATCH($C419,'Policy Characteristics'!$C:$C,0))),"",INDEX('Policy Characteristics'!J:J,MATCH($C419,'Policy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19" s="354" t="str">
        <f>IF(ISBLANK(INDEX('Policy Characteristics'!K:K,MATCH($C419,'Policy Characteristics'!$C:$C,0))),"",INDEX('Policy Characteristics'!K:K,MATCH($C419,'Policy Characteristics'!$C:$C,0)))</f>
        <v/>
      </c>
      <c r="R419" s="354" t="str">
        <f>IF(ISBLANK(INDEX('Policy Characteristics'!L:L,MATCH($C419,'Policy Characteristics'!$C:$C,0))),"",INDEX('Policy Characteristics'!L:L,MATCH($C419,'Policy Characteristics'!$C:$C,0)))</f>
        <v/>
      </c>
    </row>
    <row r="420" spans="1:18" s="354" customFormat="1" ht="19.899999999999999" customHeight="1">
      <c r="A420" s="354" t="str">
        <f>IF(ISBLANK(INDEX('Policy Characteristics'!A:A,MATCH($C420,'Policy Characteristics'!$C:$C,0))),"",INDEX('Policy Characteristics'!A:A,MATCH($C420,'Policy Characteristics'!$C:$C,0)))</f>
        <v>Electricity Supply</v>
      </c>
      <c r="B420" s="366" t="str">
        <f>IF(ISBLANK(INDEX('Policy Characteristics'!B:B,MATCH($C420,'Policy Characteristics'!$C:$C,0))),"",INDEX('Policy Characteristics'!B:B,MATCH($C420,'Policy Characteristics'!$C:$C,0)))</f>
        <v>Non BAU Mandated Capacity Construction</v>
      </c>
      <c r="C420" s="354" t="str">
        <f t="shared" si="24"/>
        <v>Boolean Use Non BAU Mandated Capacity Construction Schedule</v>
      </c>
      <c r="D420" s="348" t="s">
        <v>764</v>
      </c>
      <c r="E420" s="253"/>
      <c r="F420" s="348" t="s">
        <v>765</v>
      </c>
      <c r="G420" s="253"/>
      <c r="H420" s="18">
        <v>646</v>
      </c>
      <c r="I420" s="367" t="s">
        <v>680</v>
      </c>
      <c r="J420" s="368" t="str">
        <f>IF(ISBLANK(INDEX('Policy Characteristics'!D:D,MATCH($C420,'Policy Characteristics'!$C:$C,0))),"",INDEX('Policy Characteristics'!D:D,MATCH($C420,'Policy Characteristics'!$C:$C,0)))</f>
        <v>Non BAU Mandated Capacity Construction</v>
      </c>
      <c r="K420" s="354" t="str">
        <f>IF(ISBLANK(INDEX('Policy Characteristics'!E:E,MATCH($C420,'Policy Characteristics'!$C:$C,0))),"",INDEX('Policy Characteristics'!E:E,MATCH($C420,'Policy Characteristics'!$C:$C,0)))</f>
        <v/>
      </c>
      <c r="L420" s="354">
        <f>IF(ISBLANK(INDEX('Policy Characteristics'!F:F,MATCH($C420,'Policy Characteristics'!$C:$C,0))),"",INDEX('Policy Characteristics'!F:F,MATCH($C420,'Policy Characteristics'!$C:$C,0)))</f>
        <v>0</v>
      </c>
      <c r="M420" s="354">
        <f>IF(ISBLANK(INDEX('Policy Characteristics'!G:G,MATCH($C420,'Policy Characteristics'!$C:$C,0))),"",INDEX('Policy Characteristics'!G:G,MATCH($C420,'Policy Characteristics'!$C:$C,0)))</f>
        <v>1</v>
      </c>
      <c r="N420" s="354">
        <f>IF(ISBLANK(INDEX('Policy Characteristics'!H:H,MATCH($C420,'Policy Characteristics'!$C:$C,0))),"",INDEX('Policy Characteristics'!H:H,MATCH($C420,'Policy Characteristics'!$C:$C,0)))</f>
        <v>1</v>
      </c>
      <c r="O420" s="354" t="str">
        <f>IF(ISBLANK(INDEX('Policy Characteristics'!I:I,MATCH($C420,'Policy Characteristics'!$C:$C,0))),"",INDEX('Policy Characteristics'!I:I,MATCH($C420,'Policy Characteristics'!$C:$C,0)))</f>
        <v>on/off</v>
      </c>
      <c r="P420" s="354" t="str">
        <f>IF(ISBLANK(INDEX('Policy Characteristics'!J:J,MATCH($C420,'Policy Characteristics'!$C:$C,0))),"",INDEX('Policy Characteristics'!J:J,MATCH($C420,'Policy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20" s="354" t="str">
        <f>IF(ISBLANK(INDEX('Policy Characteristics'!K:K,MATCH($C420,'Policy Characteristics'!$C:$C,0))),"",INDEX('Policy Characteristics'!K:K,MATCH($C420,'Policy Characteristics'!$C:$C,0)))</f>
        <v/>
      </c>
      <c r="R420" s="354" t="str">
        <f>IF(ISBLANK(INDEX('Policy Characteristics'!L:L,MATCH($C420,'Policy Characteristics'!$C:$C,0))),"",INDEX('Policy Characteristics'!L:L,MATCH($C420,'Policy Characteristics'!$C:$C,0)))</f>
        <v/>
      </c>
    </row>
    <row r="421" spans="1:18" s="354" customFormat="1" ht="19.899999999999999" customHeight="1">
      <c r="A421" s="354" t="str">
        <f>IF(ISBLANK(INDEX('Policy Characteristics'!A:A,MATCH($C421,'Policy Characteristics'!$C:$C,0))),"",INDEX('Policy Characteristics'!A:A,MATCH($C421,'Policy Characteristics'!$C:$C,0)))</f>
        <v>Electricity Supply</v>
      </c>
      <c r="B421" s="366" t="str">
        <f>IF(ISBLANK(INDEX('Policy Characteristics'!B:B,MATCH($C421,'Policy Characteristics'!$C:$C,0))),"",INDEX('Policy Characteristics'!B:B,MATCH($C421,'Policy Characteristics'!$C:$C,0)))</f>
        <v>Non BAU Mandated Capacity Construction</v>
      </c>
      <c r="C421" s="354" t="str">
        <f t="shared" si="24"/>
        <v>Boolean Use Non BAU Mandated Capacity Construction Schedule</v>
      </c>
      <c r="D421" s="348" t="s">
        <v>766</v>
      </c>
      <c r="E421" s="253"/>
      <c r="F421" s="348" t="s">
        <v>767</v>
      </c>
      <c r="G421" s="253"/>
      <c r="H421" s="18">
        <v>647</v>
      </c>
      <c r="I421" s="367" t="s">
        <v>680</v>
      </c>
      <c r="J421" s="368" t="str">
        <f>IF(ISBLANK(INDEX('Policy Characteristics'!D:D,MATCH($C421,'Policy Characteristics'!$C:$C,0))),"",INDEX('Policy Characteristics'!D:D,MATCH($C421,'Policy Characteristics'!$C:$C,0)))</f>
        <v>Non BAU Mandated Capacity Construction</v>
      </c>
      <c r="K421" s="354" t="str">
        <f>IF(ISBLANK(INDEX('Policy Characteristics'!E:E,MATCH($C421,'Policy Characteristics'!$C:$C,0))),"",INDEX('Policy Characteristics'!E:E,MATCH($C421,'Policy Characteristics'!$C:$C,0)))</f>
        <v/>
      </c>
      <c r="L421" s="354">
        <f>IF(ISBLANK(INDEX('Policy Characteristics'!F:F,MATCH($C421,'Policy Characteristics'!$C:$C,0))),"",INDEX('Policy Characteristics'!F:F,MATCH($C421,'Policy Characteristics'!$C:$C,0)))</f>
        <v>0</v>
      </c>
      <c r="M421" s="354">
        <f>IF(ISBLANK(INDEX('Policy Characteristics'!G:G,MATCH($C421,'Policy Characteristics'!$C:$C,0))),"",INDEX('Policy Characteristics'!G:G,MATCH($C421,'Policy Characteristics'!$C:$C,0)))</f>
        <v>1</v>
      </c>
      <c r="N421" s="354">
        <f>IF(ISBLANK(INDEX('Policy Characteristics'!H:H,MATCH($C421,'Policy Characteristics'!$C:$C,0))),"",INDEX('Policy Characteristics'!H:H,MATCH($C421,'Policy Characteristics'!$C:$C,0)))</f>
        <v>1</v>
      </c>
      <c r="O421" s="354" t="str">
        <f>IF(ISBLANK(INDEX('Policy Characteristics'!I:I,MATCH($C421,'Policy Characteristics'!$C:$C,0))),"",INDEX('Policy Characteristics'!I:I,MATCH($C421,'Policy Characteristics'!$C:$C,0)))</f>
        <v>on/off</v>
      </c>
      <c r="P421" s="354" t="str">
        <f>IF(ISBLANK(INDEX('Policy Characteristics'!J:J,MATCH($C421,'Policy Characteristics'!$C:$C,0))),"",INDEX('Policy Characteristics'!J:J,MATCH($C421,'Policy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21" s="354" t="str">
        <f>IF(ISBLANK(INDEX('Policy Characteristics'!K:K,MATCH($C421,'Policy Characteristics'!$C:$C,0))),"",INDEX('Policy Characteristics'!K:K,MATCH($C421,'Policy Characteristics'!$C:$C,0)))</f>
        <v/>
      </c>
      <c r="R421" s="354" t="str">
        <f>IF(ISBLANK(INDEX('Policy Characteristics'!L:L,MATCH($C421,'Policy Characteristics'!$C:$C,0))),"",INDEX('Policy Characteristics'!L:L,MATCH($C421,'Policy Characteristics'!$C:$C,0)))</f>
        <v/>
      </c>
    </row>
    <row r="422" spans="1:18" s="354" customFormat="1" ht="19.899999999999999" customHeight="1">
      <c r="A422" s="354" t="str">
        <f>IF(ISBLANK(INDEX('Policy Characteristics'!A:A,MATCH($C422,'Policy Characteristics'!$C:$C,0))),"",INDEX('Policy Characteristics'!A:A,MATCH($C422,'Policy Characteristics'!$C:$C,0)))</f>
        <v>Electricity Supply</v>
      </c>
      <c r="B422" s="366" t="str">
        <f>IF(ISBLANK(INDEX('Policy Characteristics'!B:B,MATCH($C422,'Policy Characteristics'!$C:$C,0))),"",INDEX('Policy Characteristics'!B:B,MATCH($C422,'Policy Characteristics'!$C:$C,0)))</f>
        <v>Non BAU Mandated Capacity Construction</v>
      </c>
      <c r="C422" s="354" t="str">
        <f t="shared" si="24"/>
        <v>Boolean Use Non BAU Mandated Capacity Construction Schedule</v>
      </c>
      <c r="D422" s="348" t="s">
        <v>768</v>
      </c>
      <c r="E422" s="253"/>
      <c r="F422" s="348" t="s">
        <v>769</v>
      </c>
      <c r="G422" s="253"/>
      <c r="H422" s="18">
        <v>648</v>
      </c>
      <c r="I422" s="367" t="s">
        <v>680</v>
      </c>
      <c r="J422" s="368" t="str">
        <f>IF(ISBLANK(INDEX('Policy Characteristics'!D:D,MATCH($C422,'Policy Characteristics'!$C:$C,0))),"",INDEX('Policy Characteristics'!D:D,MATCH($C422,'Policy Characteristics'!$C:$C,0)))</f>
        <v>Non BAU Mandated Capacity Construction</v>
      </c>
      <c r="K422" s="354" t="str">
        <f>IF(ISBLANK(INDEX('Policy Characteristics'!E:E,MATCH($C422,'Policy Characteristics'!$C:$C,0))),"",INDEX('Policy Characteristics'!E:E,MATCH($C422,'Policy Characteristics'!$C:$C,0)))</f>
        <v/>
      </c>
      <c r="L422" s="354">
        <f>IF(ISBLANK(INDEX('Policy Characteristics'!F:F,MATCH($C422,'Policy Characteristics'!$C:$C,0))),"",INDEX('Policy Characteristics'!F:F,MATCH($C422,'Policy Characteristics'!$C:$C,0)))</f>
        <v>0</v>
      </c>
      <c r="M422" s="354">
        <f>IF(ISBLANK(INDEX('Policy Characteristics'!G:G,MATCH($C422,'Policy Characteristics'!$C:$C,0))),"",INDEX('Policy Characteristics'!G:G,MATCH($C422,'Policy Characteristics'!$C:$C,0)))</f>
        <v>1</v>
      </c>
      <c r="N422" s="354">
        <f>IF(ISBLANK(INDEX('Policy Characteristics'!H:H,MATCH($C422,'Policy Characteristics'!$C:$C,0))),"",INDEX('Policy Characteristics'!H:H,MATCH($C422,'Policy Characteristics'!$C:$C,0)))</f>
        <v>1</v>
      </c>
      <c r="O422" s="354" t="str">
        <f>IF(ISBLANK(INDEX('Policy Characteristics'!I:I,MATCH($C422,'Policy Characteristics'!$C:$C,0))),"",INDEX('Policy Characteristics'!I:I,MATCH($C422,'Policy Characteristics'!$C:$C,0)))</f>
        <v>on/off</v>
      </c>
      <c r="P422" s="354" t="str">
        <f>IF(ISBLANK(INDEX('Policy Characteristics'!J:J,MATCH($C422,'Policy Characteristics'!$C:$C,0))),"",INDEX('Policy Characteristics'!J:J,MATCH($C422,'Policy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22" s="354" t="str">
        <f>IF(ISBLANK(INDEX('Policy Characteristics'!K:K,MATCH($C422,'Policy Characteristics'!$C:$C,0))),"",INDEX('Policy Characteristics'!K:K,MATCH($C422,'Policy Characteristics'!$C:$C,0)))</f>
        <v/>
      </c>
      <c r="R422" s="354" t="str">
        <f>IF(ISBLANK(INDEX('Policy Characteristics'!L:L,MATCH($C422,'Policy Characteristics'!$C:$C,0))),"",INDEX('Policy Characteristics'!L:L,MATCH($C422,'Policy Characteristics'!$C:$C,0)))</f>
        <v/>
      </c>
    </row>
    <row r="423" spans="1:18" s="354" customFormat="1" ht="19.899999999999999" customHeight="1">
      <c r="A423" s="354" t="str">
        <f>IF(ISBLANK(INDEX('Policy Characteristics'!A:A,MATCH($C423,'Policy Characteristics'!$C:$C,0))),"",INDEX('Policy Characteristics'!A:A,MATCH($C423,'Policy Characteristics'!$C:$C,0)))</f>
        <v>Electricity Supply</v>
      </c>
      <c r="B423" s="366" t="str">
        <f>IF(ISBLANK(INDEX('Policy Characteristics'!B:B,MATCH($C423,'Policy Characteristics'!$C:$C,0))),"",INDEX('Policy Characteristics'!B:B,MATCH($C423,'Policy Characteristics'!$C:$C,0)))</f>
        <v>Non BAU Mandated Capacity Construction</v>
      </c>
      <c r="C423" s="354" t="str">
        <f t="shared" si="24"/>
        <v>Boolean Use Non BAU Mandated Capacity Construction Schedule</v>
      </c>
      <c r="D423" s="348" t="s">
        <v>770</v>
      </c>
      <c r="E423" s="253"/>
      <c r="F423" s="348" t="s">
        <v>771</v>
      </c>
      <c r="G423" s="253"/>
      <c r="H423" s="18">
        <v>1775</v>
      </c>
      <c r="I423" s="367" t="s">
        <v>680</v>
      </c>
      <c r="J423" s="368" t="str">
        <f>IF(ISBLANK(INDEX('Policy Characteristics'!D:D,MATCH($C423,'Policy Characteristics'!$C:$C,0))),"",INDEX('Policy Characteristics'!D:D,MATCH($C423,'Policy Characteristics'!$C:$C,0)))</f>
        <v>Non BAU Mandated Capacity Construction</v>
      </c>
      <c r="K423" s="354" t="str">
        <f>IF(ISBLANK(INDEX('Policy Characteristics'!E:E,MATCH($C423,'Policy Characteristics'!$C:$C,0))),"",INDEX('Policy Characteristics'!E:E,MATCH($C423,'Policy Characteristics'!$C:$C,0)))</f>
        <v/>
      </c>
      <c r="L423" s="354">
        <f>IF(ISBLANK(INDEX('Policy Characteristics'!F:F,MATCH($C423,'Policy Characteristics'!$C:$C,0))),"",INDEX('Policy Characteristics'!F:F,MATCH($C423,'Policy Characteristics'!$C:$C,0)))</f>
        <v>0</v>
      </c>
      <c r="M423" s="354">
        <f>IF(ISBLANK(INDEX('Policy Characteristics'!G:G,MATCH($C423,'Policy Characteristics'!$C:$C,0))),"",INDEX('Policy Characteristics'!G:G,MATCH($C423,'Policy Characteristics'!$C:$C,0)))</f>
        <v>1</v>
      </c>
      <c r="N423" s="354">
        <f>IF(ISBLANK(INDEX('Policy Characteristics'!H:H,MATCH($C423,'Policy Characteristics'!$C:$C,0))),"",INDEX('Policy Characteristics'!H:H,MATCH($C423,'Policy Characteristics'!$C:$C,0)))</f>
        <v>1</v>
      </c>
      <c r="O423" s="354" t="str">
        <f>IF(ISBLANK(INDEX('Policy Characteristics'!I:I,MATCH($C423,'Policy Characteristics'!$C:$C,0))),"",INDEX('Policy Characteristics'!I:I,MATCH($C423,'Policy Characteristics'!$C:$C,0)))</f>
        <v>on/off</v>
      </c>
      <c r="P423" s="354" t="str">
        <f>IF(ISBLANK(INDEX('Policy Characteristics'!J:J,MATCH($C423,'Policy Characteristics'!$C:$C,0))),"",INDEX('Policy Characteristics'!J:J,MATCH($C423,'Policy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23" s="354" t="str">
        <f>IF(ISBLANK(INDEX('Policy Characteristics'!K:K,MATCH($C423,'Policy Characteristics'!$C:$C,0))),"",INDEX('Policy Characteristics'!K:K,MATCH($C423,'Policy Characteristics'!$C:$C,0)))</f>
        <v/>
      </c>
      <c r="R423" s="354" t="str">
        <f>IF(ISBLANK(INDEX('Policy Characteristics'!L:L,MATCH($C423,'Policy Characteristics'!$C:$C,0))),"",INDEX('Policy Characteristics'!L:L,MATCH($C423,'Policy Characteristics'!$C:$C,0)))</f>
        <v/>
      </c>
    </row>
    <row r="424" spans="1:18" s="354" customFormat="1" ht="19.899999999999999" customHeight="1">
      <c r="A424" s="354" t="str">
        <f>IF(ISBLANK(INDEX('Policy Characteristics'!A:A,MATCH($C424,'Policy Characteristics'!$C:$C,0))),"",INDEX('Policy Characteristics'!A:A,MATCH($C424,'Policy Characteristics'!$C:$C,0)))</f>
        <v>Electricity Supply</v>
      </c>
      <c r="B424" s="366" t="str">
        <f>IF(ISBLANK(INDEX('Policy Characteristics'!B:B,MATCH($C424,'Policy Characteristics'!$C:$C,0))),"",INDEX('Policy Characteristics'!B:B,MATCH($C424,'Policy Characteristics'!$C:$C,0)))</f>
        <v>Non BAU Mandated Capacity Construction</v>
      </c>
      <c r="C424" s="354" t="str">
        <f t="shared" si="24"/>
        <v>Boolean Use Non BAU Mandated Capacity Construction Schedule</v>
      </c>
      <c r="D424" s="348" t="s">
        <v>772</v>
      </c>
      <c r="E424" s="253"/>
      <c r="F424" s="348" t="s">
        <v>773</v>
      </c>
      <c r="G424" s="253"/>
      <c r="H424" s="18">
        <v>1776</v>
      </c>
      <c r="I424" s="367" t="s">
        <v>680</v>
      </c>
      <c r="J424" s="368" t="str">
        <f>IF(ISBLANK(INDEX('Policy Characteristics'!D:D,MATCH($C424,'Policy Characteristics'!$C:$C,0))),"",INDEX('Policy Characteristics'!D:D,MATCH($C424,'Policy Characteristics'!$C:$C,0)))</f>
        <v>Non BAU Mandated Capacity Construction</v>
      </c>
      <c r="K424" s="354" t="str">
        <f>IF(ISBLANK(INDEX('Policy Characteristics'!E:E,MATCH($C424,'Policy Characteristics'!$C:$C,0))),"",INDEX('Policy Characteristics'!E:E,MATCH($C424,'Policy Characteristics'!$C:$C,0)))</f>
        <v/>
      </c>
      <c r="L424" s="354">
        <f>IF(ISBLANK(INDEX('Policy Characteristics'!F:F,MATCH($C424,'Policy Characteristics'!$C:$C,0))),"",INDEX('Policy Characteristics'!F:F,MATCH($C424,'Policy Characteristics'!$C:$C,0)))</f>
        <v>0</v>
      </c>
      <c r="M424" s="354">
        <f>IF(ISBLANK(INDEX('Policy Characteristics'!G:G,MATCH($C424,'Policy Characteristics'!$C:$C,0))),"",INDEX('Policy Characteristics'!G:G,MATCH($C424,'Policy Characteristics'!$C:$C,0)))</f>
        <v>1</v>
      </c>
      <c r="N424" s="354">
        <f>IF(ISBLANK(INDEX('Policy Characteristics'!H:H,MATCH($C424,'Policy Characteristics'!$C:$C,0))),"",INDEX('Policy Characteristics'!H:H,MATCH($C424,'Policy Characteristics'!$C:$C,0)))</f>
        <v>1</v>
      </c>
      <c r="O424" s="354" t="str">
        <f>IF(ISBLANK(INDEX('Policy Characteristics'!I:I,MATCH($C424,'Policy Characteristics'!$C:$C,0))),"",INDEX('Policy Characteristics'!I:I,MATCH($C424,'Policy Characteristics'!$C:$C,0)))</f>
        <v>on/off</v>
      </c>
      <c r="P424" s="354" t="str">
        <f>IF(ISBLANK(INDEX('Policy Characteristics'!J:J,MATCH($C424,'Policy Characteristics'!$C:$C,0))),"",INDEX('Policy Characteristics'!J:J,MATCH($C424,'Policy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24" s="354" t="str">
        <f>IF(ISBLANK(INDEX('Policy Characteristics'!K:K,MATCH($C424,'Policy Characteristics'!$C:$C,0))),"",INDEX('Policy Characteristics'!K:K,MATCH($C424,'Policy Characteristics'!$C:$C,0)))</f>
        <v/>
      </c>
      <c r="R424" s="354" t="str">
        <f>IF(ISBLANK(INDEX('Policy Characteristics'!L:L,MATCH($C424,'Policy Characteristics'!$C:$C,0))),"",INDEX('Policy Characteristics'!L:L,MATCH($C424,'Policy Characteristics'!$C:$C,0)))</f>
        <v/>
      </c>
    </row>
    <row r="425" spans="1:18" s="354" customFormat="1" ht="19.899999999999999" customHeight="1">
      <c r="A425" s="354" t="str">
        <f>IF(ISBLANK(INDEX('Policy Characteristics'!A:A,MATCH($C425,'Policy Characteristics'!$C:$C,0))),"",INDEX('Policy Characteristics'!A:A,MATCH($C425,'Policy Characteristics'!$C:$C,0)))</f>
        <v>Electricity Supply</v>
      </c>
      <c r="B425" s="366" t="str">
        <f>IF(ISBLANK(INDEX('Policy Characteristics'!B:B,MATCH($C425,'Policy Characteristics'!$C:$C,0))),"",INDEX('Policy Characteristics'!B:B,MATCH($C425,'Policy Characteristics'!$C:$C,0)))</f>
        <v>Non BAU Mandated Capacity Construction</v>
      </c>
      <c r="C425" s="354" t="str">
        <f t="shared" si="24"/>
        <v>Boolean Use Non BAU Mandated Capacity Construction Schedule</v>
      </c>
      <c r="D425" s="348" t="s">
        <v>774</v>
      </c>
      <c r="E425" s="253"/>
      <c r="F425" s="348" t="s">
        <v>775</v>
      </c>
      <c r="G425" s="253"/>
      <c r="H425" s="18">
        <v>1777</v>
      </c>
      <c r="I425" s="367" t="s">
        <v>680</v>
      </c>
      <c r="J425" s="368" t="str">
        <f>IF(ISBLANK(INDEX('Policy Characteristics'!D:D,MATCH($C425,'Policy Characteristics'!$C:$C,0))),"",INDEX('Policy Characteristics'!D:D,MATCH($C425,'Policy Characteristics'!$C:$C,0)))</f>
        <v>Non BAU Mandated Capacity Construction</v>
      </c>
      <c r="K425" s="354" t="str">
        <f>IF(ISBLANK(INDEX('Policy Characteristics'!E:E,MATCH($C425,'Policy Characteristics'!$C:$C,0))),"",INDEX('Policy Characteristics'!E:E,MATCH($C425,'Policy Characteristics'!$C:$C,0)))</f>
        <v/>
      </c>
      <c r="L425" s="354">
        <f>IF(ISBLANK(INDEX('Policy Characteristics'!F:F,MATCH($C425,'Policy Characteristics'!$C:$C,0))),"",INDEX('Policy Characteristics'!F:F,MATCH($C425,'Policy Characteristics'!$C:$C,0)))</f>
        <v>0</v>
      </c>
      <c r="M425" s="354">
        <f>IF(ISBLANK(INDEX('Policy Characteristics'!G:G,MATCH($C425,'Policy Characteristics'!$C:$C,0))),"",INDEX('Policy Characteristics'!G:G,MATCH($C425,'Policy Characteristics'!$C:$C,0)))</f>
        <v>1</v>
      </c>
      <c r="N425" s="354">
        <f>IF(ISBLANK(INDEX('Policy Characteristics'!H:H,MATCH($C425,'Policy Characteristics'!$C:$C,0))),"",INDEX('Policy Characteristics'!H:H,MATCH($C425,'Policy Characteristics'!$C:$C,0)))</f>
        <v>1</v>
      </c>
      <c r="O425" s="354" t="str">
        <f>IF(ISBLANK(INDEX('Policy Characteristics'!I:I,MATCH($C425,'Policy Characteristics'!$C:$C,0))),"",INDEX('Policy Characteristics'!I:I,MATCH($C425,'Policy Characteristics'!$C:$C,0)))</f>
        <v>on/off</v>
      </c>
      <c r="P425" s="354" t="str">
        <f>IF(ISBLANK(INDEX('Policy Characteristics'!J:J,MATCH($C425,'Policy Characteristics'!$C:$C,0))),"",INDEX('Policy Characteristics'!J:J,MATCH($C425,'Policy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25" s="354" t="str">
        <f>IF(ISBLANK(INDEX('Policy Characteristics'!K:K,MATCH($C425,'Policy Characteristics'!$C:$C,0))),"",INDEX('Policy Characteristics'!K:K,MATCH($C425,'Policy Characteristics'!$C:$C,0)))</f>
        <v/>
      </c>
      <c r="R425" s="354" t="str">
        <f>IF(ISBLANK(INDEX('Policy Characteristics'!L:L,MATCH($C425,'Policy Characteristics'!$C:$C,0))),"",INDEX('Policy Characteristics'!L:L,MATCH($C425,'Policy Characteristics'!$C:$C,0)))</f>
        <v/>
      </c>
    </row>
    <row r="426" spans="1:18" s="354" customFormat="1" ht="19.899999999999999" customHeight="1">
      <c r="A426" s="354" t="str">
        <f>IF(ISBLANK(INDEX('Policy Characteristics'!A:A,MATCH($C426,'Policy Characteristics'!$C:$C,0))),"",INDEX('Policy Characteristics'!A:A,MATCH($C426,'Policy Characteristics'!$C:$C,0)))</f>
        <v>Electricity Supply</v>
      </c>
      <c r="B426" s="366" t="str">
        <f>IF(ISBLANK(INDEX('Policy Characteristics'!B:B,MATCH($C426,'Policy Characteristics'!$C:$C,0))),"",INDEX('Policy Characteristics'!B:B,MATCH($C426,'Policy Characteristics'!$C:$C,0)))</f>
        <v>Non BAU Mandated Capacity Construction</v>
      </c>
      <c r="C426" s="354" t="str">
        <f t="shared" si="24"/>
        <v>Boolean Use Non BAU Mandated Capacity Construction Schedule</v>
      </c>
      <c r="D426" s="348" t="s">
        <v>776</v>
      </c>
      <c r="E426" s="253"/>
      <c r="F426" s="348" t="s">
        <v>777</v>
      </c>
      <c r="G426" s="253"/>
      <c r="H426" s="18">
        <v>1778</v>
      </c>
      <c r="I426" s="367" t="s">
        <v>680</v>
      </c>
      <c r="J426" s="368" t="str">
        <f>IF(ISBLANK(INDEX('Policy Characteristics'!D:D,MATCH($C426,'Policy Characteristics'!$C:$C,0))),"",INDEX('Policy Characteristics'!D:D,MATCH($C426,'Policy Characteristics'!$C:$C,0)))</f>
        <v>Non BAU Mandated Capacity Construction</v>
      </c>
      <c r="K426" s="354" t="str">
        <f>IF(ISBLANK(INDEX('Policy Characteristics'!E:E,MATCH($C426,'Policy Characteristics'!$C:$C,0))),"",INDEX('Policy Characteristics'!E:E,MATCH($C426,'Policy Characteristics'!$C:$C,0)))</f>
        <v/>
      </c>
      <c r="L426" s="354">
        <f>IF(ISBLANK(INDEX('Policy Characteristics'!F:F,MATCH($C426,'Policy Characteristics'!$C:$C,0))),"",INDEX('Policy Characteristics'!F:F,MATCH($C426,'Policy Characteristics'!$C:$C,0)))</f>
        <v>0</v>
      </c>
      <c r="M426" s="354">
        <f>IF(ISBLANK(INDEX('Policy Characteristics'!G:G,MATCH($C426,'Policy Characteristics'!$C:$C,0))),"",INDEX('Policy Characteristics'!G:G,MATCH($C426,'Policy Characteristics'!$C:$C,0)))</f>
        <v>1</v>
      </c>
      <c r="N426" s="354">
        <f>IF(ISBLANK(INDEX('Policy Characteristics'!H:H,MATCH($C426,'Policy Characteristics'!$C:$C,0))),"",INDEX('Policy Characteristics'!H:H,MATCH($C426,'Policy Characteristics'!$C:$C,0)))</f>
        <v>1</v>
      </c>
      <c r="O426" s="354" t="str">
        <f>IF(ISBLANK(INDEX('Policy Characteristics'!I:I,MATCH($C426,'Policy Characteristics'!$C:$C,0))),"",INDEX('Policy Characteristics'!I:I,MATCH($C426,'Policy Characteristics'!$C:$C,0)))</f>
        <v>on/off</v>
      </c>
      <c r="P426" s="354" t="str">
        <f>IF(ISBLANK(INDEX('Policy Characteristics'!J:J,MATCH($C426,'Policy Characteristics'!$C:$C,0))),"",INDEX('Policy Characteristics'!J:J,MATCH($C426,'Policy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26" s="354" t="str">
        <f>IF(ISBLANK(INDEX('Policy Characteristics'!K:K,MATCH($C426,'Policy Characteristics'!$C:$C,0))),"",INDEX('Policy Characteristics'!K:K,MATCH($C426,'Policy Characteristics'!$C:$C,0)))</f>
        <v/>
      </c>
      <c r="R426" s="354" t="str">
        <f>IF(ISBLANK(INDEX('Policy Characteristics'!L:L,MATCH($C426,'Policy Characteristics'!$C:$C,0))),"",INDEX('Policy Characteristics'!L:L,MATCH($C426,'Policy Characteristics'!$C:$C,0)))</f>
        <v/>
      </c>
    </row>
    <row r="427" spans="1:18" s="354" customFormat="1" ht="19.899999999999999" customHeight="1">
      <c r="A427" s="354" t="str">
        <f>IF(ISBLANK(INDEX('Policy Characteristics'!A:A,MATCH($C427,'Policy Characteristics'!$C:$C,0))),"",INDEX('Policy Characteristics'!A:A,MATCH($C427,'Policy Characteristics'!$C:$C,0)))</f>
        <v>Electricity Supply</v>
      </c>
      <c r="B427" s="366" t="str">
        <f>IF(ISBLANK(INDEX('Policy Characteristics'!B:B,MATCH($C427,'Policy Characteristics'!$C:$C,0))),"",INDEX('Policy Characteristics'!B:B,MATCH($C427,'Policy Characteristics'!$C:$C,0)))</f>
        <v>Non BAU Mandated Capacity Construction</v>
      </c>
      <c r="C427" s="354" t="str">
        <f t="shared" si="24"/>
        <v>Boolean Use Non BAU Mandated Capacity Construction Schedule</v>
      </c>
      <c r="D427" s="348" t="s">
        <v>778</v>
      </c>
      <c r="E427" s="253"/>
      <c r="F427" s="348" t="s">
        <v>779</v>
      </c>
      <c r="G427" s="253"/>
      <c r="H427" s="18">
        <v>1779</v>
      </c>
      <c r="I427" s="367" t="s">
        <v>680</v>
      </c>
      <c r="J427" s="368" t="str">
        <f>IF(ISBLANK(INDEX('Policy Characteristics'!D:D,MATCH($C427,'Policy Characteristics'!$C:$C,0))),"",INDEX('Policy Characteristics'!D:D,MATCH($C427,'Policy Characteristics'!$C:$C,0)))</f>
        <v>Non BAU Mandated Capacity Construction</v>
      </c>
      <c r="K427" s="354" t="str">
        <f>IF(ISBLANK(INDEX('Policy Characteristics'!E:E,MATCH($C427,'Policy Characteristics'!$C:$C,0))),"",INDEX('Policy Characteristics'!E:E,MATCH($C427,'Policy Characteristics'!$C:$C,0)))</f>
        <v/>
      </c>
      <c r="L427" s="354">
        <f>IF(ISBLANK(INDEX('Policy Characteristics'!F:F,MATCH($C427,'Policy Characteristics'!$C:$C,0))),"",INDEX('Policy Characteristics'!F:F,MATCH($C427,'Policy Characteristics'!$C:$C,0)))</f>
        <v>0</v>
      </c>
      <c r="M427" s="354">
        <f>IF(ISBLANK(INDEX('Policy Characteristics'!G:G,MATCH($C427,'Policy Characteristics'!$C:$C,0))),"",INDEX('Policy Characteristics'!G:G,MATCH($C427,'Policy Characteristics'!$C:$C,0)))</f>
        <v>1</v>
      </c>
      <c r="N427" s="354">
        <f>IF(ISBLANK(INDEX('Policy Characteristics'!H:H,MATCH($C427,'Policy Characteristics'!$C:$C,0))),"",INDEX('Policy Characteristics'!H:H,MATCH($C427,'Policy Characteristics'!$C:$C,0)))</f>
        <v>1</v>
      </c>
      <c r="O427" s="354" t="str">
        <f>IF(ISBLANK(INDEX('Policy Characteristics'!I:I,MATCH($C427,'Policy Characteristics'!$C:$C,0))),"",INDEX('Policy Characteristics'!I:I,MATCH($C427,'Policy Characteristics'!$C:$C,0)))</f>
        <v>on/off</v>
      </c>
      <c r="P427" s="354" t="str">
        <f>IF(ISBLANK(INDEX('Policy Characteristics'!J:J,MATCH($C427,'Policy Characteristics'!$C:$C,0))),"",INDEX('Policy Characteristics'!J:J,MATCH($C427,'Policy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27" s="354" t="str">
        <f>IF(ISBLANK(INDEX('Policy Characteristics'!K:K,MATCH($C427,'Policy Characteristics'!$C:$C,0))),"",INDEX('Policy Characteristics'!K:K,MATCH($C427,'Policy Characteristics'!$C:$C,0)))</f>
        <v/>
      </c>
      <c r="R427" s="354" t="str">
        <f>IF(ISBLANK(INDEX('Policy Characteristics'!L:L,MATCH($C427,'Policy Characteristics'!$C:$C,0))),"",INDEX('Policy Characteristics'!L:L,MATCH($C427,'Policy Characteristics'!$C:$C,0)))</f>
        <v/>
      </c>
    </row>
    <row r="428" spans="1:18" s="354" customFormat="1" ht="19.899999999999999" customHeight="1">
      <c r="A428" s="354" t="str">
        <f>IF(ISBLANK(INDEX('Policy Characteristics'!A:A,MATCH($C428,'Policy Characteristics'!$C:$C,0))),"",INDEX('Policy Characteristics'!A:A,MATCH($C428,'Policy Characteristics'!$C:$C,0)))</f>
        <v>Electricity Supply</v>
      </c>
      <c r="B428" s="366" t="str">
        <f>IF(ISBLANK(INDEX('Policy Characteristics'!B:B,MATCH($C428,'Policy Characteristics'!$C:$C,0))),"",INDEX('Policy Characteristics'!B:B,MATCH($C428,'Policy Characteristics'!$C:$C,0)))</f>
        <v>Non BAU Mandated Capacity Construction</v>
      </c>
      <c r="C428" s="354" t="str">
        <f t="shared" si="24"/>
        <v>Boolean Use Non BAU Mandated Capacity Construction Schedule</v>
      </c>
      <c r="D428" s="348" t="s">
        <v>780</v>
      </c>
      <c r="E428" s="253"/>
      <c r="F428" s="348" t="s">
        <v>781</v>
      </c>
      <c r="G428" s="253"/>
      <c r="H428" s="18">
        <v>1780</v>
      </c>
      <c r="I428" s="367" t="s">
        <v>680</v>
      </c>
      <c r="J428" s="368" t="str">
        <f>IF(ISBLANK(INDEX('Policy Characteristics'!D:D,MATCH($C428,'Policy Characteristics'!$C:$C,0))),"",INDEX('Policy Characteristics'!D:D,MATCH($C428,'Policy Characteristics'!$C:$C,0)))</f>
        <v>Non BAU Mandated Capacity Construction</v>
      </c>
      <c r="K428" s="354" t="str">
        <f>IF(ISBLANK(INDEX('Policy Characteristics'!E:E,MATCH($C428,'Policy Characteristics'!$C:$C,0))),"",INDEX('Policy Characteristics'!E:E,MATCH($C428,'Policy Characteristics'!$C:$C,0)))</f>
        <v/>
      </c>
      <c r="L428" s="354">
        <f>IF(ISBLANK(INDEX('Policy Characteristics'!F:F,MATCH($C428,'Policy Characteristics'!$C:$C,0))),"",INDEX('Policy Characteristics'!F:F,MATCH($C428,'Policy Characteristics'!$C:$C,0)))</f>
        <v>0</v>
      </c>
      <c r="M428" s="354">
        <f>IF(ISBLANK(INDEX('Policy Characteristics'!G:G,MATCH($C428,'Policy Characteristics'!$C:$C,0))),"",INDEX('Policy Characteristics'!G:G,MATCH($C428,'Policy Characteristics'!$C:$C,0)))</f>
        <v>1</v>
      </c>
      <c r="N428" s="354">
        <f>IF(ISBLANK(INDEX('Policy Characteristics'!H:H,MATCH($C428,'Policy Characteristics'!$C:$C,0))),"",INDEX('Policy Characteristics'!H:H,MATCH($C428,'Policy Characteristics'!$C:$C,0)))</f>
        <v>1</v>
      </c>
      <c r="O428" s="354" t="str">
        <f>IF(ISBLANK(INDEX('Policy Characteristics'!I:I,MATCH($C428,'Policy Characteristics'!$C:$C,0))),"",INDEX('Policy Characteristics'!I:I,MATCH($C428,'Policy Characteristics'!$C:$C,0)))</f>
        <v>on/off</v>
      </c>
      <c r="P428" s="354" t="str">
        <f>IF(ISBLANK(INDEX('Policy Characteristics'!J:J,MATCH($C428,'Policy Characteristics'!$C:$C,0))),"",INDEX('Policy Characteristics'!J:J,MATCH($C428,'Policy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c r="Q428" s="354" t="str">
        <f>IF(ISBLANK(INDEX('Policy Characteristics'!K:K,MATCH($C428,'Policy Characteristics'!$C:$C,0))),"",INDEX('Policy Characteristics'!K:K,MATCH($C428,'Policy Characteristics'!$C:$C,0)))</f>
        <v/>
      </c>
      <c r="R428" s="354" t="str">
        <f>IF(ISBLANK(INDEX('Policy Characteristics'!L:L,MATCH($C428,'Policy Characteristics'!$C:$C,0))),"",INDEX('Policy Characteristics'!L:L,MATCH($C428,'Policy Characteristics'!$C:$C,0)))</f>
        <v/>
      </c>
    </row>
    <row r="429" spans="1:18" s="354" customFormat="1" ht="19.899999999999999" customHeight="1">
      <c r="A429" s="354" t="str">
        <f>IF(ISBLANK(INDEX('Policy Characteristics'!A:A,MATCH($C429,'Policy Characteristics'!$C:$C,0))),"",INDEX('Policy Characteristics'!A:A,MATCH($C429,'Policy Characteristics'!$C:$C,0)))</f>
        <v>Electricity Supply</v>
      </c>
      <c r="B429" s="366" t="str">
        <f>IF(ISBLANK(INDEX('Policy Characteristics'!B:B,MATCH($C429,'Policy Characteristics'!$C:$C,0))),"",INDEX('Policy Characteristics'!B:B,MATCH($C429,'Policy Characteristics'!$C:$C,0)))</f>
        <v>Non BAU Mandated Capacity Construction</v>
      </c>
      <c r="C429" s="354" t="str">
        <f t="shared" si="24"/>
        <v>Boolean Use Non BAU Mandated Capacity Construction Schedule</v>
      </c>
      <c r="D429" s="348" t="s">
        <v>782</v>
      </c>
      <c r="E429" s="253"/>
      <c r="F429" s="348" t="s">
        <v>783</v>
      </c>
      <c r="G429" s="253"/>
      <c r="H429" s="18">
        <v>2241</v>
      </c>
      <c r="I429" s="367" t="s">
        <v>680</v>
      </c>
      <c r="J429" s="368" t="str">
        <f>IF(ISBLANK(INDEX('Policy Characteristics'!D:D,MATCH($C429,'Policy Characteristics'!$C:$C,0))),"",INDEX('Policy Characteristics'!D:D,MATCH($C429,'Policy Characteristics'!$C:$C,0)))</f>
        <v>Non BAU Mandated Capacity Construction</v>
      </c>
      <c r="K429" s="354" t="str">
        <f>IF(ISBLANK(INDEX('Policy Characteristics'!E:E,MATCH($C429,'Policy Characteristics'!$C:$C,0))),"",INDEX('Policy Characteristics'!E:E,MATCH($C429,'Policy Characteristics'!$C:$C,0)))</f>
        <v/>
      </c>
      <c r="L429" s="354">
        <f>IF(ISBLANK(INDEX('Policy Characteristics'!F:F,MATCH($C429,'Policy Characteristics'!$C:$C,0))),"",INDEX('Policy Characteristics'!F:F,MATCH($C429,'Policy Characteristics'!$C:$C,0)))</f>
        <v>0</v>
      </c>
      <c r="M429" s="354">
        <f>IF(ISBLANK(INDEX('Policy Characteristics'!G:G,MATCH($C429,'Policy Characteristics'!$C:$C,0))),"",INDEX('Policy Characteristics'!G:G,MATCH($C429,'Policy Characteristics'!$C:$C,0)))</f>
        <v>1</v>
      </c>
      <c r="N429" s="354">
        <f>IF(ISBLANK(INDEX('Policy Characteristics'!H:H,MATCH($C429,'Policy Characteristics'!$C:$C,0))),"",INDEX('Policy Characteristics'!H:H,MATCH($C429,'Policy Characteristics'!$C:$C,0)))</f>
        <v>1</v>
      </c>
      <c r="O429" s="354" t="str">
        <f>IF(ISBLANK(INDEX('Policy Characteristics'!I:I,MATCH($C429,'Policy Characteristics'!$C:$C,0))),"",INDEX('Policy Characteristics'!I:I,MATCH($C429,'Policy Characteristics'!$C:$C,0)))</f>
        <v>on/off</v>
      </c>
      <c r="P429" s="354" t="str">
        <f>IF(ISBLANK(INDEX('Policy Characteristics'!J:J,MATCH($C429,'Policy Characteristics'!$C:$C,0))),"",INDEX('Policy Characteristics'!J:J,MATCH($C429,'Policy Characteristics'!$C:$C,0)))</f>
        <v>**Description:** The business-as-usual case includes the capacity additions mandated by Korea's 11th Basic Plan for Long-term Electricity Supply and Demand. This policy uses an alternate set of planned capacity additions, which replaces the BAU schedule rather than adding to it. // **Guidance for setting values:** // **Solar PV and Offshore Wind:** The alternate schedule mandates faster deployment. Cumulative mandated additions through 2050 rise from 65.8 GW to 98.1 GW for solar PV, and from 31.9 GW to 44.6 GW for offshore wind. // **Thermal, Nuclear and Onshore Wind:** The alternate schedule contains no mandated additions for these technologies, leaving their build-out to the model's economic capacity decisions.</v>
      </c>
    </row>
    <row r="430" spans="1:18" s="354" customFormat="1" ht="19.899999999999999" customHeight="1">
      <c r="A430" s="354" t="str">
        <f>IF(ISBLANK(INDEX('Policy Characteristics'!A:A,MATCH($C430,'Policy Characteristics'!$C:$C,0))),"",INDEX('Policy Characteristics'!A:A,MATCH($C430,'Policy Characteristics'!$C:$C,0)))</f>
        <v>Electricity Supply</v>
      </c>
      <c r="B430" s="366" t="str">
        <f>IF(ISBLANK(INDEX('Policy Characteristics'!B:B,MATCH($C430,'Policy Characteristics'!$C:$C,0))),"",INDEX('Policy Characteristics'!B:B,MATCH($C430,'Policy Characteristics'!$C:$C,0)))</f>
        <v>Non BAU Mandated Capacity CCUS Retrofits</v>
      </c>
      <c r="C430" t="s">
        <v>280</v>
      </c>
      <c r="D430" s="253" t="s">
        <v>736</v>
      </c>
      <c r="E430" s="253"/>
      <c r="F430" s="253" t="s">
        <v>737</v>
      </c>
      <c r="G430" s="253"/>
      <c r="H430" s="18">
        <v>2289</v>
      </c>
      <c r="I430" s="367" t="s">
        <v>680</v>
      </c>
      <c r="J430" s="368" t="str">
        <f>IF(ISBLANK(INDEX('Policy Characteristics'!D:D,MATCH($C430,'Policy Characteristics'!$C:$C,0))),"",INDEX('Policy Characteristics'!D:D,MATCH($C430,'Policy Characteristics'!$C:$C,0)))</f>
        <v>Non BAU Mandated Capacity CCUS Retrofits</v>
      </c>
      <c r="K430" s="354" t="str">
        <f>IF(ISBLANK(INDEX('Policy Characteristics'!E:E,MATCH($C430,'Policy Characteristics'!$C:$C,0))),"",INDEX('Policy Characteristics'!E:E,MATCH($C430,'Policy Characteristics'!$C:$C,0)))</f>
        <v/>
      </c>
      <c r="L430" s="354">
        <f>IF(ISBLANK(INDEX('Policy Characteristics'!F:F,MATCH($C430,'Policy Characteristics'!$C:$C,0))),"",INDEX('Policy Characteristics'!F:F,MATCH($C430,'Policy Characteristics'!$C:$C,0)))</f>
        <v>0</v>
      </c>
      <c r="M430" s="354">
        <f>IF(ISBLANK(INDEX('Policy Characteristics'!G:G,MATCH($C430,'Policy Characteristics'!$C:$C,0))),"",INDEX('Policy Characteristics'!G:G,MATCH($C430,'Policy Characteristics'!$C:$C,0)))</f>
        <v>1</v>
      </c>
      <c r="N430" s="354">
        <f>IF(ISBLANK(INDEX('Policy Characteristics'!H:H,MATCH($C430,'Policy Characteristics'!$C:$C,0))),"",INDEX('Policy Characteristics'!H:H,MATCH($C430,'Policy Characteristics'!$C:$C,0)))</f>
        <v>1</v>
      </c>
      <c r="O430" s="354" t="str">
        <f>IF(ISBLANK(INDEX('Policy Characteristics'!I:I,MATCH($C430,'Policy Characteristics'!$C:$C,0))),"",INDEX('Policy Characteristics'!I:I,MATCH($C430,'Policy Characteristics'!$C:$C,0)))</f>
        <v>on/off</v>
      </c>
      <c r="P430" s="354" t="str">
        <f>IF(ISBLANK(INDEX('Policy Characteristics'!J:J,MATCH($C430,'Policy Characteristics'!$C:$C,0))),"",INDEX('Policy Characteristics'!J:J,MATCH($C430,'Policy Characteristics'!$C:$C,0)))</f>
        <v>**Description:** Turning on this policy lever assumes that these CCUS retrofits will not take place. However, the South Korea model does not include such retrofit plans.</v>
      </c>
      <c r="Q430" s="354" t="str">
        <f>IF(ISBLANK(INDEX('Policy Characteristics'!K:K,MATCH($C430,'Policy Characteristics'!$C:$C,0))),"",INDEX('Policy Characteristics'!K:K,MATCH($C430,'Policy Characteristics'!$C:$C,0)))</f>
        <v/>
      </c>
      <c r="R430" s="354" t="str">
        <f>IF(ISBLANK(INDEX('Policy Characteristics'!L:L,MATCH($C430,'Policy Characteristics'!$C:$C,0))),"",INDEX('Policy Characteristics'!L:L,MATCH($C430,'Policy Characteristics'!$C:$C,0)))</f>
        <v/>
      </c>
    </row>
    <row r="431" spans="1:18" s="354" customFormat="1" ht="19.899999999999999" customHeight="1">
      <c r="A431" s="354" t="str">
        <f>IF(ISBLANK(INDEX('Policy Characteristics'!A:A,MATCH($C431,'Policy Characteristics'!$C:$C,0))),"",INDEX('Policy Characteristics'!A:A,MATCH($C431,'Policy Characteristics'!$C:$C,0)))</f>
        <v>Electricity Supply</v>
      </c>
      <c r="B431" s="366" t="str">
        <f>IF(ISBLANK(INDEX('Policy Characteristics'!B:B,MATCH($C431,'Policy Characteristics'!$C:$C,0))),"",INDEX('Policy Characteristics'!B:B,MATCH($C431,'Policy Characteristics'!$C:$C,0)))</f>
        <v>Non BAU Mandated Capacity CCUS Retrofits</v>
      </c>
      <c r="C431" s="354" t="str">
        <f>$C$430</f>
        <v>Boolean Use Non BAU Mandated Capacity Retrofit Schedule</v>
      </c>
      <c r="D431" s="348" t="s">
        <v>738</v>
      </c>
      <c r="E431" s="253"/>
      <c r="F431" s="348" t="s">
        <v>739</v>
      </c>
      <c r="G431" s="253"/>
      <c r="H431" s="18">
        <v>2290</v>
      </c>
      <c r="I431" s="367" t="s">
        <v>680</v>
      </c>
      <c r="J431" s="368" t="str">
        <f>IF(ISBLANK(INDEX('Policy Characteristics'!D:D,MATCH($C431,'Policy Characteristics'!$C:$C,0))),"",INDEX('Policy Characteristics'!D:D,MATCH($C431,'Policy Characteristics'!$C:$C,0)))</f>
        <v>Non BAU Mandated Capacity CCUS Retrofits</v>
      </c>
      <c r="K431" s="354" t="str">
        <f>IF(ISBLANK(INDEX('Policy Characteristics'!E:E,MATCH($C431,'Policy Characteristics'!$C:$C,0))),"",INDEX('Policy Characteristics'!E:E,MATCH($C431,'Policy Characteristics'!$C:$C,0)))</f>
        <v/>
      </c>
      <c r="L431" s="354">
        <f>IF(ISBLANK(INDEX('Policy Characteristics'!F:F,MATCH($C431,'Policy Characteristics'!$C:$C,0))),"",INDEX('Policy Characteristics'!F:F,MATCH($C431,'Policy Characteristics'!$C:$C,0)))</f>
        <v>0</v>
      </c>
      <c r="M431" s="354">
        <f>IF(ISBLANK(INDEX('Policy Characteristics'!G:G,MATCH($C431,'Policy Characteristics'!$C:$C,0))),"",INDEX('Policy Characteristics'!G:G,MATCH($C431,'Policy Characteristics'!$C:$C,0)))</f>
        <v>1</v>
      </c>
      <c r="N431" s="354">
        <f>IF(ISBLANK(INDEX('Policy Characteristics'!H:H,MATCH($C431,'Policy Characteristics'!$C:$C,0))),"",INDEX('Policy Characteristics'!H:H,MATCH($C431,'Policy Characteristics'!$C:$C,0)))</f>
        <v>1</v>
      </c>
      <c r="O431" s="354" t="str">
        <f>IF(ISBLANK(INDEX('Policy Characteristics'!I:I,MATCH($C431,'Policy Characteristics'!$C:$C,0))),"",INDEX('Policy Characteristics'!I:I,MATCH($C431,'Policy Characteristics'!$C:$C,0)))</f>
        <v>on/off</v>
      </c>
      <c r="P431" s="354" t="str">
        <f>IF(ISBLANK(INDEX('Policy Characteristics'!J:J,MATCH($C431,'Policy Characteristics'!$C:$C,0))),"",INDEX('Policy Characteristics'!J:J,MATCH($C431,'Policy Characteristics'!$C:$C,0)))</f>
        <v>**Description:** Turning on this policy lever assumes that these CCUS retrofits will not take place. However, the South Korea model does not include such retrofit plans.</v>
      </c>
      <c r="Q431" s="354" t="str">
        <f>IF(ISBLANK(INDEX('Policy Characteristics'!K:K,MATCH($C431,'Policy Characteristics'!$C:$C,0))),"",INDEX('Policy Characteristics'!K:K,MATCH($C431,'Policy Characteristics'!$C:$C,0)))</f>
        <v/>
      </c>
      <c r="R431" s="354" t="str">
        <f>IF(ISBLANK(INDEX('Policy Characteristics'!L:L,MATCH($C431,'Policy Characteristics'!$C:$C,0))),"",INDEX('Policy Characteristics'!L:L,MATCH($C431,'Policy Characteristics'!$C:$C,0)))</f>
        <v/>
      </c>
    </row>
    <row r="432" spans="1:18" s="354" customFormat="1" ht="19.899999999999999" customHeight="1">
      <c r="A432" s="354" t="str">
        <f>IF(ISBLANK(INDEX('Policy Characteristics'!A:A,MATCH($C432,'Policy Characteristics'!$C:$C,0))),"",INDEX('Policy Characteristics'!A:A,MATCH($C432,'Policy Characteristics'!$C:$C,0)))</f>
        <v>Electricity Supply</v>
      </c>
      <c r="B432" s="366" t="str">
        <f>IF(ISBLANK(INDEX('Policy Characteristics'!B:B,MATCH($C432,'Policy Characteristics'!$C:$C,0))),"",INDEX('Policy Characteristics'!B:B,MATCH($C432,'Policy Characteristics'!$C:$C,0)))</f>
        <v>Non BAU Mandated Capacity CCUS Retrofits</v>
      </c>
      <c r="C432" s="354" t="str">
        <f t="shared" ref="C432:C453" si="25">$C$430</f>
        <v>Boolean Use Non BAU Mandated Capacity Retrofit Schedule</v>
      </c>
      <c r="D432" s="348" t="s">
        <v>740</v>
      </c>
      <c r="E432" s="253"/>
      <c r="F432" s="348" t="s">
        <v>741</v>
      </c>
      <c r="G432" s="253"/>
      <c r="H432" s="18">
        <v>2291</v>
      </c>
      <c r="I432" s="367" t="s">
        <v>680</v>
      </c>
      <c r="J432" s="368" t="str">
        <f>IF(ISBLANK(INDEX('Policy Characteristics'!D:D,MATCH($C432,'Policy Characteristics'!$C:$C,0))),"",INDEX('Policy Characteristics'!D:D,MATCH($C432,'Policy Characteristics'!$C:$C,0)))</f>
        <v>Non BAU Mandated Capacity CCUS Retrofits</v>
      </c>
      <c r="K432" s="354" t="str">
        <f>IF(ISBLANK(INDEX('Policy Characteristics'!E:E,MATCH($C432,'Policy Characteristics'!$C:$C,0))),"",INDEX('Policy Characteristics'!E:E,MATCH($C432,'Policy Characteristics'!$C:$C,0)))</f>
        <v/>
      </c>
      <c r="L432" s="354">
        <f>IF(ISBLANK(INDEX('Policy Characteristics'!F:F,MATCH($C432,'Policy Characteristics'!$C:$C,0))),"",INDEX('Policy Characteristics'!F:F,MATCH($C432,'Policy Characteristics'!$C:$C,0)))</f>
        <v>0</v>
      </c>
      <c r="M432" s="354">
        <f>IF(ISBLANK(INDEX('Policy Characteristics'!G:G,MATCH($C432,'Policy Characteristics'!$C:$C,0))),"",INDEX('Policy Characteristics'!G:G,MATCH($C432,'Policy Characteristics'!$C:$C,0)))</f>
        <v>1</v>
      </c>
      <c r="N432" s="354">
        <f>IF(ISBLANK(INDEX('Policy Characteristics'!H:H,MATCH($C432,'Policy Characteristics'!$C:$C,0))),"",INDEX('Policy Characteristics'!H:H,MATCH($C432,'Policy Characteristics'!$C:$C,0)))</f>
        <v>1</v>
      </c>
      <c r="O432" s="354" t="str">
        <f>IF(ISBLANK(INDEX('Policy Characteristics'!I:I,MATCH($C432,'Policy Characteristics'!$C:$C,0))),"",INDEX('Policy Characteristics'!I:I,MATCH($C432,'Policy Characteristics'!$C:$C,0)))</f>
        <v>on/off</v>
      </c>
      <c r="P432" s="354" t="str">
        <f>IF(ISBLANK(INDEX('Policy Characteristics'!J:J,MATCH($C432,'Policy Characteristics'!$C:$C,0))),"",INDEX('Policy Characteristics'!J:J,MATCH($C432,'Policy Characteristics'!$C:$C,0)))</f>
        <v>**Description:** Turning on this policy lever assumes that these CCUS retrofits will not take place. However, the South Korea model does not include such retrofit plans.</v>
      </c>
      <c r="Q432" s="354" t="str">
        <f>IF(ISBLANK(INDEX('Policy Characteristics'!K:K,MATCH($C432,'Policy Characteristics'!$C:$C,0))),"",INDEX('Policy Characteristics'!K:K,MATCH($C432,'Policy Characteristics'!$C:$C,0)))</f>
        <v/>
      </c>
      <c r="R432" s="354" t="str">
        <f>IF(ISBLANK(INDEX('Policy Characteristics'!L:L,MATCH($C432,'Policy Characteristics'!$C:$C,0))),"",INDEX('Policy Characteristics'!L:L,MATCH($C432,'Policy Characteristics'!$C:$C,0)))</f>
        <v/>
      </c>
    </row>
    <row r="433" spans="1:18" s="354" customFormat="1" ht="19.899999999999999" customHeight="1">
      <c r="A433" s="354" t="str">
        <f>IF(ISBLANK(INDEX('Policy Characteristics'!A:A,MATCH($C433,'Policy Characteristics'!$C:$C,0))),"",INDEX('Policy Characteristics'!A:A,MATCH($C433,'Policy Characteristics'!$C:$C,0)))</f>
        <v>Electricity Supply</v>
      </c>
      <c r="B433" s="366" t="str">
        <f>IF(ISBLANK(INDEX('Policy Characteristics'!B:B,MATCH($C433,'Policy Characteristics'!$C:$C,0))),"",INDEX('Policy Characteristics'!B:B,MATCH($C433,'Policy Characteristics'!$C:$C,0)))</f>
        <v>Non BAU Mandated Capacity CCUS Retrofits</v>
      </c>
      <c r="C433" s="354" t="str">
        <f t="shared" si="25"/>
        <v>Boolean Use Non BAU Mandated Capacity Retrofit Schedule</v>
      </c>
      <c r="D433" s="348" t="s">
        <v>742</v>
      </c>
      <c r="E433" s="253"/>
      <c r="F433" s="348" t="s">
        <v>743</v>
      </c>
      <c r="G433" s="253"/>
      <c r="H433" s="18">
        <v>2292</v>
      </c>
      <c r="I433" s="367" t="s">
        <v>680</v>
      </c>
      <c r="J433" s="368" t="str">
        <f>IF(ISBLANK(INDEX('Policy Characteristics'!D:D,MATCH($C433,'Policy Characteristics'!$C:$C,0))),"",INDEX('Policy Characteristics'!D:D,MATCH($C433,'Policy Characteristics'!$C:$C,0)))</f>
        <v>Non BAU Mandated Capacity CCUS Retrofits</v>
      </c>
      <c r="K433" s="354" t="str">
        <f>IF(ISBLANK(INDEX('Policy Characteristics'!E:E,MATCH($C433,'Policy Characteristics'!$C:$C,0))),"",INDEX('Policy Characteristics'!E:E,MATCH($C433,'Policy Characteristics'!$C:$C,0)))</f>
        <v/>
      </c>
      <c r="L433" s="354">
        <f>IF(ISBLANK(INDEX('Policy Characteristics'!F:F,MATCH($C433,'Policy Characteristics'!$C:$C,0))),"",INDEX('Policy Characteristics'!F:F,MATCH($C433,'Policy Characteristics'!$C:$C,0)))</f>
        <v>0</v>
      </c>
      <c r="M433" s="354">
        <f>IF(ISBLANK(INDEX('Policy Characteristics'!G:G,MATCH($C433,'Policy Characteristics'!$C:$C,0))),"",INDEX('Policy Characteristics'!G:G,MATCH($C433,'Policy Characteristics'!$C:$C,0)))</f>
        <v>1</v>
      </c>
      <c r="N433" s="354">
        <f>IF(ISBLANK(INDEX('Policy Characteristics'!H:H,MATCH($C433,'Policy Characteristics'!$C:$C,0))),"",INDEX('Policy Characteristics'!H:H,MATCH($C433,'Policy Characteristics'!$C:$C,0)))</f>
        <v>1</v>
      </c>
      <c r="O433" s="354" t="str">
        <f>IF(ISBLANK(INDEX('Policy Characteristics'!I:I,MATCH($C433,'Policy Characteristics'!$C:$C,0))),"",INDEX('Policy Characteristics'!I:I,MATCH($C433,'Policy Characteristics'!$C:$C,0)))</f>
        <v>on/off</v>
      </c>
      <c r="P433" s="354" t="str">
        <f>IF(ISBLANK(INDEX('Policy Characteristics'!J:J,MATCH($C433,'Policy Characteristics'!$C:$C,0))),"",INDEX('Policy Characteristics'!J:J,MATCH($C433,'Policy Characteristics'!$C:$C,0)))</f>
        <v>**Description:** Turning on this policy lever assumes that these CCUS retrofits will not take place. However, the South Korea model does not include such retrofit plans.</v>
      </c>
      <c r="Q433" s="354" t="str">
        <f>IF(ISBLANK(INDEX('Policy Characteristics'!K:K,MATCH($C433,'Policy Characteristics'!$C:$C,0))),"",INDEX('Policy Characteristics'!K:K,MATCH($C433,'Policy Characteristics'!$C:$C,0)))</f>
        <v/>
      </c>
      <c r="R433" s="354" t="str">
        <f>IF(ISBLANK(INDEX('Policy Characteristics'!L:L,MATCH($C433,'Policy Characteristics'!$C:$C,0))),"",INDEX('Policy Characteristics'!L:L,MATCH($C433,'Policy Characteristics'!$C:$C,0)))</f>
        <v/>
      </c>
    </row>
    <row r="434" spans="1:18" s="354" customFormat="1" ht="19.899999999999999" customHeight="1">
      <c r="A434" s="354" t="str">
        <f>IF(ISBLANK(INDEX('Policy Characteristics'!A:A,MATCH($C434,'Policy Characteristics'!$C:$C,0))),"",INDEX('Policy Characteristics'!A:A,MATCH($C434,'Policy Characteristics'!$C:$C,0)))</f>
        <v>Electricity Supply</v>
      </c>
      <c r="B434" s="366" t="str">
        <f>IF(ISBLANK(INDEX('Policy Characteristics'!B:B,MATCH($C434,'Policy Characteristics'!$C:$C,0))),"",INDEX('Policy Characteristics'!B:B,MATCH($C434,'Policy Characteristics'!$C:$C,0)))</f>
        <v>Non BAU Mandated Capacity CCUS Retrofits</v>
      </c>
      <c r="C434" s="354" t="str">
        <f t="shared" si="25"/>
        <v>Boolean Use Non BAU Mandated Capacity Retrofit Schedule</v>
      </c>
      <c r="D434" s="348" t="s">
        <v>744</v>
      </c>
      <c r="E434" s="253"/>
      <c r="F434" s="348" t="s">
        <v>745</v>
      </c>
      <c r="G434" s="253"/>
      <c r="H434" s="18">
        <v>2293</v>
      </c>
      <c r="I434" s="367" t="s">
        <v>680</v>
      </c>
      <c r="J434" s="368" t="str">
        <f>IF(ISBLANK(INDEX('Policy Characteristics'!D:D,MATCH($C434,'Policy Characteristics'!$C:$C,0))),"",INDEX('Policy Characteristics'!D:D,MATCH($C434,'Policy Characteristics'!$C:$C,0)))</f>
        <v>Non BAU Mandated Capacity CCUS Retrofits</v>
      </c>
      <c r="K434" s="354" t="str">
        <f>IF(ISBLANK(INDEX('Policy Characteristics'!E:E,MATCH($C434,'Policy Characteristics'!$C:$C,0))),"",INDEX('Policy Characteristics'!E:E,MATCH($C434,'Policy Characteristics'!$C:$C,0)))</f>
        <v/>
      </c>
      <c r="L434" s="354">
        <f>IF(ISBLANK(INDEX('Policy Characteristics'!F:F,MATCH($C434,'Policy Characteristics'!$C:$C,0))),"",INDEX('Policy Characteristics'!F:F,MATCH($C434,'Policy Characteristics'!$C:$C,0)))</f>
        <v>0</v>
      </c>
      <c r="M434" s="354">
        <f>IF(ISBLANK(INDEX('Policy Characteristics'!G:G,MATCH($C434,'Policy Characteristics'!$C:$C,0))),"",INDEX('Policy Characteristics'!G:G,MATCH($C434,'Policy Characteristics'!$C:$C,0)))</f>
        <v>1</v>
      </c>
      <c r="N434" s="354">
        <f>IF(ISBLANK(INDEX('Policy Characteristics'!H:H,MATCH($C434,'Policy Characteristics'!$C:$C,0))),"",INDEX('Policy Characteristics'!H:H,MATCH($C434,'Policy Characteristics'!$C:$C,0)))</f>
        <v>1</v>
      </c>
      <c r="O434" s="354" t="str">
        <f>IF(ISBLANK(INDEX('Policy Characteristics'!I:I,MATCH($C434,'Policy Characteristics'!$C:$C,0))),"",INDEX('Policy Characteristics'!I:I,MATCH($C434,'Policy Characteristics'!$C:$C,0)))</f>
        <v>on/off</v>
      </c>
      <c r="P434" s="354" t="str">
        <f>IF(ISBLANK(INDEX('Policy Characteristics'!J:J,MATCH($C434,'Policy Characteristics'!$C:$C,0))),"",INDEX('Policy Characteristics'!J:J,MATCH($C434,'Policy Characteristics'!$C:$C,0)))</f>
        <v>**Description:** Turning on this policy lever assumes that these CCUS retrofits will not take place. However, the South Korea model does not include such retrofit plans.</v>
      </c>
      <c r="Q434" s="354" t="str">
        <f>IF(ISBLANK(INDEX('Policy Characteristics'!K:K,MATCH($C434,'Policy Characteristics'!$C:$C,0))),"",INDEX('Policy Characteristics'!K:K,MATCH($C434,'Policy Characteristics'!$C:$C,0)))</f>
        <v/>
      </c>
      <c r="R434" s="354" t="str">
        <f>IF(ISBLANK(INDEX('Policy Characteristics'!L:L,MATCH($C434,'Policy Characteristics'!$C:$C,0))),"",INDEX('Policy Characteristics'!L:L,MATCH($C434,'Policy Characteristics'!$C:$C,0)))</f>
        <v/>
      </c>
    </row>
    <row r="435" spans="1:18" s="354" customFormat="1" ht="19.899999999999999" customHeight="1">
      <c r="A435" s="354" t="str">
        <f>IF(ISBLANK(INDEX('Policy Characteristics'!A:A,MATCH($C435,'Policy Characteristics'!$C:$C,0))),"",INDEX('Policy Characteristics'!A:A,MATCH($C435,'Policy Characteristics'!$C:$C,0)))</f>
        <v>Electricity Supply</v>
      </c>
      <c r="B435" s="366" t="str">
        <f>IF(ISBLANK(INDEX('Policy Characteristics'!B:B,MATCH($C435,'Policy Characteristics'!$C:$C,0))),"",INDEX('Policy Characteristics'!B:B,MATCH($C435,'Policy Characteristics'!$C:$C,0)))</f>
        <v>Non BAU Mandated Capacity CCUS Retrofits</v>
      </c>
      <c r="C435" s="354" t="str">
        <f t="shared" si="25"/>
        <v>Boolean Use Non BAU Mandated Capacity Retrofit Schedule</v>
      </c>
      <c r="D435" s="348" t="s">
        <v>746</v>
      </c>
      <c r="E435" s="253"/>
      <c r="F435" s="348" t="s">
        <v>747</v>
      </c>
      <c r="G435" s="253"/>
      <c r="H435" s="18">
        <v>2294</v>
      </c>
      <c r="I435" s="367" t="s">
        <v>680</v>
      </c>
      <c r="J435" s="368" t="str">
        <f>IF(ISBLANK(INDEX('Policy Characteristics'!D:D,MATCH($C435,'Policy Characteristics'!$C:$C,0))),"",INDEX('Policy Characteristics'!D:D,MATCH($C435,'Policy Characteristics'!$C:$C,0)))</f>
        <v>Non BAU Mandated Capacity CCUS Retrofits</v>
      </c>
      <c r="K435" s="354" t="str">
        <f>IF(ISBLANK(INDEX('Policy Characteristics'!E:E,MATCH($C435,'Policy Characteristics'!$C:$C,0))),"",INDEX('Policy Characteristics'!E:E,MATCH($C435,'Policy Characteristics'!$C:$C,0)))</f>
        <v/>
      </c>
      <c r="L435" s="354">
        <f>IF(ISBLANK(INDEX('Policy Characteristics'!F:F,MATCH($C435,'Policy Characteristics'!$C:$C,0))),"",INDEX('Policy Characteristics'!F:F,MATCH($C435,'Policy Characteristics'!$C:$C,0)))</f>
        <v>0</v>
      </c>
      <c r="M435" s="354">
        <f>IF(ISBLANK(INDEX('Policy Characteristics'!G:G,MATCH($C435,'Policy Characteristics'!$C:$C,0))),"",INDEX('Policy Characteristics'!G:G,MATCH($C435,'Policy Characteristics'!$C:$C,0)))</f>
        <v>1</v>
      </c>
      <c r="N435" s="354">
        <f>IF(ISBLANK(INDEX('Policy Characteristics'!H:H,MATCH($C435,'Policy Characteristics'!$C:$C,0))),"",INDEX('Policy Characteristics'!H:H,MATCH($C435,'Policy Characteristics'!$C:$C,0)))</f>
        <v>1</v>
      </c>
      <c r="O435" s="354" t="str">
        <f>IF(ISBLANK(INDEX('Policy Characteristics'!I:I,MATCH($C435,'Policy Characteristics'!$C:$C,0))),"",INDEX('Policy Characteristics'!I:I,MATCH($C435,'Policy Characteristics'!$C:$C,0)))</f>
        <v>on/off</v>
      </c>
      <c r="P435" s="354" t="str">
        <f>IF(ISBLANK(INDEX('Policy Characteristics'!J:J,MATCH($C435,'Policy Characteristics'!$C:$C,0))),"",INDEX('Policy Characteristics'!J:J,MATCH($C435,'Policy Characteristics'!$C:$C,0)))</f>
        <v>**Description:** Turning on this policy lever assumes that these CCUS retrofits will not take place. However, the South Korea model does not include such retrofit plans.</v>
      </c>
      <c r="Q435" s="354" t="str">
        <f>IF(ISBLANK(INDEX('Policy Characteristics'!K:K,MATCH($C435,'Policy Characteristics'!$C:$C,0))),"",INDEX('Policy Characteristics'!K:K,MATCH($C435,'Policy Characteristics'!$C:$C,0)))</f>
        <v/>
      </c>
      <c r="R435" s="354" t="str">
        <f>IF(ISBLANK(INDEX('Policy Characteristics'!L:L,MATCH($C435,'Policy Characteristics'!$C:$C,0))),"",INDEX('Policy Characteristics'!L:L,MATCH($C435,'Policy Characteristics'!$C:$C,0)))</f>
        <v/>
      </c>
    </row>
    <row r="436" spans="1:18" s="354" customFormat="1" ht="19.899999999999999" customHeight="1">
      <c r="A436" s="354" t="str">
        <f>IF(ISBLANK(INDEX('Policy Characteristics'!A:A,MATCH($C436,'Policy Characteristics'!$C:$C,0))),"",INDEX('Policy Characteristics'!A:A,MATCH($C436,'Policy Characteristics'!$C:$C,0)))</f>
        <v>Electricity Supply</v>
      </c>
      <c r="B436" s="366" t="str">
        <f>IF(ISBLANK(INDEX('Policy Characteristics'!B:B,MATCH($C436,'Policy Characteristics'!$C:$C,0))),"",INDEX('Policy Characteristics'!B:B,MATCH($C436,'Policy Characteristics'!$C:$C,0)))</f>
        <v>Non BAU Mandated Capacity CCUS Retrofits</v>
      </c>
      <c r="C436" s="354" t="str">
        <f t="shared" si="25"/>
        <v>Boolean Use Non BAU Mandated Capacity Retrofit Schedule</v>
      </c>
      <c r="D436" s="348" t="s">
        <v>748</v>
      </c>
      <c r="E436" s="253"/>
      <c r="F436" s="348" t="s">
        <v>749</v>
      </c>
      <c r="G436" s="253"/>
      <c r="H436" s="18">
        <v>2295</v>
      </c>
      <c r="I436" s="367" t="s">
        <v>680</v>
      </c>
      <c r="J436" s="368" t="str">
        <f>IF(ISBLANK(INDEX('Policy Characteristics'!D:D,MATCH($C436,'Policy Characteristics'!$C:$C,0))),"",INDEX('Policy Characteristics'!D:D,MATCH($C436,'Policy Characteristics'!$C:$C,0)))</f>
        <v>Non BAU Mandated Capacity CCUS Retrofits</v>
      </c>
      <c r="K436" s="354" t="str">
        <f>IF(ISBLANK(INDEX('Policy Characteristics'!E:E,MATCH($C436,'Policy Characteristics'!$C:$C,0))),"",INDEX('Policy Characteristics'!E:E,MATCH($C436,'Policy Characteristics'!$C:$C,0)))</f>
        <v/>
      </c>
      <c r="L436" s="354">
        <f>IF(ISBLANK(INDEX('Policy Characteristics'!F:F,MATCH($C436,'Policy Characteristics'!$C:$C,0))),"",INDEX('Policy Characteristics'!F:F,MATCH($C436,'Policy Characteristics'!$C:$C,0)))</f>
        <v>0</v>
      </c>
      <c r="M436" s="354">
        <f>IF(ISBLANK(INDEX('Policy Characteristics'!G:G,MATCH($C436,'Policy Characteristics'!$C:$C,0))),"",INDEX('Policy Characteristics'!G:G,MATCH($C436,'Policy Characteristics'!$C:$C,0)))</f>
        <v>1</v>
      </c>
      <c r="N436" s="354">
        <f>IF(ISBLANK(INDEX('Policy Characteristics'!H:H,MATCH($C436,'Policy Characteristics'!$C:$C,0))),"",INDEX('Policy Characteristics'!H:H,MATCH($C436,'Policy Characteristics'!$C:$C,0)))</f>
        <v>1</v>
      </c>
      <c r="O436" s="354" t="str">
        <f>IF(ISBLANK(INDEX('Policy Characteristics'!I:I,MATCH($C436,'Policy Characteristics'!$C:$C,0))),"",INDEX('Policy Characteristics'!I:I,MATCH($C436,'Policy Characteristics'!$C:$C,0)))</f>
        <v>on/off</v>
      </c>
      <c r="P436" s="354" t="str">
        <f>IF(ISBLANK(INDEX('Policy Characteristics'!J:J,MATCH($C436,'Policy Characteristics'!$C:$C,0))),"",INDEX('Policy Characteristics'!J:J,MATCH($C436,'Policy Characteristics'!$C:$C,0)))</f>
        <v>**Description:** Turning on this policy lever assumes that these CCUS retrofits will not take place. However, the South Korea model does not include such retrofit plans.</v>
      </c>
      <c r="Q436" s="354" t="str">
        <f>IF(ISBLANK(INDEX('Policy Characteristics'!K:K,MATCH($C436,'Policy Characteristics'!$C:$C,0))),"",INDEX('Policy Characteristics'!K:K,MATCH($C436,'Policy Characteristics'!$C:$C,0)))</f>
        <v/>
      </c>
      <c r="R436" s="354" t="str">
        <f>IF(ISBLANK(INDEX('Policy Characteristics'!L:L,MATCH($C436,'Policy Characteristics'!$C:$C,0))),"",INDEX('Policy Characteristics'!L:L,MATCH($C436,'Policy Characteristics'!$C:$C,0)))</f>
        <v/>
      </c>
    </row>
    <row r="437" spans="1:18" s="354" customFormat="1" ht="19.899999999999999" customHeight="1">
      <c r="A437" s="354" t="str">
        <f>IF(ISBLANK(INDEX('Policy Characteristics'!A:A,MATCH($C437,'Policy Characteristics'!$C:$C,0))),"",INDEX('Policy Characteristics'!A:A,MATCH($C437,'Policy Characteristics'!$C:$C,0)))</f>
        <v>Electricity Supply</v>
      </c>
      <c r="B437" s="366" t="str">
        <f>IF(ISBLANK(INDEX('Policy Characteristics'!B:B,MATCH($C437,'Policy Characteristics'!$C:$C,0))),"",INDEX('Policy Characteristics'!B:B,MATCH($C437,'Policy Characteristics'!$C:$C,0)))</f>
        <v>Non BAU Mandated Capacity CCUS Retrofits</v>
      </c>
      <c r="C437" s="354" t="str">
        <f t="shared" si="25"/>
        <v>Boolean Use Non BAU Mandated Capacity Retrofit Schedule</v>
      </c>
      <c r="D437" s="348" t="s">
        <v>750</v>
      </c>
      <c r="E437" s="253"/>
      <c r="F437" s="348" t="s">
        <v>751</v>
      </c>
      <c r="G437" s="253"/>
      <c r="H437" s="18">
        <v>2296</v>
      </c>
      <c r="I437" s="367" t="s">
        <v>680</v>
      </c>
      <c r="J437" s="368" t="str">
        <f>IF(ISBLANK(INDEX('Policy Characteristics'!D:D,MATCH($C437,'Policy Characteristics'!$C:$C,0))),"",INDEX('Policy Characteristics'!D:D,MATCH($C437,'Policy Characteristics'!$C:$C,0)))</f>
        <v>Non BAU Mandated Capacity CCUS Retrofits</v>
      </c>
      <c r="K437" s="354" t="str">
        <f>IF(ISBLANK(INDEX('Policy Characteristics'!E:E,MATCH($C437,'Policy Characteristics'!$C:$C,0))),"",INDEX('Policy Characteristics'!E:E,MATCH($C437,'Policy Characteristics'!$C:$C,0)))</f>
        <v/>
      </c>
      <c r="L437" s="354">
        <f>IF(ISBLANK(INDEX('Policy Characteristics'!F:F,MATCH($C437,'Policy Characteristics'!$C:$C,0))),"",INDEX('Policy Characteristics'!F:F,MATCH($C437,'Policy Characteristics'!$C:$C,0)))</f>
        <v>0</v>
      </c>
      <c r="M437" s="354">
        <f>IF(ISBLANK(INDEX('Policy Characteristics'!G:G,MATCH($C437,'Policy Characteristics'!$C:$C,0))),"",INDEX('Policy Characteristics'!G:G,MATCH($C437,'Policy Characteristics'!$C:$C,0)))</f>
        <v>1</v>
      </c>
      <c r="N437" s="354">
        <f>IF(ISBLANK(INDEX('Policy Characteristics'!H:H,MATCH($C437,'Policy Characteristics'!$C:$C,0))),"",INDEX('Policy Characteristics'!H:H,MATCH($C437,'Policy Characteristics'!$C:$C,0)))</f>
        <v>1</v>
      </c>
      <c r="O437" s="354" t="str">
        <f>IF(ISBLANK(INDEX('Policy Characteristics'!I:I,MATCH($C437,'Policy Characteristics'!$C:$C,0))),"",INDEX('Policy Characteristics'!I:I,MATCH($C437,'Policy Characteristics'!$C:$C,0)))</f>
        <v>on/off</v>
      </c>
      <c r="P437" s="354" t="str">
        <f>IF(ISBLANK(INDEX('Policy Characteristics'!J:J,MATCH($C437,'Policy Characteristics'!$C:$C,0))),"",INDEX('Policy Characteristics'!J:J,MATCH($C437,'Policy Characteristics'!$C:$C,0)))</f>
        <v>**Description:** Turning on this policy lever assumes that these CCUS retrofits will not take place. However, the South Korea model does not include such retrofit plans.</v>
      </c>
      <c r="Q437" s="354" t="str">
        <f>IF(ISBLANK(INDEX('Policy Characteristics'!K:K,MATCH($C437,'Policy Characteristics'!$C:$C,0))),"",INDEX('Policy Characteristics'!K:K,MATCH($C437,'Policy Characteristics'!$C:$C,0)))</f>
        <v/>
      </c>
      <c r="R437" s="354" t="str">
        <f>IF(ISBLANK(INDEX('Policy Characteristics'!L:L,MATCH($C437,'Policy Characteristics'!$C:$C,0))),"",INDEX('Policy Characteristics'!L:L,MATCH($C437,'Policy Characteristics'!$C:$C,0)))</f>
        <v/>
      </c>
    </row>
    <row r="438" spans="1:18" s="354" customFormat="1" ht="19.899999999999999" customHeight="1">
      <c r="A438" s="354" t="str">
        <f>IF(ISBLANK(INDEX('Policy Characteristics'!A:A,MATCH($C438,'Policy Characteristics'!$C:$C,0))),"",INDEX('Policy Characteristics'!A:A,MATCH($C438,'Policy Characteristics'!$C:$C,0)))</f>
        <v>Electricity Supply</v>
      </c>
      <c r="B438" s="366" t="str">
        <f>IF(ISBLANK(INDEX('Policy Characteristics'!B:B,MATCH($C438,'Policy Characteristics'!$C:$C,0))),"",INDEX('Policy Characteristics'!B:B,MATCH($C438,'Policy Characteristics'!$C:$C,0)))</f>
        <v>Non BAU Mandated Capacity CCUS Retrofits</v>
      </c>
      <c r="C438" s="354" t="str">
        <f t="shared" si="25"/>
        <v>Boolean Use Non BAU Mandated Capacity Retrofit Schedule</v>
      </c>
      <c r="D438" s="348" t="s">
        <v>752</v>
      </c>
      <c r="E438" s="253"/>
      <c r="F438" s="348" t="s">
        <v>753</v>
      </c>
      <c r="G438" s="253"/>
      <c r="H438" s="18">
        <v>2297</v>
      </c>
      <c r="I438" s="367" t="s">
        <v>680</v>
      </c>
      <c r="J438" s="368" t="str">
        <f>IF(ISBLANK(INDEX('Policy Characteristics'!D:D,MATCH($C438,'Policy Characteristics'!$C:$C,0))),"",INDEX('Policy Characteristics'!D:D,MATCH($C438,'Policy Characteristics'!$C:$C,0)))</f>
        <v>Non BAU Mandated Capacity CCUS Retrofits</v>
      </c>
      <c r="K438" s="354" t="str">
        <f>IF(ISBLANK(INDEX('Policy Characteristics'!E:E,MATCH($C438,'Policy Characteristics'!$C:$C,0))),"",INDEX('Policy Characteristics'!E:E,MATCH($C438,'Policy Characteristics'!$C:$C,0)))</f>
        <v/>
      </c>
      <c r="L438" s="354">
        <f>IF(ISBLANK(INDEX('Policy Characteristics'!F:F,MATCH($C438,'Policy Characteristics'!$C:$C,0))),"",INDEX('Policy Characteristics'!F:F,MATCH($C438,'Policy Characteristics'!$C:$C,0)))</f>
        <v>0</v>
      </c>
      <c r="M438" s="354">
        <f>IF(ISBLANK(INDEX('Policy Characteristics'!G:G,MATCH($C438,'Policy Characteristics'!$C:$C,0))),"",INDEX('Policy Characteristics'!G:G,MATCH($C438,'Policy Characteristics'!$C:$C,0)))</f>
        <v>1</v>
      </c>
      <c r="N438" s="354">
        <f>IF(ISBLANK(INDEX('Policy Characteristics'!H:H,MATCH($C438,'Policy Characteristics'!$C:$C,0))),"",INDEX('Policy Characteristics'!H:H,MATCH($C438,'Policy Characteristics'!$C:$C,0)))</f>
        <v>1</v>
      </c>
      <c r="O438" s="354" t="str">
        <f>IF(ISBLANK(INDEX('Policy Characteristics'!I:I,MATCH($C438,'Policy Characteristics'!$C:$C,0))),"",INDEX('Policy Characteristics'!I:I,MATCH($C438,'Policy Characteristics'!$C:$C,0)))</f>
        <v>on/off</v>
      </c>
      <c r="P438" s="354" t="str">
        <f>IF(ISBLANK(INDEX('Policy Characteristics'!J:J,MATCH($C438,'Policy Characteristics'!$C:$C,0))),"",INDEX('Policy Characteristics'!J:J,MATCH($C438,'Policy Characteristics'!$C:$C,0)))</f>
        <v>**Description:** Turning on this policy lever assumes that these CCUS retrofits will not take place. However, the South Korea model does not include such retrofit plans.</v>
      </c>
      <c r="Q438" s="354" t="str">
        <f>IF(ISBLANK(INDEX('Policy Characteristics'!K:K,MATCH($C438,'Policy Characteristics'!$C:$C,0))),"",INDEX('Policy Characteristics'!K:K,MATCH($C438,'Policy Characteristics'!$C:$C,0)))</f>
        <v/>
      </c>
      <c r="R438" s="354" t="str">
        <f>IF(ISBLANK(INDEX('Policy Characteristics'!L:L,MATCH($C438,'Policy Characteristics'!$C:$C,0))),"",INDEX('Policy Characteristics'!L:L,MATCH($C438,'Policy Characteristics'!$C:$C,0)))</f>
        <v/>
      </c>
    </row>
    <row r="439" spans="1:18" s="354" customFormat="1" ht="19.899999999999999" customHeight="1">
      <c r="A439" s="354" t="str">
        <f>IF(ISBLANK(INDEX('Policy Characteristics'!A:A,MATCH($C439,'Policy Characteristics'!$C:$C,0))),"",INDEX('Policy Characteristics'!A:A,MATCH($C439,'Policy Characteristics'!$C:$C,0)))</f>
        <v>Electricity Supply</v>
      </c>
      <c r="B439" s="366" t="str">
        <f>IF(ISBLANK(INDEX('Policy Characteristics'!B:B,MATCH($C439,'Policy Characteristics'!$C:$C,0))),"",INDEX('Policy Characteristics'!B:B,MATCH($C439,'Policy Characteristics'!$C:$C,0)))</f>
        <v>Non BAU Mandated Capacity CCUS Retrofits</v>
      </c>
      <c r="C439" s="354" t="str">
        <f t="shared" si="25"/>
        <v>Boolean Use Non BAU Mandated Capacity Retrofit Schedule</v>
      </c>
      <c r="D439" s="348" t="s">
        <v>754</v>
      </c>
      <c r="E439" s="253"/>
      <c r="F439" s="348" t="s">
        <v>755</v>
      </c>
      <c r="G439" s="253"/>
      <c r="H439" s="18">
        <v>2298</v>
      </c>
      <c r="I439" s="367" t="s">
        <v>680</v>
      </c>
      <c r="J439" s="368" t="str">
        <f>IF(ISBLANK(INDEX('Policy Characteristics'!D:D,MATCH($C439,'Policy Characteristics'!$C:$C,0))),"",INDEX('Policy Characteristics'!D:D,MATCH($C439,'Policy Characteristics'!$C:$C,0)))</f>
        <v>Non BAU Mandated Capacity CCUS Retrofits</v>
      </c>
      <c r="K439" s="354" t="str">
        <f>IF(ISBLANK(INDEX('Policy Characteristics'!E:E,MATCH($C439,'Policy Characteristics'!$C:$C,0))),"",INDEX('Policy Characteristics'!E:E,MATCH($C439,'Policy Characteristics'!$C:$C,0)))</f>
        <v/>
      </c>
      <c r="L439" s="354">
        <f>IF(ISBLANK(INDEX('Policy Characteristics'!F:F,MATCH($C439,'Policy Characteristics'!$C:$C,0))),"",INDEX('Policy Characteristics'!F:F,MATCH($C439,'Policy Characteristics'!$C:$C,0)))</f>
        <v>0</v>
      </c>
      <c r="M439" s="354">
        <f>IF(ISBLANK(INDEX('Policy Characteristics'!G:G,MATCH($C439,'Policy Characteristics'!$C:$C,0))),"",INDEX('Policy Characteristics'!G:G,MATCH($C439,'Policy Characteristics'!$C:$C,0)))</f>
        <v>1</v>
      </c>
      <c r="N439" s="354">
        <f>IF(ISBLANK(INDEX('Policy Characteristics'!H:H,MATCH($C439,'Policy Characteristics'!$C:$C,0))),"",INDEX('Policy Characteristics'!H:H,MATCH($C439,'Policy Characteristics'!$C:$C,0)))</f>
        <v>1</v>
      </c>
      <c r="O439" s="354" t="str">
        <f>IF(ISBLANK(INDEX('Policy Characteristics'!I:I,MATCH($C439,'Policy Characteristics'!$C:$C,0))),"",INDEX('Policy Characteristics'!I:I,MATCH($C439,'Policy Characteristics'!$C:$C,0)))</f>
        <v>on/off</v>
      </c>
      <c r="P439" s="354" t="str">
        <f>IF(ISBLANK(INDEX('Policy Characteristics'!J:J,MATCH($C439,'Policy Characteristics'!$C:$C,0))),"",INDEX('Policy Characteristics'!J:J,MATCH($C439,'Policy Characteristics'!$C:$C,0)))</f>
        <v>**Description:** Turning on this policy lever assumes that these CCUS retrofits will not take place. However, the South Korea model does not include such retrofit plans.</v>
      </c>
      <c r="Q439" s="354" t="str">
        <f>IF(ISBLANK(INDEX('Policy Characteristics'!K:K,MATCH($C439,'Policy Characteristics'!$C:$C,0))),"",INDEX('Policy Characteristics'!K:K,MATCH($C439,'Policy Characteristics'!$C:$C,0)))</f>
        <v/>
      </c>
      <c r="R439" s="354" t="str">
        <f>IF(ISBLANK(INDEX('Policy Characteristics'!L:L,MATCH($C439,'Policy Characteristics'!$C:$C,0))),"",INDEX('Policy Characteristics'!L:L,MATCH($C439,'Policy Characteristics'!$C:$C,0)))</f>
        <v/>
      </c>
    </row>
    <row r="440" spans="1:18" s="354" customFormat="1" ht="19.899999999999999" customHeight="1">
      <c r="A440" s="354" t="str">
        <f>IF(ISBLANK(INDEX('Policy Characteristics'!A:A,MATCH($C440,'Policy Characteristics'!$C:$C,0))),"",INDEX('Policy Characteristics'!A:A,MATCH($C440,'Policy Characteristics'!$C:$C,0)))</f>
        <v>Electricity Supply</v>
      </c>
      <c r="B440" s="366" t="str">
        <f>IF(ISBLANK(INDEX('Policy Characteristics'!B:B,MATCH($C440,'Policy Characteristics'!$C:$C,0))),"",INDEX('Policy Characteristics'!B:B,MATCH($C440,'Policy Characteristics'!$C:$C,0)))</f>
        <v>Non BAU Mandated Capacity CCUS Retrofits</v>
      </c>
      <c r="C440" s="354" t="str">
        <f t="shared" si="25"/>
        <v>Boolean Use Non BAU Mandated Capacity Retrofit Schedule</v>
      </c>
      <c r="D440" s="348" t="s">
        <v>756</v>
      </c>
      <c r="E440" s="253"/>
      <c r="F440" s="348" t="s">
        <v>757</v>
      </c>
      <c r="G440" s="253"/>
      <c r="H440" s="18">
        <v>2299</v>
      </c>
      <c r="I440" s="367" t="s">
        <v>680</v>
      </c>
      <c r="J440" s="368" t="str">
        <f>IF(ISBLANK(INDEX('Policy Characteristics'!D:D,MATCH($C440,'Policy Characteristics'!$C:$C,0))),"",INDEX('Policy Characteristics'!D:D,MATCH($C440,'Policy Characteristics'!$C:$C,0)))</f>
        <v>Non BAU Mandated Capacity CCUS Retrofits</v>
      </c>
      <c r="K440" s="354" t="str">
        <f>IF(ISBLANK(INDEX('Policy Characteristics'!E:E,MATCH($C440,'Policy Characteristics'!$C:$C,0))),"",INDEX('Policy Characteristics'!E:E,MATCH($C440,'Policy Characteristics'!$C:$C,0)))</f>
        <v/>
      </c>
      <c r="L440" s="354">
        <f>IF(ISBLANK(INDEX('Policy Characteristics'!F:F,MATCH($C440,'Policy Characteristics'!$C:$C,0))),"",INDEX('Policy Characteristics'!F:F,MATCH($C440,'Policy Characteristics'!$C:$C,0)))</f>
        <v>0</v>
      </c>
      <c r="M440" s="354">
        <f>IF(ISBLANK(INDEX('Policy Characteristics'!G:G,MATCH($C440,'Policy Characteristics'!$C:$C,0))),"",INDEX('Policy Characteristics'!G:G,MATCH($C440,'Policy Characteristics'!$C:$C,0)))</f>
        <v>1</v>
      </c>
      <c r="N440" s="354">
        <f>IF(ISBLANK(INDEX('Policy Characteristics'!H:H,MATCH($C440,'Policy Characteristics'!$C:$C,0))),"",INDEX('Policy Characteristics'!H:H,MATCH($C440,'Policy Characteristics'!$C:$C,0)))</f>
        <v>1</v>
      </c>
      <c r="O440" s="354" t="str">
        <f>IF(ISBLANK(INDEX('Policy Characteristics'!I:I,MATCH($C440,'Policy Characteristics'!$C:$C,0))),"",INDEX('Policy Characteristics'!I:I,MATCH($C440,'Policy Characteristics'!$C:$C,0)))</f>
        <v>on/off</v>
      </c>
      <c r="P440" s="354" t="str">
        <f>IF(ISBLANK(INDEX('Policy Characteristics'!J:J,MATCH($C440,'Policy Characteristics'!$C:$C,0))),"",INDEX('Policy Characteristics'!J:J,MATCH($C440,'Policy Characteristics'!$C:$C,0)))</f>
        <v>**Description:** Turning on this policy lever assumes that these CCUS retrofits will not take place. However, the South Korea model does not include such retrofit plans.</v>
      </c>
      <c r="Q440" s="354" t="str">
        <f>IF(ISBLANK(INDEX('Policy Characteristics'!K:K,MATCH($C440,'Policy Characteristics'!$C:$C,0))),"",INDEX('Policy Characteristics'!K:K,MATCH($C440,'Policy Characteristics'!$C:$C,0)))</f>
        <v/>
      </c>
      <c r="R440" s="354" t="str">
        <f>IF(ISBLANK(INDEX('Policy Characteristics'!L:L,MATCH($C440,'Policy Characteristics'!$C:$C,0))),"",INDEX('Policy Characteristics'!L:L,MATCH($C440,'Policy Characteristics'!$C:$C,0)))</f>
        <v/>
      </c>
    </row>
    <row r="441" spans="1:18" s="354" customFormat="1" ht="19.899999999999999" customHeight="1">
      <c r="A441" s="354" t="str">
        <f>IF(ISBLANK(INDEX('Policy Characteristics'!A:A,MATCH($C441,'Policy Characteristics'!$C:$C,0))),"",INDEX('Policy Characteristics'!A:A,MATCH($C441,'Policy Characteristics'!$C:$C,0)))</f>
        <v>Electricity Supply</v>
      </c>
      <c r="B441" s="366" t="str">
        <f>IF(ISBLANK(INDEX('Policy Characteristics'!B:B,MATCH($C441,'Policy Characteristics'!$C:$C,0))),"",INDEX('Policy Characteristics'!B:B,MATCH($C441,'Policy Characteristics'!$C:$C,0)))</f>
        <v>Non BAU Mandated Capacity CCUS Retrofits</v>
      </c>
      <c r="C441" s="354" t="str">
        <f t="shared" si="25"/>
        <v>Boolean Use Non BAU Mandated Capacity Retrofit Schedule</v>
      </c>
      <c r="D441" s="348" t="s">
        <v>758</v>
      </c>
      <c r="E441" s="253"/>
      <c r="F441" s="348" t="s">
        <v>759</v>
      </c>
      <c r="G441" s="253"/>
      <c r="H441" s="18">
        <v>2300</v>
      </c>
      <c r="I441" s="367" t="s">
        <v>680</v>
      </c>
      <c r="J441" s="368" t="str">
        <f>IF(ISBLANK(INDEX('Policy Characteristics'!D:D,MATCH($C441,'Policy Characteristics'!$C:$C,0))),"",INDEX('Policy Characteristics'!D:D,MATCH($C441,'Policy Characteristics'!$C:$C,0)))</f>
        <v>Non BAU Mandated Capacity CCUS Retrofits</v>
      </c>
      <c r="K441" s="354" t="str">
        <f>IF(ISBLANK(INDEX('Policy Characteristics'!E:E,MATCH($C441,'Policy Characteristics'!$C:$C,0))),"",INDEX('Policy Characteristics'!E:E,MATCH($C441,'Policy Characteristics'!$C:$C,0)))</f>
        <v/>
      </c>
      <c r="L441" s="354">
        <f>IF(ISBLANK(INDEX('Policy Characteristics'!F:F,MATCH($C441,'Policy Characteristics'!$C:$C,0))),"",INDEX('Policy Characteristics'!F:F,MATCH($C441,'Policy Characteristics'!$C:$C,0)))</f>
        <v>0</v>
      </c>
      <c r="M441" s="354">
        <f>IF(ISBLANK(INDEX('Policy Characteristics'!G:G,MATCH($C441,'Policy Characteristics'!$C:$C,0))),"",INDEX('Policy Characteristics'!G:G,MATCH($C441,'Policy Characteristics'!$C:$C,0)))</f>
        <v>1</v>
      </c>
      <c r="N441" s="354">
        <f>IF(ISBLANK(INDEX('Policy Characteristics'!H:H,MATCH($C441,'Policy Characteristics'!$C:$C,0))),"",INDEX('Policy Characteristics'!H:H,MATCH($C441,'Policy Characteristics'!$C:$C,0)))</f>
        <v>1</v>
      </c>
      <c r="O441" s="354" t="str">
        <f>IF(ISBLANK(INDEX('Policy Characteristics'!I:I,MATCH($C441,'Policy Characteristics'!$C:$C,0))),"",INDEX('Policy Characteristics'!I:I,MATCH($C441,'Policy Characteristics'!$C:$C,0)))</f>
        <v>on/off</v>
      </c>
      <c r="P441" s="354" t="str">
        <f>IF(ISBLANK(INDEX('Policy Characteristics'!J:J,MATCH($C441,'Policy Characteristics'!$C:$C,0))),"",INDEX('Policy Characteristics'!J:J,MATCH($C441,'Policy Characteristics'!$C:$C,0)))</f>
        <v>**Description:** Turning on this policy lever assumes that these CCUS retrofits will not take place. However, the South Korea model does not include such retrofit plans.</v>
      </c>
      <c r="Q441" s="354" t="str">
        <f>IF(ISBLANK(INDEX('Policy Characteristics'!K:K,MATCH($C441,'Policy Characteristics'!$C:$C,0))),"",INDEX('Policy Characteristics'!K:K,MATCH($C441,'Policy Characteristics'!$C:$C,0)))</f>
        <v/>
      </c>
      <c r="R441" s="354" t="str">
        <f>IF(ISBLANK(INDEX('Policy Characteristics'!L:L,MATCH($C441,'Policy Characteristics'!$C:$C,0))),"",INDEX('Policy Characteristics'!L:L,MATCH($C441,'Policy Characteristics'!$C:$C,0)))</f>
        <v/>
      </c>
    </row>
    <row r="442" spans="1:18" s="354" customFormat="1" ht="19.899999999999999" customHeight="1">
      <c r="A442" s="354" t="str">
        <f>IF(ISBLANK(INDEX('Policy Characteristics'!A:A,MATCH($C442,'Policy Characteristics'!$C:$C,0))),"",INDEX('Policy Characteristics'!A:A,MATCH($C442,'Policy Characteristics'!$C:$C,0)))</f>
        <v>Electricity Supply</v>
      </c>
      <c r="B442" s="366" t="str">
        <f>IF(ISBLANK(INDEX('Policy Characteristics'!B:B,MATCH($C442,'Policy Characteristics'!$C:$C,0))),"",INDEX('Policy Characteristics'!B:B,MATCH($C442,'Policy Characteristics'!$C:$C,0)))</f>
        <v>Non BAU Mandated Capacity CCUS Retrofits</v>
      </c>
      <c r="C442" s="354" t="str">
        <f t="shared" si="25"/>
        <v>Boolean Use Non BAU Mandated Capacity Retrofit Schedule</v>
      </c>
      <c r="D442" s="348" t="s">
        <v>760</v>
      </c>
      <c r="E442" s="253"/>
      <c r="F442" s="348" t="s">
        <v>761</v>
      </c>
      <c r="G442" s="253"/>
      <c r="H442" s="18">
        <v>2301</v>
      </c>
      <c r="I442" s="367" t="s">
        <v>680</v>
      </c>
      <c r="J442" s="368" t="str">
        <f>IF(ISBLANK(INDEX('Policy Characteristics'!D:D,MATCH($C442,'Policy Characteristics'!$C:$C,0))),"",INDEX('Policy Characteristics'!D:D,MATCH($C442,'Policy Characteristics'!$C:$C,0)))</f>
        <v>Non BAU Mandated Capacity CCUS Retrofits</v>
      </c>
      <c r="K442" s="354" t="str">
        <f>IF(ISBLANK(INDEX('Policy Characteristics'!E:E,MATCH($C442,'Policy Characteristics'!$C:$C,0))),"",INDEX('Policy Characteristics'!E:E,MATCH($C442,'Policy Characteristics'!$C:$C,0)))</f>
        <v/>
      </c>
      <c r="L442" s="354">
        <f>IF(ISBLANK(INDEX('Policy Characteristics'!F:F,MATCH($C442,'Policy Characteristics'!$C:$C,0))),"",INDEX('Policy Characteristics'!F:F,MATCH($C442,'Policy Characteristics'!$C:$C,0)))</f>
        <v>0</v>
      </c>
      <c r="M442" s="354">
        <f>IF(ISBLANK(INDEX('Policy Characteristics'!G:G,MATCH($C442,'Policy Characteristics'!$C:$C,0))),"",INDEX('Policy Characteristics'!G:G,MATCH($C442,'Policy Characteristics'!$C:$C,0)))</f>
        <v>1</v>
      </c>
      <c r="N442" s="354">
        <f>IF(ISBLANK(INDEX('Policy Characteristics'!H:H,MATCH($C442,'Policy Characteristics'!$C:$C,0))),"",INDEX('Policy Characteristics'!H:H,MATCH($C442,'Policy Characteristics'!$C:$C,0)))</f>
        <v>1</v>
      </c>
      <c r="O442" s="354" t="str">
        <f>IF(ISBLANK(INDEX('Policy Characteristics'!I:I,MATCH($C442,'Policy Characteristics'!$C:$C,0))),"",INDEX('Policy Characteristics'!I:I,MATCH($C442,'Policy Characteristics'!$C:$C,0)))</f>
        <v>on/off</v>
      </c>
      <c r="P442" s="354" t="str">
        <f>IF(ISBLANK(INDEX('Policy Characteristics'!J:J,MATCH($C442,'Policy Characteristics'!$C:$C,0))),"",INDEX('Policy Characteristics'!J:J,MATCH($C442,'Policy Characteristics'!$C:$C,0)))</f>
        <v>**Description:** Turning on this policy lever assumes that these CCUS retrofits will not take place. However, the South Korea model does not include such retrofit plans.</v>
      </c>
      <c r="Q442" s="354" t="str">
        <f>IF(ISBLANK(INDEX('Policy Characteristics'!K:K,MATCH($C442,'Policy Characteristics'!$C:$C,0))),"",INDEX('Policy Characteristics'!K:K,MATCH($C442,'Policy Characteristics'!$C:$C,0)))</f>
        <v/>
      </c>
      <c r="R442" s="354" t="str">
        <f>IF(ISBLANK(INDEX('Policy Characteristics'!L:L,MATCH($C442,'Policy Characteristics'!$C:$C,0))),"",INDEX('Policy Characteristics'!L:L,MATCH($C442,'Policy Characteristics'!$C:$C,0)))</f>
        <v/>
      </c>
    </row>
    <row r="443" spans="1:18" s="354" customFormat="1" ht="19.899999999999999" customHeight="1">
      <c r="A443" s="354" t="str">
        <f>IF(ISBLANK(INDEX('Policy Characteristics'!A:A,MATCH($C443,'Policy Characteristics'!$C:$C,0))),"",INDEX('Policy Characteristics'!A:A,MATCH($C443,'Policy Characteristics'!$C:$C,0)))</f>
        <v>Electricity Supply</v>
      </c>
      <c r="B443" s="366" t="str">
        <f>IF(ISBLANK(INDEX('Policy Characteristics'!B:B,MATCH($C443,'Policy Characteristics'!$C:$C,0))),"",INDEX('Policy Characteristics'!B:B,MATCH($C443,'Policy Characteristics'!$C:$C,0)))</f>
        <v>Non BAU Mandated Capacity CCUS Retrofits</v>
      </c>
      <c r="C443" s="354" t="str">
        <f t="shared" si="25"/>
        <v>Boolean Use Non BAU Mandated Capacity Retrofit Schedule</v>
      </c>
      <c r="D443" s="348" t="s">
        <v>762</v>
      </c>
      <c r="E443" s="253"/>
      <c r="F443" s="348" t="s">
        <v>763</v>
      </c>
      <c r="G443" s="253"/>
      <c r="H443" s="18">
        <v>2302</v>
      </c>
      <c r="I443" s="367" t="s">
        <v>680</v>
      </c>
      <c r="J443" s="368" t="str">
        <f>IF(ISBLANK(INDEX('Policy Characteristics'!D:D,MATCH($C443,'Policy Characteristics'!$C:$C,0))),"",INDEX('Policy Characteristics'!D:D,MATCH($C443,'Policy Characteristics'!$C:$C,0)))</f>
        <v>Non BAU Mandated Capacity CCUS Retrofits</v>
      </c>
      <c r="K443" s="354" t="str">
        <f>IF(ISBLANK(INDEX('Policy Characteristics'!E:E,MATCH($C443,'Policy Characteristics'!$C:$C,0))),"",INDEX('Policy Characteristics'!E:E,MATCH($C443,'Policy Characteristics'!$C:$C,0)))</f>
        <v/>
      </c>
      <c r="L443" s="354">
        <f>IF(ISBLANK(INDEX('Policy Characteristics'!F:F,MATCH($C443,'Policy Characteristics'!$C:$C,0))),"",INDEX('Policy Characteristics'!F:F,MATCH($C443,'Policy Characteristics'!$C:$C,0)))</f>
        <v>0</v>
      </c>
      <c r="M443" s="354">
        <f>IF(ISBLANK(INDEX('Policy Characteristics'!G:G,MATCH($C443,'Policy Characteristics'!$C:$C,0))),"",INDEX('Policy Characteristics'!G:G,MATCH($C443,'Policy Characteristics'!$C:$C,0)))</f>
        <v>1</v>
      </c>
      <c r="N443" s="354">
        <f>IF(ISBLANK(INDEX('Policy Characteristics'!H:H,MATCH($C443,'Policy Characteristics'!$C:$C,0))),"",INDEX('Policy Characteristics'!H:H,MATCH($C443,'Policy Characteristics'!$C:$C,0)))</f>
        <v>1</v>
      </c>
      <c r="O443" s="354" t="str">
        <f>IF(ISBLANK(INDEX('Policy Characteristics'!I:I,MATCH($C443,'Policy Characteristics'!$C:$C,0))),"",INDEX('Policy Characteristics'!I:I,MATCH($C443,'Policy Characteristics'!$C:$C,0)))</f>
        <v>on/off</v>
      </c>
      <c r="P443" s="354" t="str">
        <f>IF(ISBLANK(INDEX('Policy Characteristics'!J:J,MATCH($C443,'Policy Characteristics'!$C:$C,0))),"",INDEX('Policy Characteristics'!J:J,MATCH($C443,'Policy Characteristics'!$C:$C,0)))</f>
        <v>**Description:** Turning on this policy lever assumes that these CCUS retrofits will not take place. However, the South Korea model does not include such retrofit plans.</v>
      </c>
      <c r="Q443" s="354" t="str">
        <f>IF(ISBLANK(INDEX('Policy Characteristics'!K:K,MATCH($C443,'Policy Characteristics'!$C:$C,0))),"",INDEX('Policy Characteristics'!K:K,MATCH($C443,'Policy Characteristics'!$C:$C,0)))</f>
        <v/>
      </c>
      <c r="R443" s="354" t="str">
        <f>IF(ISBLANK(INDEX('Policy Characteristics'!L:L,MATCH($C443,'Policy Characteristics'!$C:$C,0))),"",INDEX('Policy Characteristics'!L:L,MATCH($C443,'Policy Characteristics'!$C:$C,0)))</f>
        <v/>
      </c>
    </row>
    <row r="444" spans="1:18" s="354" customFormat="1" ht="19.899999999999999" customHeight="1">
      <c r="A444" s="354" t="str">
        <f>IF(ISBLANK(INDEX('Policy Characteristics'!A:A,MATCH($C444,'Policy Characteristics'!$C:$C,0))),"",INDEX('Policy Characteristics'!A:A,MATCH($C444,'Policy Characteristics'!$C:$C,0)))</f>
        <v>Electricity Supply</v>
      </c>
      <c r="B444" s="366" t="str">
        <f>IF(ISBLANK(INDEX('Policy Characteristics'!B:B,MATCH($C444,'Policy Characteristics'!$C:$C,0))),"",INDEX('Policy Characteristics'!B:B,MATCH($C444,'Policy Characteristics'!$C:$C,0)))</f>
        <v>Non BAU Mandated Capacity CCUS Retrofits</v>
      </c>
      <c r="C444" s="354" t="str">
        <f t="shared" si="25"/>
        <v>Boolean Use Non BAU Mandated Capacity Retrofit Schedule</v>
      </c>
      <c r="D444" s="348" t="s">
        <v>764</v>
      </c>
      <c r="E444" s="253"/>
      <c r="F444" s="348" t="s">
        <v>765</v>
      </c>
      <c r="G444" s="253"/>
      <c r="H444" s="18">
        <v>2303</v>
      </c>
      <c r="I444" s="367" t="s">
        <v>680</v>
      </c>
      <c r="J444" s="368" t="str">
        <f>IF(ISBLANK(INDEX('Policy Characteristics'!D:D,MATCH($C444,'Policy Characteristics'!$C:$C,0))),"",INDEX('Policy Characteristics'!D:D,MATCH($C444,'Policy Characteristics'!$C:$C,0)))</f>
        <v>Non BAU Mandated Capacity CCUS Retrofits</v>
      </c>
      <c r="K444" s="354" t="str">
        <f>IF(ISBLANK(INDEX('Policy Characteristics'!E:E,MATCH($C444,'Policy Characteristics'!$C:$C,0))),"",INDEX('Policy Characteristics'!E:E,MATCH($C444,'Policy Characteristics'!$C:$C,0)))</f>
        <v/>
      </c>
      <c r="L444" s="354">
        <f>IF(ISBLANK(INDEX('Policy Characteristics'!F:F,MATCH($C444,'Policy Characteristics'!$C:$C,0))),"",INDEX('Policy Characteristics'!F:F,MATCH($C444,'Policy Characteristics'!$C:$C,0)))</f>
        <v>0</v>
      </c>
      <c r="M444" s="354">
        <f>IF(ISBLANK(INDEX('Policy Characteristics'!G:G,MATCH($C444,'Policy Characteristics'!$C:$C,0))),"",INDEX('Policy Characteristics'!G:G,MATCH($C444,'Policy Characteristics'!$C:$C,0)))</f>
        <v>1</v>
      </c>
      <c r="N444" s="354">
        <f>IF(ISBLANK(INDEX('Policy Characteristics'!H:H,MATCH($C444,'Policy Characteristics'!$C:$C,0))),"",INDEX('Policy Characteristics'!H:H,MATCH($C444,'Policy Characteristics'!$C:$C,0)))</f>
        <v>1</v>
      </c>
      <c r="O444" s="354" t="str">
        <f>IF(ISBLANK(INDEX('Policy Characteristics'!I:I,MATCH($C444,'Policy Characteristics'!$C:$C,0))),"",INDEX('Policy Characteristics'!I:I,MATCH($C444,'Policy Characteristics'!$C:$C,0)))</f>
        <v>on/off</v>
      </c>
      <c r="P444" s="354" t="str">
        <f>IF(ISBLANK(INDEX('Policy Characteristics'!J:J,MATCH($C444,'Policy Characteristics'!$C:$C,0))),"",INDEX('Policy Characteristics'!J:J,MATCH($C444,'Policy Characteristics'!$C:$C,0)))</f>
        <v>**Description:** Turning on this policy lever assumes that these CCUS retrofits will not take place. However, the South Korea model does not include such retrofit plans.</v>
      </c>
      <c r="Q444" s="354" t="str">
        <f>IF(ISBLANK(INDEX('Policy Characteristics'!K:K,MATCH($C444,'Policy Characteristics'!$C:$C,0))),"",INDEX('Policy Characteristics'!K:K,MATCH($C444,'Policy Characteristics'!$C:$C,0)))</f>
        <v/>
      </c>
      <c r="R444" s="354" t="str">
        <f>IF(ISBLANK(INDEX('Policy Characteristics'!L:L,MATCH($C444,'Policy Characteristics'!$C:$C,0))),"",INDEX('Policy Characteristics'!L:L,MATCH($C444,'Policy Characteristics'!$C:$C,0)))</f>
        <v/>
      </c>
    </row>
    <row r="445" spans="1:18" s="354" customFormat="1" ht="19.899999999999999" customHeight="1">
      <c r="A445" s="354" t="str">
        <f>IF(ISBLANK(INDEX('Policy Characteristics'!A:A,MATCH($C445,'Policy Characteristics'!$C:$C,0))),"",INDEX('Policy Characteristics'!A:A,MATCH($C445,'Policy Characteristics'!$C:$C,0)))</f>
        <v>Electricity Supply</v>
      </c>
      <c r="B445" s="366" t="str">
        <f>IF(ISBLANK(INDEX('Policy Characteristics'!B:B,MATCH($C445,'Policy Characteristics'!$C:$C,0))),"",INDEX('Policy Characteristics'!B:B,MATCH($C445,'Policy Characteristics'!$C:$C,0)))</f>
        <v>Non BAU Mandated Capacity CCUS Retrofits</v>
      </c>
      <c r="C445" s="354" t="str">
        <f t="shared" si="25"/>
        <v>Boolean Use Non BAU Mandated Capacity Retrofit Schedule</v>
      </c>
      <c r="D445" s="348" t="s">
        <v>766</v>
      </c>
      <c r="E445" s="253"/>
      <c r="F445" s="348" t="s">
        <v>767</v>
      </c>
      <c r="G445" s="253"/>
      <c r="H445" s="18">
        <v>2304</v>
      </c>
      <c r="I445" s="367" t="s">
        <v>680</v>
      </c>
      <c r="J445" s="368" t="str">
        <f>IF(ISBLANK(INDEX('Policy Characteristics'!D:D,MATCH($C445,'Policy Characteristics'!$C:$C,0))),"",INDEX('Policy Characteristics'!D:D,MATCH($C445,'Policy Characteristics'!$C:$C,0)))</f>
        <v>Non BAU Mandated Capacity CCUS Retrofits</v>
      </c>
      <c r="K445" s="354" t="str">
        <f>IF(ISBLANK(INDEX('Policy Characteristics'!E:E,MATCH($C445,'Policy Characteristics'!$C:$C,0))),"",INDEX('Policy Characteristics'!E:E,MATCH($C445,'Policy Characteristics'!$C:$C,0)))</f>
        <v/>
      </c>
      <c r="L445" s="354">
        <f>IF(ISBLANK(INDEX('Policy Characteristics'!F:F,MATCH($C445,'Policy Characteristics'!$C:$C,0))),"",INDEX('Policy Characteristics'!F:F,MATCH($C445,'Policy Characteristics'!$C:$C,0)))</f>
        <v>0</v>
      </c>
      <c r="M445" s="354">
        <f>IF(ISBLANK(INDEX('Policy Characteristics'!G:G,MATCH($C445,'Policy Characteristics'!$C:$C,0))),"",INDEX('Policy Characteristics'!G:G,MATCH($C445,'Policy Characteristics'!$C:$C,0)))</f>
        <v>1</v>
      </c>
      <c r="N445" s="354">
        <f>IF(ISBLANK(INDEX('Policy Characteristics'!H:H,MATCH($C445,'Policy Characteristics'!$C:$C,0))),"",INDEX('Policy Characteristics'!H:H,MATCH($C445,'Policy Characteristics'!$C:$C,0)))</f>
        <v>1</v>
      </c>
      <c r="O445" s="354" t="str">
        <f>IF(ISBLANK(INDEX('Policy Characteristics'!I:I,MATCH($C445,'Policy Characteristics'!$C:$C,0))),"",INDEX('Policy Characteristics'!I:I,MATCH($C445,'Policy Characteristics'!$C:$C,0)))</f>
        <v>on/off</v>
      </c>
      <c r="P445" s="354" t="str">
        <f>IF(ISBLANK(INDEX('Policy Characteristics'!J:J,MATCH($C445,'Policy Characteristics'!$C:$C,0))),"",INDEX('Policy Characteristics'!J:J,MATCH($C445,'Policy Characteristics'!$C:$C,0)))</f>
        <v>**Description:** Turning on this policy lever assumes that these CCUS retrofits will not take place. However, the South Korea model does not include such retrofit plans.</v>
      </c>
      <c r="Q445" s="354" t="str">
        <f>IF(ISBLANK(INDEX('Policy Characteristics'!K:K,MATCH($C445,'Policy Characteristics'!$C:$C,0))),"",INDEX('Policy Characteristics'!K:K,MATCH($C445,'Policy Characteristics'!$C:$C,0)))</f>
        <v/>
      </c>
      <c r="R445" s="354" t="str">
        <f>IF(ISBLANK(INDEX('Policy Characteristics'!L:L,MATCH($C445,'Policy Characteristics'!$C:$C,0))),"",INDEX('Policy Characteristics'!L:L,MATCH($C445,'Policy Characteristics'!$C:$C,0)))</f>
        <v/>
      </c>
    </row>
    <row r="446" spans="1:18" s="354" customFormat="1" ht="19.899999999999999" customHeight="1">
      <c r="A446" s="354" t="str">
        <f>IF(ISBLANK(INDEX('Policy Characteristics'!A:A,MATCH($C446,'Policy Characteristics'!$C:$C,0))),"",INDEX('Policy Characteristics'!A:A,MATCH($C446,'Policy Characteristics'!$C:$C,0)))</f>
        <v>Electricity Supply</v>
      </c>
      <c r="B446" s="366" t="str">
        <f>IF(ISBLANK(INDEX('Policy Characteristics'!B:B,MATCH($C446,'Policy Characteristics'!$C:$C,0))),"",INDEX('Policy Characteristics'!B:B,MATCH($C446,'Policy Characteristics'!$C:$C,0)))</f>
        <v>Non BAU Mandated Capacity CCUS Retrofits</v>
      </c>
      <c r="C446" s="354" t="str">
        <f t="shared" si="25"/>
        <v>Boolean Use Non BAU Mandated Capacity Retrofit Schedule</v>
      </c>
      <c r="D446" s="348" t="s">
        <v>768</v>
      </c>
      <c r="E446" s="253"/>
      <c r="F446" s="348" t="s">
        <v>769</v>
      </c>
      <c r="G446" s="253"/>
      <c r="H446" s="18">
        <v>2305</v>
      </c>
      <c r="I446" s="367" t="s">
        <v>680</v>
      </c>
      <c r="J446" s="368" t="str">
        <f>IF(ISBLANK(INDEX('Policy Characteristics'!D:D,MATCH($C446,'Policy Characteristics'!$C:$C,0))),"",INDEX('Policy Characteristics'!D:D,MATCH($C446,'Policy Characteristics'!$C:$C,0)))</f>
        <v>Non BAU Mandated Capacity CCUS Retrofits</v>
      </c>
      <c r="K446" s="354" t="str">
        <f>IF(ISBLANK(INDEX('Policy Characteristics'!E:E,MATCH($C446,'Policy Characteristics'!$C:$C,0))),"",INDEX('Policy Characteristics'!E:E,MATCH($C446,'Policy Characteristics'!$C:$C,0)))</f>
        <v/>
      </c>
      <c r="L446" s="354">
        <f>IF(ISBLANK(INDEX('Policy Characteristics'!F:F,MATCH($C446,'Policy Characteristics'!$C:$C,0))),"",INDEX('Policy Characteristics'!F:F,MATCH($C446,'Policy Characteristics'!$C:$C,0)))</f>
        <v>0</v>
      </c>
      <c r="M446" s="354">
        <f>IF(ISBLANK(INDEX('Policy Characteristics'!G:G,MATCH($C446,'Policy Characteristics'!$C:$C,0))),"",INDEX('Policy Characteristics'!G:G,MATCH($C446,'Policy Characteristics'!$C:$C,0)))</f>
        <v>1</v>
      </c>
      <c r="N446" s="354">
        <f>IF(ISBLANK(INDEX('Policy Characteristics'!H:H,MATCH($C446,'Policy Characteristics'!$C:$C,0))),"",INDEX('Policy Characteristics'!H:H,MATCH($C446,'Policy Characteristics'!$C:$C,0)))</f>
        <v>1</v>
      </c>
      <c r="O446" s="354" t="str">
        <f>IF(ISBLANK(INDEX('Policy Characteristics'!I:I,MATCH($C446,'Policy Characteristics'!$C:$C,0))),"",INDEX('Policy Characteristics'!I:I,MATCH($C446,'Policy Characteristics'!$C:$C,0)))</f>
        <v>on/off</v>
      </c>
      <c r="P446" s="354" t="str">
        <f>IF(ISBLANK(INDEX('Policy Characteristics'!J:J,MATCH($C446,'Policy Characteristics'!$C:$C,0))),"",INDEX('Policy Characteristics'!J:J,MATCH($C446,'Policy Characteristics'!$C:$C,0)))</f>
        <v>**Description:** Turning on this policy lever assumes that these CCUS retrofits will not take place. However, the South Korea model does not include such retrofit plans.</v>
      </c>
      <c r="Q446" s="354" t="str">
        <f>IF(ISBLANK(INDEX('Policy Characteristics'!K:K,MATCH($C446,'Policy Characteristics'!$C:$C,0))),"",INDEX('Policy Characteristics'!K:K,MATCH($C446,'Policy Characteristics'!$C:$C,0)))</f>
        <v/>
      </c>
      <c r="R446" s="354" t="str">
        <f>IF(ISBLANK(INDEX('Policy Characteristics'!L:L,MATCH($C446,'Policy Characteristics'!$C:$C,0))),"",INDEX('Policy Characteristics'!L:L,MATCH($C446,'Policy Characteristics'!$C:$C,0)))</f>
        <v/>
      </c>
    </row>
    <row r="447" spans="1:18" s="354" customFormat="1" ht="19.899999999999999" customHeight="1">
      <c r="A447" s="354" t="str">
        <f>IF(ISBLANK(INDEX('Policy Characteristics'!A:A,MATCH($C447,'Policy Characteristics'!$C:$C,0))),"",INDEX('Policy Characteristics'!A:A,MATCH($C447,'Policy Characteristics'!$C:$C,0)))</f>
        <v>Electricity Supply</v>
      </c>
      <c r="B447" s="366" t="str">
        <f>IF(ISBLANK(INDEX('Policy Characteristics'!B:B,MATCH($C447,'Policy Characteristics'!$C:$C,0))),"",INDEX('Policy Characteristics'!B:B,MATCH($C447,'Policy Characteristics'!$C:$C,0)))</f>
        <v>Non BAU Mandated Capacity CCUS Retrofits</v>
      </c>
      <c r="C447" s="354" t="str">
        <f t="shared" si="25"/>
        <v>Boolean Use Non BAU Mandated Capacity Retrofit Schedule</v>
      </c>
      <c r="D447" s="348" t="s">
        <v>770</v>
      </c>
      <c r="E447" s="253"/>
      <c r="F447" s="348" t="s">
        <v>771</v>
      </c>
      <c r="G447" s="253"/>
      <c r="H447" s="18">
        <v>2306</v>
      </c>
      <c r="I447" s="367" t="s">
        <v>670</v>
      </c>
      <c r="J447" s="368" t="str">
        <f>IF(ISBLANK(INDEX('Policy Characteristics'!D:D,MATCH($C447,'Policy Characteristics'!$C:$C,0))),"",INDEX('Policy Characteristics'!D:D,MATCH($C447,'Policy Characteristics'!$C:$C,0)))</f>
        <v>Non BAU Mandated Capacity CCUS Retrofits</v>
      </c>
      <c r="K447" s="354" t="str">
        <f>IF(ISBLANK(INDEX('Policy Characteristics'!E:E,MATCH($C447,'Policy Characteristics'!$C:$C,0))),"",INDEX('Policy Characteristics'!E:E,MATCH($C447,'Policy Characteristics'!$C:$C,0)))</f>
        <v/>
      </c>
      <c r="L447" s="354">
        <f>IF(ISBLANK(INDEX('Policy Characteristics'!F:F,MATCH($C447,'Policy Characteristics'!$C:$C,0))),"",INDEX('Policy Characteristics'!F:F,MATCH($C447,'Policy Characteristics'!$C:$C,0)))</f>
        <v>0</v>
      </c>
      <c r="M447" s="354">
        <f>IF(ISBLANK(INDEX('Policy Characteristics'!G:G,MATCH($C447,'Policy Characteristics'!$C:$C,0))),"",INDEX('Policy Characteristics'!G:G,MATCH($C447,'Policy Characteristics'!$C:$C,0)))</f>
        <v>1</v>
      </c>
      <c r="N447" s="354">
        <f>IF(ISBLANK(INDEX('Policy Characteristics'!H:H,MATCH($C447,'Policy Characteristics'!$C:$C,0))),"",INDEX('Policy Characteristics'!H:H,MATCH($C447,'Policy Characteristics'!$C:$C,0)))</f>
        <v>1</v>
      </c>
      <c r="O447" s="354" t="str">
        <f>IF(ISBLANK(INDEX('Policy Characteristics'!I:I,MATCH($C447,'Policy Characteristics'!$C:$C,0))),"",INDEX('Policy Characteristics'!I:I,MATCH($C447,'Policy Characteristics'!$C:$C,0)))</f>
        <v>on/off</v>
      </c>
      <c r="P447" s="354" t="str">
        <f>IF(ISBLANK(INDEX('Policy Characteristics'!J:J,MATCH($C447,'Policy Characteristics'!$C:$C,0))),"",INDEX('Policy Characteristics'!J:J,MATCH($C447,'Policy Characteristics'!$C:$C,0)))</f>
        <v>**Description:** Turning on this policy lever assumes that these CCUS retrofits will not take place. However, the South Korea model does not include such retrofit plans.</v>
      </c>
      <c r="Q447" s="354" t="str">
        <f>IF(ISBLANK(INDEX('Policy Characteristics'!K:K,MATCH($C447,'Policy Characteristics'!$C:$C,0))),"",INDEX('Policy Characteristics'!K:K,MATCH($C447,'Policy Characteristics'!$C:$C,0)))</f>
        <v/>
      </c>
      <c r="R447" s="354" t="str">
        <f>IF(ISBLANK(INDEX('Policy Characteristics'!L:L,MATCH($C447,'Policy Characteristics'!$C:$C,0))),"",INDEX('Policy Characteristics'!L:L,MATCH($C447,'Policy Characteristics'!$C:$C,0)))</f>
        <v/>
      </c>
    </row>
    <row r="448" spans="1:18" s="354" customFormat="1" ht="19.899999999999999" customHeight="1">
      <c r="A448" s="354" t="str">
        <f>IF(ISBLANK(INDEX('Policy Characteristics'!A:A,MATCH($C448,'Policy Characteristics'!$C:$C,0))),"",INDEX('Policy Characteristics'!A:A,MATCH($C448,'Policy Characteristics'!$C:$C,0)))</f>
        <v>Electricity Supply</v>
      </c>
      <c r="B448" s="366" t="str">
        <f>IF(ISBLANK(INDEX('Policy Characteristics'!B:B,MATCH($C448,'Policy Characteristics'!$C:$C,0))),"",INDEX('Policy Characteristics'!B:B,MATCH($C448,'Policy Characteristics'!$C:$C,0)))</f>
        <v>Non BAU Mandated Capacity CCUS Retrofits</v>
      </c>
      <c r="C448" s="354" t="str">
        <f t="shared" si="25"/>
        <v>Boolean Use Non BAU Mandated Capacity Retrofit Schedule</v>
      </c>
      <c r="D448" s="348" t="s">
        <v>772</v>
      </c>
      <c r="E448" s="253"/>
      <c r="F448" s="348" t="s">
        <v>773</v>
      </c>
      <c r="G448" s="253"/>
      <c r="H448" s="18">
        <v>2307</v>
      </c>
      <c r="I448" s="367" t="s">
        <v>680</v>
      </c>
      <c r="J448" s="368" t="str">
        <f>IF(ISBLANK(INDEX('Policy Characteristics'!D:D,MATCH($C448,'Policy Characteristics'!$C:$C,0))),"",INDEX('Policy Characteristics'!D:D,MATCH($C448,'Policy Characteristics'!$C:$C,0)))</f>
        <v>Non BAU Mandated Capacity CCUS Retrofits</v>
      </c>
      <c r="K448" s="354" t="str">
        <f>IF(ISBLANK(INDEX('Policy Characteristics'!E:E,MATCH($C448,'Policy Characteristics'!$C:$C,0))),"",INDEX('Policy Characteristics'!E:E,MATCH($C448,'Policy Characteristics'!$C:$C,0)))</f>
        <v/>
      </c>
      <c r="L448" s="354">
        <f>IF(ISBLANK(INDEX('Policy Characteristics'!F:F,MATCH($C448,'Policy Characteristics'!$C:$C,0))),"",INDEX('Policy Characteristics'!F:F,MATCH($C448,'Policy Characteristics'!$C:$C,0)))</f>
        <v>0</v>
      </c>
      <c r="M448" s="354">
        <f>IF(ISBLANK(INDEX('Policy Characteristics'!G:G,MATCH($C448,'Policy Characteristics'!$C:$C,0))),"",INDEX('Policy Characteristics'!G:G,MATCH($C448,'Policy Characteristics'!$C:$C,0)))</f>
        <v>1</v>
      </c>
      <c r="N448" s="354">
        <f>IF(ISBLANK(INDEX('Policy Characteristics'!H:H,MATCH($C448,'Policy Characteristics'!$C:$C,0))),"",INDEX('Policy Characteristics'!H:H,MATCH($C448,'Policy Characteristics'!$C:$C,0)))</f>
        <v>1</v>
      </c>
      <c r="O448" s="354" t="str">
        <f>IF(ISBLANK(INDEX('Policy Characteristics'!I:I,MATCH($C448,'Policy Characteristics'!$C:$C,0))),"",INDEX('Policy Characteristics'!I:I,MATCH($C448,'Policy Characteristics'!$C:$C,0)))</f>
        <v>on/off</v>
      </c>
      <c r="P448" s="354" t="str">
        <f>IF(ISBLANK(INDEX('Policy Characteristics'!J:J,MATCH($C448,'Policy Characteristics'!$C:$C,0))),"",INDEX('Policy Characteristics'!J:J,MATCH($C448,'Policy Characteristics'!$C:$C,0)))</f>
        <v>**Description:** Turning on this policy lever assumes that these CCUS retrofits will not take place. However, the South Korea model does not include such retrofit plans.</v>
      </c>
      <c r="Q448" s="354" t="str">
        <f>IF(ISBLANK(INDEX('Policy Characteristics'!K:K,MATCH($C448,'Policy Characteristics'!$C:$C,0))),"",INDEX('Policy Characteristics'!K:K,MATCH($C448,'Policy Characteristics'!$C:$C,0)))</f>
        <v/>
      </c>
      <c r="R448" s="354" t="str">
        <f>IF(ISBLANK(INDEX('Policy Characteristics'!L:L,MATCH($C448,'Policy Characteristics'!$C:$C,0))),"",INDEX('Policy Characteristics'!L:L,MATCH($C448,'Policy Characteristics'!$C:$C,0)))</f>
        <v/>
      </c>
    </row>
    <row r="449" spans="1:18" s="354" customFormat="1" ht="19.899999999999999" customHeight="1">
      <c r="A449" s="354" t="str">
        <f>IF(ISBLANK(INDEX('Policy Characteristics'!A:A,MATCH($C449,'Policy Characteristics'!$C:$C,0))),"",INDEX('Policy Characteristics'!A:A,MATCH($C449,'Policy Characteristics'!$C:$C,0)))</f>
        <v>Electricity Supply</v>
      </c>
      <c r="B449" s="366" t="str">
        <f>IF(ISBLANK(INDEX('Policy Characteristics'!B:B,MATCH($C449,'Policy Characteristics'!$C:$C,0))),"",INDEX('Policy Characteristics'!B:B,MATCH($C449,'Policy Characteristics'!$C:$C,0)))</f>
        <v>Non BAU Mandated Capacity CCUS Retrofits</v>
      </c>
      <c r="C449" s="354" t="str">
        <f t="shared" si="25"/>
        <v>Boolean Use Non BAU Mandated Capacity Retrofit Schedule</v>
      </c>
      <c r="D449" s="348" t="s">
        <v>774</v>
      </c>
      <c r="E449" s="253"/>
      <c r="F449" s="348" t="s">
        <v>775</v>
      </c>
      <c r="G449" s="253"/>
      <c r="H449" s="18">
        <v>2308</v>
      </c>
      <c r="I449" s="367" t="s">
        <v>680</v>
      </c>
      <c r="J449" s="368" t="str">
        <f>IF(ISBLANK(INDEX('Policy Characteristics'!D:D,MATCH($C449,'Policy Characteristics'!$C:$C,0))),"",INDEX('Policy Characteristics'!D:D,MATCH($C449,'Policy Characteristics'!$C:$C,0)))</f>
        <v>Non BAU Mandated Capacity CCUS Retrofits</v>
      </c>
      <c r="K449" s="354" t="str">
        <f>IF(ISBLANK(INDEX('Policy Characteristics'!E:E,MATCH($C449,'Policy Characteristics'!$C:$C,0))),"",INDEX('Policy Characteristics'!E:E,MATCH($C449,'Policy Characteristics'!$C:$C,0)))</f>
        <v/>
      </c>
      <c r="L449" s="354">
        <f>IF(ISBLANK(INDEX('Policy Characteristics'!F:F,MATCH($C449,'Policy Characteristics'!$C:$C,0))),"",INDEX('Policy Characteristics'!F:F,MATCH($C449,'Policy Characteristics'!$C:$C,0)))</f>
        <v>0</v>
      </c>
      <c r="M449" s="354">
        <f>IF(ISBLANK(INDEX('Policy Characteristics'!G:G,MATCH($C449,'Policy Characteristics'!$C:$C,0))),"",INDEX('Policy Characteristics'!G:G,MATCH($C449,'Policy Characteristics'!$C:$C,0)))</f>
        <v>1</v>
      </c>
      <c r="N449" s="354">
        <f>IF(ISBLANK(INDEX('Policy Characteristics'!H:H,MATCH($C449,'Policy Characteristics'!$C:$C,0))),"",INDEX('Policy Characteristics'!H:H,MATCH($C449,'Policy Characteristics'!$C:$C,0)))</f>
        <v>1</v>
      </c>
      <c r="O449" s="354" t="str">
        <f>IF(ISBLANK(INDEX('Policy Characteristics'!I:I,MATCH($C449,'Policy Characteristics'!$C:$C,0))),"",INDEX('Policy Characteristics'!I:I,MATCH($C449,'Policy Characteristics'!$C:$C,0)))</f>
        <v>on/off</v>
      </c>
      <c r="P449" s="354" t="str">
        <f>IF(ISBLANK(INDEX('Policy Characteristics'!J:J,MATCH($C449,'Policy Characteristics'!$C:$C,0))),"",INDEX('Policy Characteristics'!J:J,MATCH($C449,'Policy Characteristics'!$C:$C,0)))</f>
        <v>**Description:** Turning on this policy lever assumes that these CCUS retrofits will not take place. However, the South Korea model does not include such retrofit plans.</v>
      </c>
      <c r="Q449" s="354" t="str">
        <f>IF(ISBLANK(INDEX('Policy Characteristics'!K:K,MATCH($C449,'Policy Characteristics'!$C:$C,0))),"",INDEX('Policy Characteristics'!K:K,MATCH($C449,'Policy Characteristics'!$C:$C,0)))</f>
        <v/>
      </c>
      <c r="R449" s="354" t="str">
        <f>IF(ISBLANK(INDEX('Policy Characteristics'!L:L,MATCH($C449,'Policy Characteristics'!$C:$C,0))),"",INDEX('Policy Characteristics'!L:L,MATCH($C449,'Policy Characteristics'!$C:$C,0)))</f>
        <v/>
      </c>
    </row>
    <row r="450" spans="1:18" s="354" customFormat="1" ht="19.899999999999999" customHeight="1">
      <c r="A450" s="354" t="str">
        <f>IF(ISBLANK(INDEX('Policy Characteristics'!A:A,MATCH($C450,'Policy Characteristics'!$C:$C,0))),"",INDEX('Policy Characteristics'!A:A,MATCH($C450,'Policy Characteristics'!$C:$C,0)))</f>
        <v>Electricity Supply</v>
      </c>
      <c r="B450" s="366" t="str">
        <f>IF(ISBLANK(INDEX('Policy Characteristics'!B:B,MATCH($C450,'Policy Characteristics'!$C:$C,0))),"",INDEX('Policy Characteristics'!B:B,MATCH($C450,'Policy Characteristics'!$C:$C,0)))</f>
        <v>Non BAU Mandated Capacity CCUS Retrofits</v>
      </c>
      <c r="C450" s="354" t="str">
        <f t="shared" si="25"/>
        <v>Boolean Use Non BAU Mandated Capacity Retrofit Schedule</v>
      </c>
      <c r="D450" s="348" t="s">
        <v>776</v>
      </c>
      <c r="E450" s="253"/>
      <c r="F450" s="348" t="s">
        <v>777</v>
      </c>
      <c r="G450" s="253"/>
      <c r="H450" s="18">
        <v>2309</v>
      </c>
      <c r="I450" s="367" t="s">
        <v>680</v>
      </c>
      <c r="J450" s="368" t="str">
        <f>IF(ISBLANK(INDEX('Policy Characteristics'!D:D,MATCH($C450,'Policy Characteristics'!$C:$C,0))),"",INDEX('Policy Characteristics'!D:D,MATCH($C450,'Policy Characteristics'!$C:$C,0)))</f>
        <v>Non BAU Mandated Capacity CCUS Retrofits</v>
      </c>
      <c r="K450" s="354" t="str">
        <f>IF(ISBLANK(INDEX('Policy Characteristics'!E:E,MATCH($C450,'Policy Characteristics'!$C:$C,0))),"",INDEX('Policy Characteristics'!E:E,MATCH($C450,'Policy Characteristics'!$C:$C,0)))</f>
        <v/>
      </c>
      <c r="L450" s="354">
        <f>IF(ISBLANK(INDEX('Policy Characteristics'!F:F,MATCH($C450,'Policy Characteristics'!$C:$C,0))),"",INDEX('Policy Characteristics'!F:F,MATCH($C450,'Policy Characteristics'!$C:$C,0)))</f>
        <v>0</v>
      </c>
      <c r="M450" s="354">
        <f>IF(ISBLANK(INDEX('Policy Characteristics'!G:G,MATCH($C450,'Policy Characteristics'!$C:$C,0))),"",INDEX('Policy Characteristics'!G:G,MATCH($C450,'Policy Characteristics'!$C:$C,0)))</f>
        <v>1</v>
      </c>
      <c r="N450" s="354">
        <f>IF(ISBLANK(INDEX('Policy Characteristics'!H:H,MATCH($C450,'Policy Characteristics'!$C:$C,0))),"",INDEX('Policy Characteristics'!H:H,MATCH($C450,'Policy Characteristics'!$C:$C,0)))</f>
        <v>1</v>
      </c>
      <c r="O450" s="354" t="str">
        <f>IF(ISBLANK(INDEX('Policy Characteristics'!I:I,MATCH($C450,'Policy Characteristics'!$C:$C,0))),"",INDEX('Policy Characteristics'!I:I,MATCH($C450,'Policy Characteristics'!$C:$C,0)))</f>
        <v>on/off</v>
      </c>
      <c r="P450" s="354" t="str">
        <f>IF(ISBLANK(INDEX('Policy Characteristics'!J:J,MATCH($C450,'Policy Characteristics'!$C:$C,0))),"",INDEX('Policy Characteristics'!J:J,MATCH($C450,'Policy Characteristics'!$C:$C,0)))</f>
        <v>**Description:** Turning on this policy lever assumes that these CCUS retrofits will not take place. However, the South Korea model does not include such retrofit plans.</v>
      </c>
      <c r="Q450" s="354" t="str">
        <f>IF(ISBLANK(INDEX('Policy Characteristics'!K:K,MATCH($C450,'Policy Characteristics'!$C:$C,0))),"",INDEX('Policy Characteristics'!K:K,MATCH($C450,'Policy Characteristics'!$C:$C,0)))</f>
        <v/>
      </c>
      <c r="R450" s="354" t="str">
        <f>IF(ISBLANK(INDEX('Policy Characteristics'!L:L,MATCH($C450,'Policy Characteristics'!$C:$C,0))),"",INDEX('Policy Characteristics'!L:L,MATCH($C450,'Policy Characteristics'!$C:$C,0)))</f>
        <v/>
      </c>
    </row>
    <row r="451" spans="1:18" s="354" customFormat="1" ht="19.899999999999999" customHeight="1">
      <c r="A451" s="354" t="str">
        <f>IF(ISBLANK(INDEX('Policy Characteristics'!A:A,MATCH($C451,'Policy Characteristics'!$C:$C,0))),"",INDEX('Policy Characteristics'!A:A,MATCH($C451,'Policy Characteristics'!$C:$C,0)))</f>
        <v>Electricity Supply</v>
      </c>
      <c r="B451" s="366" t="str">
        <f>IF(ISBLANK(INDEX('Policy Characteristics'!B:B,MATCH($C451,'Policy Characteristics'!$C:$C,0))),"",INDEX('Policy Characteristics'!B:B,MATCH($C451,'Policy Characteristics'!$C:$C,0)))</f>
        <v>Non BAU Mandated Capacity CCUS Retrofits</v>
      </c>
      <c r="C451" s="354" t="str">
        <f t="shared" si="25"/>
        <v>Boolean Use Non BAU Mandated Capacity Retrofit Schedule</v>
      </c>
      <c r="D451" s="348" t="s">
        <v>778</v>
      </c>
      <c r="E451" s="253"/>
      <c r="F451" s="348" t="s">
        <v>779</v>
      </c>
      <c r="G451" s="253"/>
      <c r="H451" s="18">
        <v>2310</v>
      </c>
      <c r="I451" s="367" t="s">
        <v>680</v>
      </c>
      <c r="J451" s="368" t="str">
        <f>IF(ISBLANK(INDEX('Policy Characteristics'!D:D,MATCH($C451,'Policy Characteristics'!$C:$C,0))),"",INDEX('Policy Characteristics'!D:D,MATCH($C451,'Policy Characteristics'!$C:$C,0)))</f>
        <v>Non BAU Mandated Capacity CCUS Retrofits</v>
      </c>
      <c r="K451" s="354" t="str">
        <f>IF(ISBLANK(INDEX('Policy Characteristics'!E:E,MATCH($C451,'Policy Characteristics'!$C:$C,0))),"",INDEX('Policy Characteristics'!E:E,MATCH($C451,'Policy Characteristics'!$C:$C,0)))</f>
        <v/>
      </c>
      <c r="L451" s="354">
        <f>IF(ISBLANK(INDEX('Policy Characteristics'!F:F,MATCH($C451,'Policy Characteristics'!$C:$C,0))),"",INDEX('Policy Characteristics'!F:F,MATCH($C451,'Policy Characteristics'!$C:$C,0)))</f>
        <v>0</v>
      </c>
      <c r="M451" s="354">
        <f>IF(ISBLANK(INDEX('Policy Characteristics'!G:G,MATCH($C451,'Policy Characteristics'!$C:$C,0))),"",INDEX('Policy Characteristics'!G:G,MATCH($C451,'Policy Characteristics'!$C:$C,0)))</f>
        <v>1</v>
      </c>
      <c r="N451" s="354">
        <f>IF(ISBLANK(INDEX('Policy Characteristics'!H:H,MATCH($C451,'Policy Characteristics'!$C:$C,0))),"",INDEX('Policy Characteristics'!H:H,MATCH($C451,'Policy Characteristics'!$C:$C,0)))</f>
        <v>1</v>
      </c>
      <c r="O451" s="354" t="str">
        <f>IF(ISBLANK(INDEX('Policy Characteristics'!I:I,MATCH($C451,'Policy Characteristics'!$C:$C,0))),"",INDEX('Policy Characteristics'!I:I,MATCH($C451,'Policy Characteristics'!$C:$C,0)))</f>
        <v>on/off</v>
      </c>
      <c r="P451" s="354" t="str">
        <f>IF(ISBLANK(INDEX('Policy Characteristics'!J:J,MATCH($C451,'Policy Characteristics'!$C:$C,0))),"",INDEX('Policy Characteristics'!J:J,MATCH($C451,'Policy Characteristics'!$C:$C,0)))</f>
        <v>**Description:** Turning on this policy lever assumes that these CCUS retrofits will not take place. However, the South Korea model does not include such retrofit plans.</v>
      </c>
      <c r="Q451" s="354" t="str">
        <f>IF(ISBLANK(INDEX('Policy Characteristics'!K:K,MATCH($C451,'Policy Characteristics'!$C:$C,0))),"",INDEX('Policy Characteristics'!K:K,MATCH($C451,'Policy Characteristics'!$C:$C,0)))</f>
        <v/>
      </c>
      <c r="R451" s="354" t="str">
        <f>IF(ISBLANK(INDEX('Policy Characteristics'!L:L,MATCH($C451,'Policy Characteristics'!$C:$C,0))),"",INDEX('Policy Characteristics'!L:L,MATCH($C451,'Policy Characteristics'!$C:$C,0)))</f>
        <v/>
      </c>
    </row>
    <row r="452" spans="1:18" s="354" customFormat="1" ht="19.899999999999999" customHeight="1">
      <c r="A452" s="354" t="str">
        <f>IF(ISBLANK(INDEX('Policy Characteristics'!A:A,MATCH($C452,'Policy Characteristics'!$C:$C,0))),"",INDEX('Policy Characteristics'!A:A,MATCH($C452,'Policy Characteristics'!$C:$C,0)))</f>
        <v>Electricity Supply</v>
      </c>
      <c r="B452" s="366" t="str">
        <f>IF(ISBLANK(INDEX('Policy Characteristics'!B:B,MATCH($C452,'Policy Characteristics'!$C:$C,0))),"",INDEX('Policy Characteristics'!B:B,MATCH($C452,'Policy Characteristics'!$C:$C,0)))</f>
        <v>Non BAU Mandated Capacity CCUS Retrofits</v>
      </c>
      <c r="C452" s="354" t="str">
        <f t="shared" si="25"/>
        <v>Boolean Use Non BAU Mandated Capacity Retrofit Schedule</v>
      </c>
      <c r="D452" s="348" t="s">
        <v>780</v>
      </c>
      <c r="E452" s="253"/>
      <c r="F452" s="348" t="s">
        <v>781</v>
      </c>
      <c r="G452" s="253"/>
      <c r="H452" s="18">
        <v>2311</v>
      </c>
      <c r="I452" s="367" t="s">
        <v>680</v>
      </c>
      <c r="J452" s="368" t="str">
        <f>IF(ISBLANK(INDEX('Policy Characteristics'!D:D,MATCH($C452,'Policy Characteristics'!$C:$C,0))),"",INDEX('Policy Characteristics'!D:D,MATCH($C452,'Policy Characteristics'!$C:$C,0)))</f>
        <v>Non BAU Mandated Capacity CCUS Retrofits</v>
      </c>
      <c r="K452" s="354" t="str">
        <f>IF(ISBLANK(INDEX('Policy Characteristics'!E:E,MATCH($C452,'Policy Characteristics'!$C:$C,0))),"",INDEX('Policy Characteristics'!E:E,MATCH($C452,'Policy Characteristics'!$C:$C,0)))</f>
        <v/>
      </c>
      <c r="L452" s="354">
        <f>IF(ISBLANK(INDEX('Policy Characteristics'!F:F,MATCH($C452,'Policy Characteristics'!$C:$C,0))),"",INDEX('Policy Characteristics'!F:F,MATCH($C452,'Policy Characteristics'!$C:$C,0)))</f>
        <v>0</v>
      </c>
      <c r="M452" s="354">
        <f>IF(ISBLANK(INDEX('Policy Characteristics'!G:G,MATCH($C452,'Policy Characteristics'!$C:$C,0))),"",INDEX('Policy Characteristics'!G:G,MATCH($C452,'Policy Characteristics'!$C:$C,0)))</f>
        <v>1</v>
      </c>
      <c r="N452" s="354">
        <f>IF(ISBLANK(INDEX('Policy Characteristics'!H:H,MATCH($C452,'Policy Characteristics'!$C:$C,0))),"",INDEX('Policy Characteristics'!H:H,MATCH($C452,'Policy Characteristics'!$C:$C,0)))</f>
        <v>1</v>
      </c>
      <c r="O452" s="354" t="str">
        <f>IF(ISBLANK(INDEX('Policy Characteristics'!I:I,MATCH($C452,'Policy Characteristics'!$C:$C,0))),"",INDEX('Policy Characteristics'!I:I,MATCH($C452,'Policy Characteristics'!$C:$C,0)))</f>
        <v>on/off</v>
      </c>
      <c r="P452" s="354" t="str">
        <f>IF(ISBLANK(INDEX('Policy Characteristics'!J:J,MATCH($C452,'Policy Characteristics'!$C:$C,0))),"",INDEX('Policy Characteristics'!J:J,MATCH($C452,'Policy Characteristics'!$C:$C,0)))</f>
        <v>**Description:** Turning on this policy lever assumes that these CCUS retrofits will not take place. However, the South Korea model does not include such retrofit plans.</v>
      </c>
      <c r="Q452" s="354" t="str">
        <f>IF(ISBLANK(INDEX('Policy Characteristics'!K:K,MATCH($C452,'Policy Characteristics'!$C:$C,0))),"",INDEX('Policy Characteristics'!K:K,MATCH($C452,'Policy Characteristics'!$C:$C,0)))</f>
        <v/>
      </c>
      <c r="R452" s="354" t="str">
        <f>IF(ISBLANK(INDEX('Policy Characteristics'!L:L,MATCH($C452,'Policy Characteristics'!$C:$C,0))),"",INDEX('Policy Characteristics'!L:L,MATCH($C452,'Policy Characteristics'!$C:$C,0)))</f>
        <v/>
      </c>
    </row>
    <row r="453" spans="1:18" s="354" customFormat="1" ht="19.899999999999999" customHeight="1">
      <c r="A453" s="354" t="str">
        <f>IF(ISBLANK(INDEX('Policy Characteristics'!A:A,MATCH($C453,'Policy Characteristics'!$C:$C,0))),"",INDEX('Policy Characteristics'!A:A,MATCH($C453,'Policy Characteristics'!$C:$C,0)))</f>
        <v>Electricity Supply</v>
      </c>
      <c r="B453" s="366" t="str">
        <f>IF(ISBLANK(INDEX('Policy Characteristics'!B:B,MATCH($C453,'Policy Characteristics'!$C:$C,0))),"",INDEX('Policy Characteristics'!B:B,MATCH($C453,'Policy Characteristics'!$C:$C,0)))</f>
        <v>Non BAU Mandated Capacity CCUS Retrofits</v>
      </c>
      <c r="C453" s="354" t="str">
        <f t="shared" si="25"/>
        <v>Boolean Use Non BAU Mandated Capacity Retrofit Schedule</v>
      </c>
      <c r="D453" s="348" t="s">
        <v>782</v>
      </c>
      <c r="E453" s="253"/>
      <c r="F453" s="348" t="s">
        <v>783</v>
      </c>
      <c r="G453" s="253"/>
      <c r="H453" s="18">
        <v>2312</v>
      </c>
      <c r="I453" s="367" t="s">
        <v>680</v>
      </c>
      <c r="J453" s="368" t="str">
        <f>IF(ISBLANK(INDEX('Policy Characteristics'!D:D,MATCH($C453,'Policy Characteristics'!$C:$C,0))),"",INDEX('Policy Characteristics'!D:D,MATCH($C453,'Policy Characteristics'!$C:$C,0)))</f>
        <v>Non BAU Mandated Capacity CCUS Retrofits</v>
      </c>
      <c r="K453" s="354" t="str">
        <f>IF(ISBLANK(INDEX('Policy Characteristics'!E:E,MATCH($C453,'Policy Characteristics'!$C:$C,0))),"",INDEX('Policy Characteristics'!E:E,MATCH($C453,'Policy Characteristics'!$C:$C,0)))</f>
        <v/>
      </c>
      <c r="L453" s="354">
        <f>IF(ISBLANK(INDEX('Policy Characteristics'!F:F,MATCH($C453,'Policy Characteristics'!$C:$C,0))),"",INDEX('Policy Characteristics'!F:F,MATCH($C453,'Policy Characteristics'!$C:$C,0)))</f>
        <v>0</v>
      </c>
      <c r="M453" s="354">
        <f>IF(ISBLANK(INDEX('Policy Characteristics'!G:G,MATCH($C453,'Policy Characteristics'!$C:$C,0))),"",INDEX('Policy Characteristics'!G:G,MATCH($C453,'Policy Characteristics'!$C:$C,0)))</f>
        <v>1</v>
      </c>
      <c r="N453" s="354">
        <f>IF(ISBLANK(INDEX('Policy Characteristics'!H:H,MATCH($C453,'Policy Characteristics'!$C:$C,0))),"",INDEX('Policy Characteristics'!H:H,MATCH($C453,'Policy Characteristics'!$C:$C,0)))</f>
        <v>1</v>
      </c>
      <c r="O453" s="354" t="str">
        <f>IF(ISBLANK(INDEX('Policy Characteristics'!I:I,MATCH($C453,'Policy Characteristics'!$C:$C,0))),"",INDEX('Policy Characteristics'!I:I,MATCH($C453,'Policy Characteristics'!$C:$C,0)))</f>
        <v>on/off</v>
      </c>
      <c r="P453" s="354" t="str">
        <f>IF(ISBLANK(INDEX('Policy Characteristics'!J:J,MATCH($C453,'Policy Characteristics'!$C:$C,0))),"",INDEX('Policy Characteristics'!J:J,MATCH($C453,'Policy Characteristics'!$C:$C,0)))</f>
        <v>**Description:** Turning on this policy lever assumes that these CCUS retrofits will not take place. However, the South Korea model does not include such retrofit plans.</v>
      </c>
    </row>
    <row r="454" spans="1:18" s="345" customFormat="1" ht="19.899999999999999" customHeight="1">
      <c r="A454" s="354" t="str">
        <f>IF(ISBLANK(INDEX('Policy Characteristics'!A:A,MATCH($C454,'Policy Characteristics'!$C:$C,0))),"",INDEX('Policy Characteristics'!A:A,MATCH($C454,'Policy Characteristics'!$C:$C,0)))</f>
        <v>Electricity Supply</v>
      </c>
      <c r="B454" s="366" t="str">
        <f>IF(ISBLANK(INDEX('Policy Characteristics'!B:B,MATCH($C454,'Policy Characteristics'!$C:$C,0))),"",INDEX('Policy Characteristics'!B:B,MATCH($C454,'Policy Characteristics'!$C:$C,0)))</f>
        <v>Change in Expected Power Plant Capacity Factor</v>
      </c>
      <c r="C454" t="s">
        <v>286</v>
      </c>
      <c r="D454" s="253" t="s">
        <v>736</v>
      </c>
      <c r="E454" s="253"/>
      <c r="F454" s="253" t="s">
        <v>737</v>
      </c>
      <c r="G454" s="348"/>
      <c r="H454" s="241">
        <v>652</v>
      </c>
      <c r="I454" s="369" t="s">
        <v>680</v>
      </c>
      <c r="J454" s="368" t="str">
        <f>IF(ISBLANK(INDEX('Policy Characteristics'!D:D,MATCH($C454,'Policy Characteristics'!$C:$C,0))),"",INDEX('Policy Characteristics'!D:D,MATCH($C454,'Policy Characteristics'!$C:$C,0)))</f>
        <v>Reduce Plant Downtime</v>
      </c>
      <c r="K454" s="354" t="str">
        <f>IF(ISBLANK(INDEX('Policy Characteristics'!E:E,MATCH($C454,'Policy Characteristics'!$C:$C,0))),"",INDEX('Policy Characteristics'!E:E,MATCH($C454,'Policy Characteristics'!$C:$C,0)))</f>
        <v>elec reduce plant downtime</v>
      </c>
      <c r="L454" s="222">
        <f>IF(ISBLANK(INDEX('Policy Characteristics'!F:F,MATCH($C454,'Policy Characteristics'!$C:$C,0))),"",INDEX('Policy Characteristics'!F:F,MATCH($C454,'Policy Characteristics'!$C:$C,0)))</f>
        <v>-0.3</v>
      </c>
      <c r="M454" s="222">
        <f>IF(ISBLANK(INDEX('Policy Characteristics'!G:G,MATCH($C454,'Policy Characteristics'!$C:$C,0))),"",INDEX('Policy Characteristics'!G:G,MATCH($C454,'Policy Characteristics'!$C:$C,0)))</f>
        <v>0.6</v>
      </c>
      <c r="N454" s="222">
        <f>IF(ISBLANK(INDEX('Policy Characteristics'!H:H,MATCH($C454,'Policy Characteristics'!$C:$C,0))),"",INDEX('Policy Characteristics'!H:H,MATCH($C454,'Policy Characteristics'!$C:$C,0)))</f>
        <v>0.01</v>
      </c>
      <c r="O454" s="354" t="str">
        <f>IF(ISBLANK(INDEX('Policy Characteristics'!I:I,MATCH($C454,'Policy Characteristics'!$C:$C,0))),"",INDEX('Policy Characteristics'!I:I,MATCH($C454,'Policy Characteristics'!$C:$C,0)))</f>
        <v>% reduction in downtime</v>
      </c>
      <c r="P454" s="354" t="str">
        <f>IF(ISBLANK(INDEX('Policy Characteristics'!J:J,MATCH($C454,'Policy Characteristics'!$C:$C,0))),"",INDEX('Policy Characteristics'!J:J,MATCH($C454,'Policy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54" s="354" t="str">
        <f>IF(ISBLANK(INDEX('Policy Characteristics'!K:K,MATCH($C454,'Policy Characteristics'!$C:$C,0))),"",INDEX('Policy Characteristics'!K:K,MATCH($C454,'Policy Characteristics'!$C:$C,0)))</f>
        <v>electricity-sector-main.html#red-downtime</v>
      </c>
      <c r="R454" s="354" t="str">
        <f>IF(ISBLANK(INDEX('Policy Characteristics'!L:L,MATCH($C454,'Policy Characteristics'!$C:$C,0))),"",INDEX('Policy Characteristics'!L:L,MATCH($C454,'Policy Characteristics'!$C:$C,0)))</f>
        <v>reduce-downtime.html</v>
      </c>
    </row>
    <row r="455" spans="1:18" s="345" customFormat="1" ht="19.899999999999999" customHeight="1">
      <c r="A455" s="354" t="str">
        <f>IF(ISBLANK(INDEX('Policy Characteristics'!A:A,MATCH($C455,'Policy Characteristics'!$C:$C,0))),"",INDEX('Policy Characteristics'!A:A,MATCH($C455,'Policy Characteristics'!$C:$C,0)))</f>
        <v>Electricity Supply</v>
      </c>
      <c r="B455" s="366" t="str">
        <f>IF(ISBLANK(INDEX('Policy Characteristics'!B:B,MATCH($C455,'Policy Characteristics'!$C:$C,0))),"",INDEX('Policy Characteristics'!B:B,MATCH($C455,'Policy Characteristics'!$C:$C,0)))</f>
        <v>Change in Expected Power Plant Capacity Factor</v>
      </c>
      <c r="C455" s="240" t="str">
        <f>$C$454</f>
        <v>Percentage Reduction in Plant Downtime</v>
      </c>
      <c r="D455" s="348" t="s">
        <v>738</v>
      </c>
      <c r="E455" s="253"/>
      <c r="F455" s="348" t="s">
        <v>739</v>
      </c>
      <c r="G455" s="348"/>
      <c r="H455" s="241">
        <v>654</v>
      </c>
      <c r="I455" s="369" t="s">
        <v>680</v>
      </c>
      <c r="J455" s="368" t="str">
        <f>IF(ISBLANK(INDEX('Policy Characteristics'!D:D,MATCH($C455,'Policy Characteristics'!$C:$C,0))),"",INDEX('Policy Characteristics'!D:D,MATCH($C455,'Policy Characteristics'!$C:$C,0)))</f>
        <v>Reduce Plant Downtime</v>
      </c>
      <c r="K455" s="354" t="str">
        <f>IF(ISBLANK(INDEX('Policy Characteristics'!E:E,MATCH($C455,'Policy Characteristics'!$C:$C,0))),"",INDEX('Policy Characteristics'!E:E,MATCH($C455,'Policy Characteristics'!$C:$C,0)))</f>
        <v>elec reduce plant downtime</v>
      </c>
      <c r="L455" s="222">
        <f>IF(ISBLANK(INDEX('Policy Characteristics'!F:F,MATCH($C455,'Policy Characteristics'!$C:$C,0))),"",INDEX('Policy Characteristics'!F:F,MATCH($C455,'Policy Characteristics'!$C:$C,0)))</f>
        <v>-0.3</v>
      </c>
      <c r="M455" s="222">
        <f>IF(ISBLANK(INDEX('Policy Characteristics'!G:G,MATCH($C455,'Policy Characteristics'!$C:$C,0))),"",INDEX('Policy Characteristics'!G:G,MATCH($C455,'Policy Characteristics'!$C:$C,0)))</f>
        <v>0.6</v>
      </c>
      <c r="N455" s="222">
        <f>IF(ISBLANK(INDEX('Policy Characteristics'!H:H,MATCH($C455,'Policy Characteristics'!$C:$C,0))),"",INDEX('Policy Characteristics'!H:H,MATCH($C455,'Policy Characteristics'!$C:$C,0)))</f>
        <v>0.01</v>
      </c>
      <c r="O455" s="354" t="str">
        <f>IF(ISBLANK(INDEX('Policy Characteristics'!I:I,MATCH($C455,'Policy Characteristics'!$C:$C,0))),"",INDEX('Policy Characteristics'!I:I,MATCH($C455,'Policy Characteristics'!$C:$C,0)))</f>
        <v>% reduction in downtime</v>
      </c>
      <c r="P455" s="354" t="str">
        <f>IF(ISBLANK(INDEX('Policy Characteristics'!J:J,MATCH($C455,'Policy Characteristics'!$C:$C,0))),"",INDEX('Policy Characteristics'!J:J,MATCH($C455,'Policy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55" s="354" t="str">
        <f>IF(ISBLANK(INDEX('Policy Characteristics'!K:K,MATCH($C455,'Policy Characteristics'!$C:$C,0))),"",INDEX('Policy Characteristics'!K:K,MATCH($C455,'Policy Characteristics'!$C:$C,0)))</f>
        <v>electricity-sector-main.html#red-downtime</v>
      </c>
      <c r="R455" s="354" t="str">
        <f>IF(ISBLANK(INDEX('Policy Characteristics'!L:L,MATCH($C455,'Policy Characteristics'!$C:$C,0))),"",INDEX('Policy Characteristics'!L:L,MATCH($C455,'Policy Characteristics'!$C:$C,0)))</f>
        <v>reduce-downtime.html</v>
      </c>
    </row>
    <row r="456" spans="1:18" s="345" customFormat="1" ht="19.899999999999999" customHeight="1">
      <c r="A456" s="354" t="str">
        <f>IF(ISBLANK(INDEX('Policy Characteristics'!A:A,MATCH($C456,'Policy Characteristics'!$C:$C,0))),"",INDEX('Policy Characteristics'!A:A,MATCH($C456,'Policy Characteristics'!$C:$C,0)))</f>
        <v>Electricity Supply</v>
      </c>
      <c r="B456" s="366" t="str">
        <f>IF(ISBLANK(INDEX('Policy Characteristics'!B:B,MATCH($C456,'Policy Characteristics'!$C:$C,0))),"",INDEX('Policy Characteristics'!B:B,MATCH($C456,'Policy Characteristics'!$C:$C,0)))</f>
        <v>Change in Expected Power Plant Capacity Factor</v>
      </c>
      <c r="C456" s="240" t="str">
        <f t="shared" ref="C456:C477" si="26">$C$454</f>
        <v>Percentage Reduction in Plant Downtime</v>
      </c>
      <c r="D456" s="348" t="s">
        <v>740</v>
      </c>
      <c r="E456" s="253"/>
      <c r="F456" s="348" t="s">
        <v>741</v>
      </c>
      <c r="G456" s="348"/>
      <c r="H456" s="241">
        <v>1781</v>
      </c>
      <c r="I456" s="369" t="s">
        <v>670</v>
      </c>
      <c r="J456" s="368" t="str">
        <f>IF(ISBLANK(INDEX('Policy Characteristics'!D:D,MATCH($C456,'Policy Characteristics'!$C:$C,0))),"",INDEX('Policy Characteristics'!D:D,MATCH($C456,'Policy Characteristics'!$C:$C,0)))</f>
        <v>Reduce Plant Downtime</v>
      </c>
      <c r="K456" s="354" t="str">
        <f>IF(ISBLANK(INDEX('Policy Characteristics'!E:E,MATCH($C456,'Policy Characteristics'!$C:$C,0))),"",INDEX('Policy Characteristics'!E:E,MATCH($C456,'Policy Characteristics'!$C:$C,0)))</f>
        <v>elec reduce plant downtime</v>
      </c>
      <c r="L456" s="222">
        <f>IF(ISBLANK(INDEX('Policy Characteristics'!F:F,MATCH($C456,'Policy Characteristics'!$C:$C,0))),"",INDEX('Policy Characteristics'!F:F,MATCH($C456,'Policy Characteristics'!$C:$C,0)))</f>
        <v>-0.3</v>
      </c>
      <c r="M456" s="222">
        <f>IF(ISBLANK(INDEX('Policy Characteristics'!G:G,MATCH($C456,'Policy Characteristics'!$C:$C,0))),"",INDEX('Policy Characteristics'!G:G,MATCH($C456,'Policy Characteristics'!$C:$C,0)))</f>
        <v>0.6</v>
      </c>
      <c r="N456" s="222">
        <f>IF(ISBLANK(INDEX('Policy Characteristics'!H:H,MATCH($C456,'Policy Characteristics'!$C:$C,0))),"",INDEX('Policy Characteristics'!H:H,MATCH($C456,'Policy Characteristics'!$C:$C,0)))</f>
        <v>0.01</v>
      </c>
      <c r="O456" s="354" t="str">
        <f>IF(ISBLANK(INDEX('Policy Characteristics'!I:I,MATCH($C456,'Policy Characteristics'!$C:$C,0))),"",INDEX('Policy Characteristics'!I:I,MATCH($C456,'Policy Characteristics'!$C:$C,0)))</f>
        <v>% reduction in downtime</v>
      </c>
      <c r="P456" s="354" t="str">
        <f>IF(ISBLANK(INDEX('Policy Characteristics'!J:J,MATCH($C456,'Policy Characteristics'!$C:$C,0))),"",INDEX('Policy Characteristics'!J:J,MATCH($C456,'Policy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56" s="354" t="str">
        <f>IF(ISBLANK(INDEX('Policy Characteristics'!K:K,MATCH($C456,'Policy Characteristics'!$C:$C,0))),"",INDEX('Policy Characteristics'!K:K,MATCH($C456,'Policy Characteristics'!$C:$C,0)))</f>
        <v>electricity-sector-main.html#red-downtime</v>
      </c>
      <c r="R456" s="354" t="str">
        <f>IF(ISBLANK(INDEX('Policy Characteristics'!L:L,MATCH($C456,'Policy Characteristics'!$C:$C,0))),"",INDEX('Policy Characteristics'!L:L,MATCH($C456,'Policy Characteristics'!$C:$C,0)))</f>
        <v>reduce-downtime.html</v>
      </c>
    </row>
    <row r="457" spans="1:18" s="345" customFormat="1" ht="19.899999999999999" customHeight="1">
      <c r="A457" s="354" t="str">
        <f>IF(ISBLANK(INDEX('Policy Characteristics'!A:A,MATCH($C457,'Policy Characteristics'!$C:$C,0))),"",INDEX('Policy Characteristics'!A:A,MATCH($C457,'Policy Characteristics'!$C:$C,0)))</f>
        <v>Electricity Supply</v>
      </c>
      <c r="B457" s="366" t="str">
        <f>IF(ISBLANK(INDEX('Policy Characteristics'!B:B,MATCH($C457,'Policy Characteristics'!$C:$C,0))),"",INDEX('Policy Characteristics'!B:B,MATCH($C457,'Policy Characteristics'!$C:$C,0)))</f>
        <v>Change in Expected Power Plant Capacity Factor</v>
      </c>
      <c r="C457" s="240" t="str">
        <f t="shared" si="26"/>
        <v>Percentage Reduction in Plant Downtime</v>
      </c>
      <c r="D457" s="348" t="s">
        <v>742</v>
      </c>
      <c r="E457" s="253"/>
      <c r="F457" s="348" t="s">
        <v>743</v>
      </c>
      <c r="G457" s="348"/>
      <c r="H457" s="241">
        <v>657</v>
      </c>
      <c r="I457" s="369" t="s">
        <v>680</v>
      </c>
      <c r="J457" s="368" t="str">
        <f>IF(ISBLANK(INDEX('Policy Characteristics'!D:D,MATCH($C457,'Policy Characteristics'!$C:$C,0))),"",INDEX('Policy Characteristics'!D:D,MATCH($C457,'Policy Characteristics'!$C:$C,0)))</f>
        <v>Reduce Plant Downtime</v>
      </c>
      <c r="K457" s="354" t="str">
        <f>IF(ISBLANK(INDEX('Policy Characteristics'!E:E,MATCH($C457,'Policy Characteristics'!$C:$C,0))),"",INDEX('Policy Characteristics'!E:E,MATCH($C457,'Policy Characteristics'!$C:$C,0)))</f>
        <v>elec reduce plant downtime</v>
      </c>
      <c r="L457" s="222">
        <f>IF(ISBLANK(INDEX('Policy Characteristics'!F:F,MATCH($C457,'Policy Characteristics'!$C:$C,0))),"",INDEX('Policy Characteristics'!F:F,MATCH($C457,'Policy Characteristics'!$C:$C,0)))</f>
        <v>-0.3</v>
      </c>
      <c r="M457" s="222">
        <f>IF(ISBLANK(INDEX('Policy Characteristics'!G:G,MATCH($C457,'Policy Characteristics'!$C:$C,0))),"",INDEX('Policy Characteristics'!G:G,MATCH($C457,'Policy Characteristics'!$C:$C,0)))</f>
        <v>0.6</v>
      </c>
      <c r="N457" s="222">
        <f>IF(ISBLANK(INDEX('Policy Characteristics'!H:H,MATCH($C457,'Policy Characteristics'!$C:$C,0))),"",INDEX('Policy Characteristics'!H:H,MATCH($C457,'Policy Characteristics'!$C:$C,0)))</f>
        <v>0.01</v>
      </c>
      <c r="O457" s="354" t="str">
        <f>IF(ISBLANK(INDEX('Policy Characteristics'!I:I,MATCH($C457,'Policy Characteristics'!$C:$C,0))),"",INDEX('Policy Characteristics'!I:I,MATCH($C457,'Policy Characteristics'!$C:$C,0)))</f>
        <v>% reduction in downtime</v>
      </c>
      <c r="P457" s="354" t="str">
        <f>IF(ISBLANK(INDEX('Policy Characteristics'!J:J,MATCH($C457,'Policy Characteristics'!$C:$C,0))),"",INDEX('Policy Characteristics'!J:J,MATCH($C457,'Policy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57" s="354" t="str">
        <f>IF(ISBLANK(INDEX('Policy Characteristics'!K:K,MATCH($C457,'Policy Characteristics'!$C:$C,0))),"",INDEX('Policy Characteristics'!K:K,MATCH($C457,'Policy Characteristics'!$C:$C,0)))</f>
        <v>electricity-sector-main.html#red-downtime</v>
      </c>
      <c r="R457" s="354" t="str">
        <f>IF(ISBLANK(INDEX('Policy Characteristics'!L:L,MATCH($C457,'Policy Characteristics'!$C:$C,0))),"",INDEX('Policy Characteristics'!L:L,MATCH($C457,'Policy Characteristics'!$C:$C,0)))</f>
        <v>reduce-downtime.html</v>
      </c>
    </row>
    <row r="458" spans="1:18" s="345" customFormat="1" ht="19.899999999999999" customHeight="1">
      <c r="A458" s="354" t="str">
        <f>IF(ISBLANK(INDEX('Policy Characteristics'!A:A,MATCH($C458,'Policy Characteristics'!$C:$C,0))),"",INDEX('Policy Characteristics'!A:A,MATCH($C458,'Policy Characteristics'!$C:$C,0)))</f>
        <v>Electricity Supply</v>
      </c>
      <c r="B458" s="366" t="str">
        <f>IF(ISBLANK(INDEX('Policy Characteristics'!B:B,MATCH($C458,'Policy Characteristics'!$C:$C,0))),"",INDEX('Policy Characteristics'!B:B,MATCH($C458,'Policy Characteristics'!$C:$C,0)))</f>
        <v>Change in Expected Power Plant Capacity Factor</v>
      </c>
      <c r="C458" s="240" t="str">
        <f t="shared" si="26"/>
        <v>Percentage Reduction in Plant Downtime</v>
      </c>
      <c r="D458" s="348" t="s">
        <v>744</v>
      </c>
      <c r="E458" s="253"/>
      <c r="F458" s="348" t="s">
        <v>745</v>
      </c>
      <c r="G458" s="348"/>
      <c r="H458" s="241">
        <v>660</v>
      </c>
      <c r="I458" s="369" t="s">
        <v>680</v>
      </c>
      <c r="J458" s="368" t="str">
        <f>IF(ISBLANK(INDEX('Policy Characteristics'!D:D,MATCH($C458,'Policy Characteristics'!$C:$C,0))),"",INDEX('Policy Characteristics'!D:D,MATCH($C458,'Policy Characteristics'!$C:$C,0)))</f>
        <v>Reduce Plant Downtime</v>
      </c>
      <c r="K458" s="354" t="str">
        <f>IF(ISBLANK(INDEX('Policy Characteristics'!E:E,MATCH($C458,'Policy Characteristics'!$C:$C,0))),"",INDEX('Policy Characteristics'!E:E,MATCH($C458,'Policy Characteristics'!$C:$C,0)))</f>
        <v>elec reduce plant downtime</v>
      </c>
      <c r="L458" s="222">
        <f>IF(ISBLANK(INDEX('Policy Characteristics'!F:F,MATCH($C458,'Policy Characteristics'!$C:$C,0))),"",INDEX('Policy Characteristics'!F:F,MATCH($C458,'Policy Characteristics'!$C:$C,0)))</f>
        <v>-0.3</v>
      </c>
      <c r="M458" s="222">
        <f>IF(ISBLANK(INDEX('Policy Characteristics'!G:G,MATCH($C458,'Policy Characteristics'!$C:$C,0))),"",INDEX('Policy Characteristics'!G:G,MATCH($C458,'Policy Characteristics'!$C:$C,0)))</f>
        <v>0.6</v>
      </c>
      <c r="N458" s="222">
        <f>IF(ISBLANK(INDEX('Policy Characteristics'!H:H,MATCH($C458,'Policy Characteristics'!$C:$C,0))),"",INDEX('Policy Characteristics'!H:H,MATCH($C458,'Policy Characteristics'!$C:$C,0)))</f>
        <v>0.01</v>
      </c>
      <c r="O458" s="354" t="str">
        <f>IF(ISBLANK(INDEX('Policy Characteristics'!I:I,MATCH($C458,'Policy Characteristics'!$C:$C,0))),"",INDEX('Policy Characteristics'!I:I,MATCH($C458,'Policy Characteristics'!$C:$C,0)))</f>
        <v>% reduction in downtime</v>
      </c>
      <c r="P458" s="354" t="str">
        <f>IF(ISBLANK(INDEX('Policy Characteristics'!J:J,MATCH($C458,'Policy Characteristics'!$C:$C,0))),"",INDEX('Policy Characteristics'!J:J,MATCH($C458,'Policy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58" s="354" t="str">
        <f>IF(ISBLANK(INDEX('Policy Characteristics'!K:K,MATCH($C458,'Policy Characteristics'!$C:$C,0))),"",INDEX('Policy Characteristics'!K:K,MATCH($C458,'Policy Characteristics'!$C:$C,0)))</f>
        <v>electricity-sector-main.html#red-downtime</v>
      </c>
      <c r="R458" s="354" t="str">
        <f>IF(ISBLANK(INDEX('Policy Characteristics'!L:L,MATCH($C458,'Policy Characteristics'!$C:$C,0))),"",INDEX('Policy Characteristics'!L:L,MATCH($C458,'Policy Characteristics'!$C:$C,0)))</f>
        <v>reduce-downtime.html</v>
      </c>
    </row>
    <row r="459" spans="1:18" s="345" customFormat="1" ht="19.899999999999999" customHeight="1">
      <c r="A459" s="354" t="str">
        <f>IF(ISBLANK(INDEX('Policy Characteristics'!A:A,MATCH($C459,'Policy Characteristics'!$C:$C,0))),"",INDEX('Policy Characteristics'!A:A,MATCH($C459,'Policy Characteristics'!$C:$C,0)))</f>
        <v>Electricity Supply</v>
      </c>
      <c r="B459" s="366" t="str">
        <f>IF(ISBLANK(INDEX('Policy Characteristics'!B:B,MATCH($C459,'Policy Characteristics'!$C:$C,0))),"",INDEX('Policy Characteristics'!B:B,MATCH($C459,'Policy Characteristics'!$C:$C,0)))</f>
        <v>Change in Expected Power Plant Capacity Factor</v>
      </c>
      <c r="C459" s="240" t="str">
        <f t="shared" si="26"/>
        <v>Percentage Reduction in Plant Downtime</v>
      </c>
      <c r="D459" s="348" t="s">
        <v>746</v>
      </c>
      <c r="E459" s="253"/>
      <c r="F459" s="348" t="s">
        <v>747</v>
      </c>
      <c r="G459" s="348"/>
      <c r="H459" s="241">
        <v>143</v>
      </c>
      <c r="I459" s="369" t="s">
        <v>680</v>
      </c>
      <c r="J459" s="368" t="str">
        <f>IF(ISBLANK(INDEX('Policy Characteristics'!D:D,MATCH($C459,'Policy Characteristics'!$C:$C,0))),"",INDEX('Policy Characteristics'!D:D,MATCH($C459,'Policy Characteristics'!$C:$C,0)))</f>
        <v>Reduce Plant Downtime</v>
      </c>
      <c r="K459" s="354" t="str">
        <f>IF(ISBLANK(INDEX('Policy Characteristics'!E:E,MATCH($C459,'Policy Characteristics'!$C:$C,0))),"",INDEX('Policy Characteristics'!E:E,MATCH($C459,'Policy Characteristics'!$C:$C,0)))</f>
        <v>elec reduce plant downtime</v>
      </c>
      <c r="L459" s="222">
        <f>IF(ISBLANK(INDEX('Policy Characteristics'!F:F,MATCH($C459,'Policy Characteristics'!$C:$C,0))),"",INDEX('Policy Characteristics'!F:F,MATCH($C459,'Policy Characteristics'!$C:$C,0)))</f>
        <v>-0.3</v>
      </c>
      <c r="M459" s="222">
        <f>IF(ISBLANK(INDEX('Policy Characteristics'!G:G,MATCH($C459,'Policy Characteristics'!$C:$C,0))),"",INDEX('Policy Characteristics'!G:G,MATCH($C459,'Policy Characteristics'!$C:$C,0)))</f>
        <v>0.6</v>
      </c>
      <c r="N459" s="222">
        <f>IF(ISBLANK(INDEX('Policy Characteristics'!H:H,MATCH($C459,'Policy Characteristics'!$C:$C,0))),"",INDEX('Policy Characteristics'!H:H,MATCH($C459,'Policy Characteristics'!$C:$C,0)))</f>
        <v>0.01</v>
      </c>
      <c r="O459" s="354" t="str">
        <f>IF(ISBLANK(INDEX('Policy Characteristics'!I:I,MATCH($C459,'Policy Characteristics'!$C:$C,0))),"",INDEX('Policy Characteristics'!I:I,MATCH($C459,'Policy Characteristics'!$C:$C,0)))</f>
        <v>% reduction in downtime</v>
      </c>
      <c r="P459" s="354" t="str">
        <f>IF(ISBLANK(INDEX('Policy Characteristics'!J:J,MATCH($C459,'Policy Characteristics'!$C:$C,0))),"",INDEX('Policy Characteristics'!J:J,MATCH($C459,'Policy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59" s="354" t="str">
        <f>IF(ISBLANK(INDEX('Policy Characteristics'!K:K,MATCH($C459,'Policy Characteristics'!$C:$C,0))),"",INDEX('Policy Characteristics'!K:K,MATCH($C459,'Policy Characteristics'!$C:$C,0)))</f>
        <v>electricity-sector-main.html#red-downtime</v>
      </c>
      <c r="R459" s="354" t="str">
        <f>IF(ISBLANK(INDEX('Policy Characteristics'!L:L,MATCH($C459,'Policy Characteristics'!$C:$C,0))),"",INDEX('Policy Characteristics'!L:L,MATCH($C459,'Policy Characteristics'!$C:$C,0)))</f>
        <v>reduce-downtime.html</v>
      </c>
    </row>
    <row r="460" spans="1:18" s="345" customFormat="1" ht="19.899999999999999" customHeight="1">
      <c r="A460" s="354" t="str">
        <f>IF(ISBLANK(INDEX('Policy Characteristics'!A:A,MATCH($C460,'Policy Characteristics'!$C:$C,0))),"",INDEX('Policy Characteristics'!A:A,MATCH($C460,'Policy Characteristics'!$C:$C,0)))</f>
        <v>Electricity Supply</v>
      </c>
      <c r="B460" s="366" t="str">
        <f>IF(ISBLANK(INDEX('Policy Characteristics'!B:B,MATCH($C460,'Policy Characteristics'!$C:$C,0))),"",INDEX('Policy Characteristics'!B:B,MATCH($C460,'Policy Characteristics'!$C:$C,0)))</f>
        <v>Change in Expected Power Plant Capacity Factor</v>
      </c>
      <c r="C460" s="240" t="str">
        <f t="shared" si="26"/>
        <v>Percentage Reduction in Plant Downtime</v>
      </c>
      <c r="D460" s="348" t="s">
        <v>748</v>
      </c>
      <c r="E460" s="253"/>
      <c r="F460" s="348" t="s">
        <v>749</v>
      </c>
      <c r="G460" s="348"/>
      <c r="H460" s="241">
        <v>144</v>
      </c>
      <c r="I460" s="369" t="s">
        <v>680</v>
      </c>
      <c r="J460" s="368" t="str">
        <f>IF(ISBLANK(INDEX('Policy Characteristics'!D:D,MATCH($C460,'Policy Characteristics'!$C:$C,0))),"",INDEX('Policy Characteristics'!D:D,MATCH($C460,'Policy Characteristics'!$C:$C,0)))</f>
        <v>Reduce Plant Downtime</v>
      </c>
      <c r="K460" s="354" t="str">
        <f>IF(ISBLANK(INDEX('Policy Characteristics'!E:E,MATCH($C460,'Policy Characteristics'!$C:$C,0))),"",INDEX('Policy Characteristics'!E:E,MATCH($C460,'Policy Characteristics'!$C:$C,0)))</f>
        <v>elec reduce plant downtime</v>
      </c>
      <c r="L460" s="222">
        <f>IF(ISBLANK(INDEX('Policy Characteristics'!F:F,MATCH($C460,'Policy Characteristics'!$C:$C,0))),"",INDEX('Policy Characteristics'!F:F,MATCH($C460,'Policy Characteristics'!$C:$C,0)))</f>
        <v>-0.3</v>
      </c>
      <c r="M460" s="222">
        <f>IF(ISBLANK(INDEX('Policy Characteristics'!G:G,MATCH($C460,'Policy Characteristics'!$C:$C,0))),"",INDEX('Policy Characteristics'!G:G,MATCH($C460,'Policy Characteristics'!$C:$C,0)))</f>
        <v>0.6</v>
      </c>
      <c r="N460" s="222">
        <f>IF(ISBLANK(INDEX('Policy Characteristics'!H:H,MATCH($C460,'Policy Characteristics'!$C:$C,0))),"",INDEX('Policy Characteristics'!H:H,MATCH($C460,'Policy Characteristics'!$C:$C,0)))</f>
        <v>0.01</v>
      </c>
      <c r="O460" s="354" t="str">
        <f>IF(ISBLANK(INDEX('Policy Characteristics'!I:I,MATCH($C460,'Policy Characteristics'!$C:$C,0))),"",INDEX('Policy Characteristics'!I:I,MATCH($C460,'Policy Characteristics'!$C:$C,0)))</f>
        <v>% reduction in downtime</v>
      </c>
      <c r="P460" s="354" t="str">
        <f>IF(ISBLANK(INDEX('Policy Characteristics'!J:J,MATCH($C460,'Policy Characteristics'!$C:$C,0))),"",INDEX('Policy Characteristics'!J:J,MATCH($C460,'Policy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60" s="354" t="str">
        <f>IF(ISBLANK(INDEX('Policy Characteristics'!K:K,MATCH($C460,'Policy Characteristics'!$C:$C,0))),"",INDEX('Policy Characteristics'!K:K,MATCH($C460,'Policy Characteristics'!$C:$C,0)))</f>
        <v>electricity-sector-main.html#red-downtime</v>
      </c>
      <c r="R460" s="354" t="str">
        <f>IF(ISBLANK(INDEX('Policy Characteristics'!L:L,MATCH($C460,'Policy Characteristics'!$C:$C,0))),"",INDEX('Policy Characteristics'!L:L,MATCH($C460,'Policy Characteristics'!$C:$C,0)))</f>
        <v>reduce-downtime.html</v>
      </c>
    </row>
    <row r="461" spans="1:18" s="345" customFormat="1" ht="19.899999999999999" customHeight="1">
      <c r="A461" s="354" t="str">
        <f>IF(ISBLANK(INDEX('Policy Characteristics'!A:A,MATCH($C461,'Policy Characteristics'!$C:$C,0))),"",INDEX('Policy Characteristics'!A:A,MATCH($C461,'Policy Characteristics'!$C:$C,0)))</f>
        <v>Electricity Supply</v>
      </c>
      <c r="B461" s="366" t="str">
        <f>IF(ISBLANK(INDEX('Policy Characteristics'!B:B,MATCH($C461,'Policy Characteristics'!$C:$C,0))),"",INDEX('Policy Characteristics'!B:B,MATCH($C461,'Policy Characteristics'!$C:$C,0)))</f>
        <v>Change in Expected Power Plant Capacity Factor</v>
      </c>
      <c r="C461" s="240" t="str">
        <f t="shared" si="26"/>
        <v>Percentage Reduction in Plant Downtime</v>
      </c>
      <c r="D461" s="348" t="s">
        <v>750</v>
      </c>
      <c r="E461" s="253"/>
      <c r="F461" s="348" t="s">
        <v>751</v>
      </c>
      <c r="G461" s="348"/>
      <c r="H461" s="241">
        <v>667</v>
      </c>
      <c r="I461" s="369" t="s">
        <v>680</v>
      </c>
      <c r="J461" s="368" t="str">
        <f>IF(ISBLANK(INDEX('Policy Characteristics'!D:D,MATCH($C461,'Policy Characteristics'!$C:$C,0))),"",INDEX('Policy Characteristics'!D:D,MATCH($C461,'Policy Characteristics'!$C:$C,0)))</f>
        <v>Reduce Plant Downtime</v>
      </c>
      <c r="K461" s="354" t="str">
        <f>IF(ISBLANK(INDEX('Policy Characteristics'!E:E,MATCH($C461,'Policy Characteristics'!$C:$C,0))),"",INDEX('Policy Characteristics'!E:E,MATCH($C461,'Policy Characteristics'!$C:$C,0)))</f>
        <v>elec reduce plant downtime</v>
      </c>
      <c r="L461" s="222">
        <f>IF(ISBLANK(INDEX('Policy Characteristics'!F:F,MATCH($C461,'Policy Characteristics'!$C:$C,0))),"",INDEX('Policy Characteristics'!F:F,MATCH($C461,'Policy Characteristics'!$C:$C,0)))</f>
        <v>-0.3</v>
      </c>
      <c r="M461" s="222">
        <f>IF(ISBLANK(INDEX('Policy Characteristics'!G:G,MATCH($C461,'Policy Characteristics'!$C:$C,0))),"",INDEX('Policy Characteristics'!G:G,MATCH($C461,'Policy Characteristics'!$C:$C,0)))</f>
        <v>0.6</v>
      </c>
      <c r="N461" s="222">
        <f>IF(ISBLANK(INDEX('Policy Characteristics'!H:H,MATCH($C461,'Policy Characteristics'!$C:$C,0))),"",INDEX('Policy Characteristics'!H:H,MATCH($C461,'Policy Characteristics'!$C:$C,0)))</f>
        <v>0.01</v>
      </c>
      <c r="O461" s="354" t="str">
        <f>IF(ISBLANK(INDEX('Policy Characteristics'!I:I,MATCH($C461,'Policy Characteristics'!$C:$C,0))),"",INDEX('Policy Characteristics'!I:I,MATCH($C461,'Policy Characteristics'!$C:$C,0)))</f>
        <v>% reduction in downtime</v>
      </c>
      <c r="P461" s="354" t="str">
        <f>IF(ISBLANK(INDEX('Policy Characteristics'!J:J,MATCH($C461,'Policy Characteristics'!$C:$C,0))),"",INDEX('Policy Characteristics'!J:J,MATCH($C461,'Policy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61" s="354" t="str">
        <f>IF(ISBLANK(INDEX('Policy Characteristics'!K:K,MATCH($C461,'Policy Characteristics'!$C:$C,0))),"",INDEX('Policy Characteristics'!K:K,MATCH($C461,'Policy Characteristics'!$C:$C,0)))</f>
        <v>electricity-sector-main.html#red-downtime</v>
      </c>
      <c r="R461" s="354" t="str">
        <f>IF(ISBLANK(INDEX('Policy Characteristics'!L:L,MATCH($C461,'Policy Characteristics'!$C:$C,0))),"",INDEX('Policy Characteristics'!L:L,MATCH($C461,'Policy Characteristics'!$C:$C,0)))</f>
        <v>reduce-downtime.html</v>
      </c>
    </row>
    <row r="462" spans="1:18" s="345" customFormat="1" ht="19.899999999999999" customHeight="1">
      <c r="A462" s="354" t="str">
        <f>IF(ISBLANK(INDEX('Policy Characteristics'!A:A,MATCH($C462,'Policy Characteristics'!$C:$C,0))),"",INDEX('Policy Characteristics'!A:A,MATCH($C462,'Policy Characteristics'!$C:$C,0)))</f>
        <v>Electricity Supply</v>
      </c>
      <c r="B462" s="366" t="str">
        <f>IF(ISBLANK(INDEX('Policy Characteristics'!B:B,MATCH($C462,'Policy Characteristics'!$C:$C,0))),"",INDEX('Policy Characteristics'!B:B,MATCH($C462,'Policy Characteristics'!$C:$C,0)))</f>
        <v>Change in Expected Power Plant Capacity Factor</v>
      </c>
      <c r="C462" s="240" t="str">
        <f t="shared" si="26"/>
        <v>Percentage Reduction in Plant Downtime</v>
      </c>
      <c r="D462" s="348" t="s">
        <v>752</v>
      </c>
      <c r="E462" s="253"/>
      <c r="F462" s="348" t="s">
        <v>753</v>
      </c>
      <c r="G462" s="348"/>
      <c r="H462" s="241">
        <v>670</v>
      </c>
      <c r="I462" s="369" t="s">
        <v>680</v>
      </c>
      <c r="J462" s="368" t="str">
        <f>IF(ISBLANK(INDEX('Policy Characteristics'!D:D,MATCH($C462,'Policy Characteristics'!$C:$C,0))),"",INDEX('Policy Characteristics'!D:D,MATCH($C462,'Policy Characteristics'!$C:$C,0)))</f>
        <v>Reduce Plant Downtime</v>
      </c>
      <c r="K462" s="354" t="str">
        <f>IF(ISBLANK(INDEX('Policy Characteristics'!E:E,MATCH($C462,'Policy Characteristics'!$C:$C,0))),"",INDEX('Policy Characteristics'!E:E,MATCH($C462,'Policy Characteristics'!$C:$C,0)))</f>
        <v>elec reduce plant downtime</v>
      </c>
      <c r="L462" s="222">
        <f>IF(ISBLANK(INDEX('Policy Characteristics'!F:F,MATCH($C462,'Policy Characteristics'!$C:$C,0))),"",INDEX('Policy Characteristics'!F:F,MATCH($C462,'Policy Characteristics'!$C:$C,0)))</f>
        <v>-0.3</v>
      </c>
      <c r="M462" s="222">
        <f>IF(ISBLANK(INDEX('Policy Characteristics'!G:G,MATCH($C462,'Policy Characteristics'!$C:$C,0))),"",INDEX('Policy Characteristics'!G:G,MATCH($C462,'Policy Characteristics'!$C:$C,0)))</f>
        <v>0.6</v>
      </c>
      <c r="N462" s="222">
        <f>IF(ISBLANK(INDEX('Policy Characteristics'!H:H,MATCH($C462,'Policy Characteristics'!$C:$C,0))),"",INDEX('Policy Characteristics'!H:H,MATCH($C462,'Policy Characteristics'!$C:$C,0)))</f>
        <v>0.01</v>
      </c>
      <c r="O462" s="354" t="str">
        <f>IF(ISBLANK(INDEX('Policy Characteristics'!I:I,MATCH($C462,'Policy Characteristics'!$C:$C,0))),"",INDEX('Policy Characteristics'!I:I,MATCH($C462,'Policy Characteristics'!$C:$C,0)))</f>
        <v>% reduction in downtime</v>
      </c>
      <c r="P462" s="354" t="str">
        <f>IF(ISBLANK(INDEX('Policy Characteristics'!J:J,MATCH($C462,'Policy Characteristics'!$C:$C,0))),"",INDEX('Policy Characteristics'!J:J,MATCH($C462,'Policy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62" s="354" t="str">
        <f>IF(ISBLANK(INDEX('Policy Characteristics'!K:K,MATCH($C462,'Policy Characteristics'!$C:$C,0))),"",INDEX('Policy Characteristics'!K:K,MATCH($C462,'Policy Characteristics'!$C:$C,0)))</f>
        <v>electricity-sector-main.html#red-downtime</v>
      </c>
      <c r="R462" s="354" t="str">
        <f>IF(ISBLANK(INDEX('Policy Characteristics'!L:L,MATCH($C462,'Policy Characteristics'!$C:$C,0))),"",INDEX('Policy Characteristics'!L:L,MATCH($C462,'Policy Characteristics'!$C:$C,0)))</f>
        <v>reduce-downtime.html</v>
      </c>
    </row>
    <row r="463" spans="1:18" s="345" customFormat="1" ht="19.899999999999999" customHeight="1">
      <c r="A463" s="354" t="str">
        <f>IF(ISBLANK(INDEX('Policy Characteristics'!A:A,MATCH($C463,'Policy Characteristics'!$C:$C,0))),"",INDEX('Policy Characteristics'!A:A,MATCH($C463,'Policy Characteristics'!$C:$C,0)))</f>
        <v>Electricity Supply</v>
      </c>
      <c r="B463" s="366" t="str">
        <f>IF(ISBLANK(INDEX('Policy Characteristics'!B:B,MATCH($C463,'Policy Characteristics'!$C:$C,0))),"",INDEX('Policy Characteristics'!B:B,MATCH($C463,'Policy Characteristics'!$C:$C,0)))</f>
        <v>Change in Expected Power Plant Capacity Factor</v>
      </c>
      <c r="C463" s="240" t="str">
        <f t="shared" si="26"/>
        <v>Percentage Reduction in Plant Downtime</v>
      </c>
      <c r="D463" s="348" t="s">
        <v>754</v>
      </c>
      <c r="E463" s="253"/>
      <c r="F463" s="348" t="s">
        <v>755</v>
      </c>
      <c r="G463" s="348"/>
      <c r="H463" s="241">
        <v>673</v>
      </c>
      <c r="I463" s="369" t="s">
        <v>680</v>
      </c>
      <c r="J463" s="368" t="str">
        <f>IF(ISBLANK(INDEX('Policy Characteristics'!D:D,MATCH($C463,'Policy Characteristics'!$C:$C,0))),"",INDEX('Policy Characteristics'!D:D,MATCH($C463,'Policy Characteristics'!$C:$C,0)))</f>
        <v>Reduce Plant Downtime</v>
      </c>
      <c r="K463" s="354" t="str">
        <f>IF(ISBLANK(INDEX('Policy Characteristics'!E:E,MATCH($C463,'Policy Characteristics'!$C:$C,0))),"",INDEX('Policy Characteristics'!E:E,MATCH($C463,'Policy Characteristics'!$C:$C,0)))</f>
        <v>elec reduce plant downtime</v>
      </c>
      <c r="L463" s="222">
        <f>IF(ISBLANK(INDEX('Policy Characteristics'!F:F,MATCH($C463,'Policy Characteristics'!$C:$C,0))),"",INDEX('Policy Characteristics'!F:F,MATCH($C463,'Policy Characteristics'!$C:$C,0)))</f>
        <v>-0.3</v>
      </c>
      <c r="M463" s="222">
        <f>IF(ISBLANK(INDEX('Policy Characteristics'!G:G,MATCH($C463,'Policy Characteristics'!$C:$C,0))),"",INDEX('Policy Characteristics'!G:G,MATCH($C463,'Policy Characteristics'!$C:$C,0)))</f>
        <v>0.6</v>
      </c>
      <c r="N463" s="222">
        <f>IF(ISBLANK(INDEX('Policy Characteristics'!H:H,MATCH($C463,'Policy Characteristics'!$C:$C,0))),"",INDEX('Policy Characteristics'!H:H,MATCH($C463,'Policy Characteristics'!$C:$C,0)))</f>
        <v>0.01</v>
      </c>
      <c r="O463" s="354" t="str">
        <f>IF(ISBLANK(INDEX('Policy Characteristics'!I:I,MATCH($C463,'Policy Characteristics'!$C:$C,0))),"",INDEX('Policy Characteristics'!I:I,MATCH($C463,'Policy Characteristics'!$C:$C,0)))</f>
        <v>% reduction in downtime</v>
      </c>
      <c r="P463" s="354" t="str">
        <f>IF(ISBLANK(INDEX('Policy Characteristics'!J:J,MATCH($C463,'Policy Characteristics'!$C:$C,0))),"",INDEX('Policy Characteristics'!J:J,MATCH($C463,'Policy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63" s="354" t="str">
        <f>IF(ISBLANK(INDEX('Policy Characteristics'!K:K,MATCH($C463,'Policy Characteristics'!$C:$C,0))),"",INDEX('Policy Characteristics'!K:K,MATCH($C463,'Policy Characteristics'!$C:$C,0)))</f>
        <v>electricity-sector-main.html#red-downtime</v>
      </c>
      <c r="R463" s="354" t="str">
        <f>IF(ISBLANK(INDEX('Policy Characteristics'!L:L,MATCH($C463,'Policy Characteristics'!$C:$C,0))),"",INDEX('Policy Characteristics'!L:L,MATCH($C463,'Policy Characteristics'!$C:$C,0)))</f>
        <v>reduce-downtime.html</v>
      </c>
    </row>
    <row r="464" spans="1:18" s="345" customFormat="1" ht="19.899999999999999" customHeight="1">
      <c r="A464" s="354" t="str">
        <f>IF(ISBLANK(INDEX('Policy Characteristics'!A:A,MATCH($C464,'Policy Characteristics'!$C:$C,0))),"",INDEX('Policy Characteristics'!A:A,MATCH($C464,'Policy Characteristics'!$C:$C,0)))</f>
        <v>Electricity Supply</v>
      </c>
      <c r="B464" s="366" t="str">
        <f>IF(ISBLANK(INDEX('Policy Characteristics'!B:B,MATCH($C464,'Policy Characteristics'!$C:$C,0))),"",INDEX('Policy Characteristics'!B:B,MATCH($C464,'Policy Characteristics'!$C:$C,0)))</f>
        <v>Change in Expected Power Plant Capacity Factor</v>
      </c>
      <c r="C464" s="240" t="str">
        <f t="shared" si="26"/>
        <v>Percentage Reduction in Plant Downtime</v>
      </c>
      <c r="D464" s="348" t="s">
        <v>756</v>
      </c>
      <c r="E464" s="253"/>
      <c r="F464" s="348" t="s">
        <v>757</v>
      </c>
      <c r="G464" s="348"/>
      <c r="H464" s="241">
        <v>676</v>
      </c>
      <c r="I464" s="369" t="s">
        <v>680</v>
      </c>
      <c r="J464" s="368" t="str">
        <f>IF(ISBLANK(INDEX('Policy Characteristics'!D:D,MATCH($C464,'Policy Characteristics'!$C:$C,0))),"",INDEX('Policy Characteristics'!D:D,MATCH($C464,'Policy Characteristics'!$C:$C,0)))</f>
        <v>Reduce Plant Downtime</v>
      </c>
      <c r="K464" s="354" t="str">
        <f>IF(ISBLANK(INDEX('Policy Characteristics'!E:E,MATCH($C464,'Policy Characteristics'!$C:$C,0))),"",INDEX('Policy Characteristics'!E:E,MATCH($C464,'Policy Characteristics'!$C:$C,0)))</f>
        <v>elec reduce plant downtime</v>
      </c>
      <c r="L464" s="222">
        <f>IF(ISBLANK(INDEX('Policy Characteristics'!F:F,MATCH($C464,'Policy Characteristics'!$C:$C,0))),"",INDEX('Policy Characteristics'!F:F,MATCH($C464,'Policy Characteristics'!$C:$C,0)))</f>
        <v>-0.3</v>
      </c>
      <c r="M464" s="222">
        <f>IF(ISBLANK(INDEX('Policy Characteristics'!G:G,MATCH($C464,'Policy Characteristics'!$C:$C,0))),"",INDEX('Policy Characteristics'!G:G,MATCH($C464,'Policy Characteristics'!$C:$C,0)))</f>
        <v>0.6</v>
      </c>
      <c r="N464" s="222">
        <f>IF(ISBLANK(INDEX('Policy Characteristics'!H:H,MATCH($C464,'Policy Characteristics'!$C:$C,0))),"",INDEX('Policy Characteristics'!H:H,MATCH($C464,'Policy Characteristics'!$C:$C,0)))</f>
        <v>0.01</v>
      </c>
      <c r="O464" s="354" t="str">
        <f>IF(ISBLANK(INDEX('Policy Characteristics'!I:I,MATCH($C464,'Policy Characteristics'!$C:$C,0))),"",INDEX('Policy Characteristics'!I:I,MATCH($C464,'Policy Characteristics'!$C:$C,0)))</f>
        <v>% reduction in downtime</v>
      </c>
      <c r="P464" s="354" t="str">
        <f>IF(ISBLANK(INDEX('Policy Characteristics'!J:J,MATCH($C464,'Policy Characteristics'!$C:$C,0))),"",INDEX('Policy Characteristics'!J:J,MATCH($C464,'Policy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64" s="354" t="str">
        <f>IF(ISBLANK(INDEX('Policy Characteristics'!K:K,MATCH($C464,'Policy Characteristics'!$C:$C,0))),"",INDEX('Policy Characteristics'!K:K,MATCH($C464,'Policy Characteristics'!$C:$C,0)))</f>
        <v>electricity-sector-main.html#red-downtime</v>
      </c>
      <c r="R464" s="354" t="str">
        <f>IF(ISBLANK(INDEX('Policy Characteristics'!L:L,MATCH($C464,'Policy Characteristics'!$C:$C,0))),"",INDEX('Policy Characteristics'!L:L,MATCH($C464,'Policy Characteristics'!$C:$C,0)))</f>
        <v>reduce-downtime.html</v>
      </c>
    </row>
    <row r="465" spans="1:18" s="345" customFormat="1" ht="19.899999999999999" customHeight="1">
      <c r="A465" s="354" t="str">
        <f>IF(ISBLANK(INDEX('Policy Characteristics'!A:A,MATCH($C465,'Policy Characteristics'!$C:$C,0))),"",INDEX('Policy Characteristics'!A:A,MATCH($C465,'Policy Characteristics'!$C:$C,0)))</f>
        <v>Electricity Supply</v>
      </c>
      <c r="B465" s="366" t="str">
        <f>IF(ISBLANK(INDEX('Policy Characteristics'!B:B,MATCH($C465,'Policy Characteristics'!$C:$C,0))),"",INDEX('Policy Characteristics'!B:B,MATCH($C465,'Policy Characteristics'!$C:$C,0)))</f>
        <v>Change in Expected Power Plant Capacity Factor</v>
      </c>
      <c r="C465" s="240" t="str">
        <f t="shared" si="26"/>
        <v>Percentage Reduction in Plant Downtime</v>
      </c>
      <c r="D465" s="348" t="s">
        <v>758</v>
      </c>
      <c r="E465" s="253"/>
      <c r="F465" s="348" t="s">
        <v>759</v>
      </c>
      <c r="G465" s="348"/>
      <c r="H465" s="241">
        <v>679</v>
      </c>
      <c r="I465" s="369" t="s">
        <v>680</v>
      </c>
      <c r="J465" s="368" t="str">
        <f>IF(ISBLANK(INDEX('Policy Characteristics'!D:D,MATCH($C465,'Policy Characteristics'!$C:$C,0))),"",INDEX('Policy Characteristics'!D:D,MATCH($C465,'Policy Characteristics'!$C:$C,0)))</f>
        <v>Reduce Plant Downtime</v>
      </c>
      <c r="K465" s="354" t="str">
        <f>IF(ISBLANK(INDEX('Policy Characteristics'!E:E,MATCH($C465,'Policy Characteristics'!$C:$C,0))),"",INDEX('Policy Characteristics'!E:E,MATCH($C465,'Policy Characteristics'!$C:$C,0)))</f>
        <v>elec reduce plant downtime</v>
      </c>
      <c r="L465" s="222">
        <f>IF(ISBLANK(INDEX('Policy Characteristics'!F:F,MATCH($C465,'Policy Characteristics'!$C:$C,0))),"",INDEX('Policy Characteristics'!F:F,MATCH($C465,'Policy Characteristics'!$C:$C,0)))</f>
        <v>-0.3</v>
      </c>
      <c r="M465" s="222">
        <f>IF(ISBLANK(INDEX('Policy Characteristics'!G:G,MATCH($C465,'Policy Characteristics'!$C:$C,0))),"",INDEX('Policy Characteristics'!G:G,MATCH($C465,'Policy Characteristics'!$C:$C,0)))</f>
        <v>0.6</v>
      </c>
      <c r="N465" s="222">
        <f>IF(ISBLANK(INDEX('Policy Characteristics'!H:H,MATCH($C465,'Policy Characteristics'!$C:$C,0))),"",INDEX('Policy Characteristics'!H:H,MATCH($C465,'Policy Characteristics'!$C:$C,0)))</f>
        <v>0.01</v>
      </c>
      <c r="O465" s="354" t="str">
        <f>IF(ISBLANK(INDEX('Policy Characteristics'!I:I,MATCH($C465,'Policy Characteristics'!$C:$C,0))),"",INDEX('Policy Characteristics'!I:I,MATCH($C465,'Policy Characteristics'!$C:$C,0)))</f>
        <v>% reduction in downtime</v>
      </c>
      <c r="P465" s="354" t="str">
        <f>IF(ISBLANK(INDEX('Policy Characteristics'!J:J,MATCH($C465,'Policy Characteristics'!$C:$C,0))),"",INDEX('Policy Characteristics'!J:J,MATCH($C465,'Policy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65" s="354" t="str">
        <f>IF(ISBLANK(INDEX('Policy Characteristics'!K:K,MATCH($C465,'Policy Characteristics'!$C:$C,0))),"",INDEX('Policy Characteristics'!K:K,MATCH($C465,'Policy Characteristics'!$C:$C,0)))</f>
        <v>electricity-sector-main.html#red-downtime</v>
      </c>
      <c r="R465" s="354" t="str">
        <f>IF(ISBLANK(INDEX('Policy Characteristics'!L:L,MATCH($C465,'Policy Characteristics'!$C:$C,0))),"",INDEX('Policy Characteristics'!L:L,MATCH($C465,'Policy Characteristics'!$C:$C,0)))</f>
        <v>reduce-downtime.html</v>
      </c>
    </row>
    <row r="466" spans="1:18" s="345" customFormat="1" ht="19.899999999999999" customHeight="1">
      <c r="A466" s="354" t="str">
        <f>IF(ISBLANK(INDEX('Policy Characteristics'!A:A,MATCH($C466,'Policy Characteristics'!$C:$C,0))),"",INDEX('Policy Characteristics'!A:A,MATCH($C466,'Policy Characteristics'!$C:$C,0)))</f>
        <v>Electricity Supply</v>
      </c>
      <c r="B466" s="366" t="str">
        <f>IF(ISBLANK(INDEX('Policy Characteristics'!B:B,MATCH($C466,'Policy Characteristics'!$C:$C,0))),"",INDEX('Policy Characteristics'!B:B,MATCH($C466,'Policy Characteristics'!$C:$C,0)))</f>
        <v>Change in Expected Power Plant Capacity Factor</v>
      </c>
      <c r="C466" s="240" t="str">
        <f t="shared" si="26"/>
        <v>Percentage Reduction in Plant Downtime</v>
      </c>
      <c r="D466" s="348" t="s">
        <v>760</v>
      </c>
      <c r="E466" s="253"/>
      <c r="F466" s="348" t="s">
        <v>761</v>
      </c>
      <c r="G466" s="348"/>
      <c r="H466" s="241">
        <v>182</v>
      </c>
      <c r="I466" s="369" t="s">
        <v>680</v>
      </c>
      <c r="J466" s="368" t="str">
        <f>IF(ISBLANK(INDEX('Policy Characteristics'!D:D,MATCH($C466,'Policy Characteristics'!$C:$C,0))),"",INDEX('Policy Characteristics'!D:D,MATCH($C466,'Policy Characteristics'!$C:$C,0)))</f>
        <v>Reduce Plant Downtime</v>
      </c>
      <c r="K466" s="354" t="str">
        <f>IF(ISBLANK(INDEX('Policy Characteristics'!E:E,MATCH($C466,'Policy Characteristics'!$C:$C,0))),"",INDEX('Policy Characteristics'!E:E,MATCH($C466,'Policy Characteristics'!$C:$C,0)))</f>
        <v>elec reduce plant downtime</v>
      </c>
      <c r="L466" s="222">
        <f>IF(ISBLANK(INDEX('Policy Characteristics'!F:F,MATCH($C466,'Policy Characteristics'!$C:$C,0))),"",INDEX('Policy Characteristics'!F:F,MATCH($C466,'Policy Characteristics'!$C:$C,0)))</f>
        <v>-0.3</v>
      </c>
      <c r="M466" s="222">
        <f>IF(ISBLANK(INDEX('Policy Characteristics'!G:G,MATCH($C466,'Policy Characteristics'!$C:$C,0))),"",INDEX('Policy Characteristics'!G:G,MATCH($C466,'Policy Characteristics'!$C:$C,0)))</f>
        <v>0.6</v>
      </c>
      <c r="N466" s="222">
        <f>IF(ISBLANK(INDEX('Policy Characteristics'!H:H,MATCH($C466,'Policy Characteristics'!$C:$C,0))),"",INDEX('Policy Characteristics'!H:H,MATCH($C466,'Policy Characteristics'!$C:$C,0)))</f>
        <v>0.01</v>
      </c>
      <c r="O466" s="354" t="str">
        <f>IF(ISBLANK(INDEX('Policy Characteristics'!I:I,MATCH($C466,'Policy Characteristics'!$C:$C,0))),"",INDEX('Policy Characteristics'!I:I,MATCH($C466,'Policy Characteristics'!$C:$C,0)))</f>
        <v>% reduction in downtime</v>
      </c>
      <c r="P466" s="354" t="str">
        <f>IF(ISBLANK(INDEX('Policy Characteristics'!J:J,MATCH($C466,'Policy Characteristics'!$C:$C,0))),"",INDEX('Policy Characteristics'!J:J,MATCH($C466,'Policy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66" s="354" t="str">
        <f>IF(ISBLANK(INDEX('Policy Characteristics'!K:K,MATCH($C466,'Policy Characteristics'!$C:$C,0))),"",INDEX('Policy Characteristics'!K:K,MATCH($C466,'Policy Characteristics'!$C:$C,0)))</f>
        <v>electricity-sector-main.html#red-downtime</v>
      </c>
      <c r="R466" s="354" t="str">
        <f>IF(ISBLANK(INDEX('Policy Characteristics'!L:L,MATCH($C466,'Policy Characteristics'!$C:$C,0))),"",INDEX('Policy Characteristics'!L:L,MATCH($C466,'Policy Characteristics'!$C:$C,0)))</f>
        <v>reduce-downtime.html</v>
      </c>
    </row>
    <row r="467" spans="1:18" s="345" customFormat="1" ht="19.899999999999999" customHeight="1">
      <c r="A467" s="354" t="str">
        <f>IF(ISBLANK(INDEX('Policy Characteristics'!A:A,MATCH($C467,'Policy Characteristics'!$C:$C,0))),"",INDEX('Policy Characteristics'!A:A,MATCH($C467,'Policy Characteristics'!$C:$C,0)))</f>
        <v>Electricity Supply</v>
      </c>
      <c r="B467" s="366" t="str">
        <f>IF(ISBLANK(INDEX('Policy Characteristics'!B:B,MATCH($C467,'Policy Characteristics'!$C:$C,0))),"",INDEX('Policy Characteristics'!B:B,MATCH($C467,'Policy Characteristics'!$C:$C,0)))</f>
        <v>Change in Expected Power Plant Capacity Factor</v>
      </c>
      <c r="C467" s="240" t="str">
        <f t="shared" si="26"/>
        <v>Percentage Reduction in Plant Downtime</v>
      </c>
      <c r="D467" s="348" t="s">
        <v>762</v>
      </c>
      <c r="E467" s="253"/>
      <c r="F467" s="348" t="s">
        <v>763</v>
      </c>
      <c r="H467" s="241">
        <v>684</v>
      </c>
      <c r="I467" s="369" t="s">
        <v>680</v>
      </c>
      <c r="J467" s="368" t="str">
        <f>IF(ISBLANK(INDEX('Policy Characteristics'!D:D,MATCH($C467,'Policy Characteristics'!$C:$C,0))),"",INDEX('Policy Characteristics'!D:D,MATCH($C467,'Policy Characteristics'!$C:$C,0)))</f>
        <v>Reduce Plant Downtime</v>
      </c>
      <c r="K467" s="354" t="str">
        <f>IF(ISBLANK(INDEX('Policy Characteristics'!E:E,MATCH($C467,'Policy Characteristics'!$C:$C,0))),"",INDEX('Policy Characteristics'!E:E,MATCH($C467,'Policy Characteristics'!$C:$C,0)))</f>
        <v>elec reduce plant downtime</v>
      </c>
      <c r="L467" s="222">
        <f>IF(ISBLANK(INDEX('Policy Characteristics'!F:F,MATCH($C467,'Policy Characteristics'!$C:$C,0))),"",INDEX('Policy Characteristics'!F:F,MATCH($C467,'Policy Characteristics'!$C:$C,0)))</f>
        <v>-0.3</v>
      </c>
      <c r="M467" s="222">
        <f>IF(ISBLANK(INDEX('Policy Characteristics'!G:G,MATCH($C467,'Policy Characteristics'!$C:$C,0))),"",INDEX('Policy Characteristics'!G:G,MATCH($C467,'Policy Characteristics'!$C:$C,0)))</f>
        <v>0.6</v>
      </c>
      <c r="N467" s="222">
        <f>IF(ISBLANK(INDEX('Policy Characteristics'!H:H,MATCH($C467,'Policy Characteristics'!$C:$C,0))),"",INDEX('Policy Characteristics'!H:H,MATCH($C467,'Policy Characteristics'!$C:$C,0)))</f>
        <v>0.01</v>
      </c>
      <c r="O467" s="354" t="str">
        <f>IF(ISBLANK(INDEX('Policy Characteristics'!I:I,MATCH($C467,'Policy Characteristics'!$C:$C,0))),"",INDEX('Policy Characteristics'!I:I,MATCH($C467,'Policy Characteristics'!$C:$C,0)))</f>
        <v>% reduction in downtime</v>
      </c>
      <c r="P467" s="354" t="str">
        <f>IF(ISBLANK(INDEX('Policy Characteristics'!J:J,MATCH($C467,'Policy Characteristics'!$C:$C,0))),"",INDEX('Policy Characteristics'!J:J,MATCH($C467,'Policy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67" s="354" t="str">
        <f>IF(ISBLANK(INDEX('Policy Characteristics'!K:K,MATCH($C467,'Policy Characteristics'!$C:$C,0))),"",INDEX('Policy Characteristics'!K:K,MATCH($C467,'Policy Characteristics'!$C:$C,0)))</f>
        <v>electricity-sector-main.html#red-downtime</v>
      </c>
      <c r="R467" s="354" t="str">
        <f>IF(ISBLANK(INDEX('Policy Characteristics'!L:L,MATCH($C467,'Policy Characteristics'!$C:$C,0))),"",INDEX('Policy Characteristics'!L:L,MATCH($C467,'Policy Characteristics'!$C:$C,0)))</f>
        <v>reduce-downtime.html</v>
      </c>
    </row>
    <row r="468" spans="1:18" s="345" customFormat="1" ht="19.899999999999999" customHeight="1">
      <c r="A468" s="354" t="str">
        <f>IF(ISBLANK(INDEX('Policy Characteristics'!A:A,MATCH($C468,'Policy Characteristics'!$C:$C,0))),"",INDEX('Policy Characteristics'!A:A,MATCH($C468,'Policy Characteristics'!$C:$C,0)))</f>
        <v>Electricity Supply</v>
      </c>
      <c r="B468" s="366" t="str">
        <f>IF(ISBLANK(INDEX('Policy Characteristics'!B:B,MATCH($C468,'Policy Characteristics'!$C:$C,0))),"",INDEX('Policy Characteristics'!B:B,MATCH($C468,'Policy Characteristics'!$C:$C,0)))</f>
        <v>Change in Expected Power Plant Capacity Factor</v>
      </c>
      <c r="C468" s="240" t="str">
        <f t="shared" si="26"/>
        <v>Percentage Reduction in Plant Downtime</v>
      </c>
      <c r="D468" s="348" t="s">
        <v>764</v>
      </c>
      <c r="E468" s="253"/>
      <c r="F468" s="348" t="s">
        <v>765</v>
      </c>
      <c r="G468" s="348"/>
      <c r="H468" s="241">
        <v>687</v>
      </c>
      <c r="I468" s="369" t="s">
        <v>680</v>
      </c>
      <c r="J468" s="368" t="str">
        <f>IF(ISBLANK(INDEX('Policy Characteristics'!D:D,MATCH($C468,'Policy Characteristics'!$C:$C,0))),"",INDEX('Policy Characteristics'!D:D,MATCH($C468,'Policy Characteristics'!$C:$C,0)))</f>
        <v>Reduce Plant Downtime</v>
      </c>
      <c r="K468" s="354" t="str">
        <f>IF(ISBLANK(INDEX('Policy Characteristics'!E:E,MATCH($C468,'Policy Characteristics'!$C:$C,0))),"",INDEX('Policy Characteristics'!E:E,MATCH($C468,'Policy Characteristics'!$C:$C,0)))</f>
        <v>elec reduce plant downtime</v>
      </c>
      <c r="L468" s="222">
        <f>IF(ISBLANK(INDEX('Policy Characteristics'!F:F,MATCH($C468,'Policy Characteristics'!$C:$C,0))),"",INDEX('Policy Characteristics'!F:F,MATCH($C468,'Policy Characteristics'!$C:$C,0)))</f>
        <v>-0.3</v>
      </c>
      <c r="M468" s="222">
        <f>IF(ISBLANK(INDEX('Policy Characteristics'!G:G,MATCH($C468,'Policy Characteristics'!$C:$C,0))),"",INDEX('Policy Characteristics'!G:G,MATCH($C468,'Policy Characteristics'!$C:$C,0)))</f>
        <v>0.6</v>
      </c>
      <c r="N468" s="222">
        <f>IF(ISBLANK(INDEX('Policy Characteristics'!H:H,MATCH($C468,'Policy Characteristics'!$C:$C,0))),"",INDEX('Policy Characteristics'!H:H,MATCH($C468,'Policy Characteristics'!$C:$C,0)))</f>
        <v>0.01</v>
      </c>
      <c r="O468" s="354" t="str">
        <f>IF(ISBLANK(INDEX('Policy Characteristics'!I:I,MATCH($C468,'Policy Characteristics'!$C:$C,0))),"",INDEX('Policy Characteristics'!I:I,MATCH($C468,'Policy Characteristics'!$C:$C,0)))</f>
        <v>% reduction in downtime</v>
      </c>
      <c r="P468" s="354" t="str">
        <f>IF(ISBLANK(INDEX('Policy Characteristics'!J:J,MATCH($C468,'Policy Characteristics'!$C:$C,0))),"",INDEX('Policy Characteristics'!J:J,MATCH($C468,'Policy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68" s="354" t="str">
        <f>IF(ISBLANK(INDEX('Policy Characteristics'!K:K,MATCH($C468,'Policy Characteristics'!$C:$C,0))),"",INDEX('Policy Characteristics'!K:K,MATCH($C468,'Policy Characteristics'!$C:$C,0)))</f>
        <v>electricity-sector-main.html#red-downtime</v>
      </c>
      <c r="R468" s="354" t="str">
        <f>IF(ISBLANK(INDEX('Policy Characteristics'!L:L,MATCH($C468,'Policy Characteristics'!$C:$C,0))),"",INDEX('Policy Characteristics'!L:L,MATCH($C468,'Policy Characteristics'!$C:$C,0)))</f>
        <v>reduce-downtime.html</v>
      </c>
    </row>
    <row r="469" spans="1:18" s="345" customFormat="1" ht="19.899999999999999" customHeight="1">
      <c r="A469" s="354" t="str">
        <f>IF(ISBLANK(INDEX('Policy Characteristics'!A:A,MATCH($C469,'Policy Characteristics'!$C:$C,0))),"",INDEX('Policy Characteristics'!A:A,MATCH($C469,'Policy Characteristics'!$C:$C,0)))</f>
        <v>Electricity Supply</v>
      </c>
      <c r="B469" s="366" t="str">
        <f>IF(ISBLANK(INDEX('Policy Characteristics'!B:B,MATCH($C469,'Policy Characteristics'!$C:$C,0))),"",INDEX('Policy Characteristics'!B:B,MATCH($C469,'Policy Characteristics'!$C:$C,0)))</f>
        <v>Change in Expected Power Plant Capacity Factor</v>
      </c>
      <c r="C469" s="240" t="str">
        <f t="shared" si="26"/>
        <v>Percentage Reduction in Plant Downtime</v>
      </c>
      <c r="D469" s="348" t="s">
        <v>766</v>
      </c>
      <c r="E469" s="253"/>
      <c r="F469" s="348" t="s">
        <v>767</v>
      </c>
      <c r="G469" s="348"/>
      <c r="H469" s="241">
        <v>690</v>
      </c>
      <c r="I469" s="369" t="s">
        <v>680</v>
      </c>
      <c r="J469" s="368" t="str">
        <f>IF(ISBLANK(INDEX('Policy Characteristics'!D:D,MATCH($C469,'Policy Characteristics'!$C:$C,0))),"",INDEX('Policy Characteristics'!D:D,MATCH($C469,'Policy Characteristics'!$C:$C,0)))</f>
        <v>Reduce Plant Downtime</v>
      </c>
      <c r="K469" s="354" t="str">
        <f>IF(ISBLANK(INDEX('Policy Characteristics'!E:E,MATCH($C469,'Policy Characteristics'!$C:$C,0))),"",INDEX('Policy Characteristics'!E:E,MATCH($C469,'Policy Characteristics'!$C:$C,0)))</f>
        <v>elec reduce plant downtime</v>
      </c>
      <c r="L469" s="222">
        <f>IF(ISBLANK(INDEX('Policy Characteristics'!F:F,MATCH($C469,'Policy Characteristics'!$C:$C,0))),"",INDEX('Policy Characteristics'!F:F,MATCH($C469,'Policy Characteristics'!$C:$C,0)))</f>
        <v>-0.3</v>
      </c>
      <c r="M469" s="222">
        <f>IF(ISBLANK(INDEX('Policy Characteristics'!G:G,MATCH($C469,'Policy Characteristics'!$C:$C,0))),"",INDEX('Policy Characteristics'!G:G,MATCH($C469,'Policy Characteristics'!$C:$C,0)))</f>
        <v>0.6</v>
      </c>
      <c r="N469" s="222">
        <f>IF(ISBLANK(INDEX('Policy Characteristics'!H:H,MATCH($C469,'Policy Characteristics'!$C:$C,0))),"",INDEX('Policy Characteristics'!H:H,MATCH($C469,'Policy Characteristics'!$C:$C,0)))</f>
        <v>0.01</v>
      </c>
      <c r="O469" s="354" t="str">
        <f>IF(ISBLANK(INDEX('Policy Characteristics'!I:I,MATCH($C469,'Policy Characteristics'!$C:$C,0))),"",INDEX('Policy Characteristics'!I:I,MATCH($C469,'Policy Characteristics'!$C:$C,0)))</f>
        <v>% reduction in downtime</v>
      </c>
      <c r="P469" s="354" t="str">
        <f>IF(ISBLANK(INDEX('Policy Characteristics'!J:J,MATCH($C469,'Policy Characteristics'!$C:$C,0))),"",INDEX('Policy Characteristics'!J:J,MATCH($C469,'Policy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69" s="354" t="str">
        <f>IF(ISBLANK(INDEX('Policy Characteristics'!K:K,MATCH($C469,'Policy Characteristics'!$C:$C,0))),"",INDEX('Policy Characteristics'!K:K,MATCH($C469,'Policy Characteristics'!$C:$C,0)))</f>
        <v>electricity-sector-main.html#red-downtime</v>
      </c>
      <c r="R469" s="354" t="str">
        <f>IF(ISBLANK(INDEX('Policy Characteristics'!L:L,MATCH($C469,'Policy Characteristics'!$C:$C,0))),"",INDEX('Policy Characteristics'!L:L,MATCH($C469,'Policy Characteristics'!$C:$C,0)))</f>
        <v>reduce-downtime.html</v>
      </c>
    </row>
    <row r="470" spans="1:18" s="345" customFormat="1" ht="19.899999999999999" customHeight="1">
      <c r="A470" s="354" t="str">
        <f>IF(ISBLANK(INDEX('Policy Characteristics'!A:A,MATCH($C470,'Policy Characteristics'!$C:$C,0))),"",INDEX('Policy Characteristics'!A:A,MATCH($C470,'Policy Characteristics'!$C:$C,0)))</f>
        <v>Electricity Supply</v>
      </c>
      <c r="B470" s="366" t="str">
        <f>IF(ISBLANK(INDEX('Policy Characteristics'!B:B,MATCH($C470,'Policy Characteristics'!$C:$C,0))),"",INDEX('Policy Characteristics'!B:B,MATCH($C470,'Policy Characteristics'!$C:$C,0)))</f>
        <v>Change in Expected Power Plant Capacity Factor</v>
      </c>
      <c r="C470" s="240" t="str">
        <f t="shared" si="26"/>
        <v>Percentage Reduction in Plant Downtime</v>
      </c>
      <c r="D470" s="348" t="s">
        <v>768</v>
      </c>
      <c r="E470" s="253"/>
      <c r="F470" s="348" t="s">
        <v>769</v>
      </c>
      <c r="G470" s="348"/>
      <c r="H470" s="241">
        <v>1782</v>
      </c>
      <c r="I470" s="369" t="s">
        <v>680</v>
      </c>
      <c r="J470" s="368" t="str">
        <f>IF(ISBLANK(INDEX('Policy Characteristics'!D:D,MATCH($C470,'Policy Characteristics'!$C:$C,0))),"",INDEX('Policy Characteristics'!D:D,MATCH($C470,'Policy Characteristics'!$C:$C,0)))</f>
        <v>Reduce Plant Downtime</v>
      </c>
      <c r="K470" s="354" t="str">
        <f>IF(ISBLANK(INDEX('Policy Characteristics'!E:E,MATCH($C470,'Policy Characteristics'!$C:$C,0))),"",INDEX('Policy Characteristics'!E:E,MATCH($C470,'Policy Characteristics'!$C:$C,0)))</f>
        <v>elec reduce plant downtime</v>
      </c>
      <c r="L470" s="222">
        <f>IF(ISBLANK(INDEX('Policy Characteristics'!F:F,MATCH($C470,'Policy Characteristics'!$C:$C,0))),"",INDEX('Policy Characteristics'!F:F,MATCH($C470,'Policy Characteristics'!$C:$C,0)))</f>
        <v>-0.3</v>
      </c>
      <c r="M470" s="222">
        <f>IF(ISBLANK(INDEX('Policy Characteristics'!G:G,MATCH($C470,'Policy Characteristics'!$C:$C,0))),"",INDEX('Policy Characteristics'!G:G,MATCH($C470,'Policy Characteristics'!$C:$C,0)))</f>
        <v>0.6</v>
      </c>
      <c r="N470" s="222">
        <f>IF(ISBLANK(INDEX('Policy Characteristics'!H:H,MATCH($C470,'Policy Characteristics'!$C:$C,0))),"",INDEX('Policy Characteristics'!H:H,MATCH($C470,'Policy Characteristics'!$C:$C,0)))</f>
        <v>0.01</v>
      </c>
      <c r="O470" s="354" t="str">
        <f>IF(ISBLANK(INDEX('Policy Characteristics'!I:I,MATCH($C470,'Policy Characteristics'!$C:$C,0))),"",INDEX('Policy Characteristics'!I:I,MATCH($C470,'Policy Characteristics'!$C:$C,0)))</f>
        <v>% reduction in downtime</v>
      </c>
      <c r="P470" s="354" t="str">
        <f>IF(ISBLANK(INDEX('Policy Characteristics'!J:J,MATCH($C470,'Policy Characteristics'!$C:$C,0))),"",INDEX('Policy Characteristics'!J:J,MATCH($C470,'Policy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70" s="354" t="str">
        <f>IF(ISBLANK(INDEX('Policy Characteristics'!K:K,MATCH($C470,'Policy Characteristics'!$C:$C,0))),"",INDEX('Policy Characteristics'!K:K,MATCH($C470,'Policy Characteristics'!$C:$C,0)))</f>
        <v>electricity-sector-main.html#red-downtime</v>
      </c>
      <c r="R470" s="354" t="str">
        <f>IF(ISBLANK(INDEX('Policy Characteristics'!L:L,MATCH($C470,'Policy Characteristics'!$C:$C,0))),"",INDEX('Policy Characteristics'!L:L,MATCH($C470,'Policy Characteristics'!$C:$C,0)))</f>
        <v>reduce-downtime.html</v>
      </c>
    </row>
    <row r="471" spans="1:18" s="345" customFormat="1" ht="19.899999999999999" customHeight="1">
      <c r="A471" s="354" t="str">
        <f>IF(ISBLANK(INDEX('Policy Characteristics'!A:A,MATCH($C471,'Policy Characteristics'!$C:$C,0))),"",INDEX('Policy Characteristics'!A:A,MATCH($C471,'Policy Characteristics'!$C:$C,0)))</f>
        <v>Electricity Supply</v>
      </c>
      <c r="B471" s="366" t="str">
        <f>IF(ISBLANK(INDEX('Policy Characteristics'!B:B,MATCH($C471,'Policy Characteristics'!$C:$C,0))),"",INDEX('Policy Characteristics'!B:B,MATCH($C471,'Policy Characteristics'!$C:$C,0)))</f>
        <v>Change in Expected Power Plant Capacity Factor</v>
      </c>
      <c r="C471" s="240" t="str">
        <f t="shared" si="26"/>
        <v>Percentage Reduction in Plant Downtime</v>
      </c>
      <c r="D471" s="348" t="s">
        <v>770</v>
      </c>
      <c r="E471" s="253"/>
      <c r="F471" s="348" t="s">
        <v>771</v>
      </c>
      <c r="G471" s="348"/>
      <c r="H471" s="241">
        <v>1783</v>
      </c>
      <c r="I471" s="369" t="s">
        <v>680</v>
      </c>
      <c r="J471" s="368" t="str">
        <f>IF(ISBLANK(INDEX('Policy Characteristics'!D:D,MATCH($C471,'Policy Characteristics'!$C:$C,0))),"",INDEX('Policy Characteristics'!D:D,MATCH($C471,'Policy Characteristics'!$C:$C,0)))</f>
        <v>Reduce Plant Downtime</v>
      </c>
      <c r="K471" s="354" t="str">
        <f>IF(ISBLANK(INDEX('Policy Characteristics'!E:E,MATCH($C471,'Policy Characteristics'!$C:$C,0))),"",INDEX('Policy Characteristics'!E:E,MATCH($C471,'Policy Characteristics'!$C:$C,0)))</f>
        <v>elec reduce plant downtime</v>
      </c>
      <c r="L471" s="222">
        <f>IF(ISBLANK(INDEX('Policy Characteristics'!F:F,MATCH($C471,'Policy Characteristics'!$C:$C,0))),"",INDEX('Policy Characteristics'!F:F,MATCH($C471,'Policy Characteristics'!$C:$C,0)))</f>
        <v>-0.3</v>
      </c>
      <c r="M471" s="222">
        <f>IF(ISBLANK(INDEX('Policy Characteristics'!G:G,MATCH($C471,'Policy Characteristics'!$C:$C,0))),"",INDEX('Policy Characteristics'!G:G,MATCH($C471,'Policy Characteristics'!$C:$C,0)))</f>
        <v>0.6</v>
      </c>
      <c r="N471" s="222">
        <f>IF(ISBLANK(INDEX('Policy Characteristics'!H:H,MATCH($C471,'Policy Characteristics'!$C:$C,0))),"",INDEX('Policy Characteristics'!H:H,MATCH($C471,'Policy Characteristics'!$C:$C,0)))</f>
        <v>0.01</v>
      </c>
      <c r="O471" s="354" t="str">
        <f>IF(ISBLANK(INDEX('Policy Characteristics'!I:I,MATCH($C471,'Policy Characteristics'!$C:$C,0))),"",INDEX('Policy Characteristics'!I:I,MATCH($C471,'Policy Characteristics'!$C:$C,0)))</f>
        <v>% reduction in downtime</v>
      </c>
      <c r="P471" s="354" t="str">
        <f>IF(ISBLANK(INDEX('Policy Characteristics'!J:J,MATCH($C471,'Policy Characteristics'!$C:$C,0))),"",INDEX('Policy Characteristics'!J:J,MATCH($C471,'Policy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71" s="354" t="str">
        <f>IF(ISBLANK(INDEX('Policy Characteristics'!K:K,MATCH($C471,'Policy Characteristics'!$C:$C,0))),"",INDEX('Policy Characteristics'!K:K,MATCH($C471,'Policy Characteristics'!$C:$C,0)))</f>
        <v>electricity-sector-main.html#red-downtime</v>
      </c>
      <c r="R471" s="354" t="str">
        <f>IF(ISBLANK(INDEX('Policy Characteristics'!L:L,MATCH($C471,'Policy Characteristics'!$C:$C,0))),"",INDEX('Policy Characteristics'!L:L,MATCH($C471,'Policy Characteristics'!$C:$C,0)))</f>
        <v>reduce-downtime.html</v>
      </c>
    </row>
    <row r="472" spans="1:18" s="345" customFormat="1" ht="19.899999999999999" customHeight="1">
      <c r="A472" s="354" t="str">
        <f>IF(ISBLANK(INDEX('Policy Characteristics'!A:A,MATCH($C472,'Policy Characteristics'!$C:$C,0))),"",INDEX('Policy Characteristics'!A:A,MATCH($C472,'Policy Characteristics'!$C:$C,0)))</f>
        <v>Electricity Supply</v>
      </c>
      <c r="B472" s="366" t="str">
        <f>IF(ISBLANK(INDEX('Policy Characteristics'!B:B,MATCH($C472,'Policy Characteristics'!$C:$C,0))),"",INDEX('Policy Characteristics'!B:B,MATCH($C472,'Policy Characteristics'!$C:$C,0)))</f>
        <v>Change in Expected Power Plant Capacity Factor</v>
      </c>
      <c r="C472" s="240" t="str">
        <f t="shared" si="26"/>
        <v>Percentage Reduction in Plant Downtime</v>
      </c>
      <c r="D472" s="348" t="s">
        <v>772</v>
      </c>
      <c r="E472" s="253"/>
      <c r="F472" s="348" t="s">
        <v>773</v>
      </c>
      <c r="G472" s="348"/>
      <c r="H472" s="241">
        <v>1784</v>
      </c>
      <c r="I472" s="369" t="s">
        <v>680</v>
      </c>
      <c r="J472" s="368" t="str">
        <f>IF(ISBLANK(INDEX('Policy Characteristics'!D:D,MATCH($C472,'Policy Characteristics'!$C:$C,0))),"",INDEX('Policy Characteristics'!D:D,MATCH($C472,'Policy Characteristics'!$C:$C,0)))</f>
        <v>Reduce Plant Downtime</v>
      </c>
      <c r="K472" s="354" t="str">
        <f>IF(ISBLANK(INDEX('Policy Characteristics'!E:E,MATCH($C472,'Policy Characteristics'!$C:$C,0))),"",INDEX('Policy Characteristics'!E:E,MATCH($C472,'Policy Characteristics'!$C:$C,0)))</f>
        <v>elec reduce plant downtime</v>
      </c>
      <c r="L472" s="222">
        <f>IF(ISBLANK(INDEX('Policy Characteristics'!F:F,MATCH($C472,'Policy Characteristics'!$C:$C,0))),"",INDEX('Policy Characteristics'!F:F,MATCH($C472,'Policy Characteristics'!$C:$C,0)))</f>
        <v>-0.3</v>
      </c>
      <c r="M472" s="222">
        <f>IF(ISBLANK(INDEX('Policy Characteristics'!G:G,MATCH($C472,'Policy Characteristics'!$C:$C,0))),"",INDEX('Policy Characteristics'!G:G,MATCH($C472,'Policy Characteristics'!$C:$C,0)))</f>
        <v>0.6</v>
      </c>
      <c r="N472" s="222">
        <f>IF(ISBLANK(INDEX('Policy Characteristics'!H:H,MATCH($C472,'Policy Characteristics'!$C:$C,0))),"",INDEX('Policy Characteristics'!H:H,MATCH($C472,'Policy Characteristics'!$C:$C,0)))</f>
        <v>0.01</v>
      </c>
      <c r="O472" s="354" t="str">
        <f>IF(ISBLANK(INDEX('Policy Characteristics'!I:I,MATCH($C472,'Policy Characteristics'!$C:$C,0))),"",INDEX('Policy Characteristics'!I:I,MATCH($C472,'Policy Characteristics'!$C:$C,0)))</f>
        <v>% reduction in downtime</v>
      </c>
      <c r="P472" s="354" t="str">
        <f>IF(ISBLANK(INDEX('Policy Characteristics'!J:J,MATCH($C472,'Policy Characteristics'!$C:$C,0))),"",INDEX('Policy Characteristics'!J:J,MATCH($C472,'Policy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72" s="354" t="str">
        <f>IF(ISBLANK(INDEX('Policy Characteristics'!K:K,MATCH($C472,'Policy Characteristics'!$C:$C,0))),"",INDEX('Policy Characteristics'!K:K,MATCH($C472,'Policy Characteristics'!$C:$C,0)))</f>
        <v>electricity-sector-main.html#red-downtime</v>
      </c>
      <c r="R472" s="354" t="str">
        <f>IF(ISBLANK(INDEX('Policy Characteristics'!L:L,MATCH($C472,'Policy Characteristics'!$C:$C,0))),"",INDEX('Policy Characteristics'!L:L,MATCH($C472,'Policy Characteristics'!$C:$C,0)))</f>
        <v>reduce-downtime.html</v>
      </c>
    </row>
    <row r="473" spans="1:18" s="345" customFormat="1" ht="19.899999999999999" customHeight="1">
      <c r="A473" s="354" t="str">
        <f>IF(ISBLANK(INDEX('Policy Characteristics'!A:A,MATCH($C473,'Policy Characteristics'!$C:$C,0))),"",INDEX('Policy Characteristics'!A:A,MATCH($C473,'Policy Characteristics'!$C:$C,0)))</f>
        <v>Electricity Supply</v>
      </c>
      <c r="B473" s="366" t="str">
        <f>IF(ISBLANK(INDEX('Policy Characteristics'!B:B,MATCH($C473,'Policy Characteristics'!$C:$C,0))),"",INDEX('Policy Characteristics'!B:B,MATCH($C473,'Policy Characteristics'!$C:$C,0)))</f>
        <v>Change in Expected Power Plant Capacity Factor</v>
      </c>
      <c r="C473" s="240" t="str">
        <f t="shared" si="26"/>
        <v>Percentage Reduction in Plant Downtime</v>
      </c>
      <c r="D473" s="348" t="s">
        <v>774</v>
      </c>
      <c r="E473" s="253"/>
      <c r="F473" s="348" t="s">
        <v>775</v>
      </c>
      <c r="G473" s="348"/>
      <c r="H473" s="241">
        <v>1785</v>
      </c>
      <c r="I473" s="369" t="s">
        <v>680</v>
      </c>
      <c r="J473" s="368" t="str">
        <f>IF(ISBLANK(INDEX('Policy Characteristics'!D:D,MATCH($C473,'Policy Characteristics'!$C:$C,0))),"",INDEX('Policy Characteristics'!D:D,MATCH($C473,'Policy Characteristics'!$C:$C,0)))</f>
        <v>Reduce Plant Downtime</v>
      </c>
      <c r="K473" s="354" t="str">
        <f>IF(ISBLANK(INDEX('Policy Characteristics'!E:E,MATCH($C473,'Policy Characteristics'!$C:$C,0))),"",INDEX('Policy Characteristics'!E:E,MATCH($C473,'Policy Characteristics'!$C:$C,0)))</f>
        <v>elec reduce plant downtime</v>
      </c>
      <c r="L473" s="222">
        <f>IF(ISBLANK(INDEX('Policy Characteristics'!F:F,MATCH($C473,'Policy Characteristics'!$C:$C,0))),"",INDEX('Policy Characteristics'!F:F,MATCH($C473,'Policy Characteristics'!$C:$C,0)))</f>
        <v>-0.3</v>
      </c>
      <c r="M473" s="222">
        <f>IF(ISBLANK(INDEX('Policy Characteristics'!G:G,MATCH($C473,'Policy Characteristics'!$C:$C,0))),"",INDEX('Policy Characteristics'!G:G,MATCH($C473,'Policy Characteristics'!$C:$C,0)))</f>
        <v>0.6</v>
      </c>
      <c r="N473" s="222">
        <f>IF(ISBLANK(INDEX('Policy Characteristics'!H:H,MATCH($C473,'Policy Characteristics'!$C:$C,0))),"",INDEX('Policy Characteristics'!H:H,MATCH($C473,'Policy Characteristics'!$C:$C,0)))</f>
        <v>0.01</v>
      </c>
      <c r="O473" s="354" t="str">
        <f>IF(ISBLANK(INDEX('Policy Characteristics'!I:I,MATCH($C473,'Policy Characteristics'!$C:$C,0))),"",INDEX('Policy Characteristics'!I:I,MATCH($C473,'Policy Characteristics'!$C:$C,0)))</f>
        <v>% reduction in downtime</v>
      </c>
      <c r="P473" s="354" t="str">
        <f>IF(ISBLANK(INDEX('Policy Characteristics'!J:J,MATCH($C473,'Policy Characteristics'!$C:$C,0))),"",INDEX('Policy Characteristics'!J:J,MATCH($C473,'Policy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73" s="354" t="str">
        <f>IF(ISBLANK(INDEX('Policy Characteristics'!K:K,MATCH($C473,'Policy Characteristics'!$C:$C,0))),"",INDEX('Policy Characteristics'!K:K,MATCH($C473,'Policy Characteristics'!$C:$C,0)))</f>
        <v>electricity-sector-main.html#red-downtime</v>
      </c>
      <c r="R473" s="354" t="str">
        <f>IF(ISBLANK(INDEX('Policy Characteristics'!L:L,MATCH($C473,'Policy Characteristics'!$C:$C,0))),"",INDEX('Policy Characteristics'!L:L,MATCH($C473,'Policy Characteristics'!$C:$C,0)))</f>
        <v>reduce-downtime.html</v>
      </c>
    </row>
    <row r="474" spans="1:18" s="345" customFormat="1" ht="19.899999999999999" customHeight="1">
      <c r="A474" s="354" t="str">
        <f>IF(ISBLANK(INDEX('Policy Characteristics'!A:A,MATCH($C474,'Policy Characteristics'!$C:$C,0))),"",INDEX('Policy Characteristics'!A:A,MATCH($C474,'Policy Characteristics'!$C:$C,0)))</f>
        <v>Electricity Supply</v>
      </c>
      <c r="B474" s="366" t="str">
        <f>IF(ISBLANK(INDEX('Policy Characteristics'!B:B,MATCH($C474,'Policy Characteristics'!$C:$C,0))),"",INDEX('Policy Characteristics'!B:B,MATCH($C474,'Policy Characteristics'!$C:$C,0)))</f>
        <v>Change in Expected Power Plant Capacity Factor</v>
      </c>
      <c r="C474" s="240" t="str">
        <f t="shared" si="26"/>
        <v>Percentage Reduction in Plant Downtime</v>
      </c>
      <c r="D474" s="348" t="s">
        <v>776</v>
      </c>
      <c r="E474" s="253"/>
      <c r="F474" s="348" t="s">
        <v>777</v>
      </c>
      <c r="G474" s="348"/>
      <c r="H474" s="241">
        <v>1786</v>
      </c>
      <c r="I474" s="369" t="s">
        <v>680</v>
      </c>
      <c r="J474" s="368" t="str">
        <f>IF(ISBLANK(INDEX('Policy Characteristics'!D:D,MATCH($C474,'Policy Characteristics'!$C:$C,0))),"",INDEX('Policy Characteristics'!D:D,MATCH($C474,'Policy Characteristics'!$C:$C,0)))</f>
        <v>Reduce Plant Downtime</v>
      </c>
      <c r="K474" s="354" t="str">
        <f>IF(ISBLANK(INDEX('Policy Characteristics'!E:E,MATCH($C474,'Policy Characteristics'!$C:$C,0))),"",INDEX('Policy Characteristics'!E:E,MATCH($C474,'Policy Characteristics'!$C:$C,0)))</f>
        <v>elec reduce plant downtime</v>
      </c>
      <c r="L474" s="222">
        <f>IF(ISBLANK(INDEX('Policy Characteristics'!F:F,MATCH($C474,'Policy Characteristics'!$C:$C,0))),"",INDEX('Policy Characteristics'!F:F,MATCH($C474,'Policy Characteristics'!$C:$C,0)))</f>
        <v>-0.3</v>
      </c>
      <c r="M474" s="222">
        <f>IF(ISBLANK(INDEX('Policy Characteristics'!G:G,MATCH($C474,'Policy Characteristics'!$C:$C,0))),"",INDEX('Policy Characteristics'!G:G,MATCH($C474,'Policy Characteristics'!$C:$C,0)))</f>
        <v>0.6</v>
      </c>
      <c r="N474" s="222">
        <f>IF(ISBLANK(INDEX('Policy Characteristics'!H:H,MATCH($C474,'Policy Characteristics'!$C:$C,0))),"",INDEX('Policy Characteristics'!H:H,MATCH($C474,'Policy Characteristics'!$C:$C,0)))</f>
        <v>0.01</v>
      </c>
      <c r="O474" s="354" t="str">
        <f>IF(ISBLANK(INDEX('Policy Characteristics'!I:I,MATCH($C474,'Policy Characteristics'!$C:$C,0))),"",INDEX('Policy Characteristics'!I:I,MATCH($C474,'Policy Characteristics'!$C:$C,0)))</f>
        <v>% reduction in downtime</v>
      </c>
      <c r="P474" s="354" t="str">
        <f>IF(ISBLANK(INDEX('Policy Characteristics'!J:J,MATCH($C474,'Policy Characteristics'!$C:$C,0))),"",INDEX('Policy Characteristics'!J:J,MATCH($C474,'Policy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74" s="354" t="str">
        <f>IF(ISBLANK(INDEX('Policy Characteristics'!K:K,MATCH($C474,'Policy Characteristics'!$C:$C,0))),"",INDEX('Policy Characteristics'!K:K,MATCH($C474,'Policy Characteristics'!$C:$C,0)))</f>
        <v>electricity-sector-main.html#red-downtime</v>
      </c>
      <c r="R474" s="354" t="str">
        <f>IF(ISBLANK(INDEX('Policy Characteristics'!L:L,MATCH($C474,'Policy Characteristics'!$C:$C,0))),"",INDEX('Policy Characteristics'!L:L,MATCH($C474,'Policy Characteristics'!$C:$C,0)))</f>
        <v>reduce-downtime.html</v>
      </c>
    </row>
    <row r="475" spans="1:18" s="345" customFormat="1" ht="19.899999999999999" customHeight="1">
      <c r="A475" s="354" t="str">
        <f>IF(ISBLANK(INDEX('Policy Characteristics'!A:A,MATCH($C475,'Policy Characteristics'!$C:$C,0))),"",INDEX('Policy Characteristics'!A:A,MATCH($C475,'Policy Characteristics'!$C:$C,0)))</f>
        <v>Electricity Supply</v>
      </c>
      <c r="B475" s="366" t="str">
        <f>IF(ISBLANK(INDEX('Policy Characteristics'!B:B,MATCH($C475,'Policy Characteristics'!$C:$C,0))),"",INDEX('Policy Characteristics'!B:B,MATCH($C475,'Policy Characteristics'!$C:$C,0)))</f>
        <v>Change in Expected Power Plant Capacity Factor</v>
      </c>
      <c r="C475" s="240" t="str">
        <f t="shared" si="26"/>
        <v>Percentage Reduction in Plant Downtime</v>
      </c>
      <c r="D475" s="348" t="s">
        <v>778</v>
      </c>
      <c r="E475" s="253"/>
      <c r="F475" s="348" t="s">
        <v>779</v>
      </c>
      <c r="G475" s="348"/>
      <c r="H475" s="241">
        <v>1787</v>
      </c>
      <c r="I475" s="369" t="s">
        <v>680</v>
      </c>
      <c r="J475" s="368" t="str">
        <f>IF(ISBLANK(INDEX('Policy Characteristics'!D:D,MATCH($C475,'Policy Characteristics'!$C:$C,0))),"",INDEX('Policy Characteristics'!D:D,MATCH($C475,'Policy Characteristics'!$C:$C,0)))</f>
        <v>Reduce Plant Downtime</v>
      </c>
      <c r="K475" s="354" t="str">
        <f>IF(ISBLANK(INDEX('Policy Characteristics'!E:E,MATCH($C475,'Policy Characteristics'!$C:$C,0))),"",INDEX('Policy Characteristics'!E:E,MATCH($C475,'Policy Characteristics'!$C:$C,0)))</f>
        <v>elec reduce plant downtime</v>
      </c>
      <c r="L475" s="222">
        <f>IF(ISBLANK(INDEX('Policy Characteristics'!F:F,MATCH($C475,'Policy Characteristics'!$C:$C,0))),"",INDEX('Policy Characteristics'!F:F,MATCH($C475,'Policy Characteristics'!$C:$C,0)))</f>
        <v>-0.3</v>
      </c>
      <c r="M475" s="222">
        <f>IF(ISBLANK(INDEX('Policy Characteristics'!G:G,MATCH($C475,'Policy Characteristics'!$C:$C,0))),"",INDEX('Policy Characteristics'!G:G,MATCH($C475,'Policy Characteristics'!$C:$C,0)))</f>
        <v>0.6</v>
      </c>
      <c r="N475" s="222">
        <f>IF(ISBLANK(INDEX('Policy Characteristics'!H:H,MATCH($C475,'Policy Characteristics'!$C:$C,0))),"",INDEX('Policy Characteristics'!H:H,MATCH($C475,'Policy Characteristics'!$C:$C,0)))</f>
        <v>0.01</v>
      </c>
      <c r="O475" s="354" t="str">
        <f>IF(ISBLANK(INDEX('Policy Characteristics'!I:I,MATCH($C475,'Policy Characteristics'!$C:$C,0))),"",INDEX('Policy Characteristics'!I:I,MATCH($C475,'Policy Characteristics'!$C:$C,0)))</f>
        <v>% reduction in downtime</v>
      </c>
      <c r="P475" s="354" t="str">
        <f>IF(ISBLANK(INDEX('Policy Characteristics'!J:J,MATCH($C475,'Policy Characteristics'!$C:$C,0))),"",INDEX('Policy Characteristics'!J:J,MATCH($C475,'Policy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75" s="354" t="str">
        <f>IF(ISBLANK(INDEX('Policy Characteristics'!K:K,MATCH($C475,'Policy Characteristics'!$C:$C,0))),"",INDEX('Policy Characteristics'!K:K,MATCH($C475,'Policy Characteristics'!$C:$C,0)))</f>
        <v>electricity-sector-main.html#red-downtime</v>
      </c>
      <c r="R475" s="354" t="str">
        <f>IF(ISBLANK(INDEX('Policy Characteristics'!L:L,MATCH($C475,'Policy Characteristics'!$C:$C,0))),"",INDEX('Policy Characteristics'!L:L,MATCH($C475,'Policy Characteristics'!$C:$C,0)))</f>
        <v>reduce-downtime.html</v>
      </c>
    </row>
    <row r="476" spans="1:18" s="345" customFormat="1" ht="19.899999999999999" customHeight="1">
      <c r="A476" s="354" t="str">
        <f>IF(ISBLANK(INDEX('Policy Characteristics'!A:A,MATCH($C476,'Policy Characteristics'!$C:$C,0))),"",INDEX('Policy Characteristics'!A:A,MATCH($C476,'Policy Characteristics'!$C:$C,0)))</f>
        <v>Electricity Supply</v>
      </c>
      <c r="B476" s="366" t="str">
        <f>IF(ISBLANK(INDEX('Policy Characteristics'!B:B,MATCH($C476,'Policy Characteristics'!$C:$C,0))),"",INDEX('Policy Characteristics'!B:B,MATCH($C476,'Policy Characteristics'!$C:$C,0)))</f>
        <v>Change in Expected Power Plant Capacity Factor</v>
      </c>
      <c r="C476" s="240" t="str">
        <f t="shared" si="26"/>
        <v>Percentage Reduction in Plant Downtime</v>
      </c>
      <c r="D476" s="348" t="s">
        <v>780</v>
      </c>
      <c r="E476" s="253"/>
      <c r="F476" s="348" t="s">
        <v>781</v>
      </c>
      <c r="G476" s="348"/>
      <c r="H476" s="241">
        <v>1788</v>
      </c>
      <c r="I476" s="369" t="s">
        <v>680</v>
      </c>
      <c r="J476" s="368" t="str">
        <f>IF(ISBLANK(INDEX('Policy Characteristics'!D:D,MATCH($C476,'Policy Characteristics'!$C:$C,0))),"",INDEX('Policy Characteristics'!D:D,MATCH($C476,'Policy Characteristics'!$C:$C,0)))</f>
        <v>Reduce Plant Downtime</v>
      </c>
      <c r="K476" s="354" t="str">
        <f>IF(ISBLANK(INDEX('Policy Characteristics'!E:E,MATCH($C476,'Policy Characteristics'!$C:$C,0))),"",INDEX('Policy Characteristics'!E:E,MATCH($C476,'Policy Characteristics'!$C:$C,0)))</f>
        <v>elec reduce plant downtime</v>
      </c>
      <c r="L476" s="222">
        <f>IF(ISBLANK(INDEX('Policy Characteristics'!F:F,MATCH($C476,'Policy Characteristics'!$C:$C,0))),"",INDEX('Policy Characteristics'!F:F,MATCH($C476,'Policy Characteristics'!$C:$C,0)))</f>
        <v>-0.3</v>
      </c>
      <c r="M476" s="222">
        <f>IF(ISBLANK(INDEX('Policy Characteristics'!G:G,MATCH($C476,'Policy Characteristics'!$C:$C,0))),"",INDEX('Policy Characteristics'!G:G,MATCH($C476,'Policy Characteristics'!$C:$C,0)))</f>
        <v>0.6</v>
      </c>
      <c r="N476" s="222">
        <f>IF(ISBLANK(INDEX('Policy Characteristics'!H:H,MATCH($C476,'Policy Characteristics'!$C:$C,0))),"",INDEX('Policy Characteristics'!H:H,MATCH($C476,'Policy Characteristics'!$C:$C,0)))</f>
        <v>0.01</v>
      </c>
      <c r="O476" s="354" t="str">
        <f>IF(ISBLANK(INDEX('Policy Characteristics'!I:I,MATCH($C476,'Policy Characteristics'!$C:$C,0))),"",INDEX('Policy Characteristics'!I:I,MATCH($C476,'Policy Characteristics'!$C:$C,0)))</f>
        <v>% reduction in downtime</v>
      </c>
      <c r="P476" s="354" t="str">
        <f>IF(ISBLANK(INDEX('Policy Characteristics'!J:J,MATCH($C476,'Policy Characteristics'!$C:$C,0))),"",INDEX('Policy Characteristics'!J:J,MATCH($C476,'Policy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76" s="354" t="str">
        <f>IF(ISBLANK(INDEX('Policy Characteristics'!K:K,MATCH($C476,'Policy Characteristics'!$C:$C,0))),"",INDEX('Policy Characteristics'!K:K,MATCH($C476,'Policy Characteristics'!$C:$C,0)))</f>
        <v>electricity-sector-main.html#red-downtime</v>
      </c>
      <c r="R476" s="354" t="str">
        <f>IF(ISBLANK(INDEX('Policy Characteristics'!L:L,MATCH($C476,'Policy Characteristics'!$C:$C,0))),"",INDEX('Policy Characteristics'!L:L,MATCH($C476,'Policy Characteristics'!$C:$C,0)))</f>
        <v>reduce-downtime.html</v>
      </c>
    </row>
    <row r="477" spans="1:18" s="345" customFormat="1" ht="19.899999999999999" customHeight="1">
      <c r="A477" s="354" t="str">
        <f>IF(ISBLANK(INDEX('Policy Characteristics'!A:A,MATCH($C477,'Policy Characteristics'!$C:$C,0))),"",INDEX('Policy Characteristics'!A:A,MATCH($C477,'Policy Characteristics'!$C:$C,0)))</f>
        <v>Electricity Supply</v>
      </c>
      <c r="B477" s="366" t="str">
        <f>IF(ISBLANK(INDEX('Policy Characteristics'!B:B,MATCH($C477,'Policy Characteristics'!$C:$C,0))),"",INDEX('Policy Characteristics'!B:B,MATCH($C477,'Policy Characteristics'!$C:$C,0)))</f>
        <v>Change in Expected Power Plant Capacity Factor</v>
      </c>
      <c r="C477" s="240" t="str">
        <f t="shared" si="26"/>
        <v>Percentage Reduction in Plant Downtime</v>
      </c>
      <c r="D477" s="348" t="s">
        <v>782</v>
      </c>
      <c r="E477" s="253"/>
      <c r="F477" s="348" t="s">
        <v>783</v>
      </c>
      <c r="G477" s="348"/>
      <c r="H477" s="241">
        <v>2242</v>
      </c>
      <c r="I477" s="369" t="s">
        <v>680</v>
      </c>
      <c r="J477" s="368" t="str">
        <f>IF(ISBLANK(INDEX('Policy Characteristics'!D:D,MATCH($C477,'Policy Characteristics'!$C:$C,0))),"",INDEX('Policy Characteristics'!D:D,MATCH($C477,'Policy Characteristics'!$C:$C,0)))</f>
        <v>Reduce Plant Downtime</v>
      </c>
      <c r="K477" s="354" t="str">
        <f>IF(ISBLANK(INDEX('Policy Characteristics'!E:E,MATCH($C477,'Policy Characteristics'!$C:$C,0))),"",INDEX('Policy Characteristics'!E:E,MATCH($C477,'Policy Characteristics'!$C:$C,0)))</f>
        <v>elec reduce plant downtime</v>
      </c>
      <c r="L477" s="222">
        <f>IF(ISBLANK(INDEX('Policy Characteristics'!F:F,MATCH($C477,'Policy Characteristics'!$C:$C,0))),"",INDEX('Policy Characteristics'!F:F,MATCH($C477,'Policy Characteristics'!$C:$C,0)))</f>
        <v>-0.3</v>
      </c>
      <c r="M477" s="222">
        <f>IF(ISBLANK(INDEX('Policy Characteristics'!G:G,MATCH($C477,'Policy Characteristics'!$C:$C,0))),"",INDEX('Policy Characteristics'!G:G,MATCH($C477,'Policy Characteristics'!$C:$C,0)))</f>
        <v>0.6</v>
      </c>
      <c r="N477" s="222">
        <f>IF(ISBLANK(INDEX('Policy Characteristics'!H:H,MATCH($C477,'Policy Characteristics'!$C:$C,0))),"",INDEX('Policy Characteristics'!H:H,MATCH($C477,'Policy Characteristics'!$C:$C,0)))</f>
        <v>0.01</v>
      </c>
      <c r="O477" s="354" t="str">
        <f>IF(ISBLANK(INDEX('Policy Characteristics'!I:I,MATCH($C477,'Policy Characteristics'!$C:$C,0))),"",INDEX('Policy Characteristics'!I:I,MATCH($C477,'Policy Characteristics'!$C:$C,0)))</f>
        <v>% reduction in downtime</v>
      </c>
      <c r="P477" s="354" t="str">
        <f>IF(ISBLANK(INDEX('Policy Characteristics'!J:J,MATCH($C477,'Policy Characteristics'!$C:$C,0))),"",INDEX('Policy Characteristics'!J:J,MATCH($C477,'Policy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v>
      </c>
      <c r="Q477" s="354" t="str">
        <f>IF(ISBLANK(INDEX('Policy Characteristics'!K:K,MATCH($C477,'Policy Characteristics'!$C:$C,0))),"",INDEX('Policy Characteristics'!K:K,MATCH($C477,'Policy Characteristics'!$C:$C,0)))</f>
        <v>electricity-sector-main.html#red-downtime</v>
      </c>
      <c r="R477" s="354"/>
    </row>
    <row r="478" spans="1:18" s="345" customFormat="1" ht="19.899999999999999" customHeight="1">
      <c r="A478" s="354" t="str">
        <f>IF(ISBLANK(INDEX('Policy Characteristics'!A:A,MATCH($C478,'Policy Characteristics'!$C:$C,0))),"",INDEX('Policy Characteristics'!A:A,MATCH($C478,'Policy Characteristics'!$C:$C,0)))</f>
        <v>Electricity Supply</v>
      </c>
      <c r="B478" s="366" t="str">
        <f>IF(ISBLANK(INDEX('Policy Characteristics'!B:B,MATCH($C478,'Policy Characteristics'!$C:$C,0))),"",INDEX('Policy Characteristics'!B:B,MATCH($C478,'Policy Characteristics'!$C:$C,0)))</f>
        <v>Reduce Soft Costs</v>
      </c>
      <c r="C478" s="241" t="s">
        <v>294</v>
      </c>
      <c r="D478" s="348" t="s">
        <v>746</v>
      </c>
      <c r="E478" s="348"/>
      <c r="F478" s="348" t="s">
        <v>747</v>
      </c>
      <c r="G478" s="348"/>
      <c r="H478" s="241">
        <v>194</v>
      </c>
      <c r="I478" s="369" t="s">
        <v>670</v>
      </c>
      <c r="J478" s="368" t="str">
        <f>IF(ISBLANK(INDEX('Policy Characteristics'!D:D,MATCH($C478,'Policy Characteristics'!$C:$C,0))),"",INDEX('Policy Characteristics'!D:D,MATCH($C478,'Policy Characteristics'!$C:$C,0)))</f>
        <v>Reduce Soft Costs</v>
      </c>
      <c r="K478" s="354" t="str">
        <f>IF(ISBLANK(INDEX('Policy Characteristics'!E:E,MATCH($C478,'Policy Characteristics'!$C:$C,0))),"",INDEX('Policy Characteristics'!E:E,MATCH($C478,'Policy Characteristics'!$C:$C,0)))</f>
        <v>elec reduce soft costs</v>
      </c>
      <c r="L478" s="222">
        <f>IF(ISBLANK(INDEX('Policy Characteristics'!F:F,MATCH($C478,'Policy Characteristics'!$C:$C,0))),"",INDEX('Policy Characteristics'!F:F,MATCH($C478,'Policy Characteristics'!$C:$C,0)))</f>
        <v>0</v>
      </c>
      <c r="M478" s="222">
        <f>IF(ISBLANK(INDEX('Policy Characteristics'!G:G,MATCH($C478,'Policy Characteristics'!$C:$C,0))),"",INDEX('Policy Characteristics'!G:G,MATCH($C478,'Policy Characteristics'!$C:$C,0)))</f>
        <v>0.9</v>
      </c>
      <c r="N478" s="222">
        <f>IF(ISBLANK(INDEX('Policy Characteristics'!H:H,MATCH($C478,'Policy Characteristics'!$C:$C,0))),"",INDEX('Policy Characteristics'!H:H,MATCH($C478,'Policy Characteristics'!$C:$C,0)))</f>
        <v>0.01</v>
      </c>
      <c r="O478" s="354" t="str">
        <f>IF(ISBLANK(INDEX('Policy Characteristics'!I:I,MATCH($C478,'Policy Characteristics'!$C:$C,0))),"",INDEX('Policy Characteristics'!I:I,MATCH($C478,'Policy Characteristics'!$C:$C,0)))</f>
        <v>% reduction in soft costs</v>
      </c>
      <c r="P478" s="354" t="str">
        <f>IF(ISBLANK(INDEX('Policy Characteristics'!J:J,MATCH($C478,'Policy Characteristics'!$C:$C,0))),"",INDEX('Policy Characteristics'!J:J,MATCH($C478,'Policy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8" s="354" t="str">
        <f>IF(ISBLANK(INDEX('Policy Characteristics'!K:K,MATCH($C478,'Policy Characteristics'!$C:$C,0))),"",INDEX('Policy Characteristics'!K:K,MATCH($C478,'Policy Characteristics'!$C:$C,0)))</f>
        <v>endogenous-learning.html#red-soft-costs</v>
      </c>
      <c r="R478" s="354" t="str">
        <f>IF(ISBLANK(INDEX('Policy Characteristics'!L:L,MATCH($C478,'Policy Characteristics'!$C:$C,0))),"",INDEX('Policy Characteristics'!L:L,MATCH($C478,'Policy Characteristics'!$C:$C,0)))</f>
        <v>reduce-soft-costs.html</v>
      </c>
    </row>
    <row r="479" spans="1:18" s="345" customFormat="1" ht="19.899999999999999" customHeight="1">
      <c r="A479" s="354" t="str">
        <f>IF(ISBLANK(INDEX('Policy Characteristics'!A:A,MATCH($C479,'Policy Characteristics'!$C:$C,0))),"",INDEX('Policy Characteristics'!A:A,MATCH($C479,'Policy Characteristics'!$C:$C,0)))</f>
        <v>Electricity Supply</v>
      </c>
      <c r="B479" s="366" t="str">
        <f>IF(ISBLANK(INDEX('Policy Characteristics'!B:B,MATCH($C479,'Policy Characteristics'!$C:$C,0))),"",INDEX('Policy Characteristics'!B:B,MATCH($C479,'Policy Characteristics'!$C:$C,0)))</f>
        <v>Reduce Soft Costs</v>
      </c>
      <c r="C479" s="240" t="str">
        <f t="shared" ref="C479:C480" si="27">C$478</f>
        <v>Percent Reduction in Soft Costs of Capacity Construction</v>
      </c>
      <c r="D479" s="348" t="s">
        <v>748</v>
      </c>
      <c r="E479" s="348"/>
      <c r="F479" s="348" t="s">
        <v>749</v>
      </c>
      <c r="G479" s="348"/>
      <c r="H479" s="241">
        <v>195</v>
      </c>
      <c r="I479" s="369" t="s">
        <v>670</v>
      </c>
      <c r="J479" s="368" t="str">
        <f>IF(ISBLANK(INDEX('Policy Characteristics'!D:D,MATCH($C479,'Policy Characteristics'!$C:$C,0))),"",INDEX('Policy Characteristics'!D:D,MATCH($C479,'Policy Characteristics'!$C:$C,0)))</f>
        <v>Reduce Soft Costs</v>
      </c>
      <c r="K479" s="354" t="str">
        <f>IF(ISBLANK(INDEX('Policy Characteristics'!E:E,MATCH($C479,'Policy Characteristics'!$C:$C,0))),"",INDEX('Policy Characteristics'!E:E,MATCH($C479,'Policy Characteristics'!$C:$C,0)))</f>
        <v>elec reduce soft costs</v>
      </c>
      <c r="L479" s="222">
        <f>IF(ISBLANK(INDEX('Policy Characteristics'!F:F,MATCH($C479,'Policy Characteristics'!$C:$C,0))),"",INDEX('Policy Characteristics'!F:F,MATCH($C479,'Policy Characteristics'!$C:$C,0)))</f>
        <v>0</v>
      </c>
      <c r="M479" s="222">
        <f>IF(ISBLANK(INDEX('Policy Characteristics'!G:G,MATCH($C479,'Policy Characteristics'!$C:$C,0))),"",INDEX('Policy Characteristics'!G:G,MATCH($C479,'Policy Characteristics'!$C:$C,0)))</f>
        <v>0.9</v>
      </c>
      <c r="N479" s="222">
        <f>IF(ISBLANK(INDEX('Policy Characteristics'!H:H,MATCH($C479,'Policy Characteristics'!$C:$C,0))),"",INDEX('Policy Characteristics'!H:H,MATCH($C479,'Policy Characteristics'!$C:$C,0)))</f>
        <v>0.01</v>
      </c>
      <c r="O479" s="354" t="str">
        <f>IF(ISBLANK(INDEX('Policy Characteristics'!I:I,MATCH($C479,'Policy Characteristics'!$C:$C,0))),"",INDEX('Policy Characteristics'!I:I,MATCH($C479,'Policy Characteristics'!$C:$C,0)))</f>
        <v>% reduction in soft costs</v>
      </c>
      <c r="P479" s="354" t="str">
        <f>IF(ISBLANK(INDEX('Policy Characteristics'!J:J,MATCH($C479,'Policy Characteristics'!$C:$C,0))),"",INDEX('Policy Characteristics'!J:J,MATCH($C479,'Policy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9" s="354" t="str">
        <f>IF(ISBLANK(INDEX('Policy Characteristics'!K:K,MATCH($C479,'Policy Characteristics'!$C:$C,0))),"",INDEX('Policy Characteristics'!K:K,MATCH($C479,'Policy Characteristics'!$C:$C,0)))</f>
        <v>endogenous-learning.html#red-soft-costs</v>
      </c>
      <c r="R479" s="354" t="str">
        <f>IF(ISBLANK(INDEX('Policy Characteristics'!L:L,MATCH($C479,'Policy Characteristics'!$C:$C,0))),"",INDEX('Policy Characteristics'!L:L,MATCH($C479,'Policy Characteristics'!$C:$C,0)))</f>
        <v>reduce-soft-costs.html</v>
      </c>
    </row>
    <row r="480" spans="1:18" s="345" customFormat="1" ht="19.899999999999999" customHeight="1">
      <c r="A480" s="354" t="str">
        <f>IF(ISBLANK(INDEX('Policy Characteristics'!A:A,MATCH($C480,'Policy Characteristics'!$C:$C,0))),"",INDEX('Policy Characteristics'!A:A,MATCH($C480,'Policy Characteristics'!$C:$C,0)))</f>
        <v>Electricity Supply</v>
      </c>
      <c r="B480" s="366" t="str">
        <f>IF(ISBLANK(INDEX('Policy Characteristics'!B:B,MATCH($C480,'Policy Characteristics'!$C:$C,0))),"",INDEX('Policy Characteristics'!B:B,MATCH($C480,'Policy Characteristics'!$C:$C,0)))</f>
        <v>Reduce Soft Costs</v>
      </c>
      <c r="C480" s="240" t="str">
        <f t="shared" si="27"/>
        <v>Percent Reduction in Soft Costs of Capacity Construction</v>
      </c>
      <c r="D480" s="348" t="s">
        <v>762</v>
      </c>
      <c r="E480" s="348"/>
      <c r="F480" s="348" t="s">
        <v>763</v>
      </c>
      <c r="G480" s="348"/>
      <c r="H480" s="241">
        <v>196</v>
      </c>
      <c r="I480" s="369" t="s">
        <v>670</v>
      </c>
      <c r="J480" s="368" t="str">
        <f>IF(ISBLANK(INDEX('Policy Characteristics'!D:D,MATCH($C480,'Policy Characteristics'!$C:$C,0))),"",INDEX('Policy Characteristics'!D:D,MATCH($C480,'Policy Characteristics'!$C:$C,0)))</f>
        <v>Reduce Soft Costs</v>
      </c>
      <c r="K480" s="354" t="str">
        <f>IF(ISBLANK(INDEX('Policy Characteristics'!E:E,MATCH($C480,'Policy Characteristics'!$C:$C,0))),"",INDEX('Policy Characteristics'!E:E,MATCH($C480,'Policy Characteristics'!$C:$C,0)))</f>
        <v>elec reduce soft costs</v>
      </c>
      <c r="L480" s="222">
        <f>IF(ISBLANK(INDEX('Policy Characteristics'!F:F,MATCH($C480,'Policy Characteristics'!$C:$C,0))),"",INDEX('Policy Characteristics'!F:F,MATCH($C480,'Policy Characteristics'!$C:$C,0)))</f>
        <v>0</v>
      </c>
      <c r="M480" s="222">
        <f>IF(ISBLANK(INDEX('Policy Characteristics'!G:G,MATCH($C480,'Policy Characteristics'!$C:$C,0))),"",INDEX('Policy Characteristics'!G:G,MATCH($C480,'Policy Characteristics'!$C:$C,0)))</f>
        <v>0.9</v>
      </c>
      <c r="N480" s="222">
        <f>IF(ISBLANK(INDEX('Policy Characteristics'!H:H,MATCH($C480,'Policy Characteristics'!$C:$C,0))),"",INDEX('Policy Characteristics'!H:H,MATCH($C480,'Policy Characteristics'!$C:$C,0)))</f>
        <v>0.01</v>
      </c>
      <c r="O480" s="354" t="str">
        <f>IF(ISBLANK(INDEX('Policy Characteristics'!I:I,MATCH($C480,'Policy Characteristics'!$C:$C,0))),"",INDEX('Policy Characteristics'!I:I,MATCH($C480,'Policy Characteristics'!$C:$C,0)))</f>
        <v>% reduction in soft costs</v>
      </c>
      <c r="P480" s="354" t="str">
        <f>IF(ISBLANK(INDEX('Policy Characteristics'!J:J,MATCH($C480,'Policy Characteristics'!$C:$C,0))),"",INDEX('Policy Characteristics'!J:J,MATCH($C480,'Policy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80" s="354" t="str">
        <f>IF(ISBLANK(INDEX('Policy Characteristics'!K:K,MATCH($C480,'Policy Characteristics'!$C:$C,0))),"",INDEX('Policy Characteristics'!K:K,MATCH($C480,'Policy Characteristics'!$C:$C,0)))</f>
        <v>endogenous-learning.html#red-soft-costs</v>
      </c>
      <c r="R480" s="354" t="str">
        <f>IF(ISBLANK(INDEX('Policy Characteristics'!L:L,MATCH($C480,'Policy Characteristics'!$C:$C,0))),"",INDEX('Policy Characteristics'!L:L,MATCH($C480,'Policy Characteristics'!$C:$C,0)))</f>
        <v>reduce-soft-costs.html</v>
      </c>
    </row>
    <row r="481" spans="1:18" s="345" customFormat="1" ht="19.899999999999999" customHeight="1">
      <c r="A481" s="354" t="str">
        <f>IF(ISBLANK(INDEX('Policy Characteristics'!A:A,MATCH($C481,'Policy Characteristics'!$C:$C,0))),"",INDEX('Policy Characteristics'!A:A,MATCH($C481,'Policy Characteristics'!$C:$C,0)))</f>
        <v>Electricity Supply</v>
      </c>
      <c r="B481" s="366" t="str">
        <f>IF(ISBLANK(INDEX('Policy Characteristics'!B:B,MATCH($C481,'Policy Characteristics'!$C:$C,0))),"",INDEX('Policy Characteristics'!B:B,MATCH($C481,'Policy Characteristics'!$C:$C,0)))</f>
        <v>Reduce Transmission &amp; Distribution Losses</v>
      </c>
      <c r="C481" s="345" t="s">
        <v>301</v>
      </c>
      <c r="D481" s="348"/>
      <c r="E481" s="348"/>
      <c r="F481" s="348"/>
      <c r="G481" s="348"/>
      <c r="H481" s="241">
        <v>145</v>
      </c>
      <c r="I481" s="369" t="s">
        <v>670</v>
      </c>
      <c r="J481" s="368" t="str">
        <f>IF(ISBLANK(INDEX('Policy Characteristics'!D:D,MATCH($C481,'Policy Characteristics'!$C:$C,0))),"",INDEX('Policy Characteristics'!D:D,MATCH($C481,'Policy Characteristics'!$C:$C,0)))</f>
        <v>Reduce T&amp;D Losses</v>
      </c>
      <c r="K481" s="354" t="str">
        <f>IF(ISBLANK(INDEX('Policy Characteristics'!E:E,MATCH($C481,'Policy Characteristics'!$C:$C,0))),"",INDEX('Policy Characteristics'!E:E,MATCH($C481,'Policy Characteristics'!$C:$C,0)))</f>
        <v>elec avoid TND loss</v>
      </c>
      <c r="L481" s="222">
        <f>IF(ISBLANK(INDEX('Policy Characteristics'!F:F,MATCH($C481,'Policy Characteristics'!$C:$C,0))),"",INDEX('Policy Characteristics'!F:F,MATCH($C481,'Policy Characteristics'!$C:$C,0)))</f>
        <v>0</v>
      </c>
      <c r="M481" s="222">
        <f>IF(ISBLANK(INDEX('Policy Characteristics'!G:G,MATCH($C481,'Policy Characteristics'!$C:$C,0))),"",INDEX('Policy Characteristics'!G:G,MATCH($C481,'Policy Characteristics'!$C:$C,0)))</f>
        <v>0.4</v>
      </c>
      <c r="N481" s="222">
        <f>IF(ISBLANK(INDEX('Policy Characteristics'!H:H,MATCH($C481,'Policy Characteristics'!$C:$C,0))),"",INDEX('Policy Characteristics'!H:H,MATCH($C481,'Policy Characteristics'!$C:$C,0)))</f>
        <v>0.01</v>
      </c>
      <c r="O481" s="354" t="str">
        <f>IF(ISBLANK(INDEX('Policy Characteristics'!I:I,MATCH($C481,'Policy Characteristics'!$C:$C,0))),"",INDEX('Policy Characteristics'!I:I,MATCH($C481,'Policy Characteristics'!$C:$C,0)))</f>
        <v>% of losses avoided</v>
      </c>
      <c r="P481" s="354" t="str">
        <f>IF(ISBLANK(INDEX('Policy Characteristics'!J:J,MATCH($C481,'Policy Characteristics'!$C:$C,0))),"",INDEX('Policy Characteristics'!J:J,MATCH($C481,'Policy Characteristics'!$C:$C,0)))</f>
        <v>**Description:** This policy specifies the reduction in transmission and distribution losses that will be achieved by 2050. // **Guidance for setting values:** South Korea has transmission and distribution losses of about 3.5%. U.S. have T&amp;D losses of about 6%, and Germany, Japan, Finland, and Netherlands have around 4%.</v>
      </c>
      <c r="Q481" s="354" t="str">
        <f>IF(ISBLANK(INDEX('Policy Characteristics'!K:K,MATCH($C481,'Policy Characteristics'!$C:$C,0))),"",INDEX('Policy Characteristics'!K:K,MATCH($C481,'Policy Characteristics'!$C:$C,0)))</f>
        <v>electricity-sector-main.html#red-tnd-losses</v>
      </c>
      <c r="R481" s="354" t="str">
        <f>IF(ISBLANK(INDEX('Policy Characteristics'!L:L,MATCH($C481,'Policy Characteristics'!$C:$C,0))),"",INDEX('Policy Characteristics'!L:L,MATCH($C481,'Policy Characteristics'!$C:$C,0)))</f>
        <v>reduce-tnd-losses.html</v>
      </c>
    </row>
    <row r="482" spans="1:18" s="345" customFormat="1" ht="19.899999999999999" customHeight="1">
      <c r="A482" s="354" t="str">
        <f>IF(ISBLANK(INDEX('Policy Characteristics'!A:A,MATCH($C482,'Policy Characteristics'!$C:$C,0))),"",INDEX('Policy Characteristics'!A:A,MATCH($C482,'Policy Characteristics'!$C:$C,0)))</f>
        <v>Electricity Supply</v>
      </c>
      <c r="B482" s="366" t="str">
        <f>IF(ISBLANK(INDEX('Policy Characteristics'!B:B,MATCH($C482,'Policy Characteristics'!$C:$C,0))),"",INDEX('Policy Characteristics'!B:B,MATCH($C482,'Policy Characteristics'!$C:$C,0)))</f>
        <v>Subsidy for Capacity Construction</v>
      </c>
      <c r="C482" s="345" t="s">
        <v>310</v>
      </c>
      <c r="D482" s="253" t="s">
        <v>736</v>
      </c>
      <c r="E482" s="253"/>
      <c r="F482" s="253" t="s">
        <v>737</v>
      </c>
      <c r="G482" s="348"/>
      <c r="H482" s="241">
        <v>691</v>
      </c>
      <c r="I482" s="369" t="s">
        <v>680</v>
      </c>
      <c r="J482" s="368" t="str">
        <f>IF(ISBLANK(INDEX('Policy Characteristics'!D:D,MATCH($C482,'Policy Characteristics'!$C:$C,0))),"",INDEX('Policy Characteristics'!D:D,MATCH($C482,'Policy Characteristics'!$C:$C,0)))</f>
        <v>Subsidy for Capacity Construction</v>
      </c>
      <c r="K482" s="354" t="str">
        <f>IF(ISBLANK(INDEX('Policy Characteristics'!E:E,MATCH($C482,'Policy Characteristics'!$C:$C,0))),"",INDEX('Policy Characteristics'!E:E,MATCH($C482,'Policy Characteristics'!$C:$C,0)))</f>
        <v>elec capacity construction subsidy</v>
      </c>
      <c r="L482" s="222">
        <f>IF(ISBLANK(INDEX('Policy Characteristics'!F:F,MATCH($C482,'Policy Characteristics'!$C:$C,0))),"",INDEX('Policy Characteristics'!F:F,MATCH($C482,'Policy Characteristics'!$C:$C,0)))</f>
        <v>0</v>
      </c>
      <c r="M482" s="222">
        <f>IF(ISBLANK(INDEX('Policy Characteristics'!G:G,MATCH($C482,'Policy Characteristics'!$C:$C,0))),"",INDEX('Policy Characteristics'!G:G,MATCH($C482,'Policy Characteristics'!$C:$C,0)))</f>
        <v>0.95</v>
      </c>
      <c r="N482" s="222">
        <f>IF(ISBLANK(INDEX('Policy Characteristics'!H:H,MATCH($C482,'Policy Characteristics'!$C:$C,0))),"",INDEX('Policy Characteristics'!H:H,MATCH($C482,'Policy Characteristics'!$C:$C,0)))</f>
        <v>0.01</v>
      </c>
      <c r="O482" s="354" t="str">
        <f>IF(ISBLANK(INDEX('Policy Characteristics'!I:I,MATCH($C482,'Policy Characteristics'!$C:$C,0))),"",INDEX('Policy Characteristics'!I:I,MATCH($C482,'Policy Characteristics'!$C:$C,0)))</f>
        <v>% of construction cost</v>
      </c>
      <c r="P482" s="354" t="str">
        <f>IF(ISBLANK(INDEX('Policy Characteristics'!J:J,MATCH($C482,'Policy Characteristics'!$C:$C,0))),"",INDEX('Policy Characteristics'!J:J,MATCH($C482,'Policy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2" s="354" t="str">
        <f>IF(ISBLANK(INDEX('Policy Characteristics'!K:K,MATCH($C482,'Policy Characteristics'!$C:$C,0))),"",INDEX('Policy Characteristics'!K:K,MATCH($C482,'Policy Characteristics'!$C:$C,0)))</f>
        <v>electricity-sector-main.html#subsidies</v>
      </c>
      <c r="R482" s="354" t="str">
        <f>IF(ISBLANK(INDEX('Policy Characteristics'!L:L,MATCH($C482,'Policy Characteristics'!$C:$C,0))),"",INDEX('Policy Characteristics'!L:L,MATCH($C482,'Policy Characteristics'!$C:$C,0)))</f>
        <v/>
      </c>
    </row>
    <row r="483" spans="1:18" s="345" customFormat="1" ht="19.899999999999999" customHeight="1">
      <c r="A483" s="354" t="str">
        <f>IF(ISBLANK(INDEX('Policy Characteristics'!A:A,MATCH($C483,'Policy Characteristics'!$C:$C,0))),"",INDEX('Policy Characteristics'!A:A,MATCH($C483,'Policy Characteristics'!$C:$C,0)))</f>
        <v>Electricity Supply</v>
      </c>
      <c r="B483" s="366" t="str">
        <f>IF(ISBLANK(INDEX('Policy Characteristics'!B:B,MATCH($C483,'Policy Characteristics'!$C:$C,0))),"",INDEX('Policy Characteristics'!B:B,MATCH($C483,'Policy Characteristics'!$C:$C,0)))</f>
        <v>Subsidy for Capacity Construction</v>
      </c>
      <c r="C483" s="240" t="str">
        <f>C$482</f>
        <v>Perc Subsidy for Elec Capacity Construction</v>
      </c>
      <c r="D483" s="348" t="s">
        <v>738</v>
      </c>
      <c r="E483" s="253"/>
      <c r="F483" s="348" t="s">
        <v>739</v>
      </c>
      <c r="G483" s="348"/>
      <c r="H483" s="241">
        <v>692</v>
      </c>
      <c r="I483" s="369" t="s">
        <v>680</v>
      </c>
      <c r="J483" s="368" t="str">
        <f>IF(ISBLANK(INDEX('Policy Characteristics'!D:D,MATCH($C483,'Policy Characteristics'!$C:$C,0))),"",INDEX('Policy Characteristics'!D:D,MATCH($C483,'Policy Characteristics'!$C:$C,0)))</f>
        <v>Subsidy for Capacity Construction</v>
      </c>
      <c r="K483" s="354" t="str">
        <f>IF(ISBLANK(INDEX('Policy Characteristics'!E:E,MATCH($C483,'Policy Characteristics'!$C:$C,0))),"",INDEX('Policy Characteristics'!E:E,MATCH($C483,'Policy Characteristics'!$C:$C,0)))</f>
        <v>elec capacity construction subsidy</v>
      </c>
      <c r="L483" s="222">
        <f>IF(ISBLANK(INDEX('Policy Characteristics'!F:F,MATCH($C483,'Policy Characteristics'!$C:$C,0))),"",INDEX('Policy Characteristics'!F:F,MATCH($C483,'Policy Characteristics'!$C:$C,0)))</f>
        <v>0</v>
      </c>
      <c r="M483" s="222">
        <f>IF(ISBLANK(INDEX('Policy Characteristics'!G:G,MATCH($C483,'Policy Characteristics'!$C:$C,0))),"",INDEX('Policy Characteristics'!G:G,MATCH($C483,'Policy Characteristics'!$C:$C,0)))</f>
        <v>0.95</v>
      </c>
      <c r="N483" s="222">
        <f>IF(ISBLANK(INDEX('Policy Characteristics'!H:H,MATCH($C483,'Policy Characteristics'!$C:$C,0))),"",INDEX('Policy Characteristics'!H:H,MATCH($C483,'Policy Characteristics'!$C:$C,0)))</f>
        <v>0.01</v>
      </c>
      <c r="O483" s="354" t="str">
        <f>IF(ISBLANK(INDEX('Policy Characteristics'!I:I,MATCH($C483,'Policy Characteristics'!$C:$C,0))),"",INDEX('Policy Characteristics'!I:I,MATCH($C483,'Policy Characteristics'!$C:$C,0)))</f>
        <v>% of construction cost</v>
      </c>
      <c r="P483" s="354" t="str">
        <f>IF(ISBLANK(INDEX('Policy Characteristics'!J:J,MATCH($C483,'Policy Characteristics'!$C:$C,0))),"",INDEX('Policy Characteristics'!J:J,MATCH($C483,'Policy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3" s="354" t="str">
        <f>IF(ISBLANK(INDEX('Policy Characteristics'!K:K,MATCH($C483,'Policy Characteristics'!$C:$C,0))),"",INDEX('Policy Characteristics'!K:K,MATCH($C483,'Policy Characteristics'!$C:$C,0)))</f>
        <v>electricity-sector-main.html#subsidies</v>
      </c>
      <c r="R483" s="354" t="str">
        <f>IF(ISBLANK(INDEX('Policy Characteristics'!L:L,MATCH($C483,'Policy Characteristics'!$C:$C,0))),"",INDEX('Policy Characteristics'!L:L,MATCH($C483,'Policy Characteristics'!$C:$C,0)))</f>
        <v/>
      </c>
    </row>
    <row r="484" spans="1:18" s="345" customFormat="1" ht="19.899999999999999" customHeight="1">
      <c r="A484" s="354" t="str">
        <f>IF(ISBLANK(INDEX('Policy Characteristics'!A:A,MATCH($C484,'Policy Characteristics'!$C:$C,0))),"",INDEX('Policy Characteristics'!A:A,MATCH($C484,'Policy Characteristics'!$C:$C,0)))</f>
        <v>Electricity Supply</v>
      </c>
      <c r="B484" s="366" t="str">
        <f>IF(ISBLANK(INDEX('Policy Characteristics'!B:B,MATCH($C484,'Policy Characteristics'!$C:$C,0))),"",INDEX('Policy Characteristics'!B:B,MATCH($C484,'Policy Characteristics'!$C:$C,0)))</f>
        <v>Subsidy for Capacity Construction</v>
      </c>
      <c r="C484" s="240" t="str">
        <f t="shared" ref="C484:C505" si="28">C$482</f>
        <v>Perc Subsidy for Elec Capacity Construction</v>
      </c>
      <c r="D484" s="348" t="s">
        <v>740</v>
      </c>
      <c r="E484" s="253"/>
      <c r="F484" s="348" t="s">
        <v>741</v>
      </c>
      <c r="G484" s="348"/>
      <c r="H484" s="241">
        <v>1789</v>
      </c>
      <c r="I484" s="369" t="s">
        <v>680</v>
      </c>
      <c r="J484" s="368" t="str">
        <f>IF(ISBLANK(INDEX('Policy Characteristics'!D:D,MATCH($C484,'Policy Characteristics'!$C:$C,0))),"",INDEX('Policy Characteristics'!D:D,MATCH($C484,'Policy Characteristics'!$C:$C,0)))</f>
        <v>Subsidy for Capacity Construction</v>
      </c>
      <c r="K484" s="354" t="str">
        <f>IF(ISBLANK(INDEX('Policy Characteristics'!E:E,MATCH($C484,'Policy Characteristics'!$C:$C,0))),"",INDEX('Policy Characteristics'!E:E,MATCH($C484,'Policy Characteristics'!$C:$C,0)))</f>
        <v>elec capacity construction subsidy</v>
      </c>
      <c r="L484" s="222">
        <f>IF(ISBLANK(INDEX('Policy Characteristics'!F:F,MATCH($C484,'Policy Characteristics'!$C:$C,0))),"",INDEX('Policy Characteristics'!F:F,MATCH($C484,'Policy Characteristics'!$C:$C,0)))</f>
        <v>0</v>
      </c>
      <c r="M484" s="222">
        <f>IF(ISBLANK(INDEX('Policy Characteristics'!G:G,MATCH($C484,'Policy Characteristics'!$C:$C,0))),"",INDEX('Policy Characteristics'!G:G,MATCH($C484,'Policy Characteristics'!$C:$C,0)))</f>
        <v>0.95</v>
      </c>
      <c r="N484" s="222">
        <f>IF(ISBLANK(INDEX('Policy Characteristics'!H:H,MATCH($C484,'Policy Characteristics'!$C:$C,0))),"",INDEX('Policy Characteristics'!H:H,MATCH($C484,'Policy Characteristics'!$C:$C,0)))</f>
        <v>0.01</v>
      </c>
      <c r="O484" s="354" t="str">
        <f>IF(ISBLANK(INDEX('Policy Characteristics'!I:I,MATCH($C484,'Policy Characteristics'!$C:$C,0))),"",INDEX('Policy Characteristics'!I:I,MATCH($C484,'Policy Characteristics'!$C:$C,0)))</f>
        <v>% of construction cost</v>
      </c>
      <c r="P484" s="354" t="str">
        <f>IF(ISBLANK(INDEX('Policy Characteristics'!J:J,MATCH($C484,'Policy Characteristics'!$C:$C,0))),"",INDEX('Policy Characteristics'!J:J,MATCH($C484,'Policy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4" s="354" t="str">
        <f>IF(ISBLANK(INDEX('Policy Characteristics'!K:K,MATCH($C484,'Policy Characteristics'!$C:$C,0))),"",INDEX('Policy Characteristics'!K:K,MATCH($C484,'Policy Characteristics'!$C:$C,0)))</f>
        <v>electricity-sector-main.html#subsidies</v>
      </c>
      <c r="R484" s="354" t="str">
        <f>IF(ISBLANK(INDEX('Policy Characteristics'!L:L,MATCH($C484,'Policy Characteristics'!$C:$C,0))),"",INDEX('Policy Characteristics'!L:L,MATCH($C484,'Policy Characteristics'!$C:$C,0)))</f>
        <v/>
      </c>
    </row>
    <row r="485" spans="1:18" s="345" customFormat="1" ht="19.899999999999999" customHeight="1">
      <c r="A485" s="354" t="str">
        <f>IF(ISBLANK(INDEX('Policy Characteristics'!A:A,MATCH($C485,'Policy Characteristics'!$C:$C,0))),"",INDEX('Policy Characteristics'!A:A,MATCH($C485,'Policy Characteristics'!$C:$C,0)))</f>
        <v>Electricity Supply</v>
      </c>
      <c r="B485" s="366" t="str">
        <f>IF(ISBLANK(INDEX('Policy Characteristics'!B:B,MATCH($C485,'Policy Characteristics'!$C:$C,0))),"",INDEX('Policy Characteristics'!B:B,MATCH($C485,'Policy Characteristics'!$C:$C,0)))</f>
        <v>Subsidy for Capacity Construction</v>
      </c>
      <c r="C485" s="240" t="str">
        <f t="shared" si="28"/>
        <v>Perc Subsidy for Elec Capacity Construction</v>
      </c>
      <c r="D485" s="348" t="s">
        <v>742</v>
      </c>
      <c r="E485" s="253"/>
      <c r="F485" s="348" t="s">
        <v>743</v>
      </c>
      <c r="G485" s="348"/>
      <c r="H485" s="241">
        <v>517</v>
      </c>
      <c r="I485" s="369" t="s">
        <v>670</v>
      </c>
      <c r="J485" s="368" t="str">
        <f>IF(ISBLANK(INDEX('Policy Characteristics'!D:D,MATCH($C485,'Policy Characteristics'!$C:$C,0))),"",INDEX('Policy Characteristics'!D:D,MATCH($C485,'Policy Characteristics'!$C:$C,0)))</f>
        <v>Subsidy for Capacity Construction</v>
      </c>
      <c r="K485" s="354" t="str">
        <f>IF(ISBLANK(INDEX('Policy Characteristics'!E:E,MATCH($C485,'Policy Characteristics'!$C:$C,0))),"",INDEX('Policy Characteristics'!E:E,MATCH($C485,'Policy Characteristics'!$C:$C,0)))</f>
        <v>elec capacity construction subsidy</v>
      </c>
      <c r="L485" s="222">
        <f>IF(ISBLANK(INDEX('Policy Characteristics'!F:F,MATCH($C485,'Policy Characteristics'!$C:$C,0))),"",INDEX('Policy Characteristics'!F:F,MATCH($C485,'Policy Characteristics'!$C:$C,0)))</f>
        <v>0</v>
      </c>
      <c r="M485" s="222">
        <f>IF(ISBLANK(INDEX('Policy Characteristics'!G:G,MATCH($C485,'Policy Characteristics'!$C:$C,0))),"",INDEX('Policy Characteristics'!G:G,MATCH($C485,'Policy Characteristics'!$C:$C,0)))</f>
        <v>0.95</v>
      </c>
      <c r="N485" s="222">
        <f>IF(ISBLANK(INDEX('Policy Characteristics'!H:H,MATCH($C485,'Policy Characteristics'!$C:$C,0))),"",INDEX('Policy Characteristics'!H:H,MATCH($C485,'Policy Characteristics'!$C:$C,0)))</f>
        <v>0.01</v>
      </c>
      <c r="O485" s="354" t="str">
        <f>IF(ISBLANK(INDEX('Policy Characteristics'!I:I,MATCH($C485,'Policy Characteristics'!$C:$C,0))),"",INDEX('Policy Characteristics'!I:I,MATCH($C485,'Policy Characteristics'!$C:$C,0)))</f>
        <v>% of construction cost</v>
      </c>
      <c r="P485" s="354" t="str">
        <f>IF(ISBLANK(INDEX('Policy Characteristics'!J:J,MATCH($C485,'Policy Characteristics'!$C:$C,0))),"",INDEX('Policy Characteristics'!J:J,MATCH($C485,'Policy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5" s="354" t="str">
        <f>IF(ISBLANK(INDEX('Policy Characteristics'!K:K,MATCH($C485,'Policy Characteristics'!$C:$C,0))),"",INDEX('Policy Characteristics'!K:K,MATCH($C485,'Policy Characteristics'!$C:$C,0)))</f>
        <v>electricity-sector-main.html#subsidies</v>
      </c>
      <c r="R485" s="354" t="str">
        <f>IF(ISBLANK(INDEX('Policy Characteristics'!L:L,MATCH($C485,'Policy Characteristics'!$C:$C,0))),"",INDEX('Policy Characteristics'!L:L,MATCH($C485,'Policy Characteristics'!$C:$C,0)))</f>
        <v/>
      </c>
    </row>
    <row r="486" spans="1:18" s="345" customFormat="1" ht="19.899999999999999" customHeight="1">
      <c r="A486" s="354" t="str">
        <f>IF(ISBLANK(INDEX('Policy Characteristics'!A:A,MATCH($C486,'Policy Characteristics'!$C:$C,0))),"",INDEX('Policy Characteristics'!A:A,MATCH($C486,'Policy Characteristics'!$C:$C,0)))</f>
        <v>Electricity Supply</v>
      </c>
      <c r="B486" s="366" t="str">
        <f>IF(ISBLANK(INDEX('Policy Characteristics'!B:B,MATCH($C486,'Policy Characteristics'!$C:$C,0))),"",INDEX('Policy Characteristics'!B:B,MATCH($C486,'Policy Characteristics'!$C:$C,0)))</f>
        <v>Subsidy for Capacity Construction</v>
      </c>
      <c r="C486" s="240" t="str">
        <f t="shared" si="28"/>
        <v>Perc Subsidy for Elec Capacity Construction</v>
      </c>
      <c r="D486" s="348" t="s">
        <v>744</v>
      </c>
      <c r="E486" s="253"/>
      <c r="F486" s="348" t="s">
        <v>745</v>
      </c>
      <c r="G486" s="348"/>
      <c r="H486" s="241">
        <v>693</v>
      </c>
      <c r="I486" s="369" t="s">
        <v>680</v>
      </c>
      <c r="J486" s="368" t="str">
        <f>IF(ISBLANK(INDEX('Policy Characteristics'!D:D,MATCH($C486,'Policy Characteristics'!$C:$C,0))),"",INDEX('Policy Characteristics'!D:D,MATCH($C486,'Policy Characteristics'!$C:$C,0)))</f>
        <v>Subsidy for Capacity Construction</v>
      </c>
      <c r="K486" s="354" t="str">
        <f>IF(ISBLANK(INDEX('Policy Characteristics'!E:E,MATCH($C486,'Policy Characteristics'!$C:$C,0))),"",INDEX('Policy Characteristics'!E:E,MATCH($C486,'Policy Characteristics'!$C:$C,0)))</f>
        <v>elec capacity construction subsidy</v>
      </c>
      <c r="L486" s="222">
        <f>IF(ISBLANK(INDEX('Policy Characteristics'!F:F,MATCH($C486,'Policy Characteristics'!$C:$C,0))),"",INDEX('Policy Characteristics'!F:F,MATCH($C486,'Policy Characteristics'!$C:$C,0)))</f>
        <v>0</v>
      </c>
      <c r="M486" s="222">
        <f>IF(ISBLANK(INDEX('Policy Characteristics'!G:G,MATCH($C486,'Policy Characteristics'!$C:$C,0))),"",INDEX('Policy Characteristics'!G:G,MATCH($C486,'Policy Characteristics'!$C:$C,0)))</f>
        <v>0.95</v>
      </c>
      <c r="N486" s="222">
        <f>IF(ISBLANK(INDEX('Policy Characteristics'!H:H,MATCH($C486,'Policy Characteristics'!$C:$C,0))),"",INDEX('Policy Characteristics'!H:H,MATCH($C486,'Policy Characteristics'!$C:$C,0)))</f>
        <v>0.01</v>
      </c>
      <c r="O486" s="354" t="str">
        <f>IF(ISBLANK(INDEX('Policy Characteristics'!I:I,MATCH($C486,'Policy Characteristics'!$C:$C,0))),"",INDEX('Policy Characteristics'!I:I,MATCH($C486,'Policy Characteristics'!$C:$C,0)))</f>
        <v>% of construction cost</v>
      </c>
      <c r="P486" s="354" t="str">
        <f>IF(ISBLANK(INDEX('Policy Characteristics'!J:J,MATCH($C486,'Policy Characteristics'!$C:$C,0))),"",INDEX('Policy Characteristics'!J:J,MATCH($C486,'Policy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6" s="354" t="str">
        <f>IF(ISBLANK(INDEX('Policy Characteristics'!K:K,MATCH($C486,'Policy Characteristics'!$C:$C,0))),"",INDEX('Policy Characteristics'!K:K,MATCH($C486,'Policy Characteristics'!$C:$C,0)))</f>
        <v>electricity-sector-main.html#subsidies</v>
      </c>
      <c r="R486" s="354" t="str">
        <f>IF(ISBLANK(INDEX('Policy Characteristics'!L:L,MATCH($C486,'Policy Characteristics'!$C:$C,0))),"",INDEX('Policy Characteristics'!L:L,MATCH($C486,'Policy Characteristics'!$C:$C,0)))</f>
        <v/>
      </c>
    </row>
    <row r="487" spans="1:18" s="345" customFormat="1" ht="19.899999999999999" customHeight="1">
      <c r="A487" s="354" t="str">
        <f>IF(ISBLANK(INDEX('Policy Characteristics'!A:A,MATCH($C487,'Policy Characteristics'!$C:$C,0))),"",INDEX('Policy Characteristics'!A:A,MATCH($C487,'Policy Characteristics'!$C:$C,0)))</f>
        <v>Electricity Supply</v>
      </c>
      <c r="B487" s="366" t="str">
        <f>IF(ISBLANK(INDEX('Policy Characteristics'!B:B,MATCH($C487,'Policy Characteristics'!$C:$C,0))),"",INDEX('Policy Characteristics'!B:B,MATCH($C487,'Policy Characteristics'!$C:$C,0)))</f>
        <v>Subsidy for Capacity Construction</v>
      </c>
      <c r="C487" s="240" t="str">
        <f t="shared" si="28"/>
        <v>Perc Subsidy for Elec Capacity Construction</v>
      </c>
      <c r="D487" s="348" t="s">
        <v>746</v>
      </c>
      <c r="E487" s="253"/>
      <c r="F487" s="348" t="s">
        <v>747</v>
      </c>
      <c r="G487" s="348"/>
      <c r="H487" s="241">
        <v>518</v>
      </c>
      <c r="I487" s="369" t="s">
        <v>670</v>
      </c>
      <c r="J487" s="368" t="str">
        <f>IF(ISBLANK(INDEX('Policy Characteristics'!D:D,MATCH($C487,'Policy Characteristics'!$C:$C,0))),"",INDEX('Policy Characteristics'!D:D,MATCH($C487,'Policy Characteristics'!$C:$C,0)))</f>
        <v>Subsidy for Capacity Construction</v>
      </c>
      <c r="K487" s="354" t="str">
        <f>IF(ISBLANK(INDEX('Policy Characteristics'!E:E,MATCH($C487,'Policy Characteristics'!$C:$C,0))),"",INDEX('Policy Characteristics'!E:E,MATCH($C487,'Policy Characteristics'!$C:$C,0)))</f>
        <v>elec capacity construction subsidy</v>
      </c>
      <c r="L487" s="222">
        <f>IF(ISBLANK(INDEX('Policy Characteristics'!F:F,MATCH($C487,'Policy Characteristics'!$C:$C,0))),"",INDEX('Policy Characteristics'!F:F,MATCH($C487,'Policy Characteristics'!$C:$C,0)))</f>
        <v>0</v>
      </c>
      <c r="M487" s="222">
        <f>IF(ISBLANK(INDEX('Policy Characteristics'!G:G,MATCH($C487,'Policy Characteristics'!$C:$C,0))),"",INDEX('Policy Characteristics'!G:G,MATCH($C487,'Policy Characteristics'!$C:$C,0)))</f>
        <v>0.95</v>
      </c>
      <c r="N487" s="222">
        <f>IF(ISBLANK(INDEX('Policy Characteristics'!H:H,MATCH($C487,'Policy Characteristics'!$C:$C,0))),"",INDEX('Policy Characteristics'!H:H,MATCH($C487,'Policy Characteristics'!$C:$C,0)))</f>
        <v>0.01</v>
      </c>
      <c r="O487" s="354" t="str">
        <f>IF(ISBLANK(INDEX('Policy Characteristics'!I:I,MATCH($C487,'Policy Characteristics'!$C:$C,0))),"",INDEX('Policy Characteristics'!I:I,MATCH($C487,'Policy Characteristics'!$C:$C,0)))</f>
        <v>% of construction cost</v>
      </c>
      <c r="P487" s="354" t="str">
        <f>IF(ISBLANK(INDEX('Policy Characteristics'!J:J,MATCH($C487,'Policy Characteristics'!$C:$C,0))),"",INDEX('Policy Characteristics'!J:J,MATCH($C487,'Policy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7" s="354" t="str">
        <f>IF(ISBLANK(INDEX('Policy Characteristics'!K:K,MATCH($C487,'Policy Characteristics'!$C:$C,0))),"",INDEX('Policy Characteristics'!K:K,MATCH($C487,'Policy Characteristics'!$C:$C,0)))</f>
        <v>electricity-sector-main.html#subsidies</v>
      </c>
      <c r="R487" s="354" t="str">
        <f>IF(ISBLANK(INDEX('Policy Characteristics'!L:L,MATCH($C487,'Policy Characteristics'!$C:$C,0))),"",INDEX('Policy Characteristics'!L:L,MATCH($C487,'Policy Characteristics'!$C:$C,0)))</f>
        <v/>
      </c>
    </row>
    <row r="488" spans="1:18" s="345" customFormat="1" ht="19.899999999999999" customHeight="1">
      <c r="A488" s="354" t="str">
        <f>IF(ISBLANK(INDEX('Policy Characteristics'!A:A,MATCH($C488,'Policy Characteristics'!$C:$C,0))),"",INDEX('Policy Characteristics'!A:A,MATCH($C488,'Policy Characteristics'!$C:$C,0)))</f>
        <v>Electricity Supply</v>
      </c>
      <c r="B488" s="366" t="str">
        <f>IF(ISBLANK(INDEX('Policy Characteristics'!B:B,MATCH($C488,'Policy Characteristics'!$C:$C,0))),"",INDEX('Policy Characteristics'!B:B,MATCH($C488,'Policy Characteristics'!$C:$C,0)))</f>
        <v>Subsidy for Capacity Construction</v>
      </c>
      <c r="C488" s="240" t="str">
        <f t="shared" si="28"/>
        <v>Perc Subsidy for Elec Capacity Construction</v>
      </c>
      <c r="D488" s="348" t="s">
        <v>748</v>
      </c>
      <c r="E488" s="253"/>
      <c r="F488" s="348" t="s">
        <v>749</v>
      </c>
      <c r="G488" s="348"/>
      <c r="H488" s="241">
        <v>519</v>
      </c>
      <c r="I488" s="369" t="s">
        <v>670</v>
      </c>
      <c r="J488" s="368" t="str">
        <f>IF(ISBLANK(INDEX('Policy Characteristics'!D:D,MATCH($C488,'Policy Characteristics'!$C:$C,0))),"",INDEX('Policy Characteristics'!D:D,MATCH($C488,'Policy Characteristics'!$C:$C,0)))</f>
        <v>Subsidy for Capacity Construction</v>
      </c>
      <c r="K488" s="354" t="str">
        <f>IF(ISBLANK(INDEX('Policy Characteristics'!E:E,MATCH($C488,'Policy Characteristics'!$C:$C,0))),"",INDEX('Policy Characteristics'!E:E,MATCH($C488,'Policy Characteristics'!$C:$C,0)))</f>
        <v>elec capacity construction subsidy</v>
      </c>
      <c r="L488" s="222">
        <f>IF(ISBLANK(INDEX('Policy Characteristics'!F:F,MATCH($C488,'Policy Characteristics'!$C:$C,0))),"",INDEX('Policy Characteristics'!F:F,MATCH($C488,'Policy Characteristics'!$C:$C,0)))</f>
        <v>0</v>
      </c>
      <c r="M488" s="222">
        <f>IF(ISBLANK(INDEX('Policy Characteristics'!G:G,MATCH($C488,'Policy Characteristics'!$C:$C,0))),"",INDEX('Policy Characteristics'!G:G,MATCH($C488,'Policy Characteristics'!$C:$C,0)))</f>
        <v>0.95</v>
      </c>
      <c r="N488" s="222">
        <f>IF(ISBLANK(INDEX('Policy Characteristics'!H:H,MATCH($C488,'Policy Characteristics'!$C:$C,0))),"",INDEX('Policy Characteristics'!H:H,MATCH($C488,'Policy Characteristics'!$C:$C,0)))</f>
        <v>0.01</v>
      </c>
      <c r="O488" s="354" t="str">
        <f>IF(ISBLANK(INDEX('Policy Characteristics'!I:I,MATCH($C488,'Policy Characteristics'!$C:$C,0))),"",INDEX('Policy Characteristics'!I:I,MATCH($C488,'Policy Characteristics'!$C:$C,0)))</f>
        <v>% of construction cost</v>
      </c>
      <c r="P488" s="354" t="str">
        <f>IF(ISBLANK(INDEX('Policy Characteristics'!J:J,MATCH($C488,'Policy Characteristics'!$C:$C,0))),"",INDEX('Policy Characteristics'!J:J,MATCH($C488,'Policy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8" s="354" t="str">
        <f>IF(ISBLANK(INDEX('Policy Characteristics'!K:K,MATCH($C488,'Policy Characteristics'!$C:$C,0))),"",INDEX('Policy Characteristics'!K:K,MATCH($C488,'Policy Characteristics'!$C:$C,0)))</f>
        <v>electricity-sector-main.html#subsidies</v>
      </c>
      <c r="R488" s="354" t="str">
        <f>IF(ISBLANK(INDEX('Policy Characteristics'!L:L,MATCH($C488,'Policy Characteristics'!$C:$C,0))),"",INDEX('Policy Characteristics'!L:L,MATCH($C488,'Policy Characteristics'!$C:$C,0)))</f>
        <v/>
      </c>
    </row>
    <row r="489" spans="1:18" s="345" customFormat="1" ht="19.899999999999999" customHeight="1">
      <c r="A489" s="354" t="str">
        <f>IF(ISBLANK(INDEX('Policy Characteristics'!A:A,MATCH($C489,'Policy Characteristics'!$C:$C,0))),"",INDEX('Policy Characteristics'!A:A,MATCH($C489,'Policy Characteristics'!$C:$C,0)))</f>
        <v>Electricity Supply</v>
      </c>
      <c r="B489" s="366" t="str">
        <f>IF(ISBLANK(INDEX('Policy Characteristics'!B:B,MATCH($C489,'Policy Characteristics'!$C:$C,0))),"",INDEX('Policy Characteristics'!B:B,MATCH($C489,'Policy Characteristics'!$C:$C,0)))</f>
        <v>Subsidy for Capacity Construction</v>
      </c>
      <c r="C489" s="240" t="str">
        <f t="shared" si="28"/>
        <v>Perc Subsidy for Elec Capacity Construction</v>
      </c>
      <c r="D489" s="348" t="s">
        <v>750</v>
      </c>
      <c r="E489" s="253"/>
      <c r="F489" s="348" t="s">
        <v>751</v>
      </c>
      <c r="G489" s="348"/>
      <c r="H489" s="241">
        <v>520</v>
      </c>
      <c r="I489" s="369" t="s">
        <v>670</v>
      </c>
      <c r="J489" s="368" t="str">
        <f>IF(ISBLANK(INDEX('Policy Characteristics'!D:D,MATCH($C489,'Policy Characteristics'!$C:$C,0))),"",INDEX('Policy Characteristics'!D:D,MATCH($C489,'Policy Characteristics'!$C:$C,0)))</f>
        <v>Subsidy for Capacity Construction</v>
      </c>
      <c r="K489" s="354" t="str">
        <f>IF(ISBLANK(INDEX('Policy Characteristics'!E:E,MATCH($C489,'Policy Characteristics'!$C:$C,0))),"",INDEX('Policy Characteristics'!E:E,MATCH($C489,'Policy Characteristics'!$C:$C,0)))</f>
        <v>elec capacity construction subsidy</v>
      </c>
      <c r="L489" s="222">
        <f>IF(ISBLANK(INDEX('Policy Characteristics'!F:F,MATCH($C489,'Policy Characteristics'!$C:$C,0))),"",INDEX('Policy Characteristics'!F:F,MATCH($C489,'Policy Characteristics'!$C:$C,0)))</f>
        <v>0</v>
      </c>
      <c r="M489" s="222">
        <f>IF(ISBLANK(INDEX('Policy Characteristics'!G:G,MATCH($C489,'Policy Characteristics'!$C:$C,0))),"",INDEX('Policy Characteristics'!G:G,MATCH($C489,'Policy Characteristics'!$C:$C,0)))</f>
        <v>0.95</v>
      </c>
      <c r="N489" s="222">
        <f>IF(ISBLANK(INDEX('Policy Characteristics'!H:H,MATCH($C489,'Policy Characteristics'!$C:$C,0))),"",INDEX('Policy Characteristics'!H:H,MATCH($C489,'Policy Characteristics'!$C:$C,0)))</f>
        <v>0.01</v>
      </c>
      <c r="O489" s="354" t="str">
        <f>IF(ISBLANK(INDEX('Policy Characteristics'!I:I,MATCH($C489,'Policy Characteristics'!$C:$C,0))),"",INDEX('Policy Characteristics'!I:I,MATCH($C489,'Policy Characteristics'!$C:$C,0)))</f>
        <v>% of construction cost</v>
      </c>
      <c r="P489" s="354" t="str">
        <f>IF(ISBLANK(INDEX('Policy Characteristics'!J:J,MATCH($C489,'Policy Characteristics'!$C:$C,0))),"",INDEX('Policy Characteristics'!J:J,MATCH($C489,'Policy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9" s="354" t="str">
        <f>IF(ISBLANK(INDEX('Policy Characteristics'!K:K,MATCH($C489,'Policy Characteristics'!$C:$C,0))),"",INDEX('Policy Characteristics'!K:K,MATCH($C489,'Policy Characteristics'!$C:$C,0)))</f>
        <v>electricity-sector-main.html#subsidies</v>
      </c>
      <c r="R489" s="354" t="str">
        <f>IF(ISBLANK(INDEX('Policy Characteristics'!L:L,MATCH($C489,'Policy Characteristics'!$C:$C,0))),"",INDEX('Policy Characteristics'!L:L,MATCH($C489,'Policy Characteristics'!$C:$C,0)))</f>
        <v/>
      </c>
    </row>
    <row r="490" spans="1:18" s="345" customFormat="1" ht="19.899999999999999" customHeight="1">
      <c r="A490" s="354" t="str">
        <f>IF(ISBLANK(INDEX('Policy Characteristics'!A:A,MATCH($C490,'Policy Characteristics'!$C:$C,0))),"",INDEX('Policy Characteristics'!A:A,MATCH($C490,'Policy Characteristics'!$C:$C,0)))</f>
        <v>Electricity Supply</v>
      </c>
      <c r="B490" s="366" t="str">
        <f>IF(ISBLANK(INDEX('Policy Characteristics'!B:B,MATCH($C490,'Policy Characteristics'!$C:$C,0))),"",INDEX('Policy Characteristics'!B:B,MATCH($C490,'Policy Characteristics'!$C:$C,0)))</f>
        <v>Subsidy for Capacity Construction</v>
      </c>
      <c r="C490" s="240" t="str">
        <f t="shared" si="28"/>
        <v>Perc Subsidy for Elec Capacity Construction</v>
      </c>
      <c r="D490" s="348" t="s">
        <v>752</v>
      </c>
      <c r="E490" s="253"/>
      <c r="F490" s="348" t="s">
        <v>753</v>
      </c>
      <c r="G490" s="348"/>
      <c r="H490" s="241">
        <v>521</v>
      </c>
      <c r="I490" s="369" t="s">
        <v>670</v>
      </c>
      <c r="J490" s="368" t="str">
        <f>IF(ISBLANK(INDEX('Policy Characteristics'!D:D,MATCH($C490,'Policy Characteristics'!$C:$C,0))),"",INDEX('Policy Characteristics'!D:D,MATCH($C490,'Policy Characteristics'!$C:$C,0)))</f>
        <v>Subsidy for Capacity Construction</v>
      </c>
      <c r="K490" s="354" t="str">
        <f>IF(ISBLANK(INDEX('Policy Characteristics'!E:E,MATCH($C490,'Policy Characteristics'!$C:$C,0))),"",INDEX('Policy Characteristics'!E:E,MATCH($C490,'Policy Characteristics'!$C:$C,0)))</f>
        <v>elec capacity construction subsidy</v>
      </c>
      <c r="L490" s="222">
        <f>IF(ISBLANK(INDEX('Policy Characteristics'!F:F,MATCH($C490,'Policy Characteristics'!$C:$C,0))),"",INDEX('Policy Characteristics'!F:F,MATCH($C490,'Policy Characteristics'!$C:$C,0)))</f>
        <v>0</v>
      </c>
      <c r="M490" s="222">
        <f>IF(ISBLANK(INDEX('Policy Characteristics'!G:G,MATCH($C490,'Policy Characteristics'!$C:$C,0))),"",INDEX('Policy Characteristics'!G:G,MATCH($C490,'Policy Characteristics'!$C:$C,0)))</f>
        <v>0.95</v>
      </c>
      <c r="N490" s="222">
        <f>IF(ISBLANK(INDEX('Policy Characteristics'!H:H,MATCH($C490,'Policy Characteristics'!$C:$C,0))),"",INDEX('Policy Characteristics'!H:H,MATCH($C490,'Policy Characteristics'!$C:$C,0)))</f>
        <v>0.01</v>
      </c>
      <c r="O490" s="354" t="str">
        <f>IF(ISBLANK(INDEX('Policy Characteristics'!I:I,MATCH($C490,'Policy Characteristics'!$C:$C,0))),"",INDEX('Policy Characteristics'!I:I,MATCH($C490,'Policy Characteristics'!$C:$C,0)))</f>
        <v>% of construction cost</v>
      </c>
      <c r="P490" s="354" t="str">
        <f>IF(ISBLANK(INDEX('Policy Characteristics'!J:J,MATCH($C490,'Policy Characteristics'!$C:$C,0))),"",INDEX('Policy Characteristics'!J:J,MATCH($C490,'Policy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0" s="354" t="str">
        <f>IF(ISBLANK(INDEX('Policy Characteristics'!K:K,MATCH($C490,'Policy Characteristics'!$C:$C,0))),"",INDEX('Policy Characteristics'!K:K,MATCH($C490,'Policy Characteristics'!$C:$C,0)))</f>
        <v>electricity-sector-main.html#subsidies</v>
      </c>
      <c r="R490" s="354" t="str">
        <f>IF(ISBLANK(INDEX('Policy Characteristics'!L:L,MATCH($C490,'Policy Characteristics'!$C:$C,0))),"",INDEX('Policy Characteristics'!L:L,MATCH($C490,'Policy Characteristics'!$C:$C,0)))</f>
        <v/>
      </c>
    </row>
    <row r="491" spans="1:18" s="345" customFormat="1" ht="19.899999999999999" customHeight="1">
      <c r="A491" s="354" t="str">
        <f>IF(ISBLANK(INDEX('Policy Characteristics'!A:A,MATCH($C491,'Policy Characteristics'!$C:$C,0))),"",INDEX('Policy Characteristics'!A:A,MATCH($C491,'Policy Characteristics'!$C:$C,0)))</f>
        <v>Electricity Supply</v>
      </c>
      <c r="B491" s="366" t="str">
        <f>IF(ISBLANK(INDEX('Policy Characteristics'!B:B,MATCH($C491,'Policy Characteristics'!$C:$C,0))),"",INDEX('Policy Characteristics'!B:B,MATCH($C491,'Policy Characteristics'!$C:$C,0)))</f>
        <v>Subsidy for Capacity Construction</v>
      </c>
      <c r="C491" s="240" t="str">
        <f t="shared" si="28"/>
        <v>Perc Subsidy for Elec Capacity Construction</v>
      </c>
      <c r="D491" s="348" t="s">
        <v>754</v>
      </c>
      <c r="E491" s="253"/>
      <c r="F491" s="348" t="s">
        <v>755</v>
      </c>
      <c r="G491" s="348"/>
      <c r="H491" s="241">
        <v>1598</v>
      </c>
      <c r="I491" s="369" t="s">
        <v>670</v>
      </c>
      <c r="J491" s="368" t="str">
        <f>IF(ISBLANK(INDEX('Policy Characteristics'!D:D,MATCH($C491,'Policy Characteristics'!$C:$C,0))),"",INDEX('Policy Characteristics'!D:D,MATCH($C491,'Policy Characteristics'!$C:$C,0)))</f>
        <v>Subsidy for Capacity Construction</v>
      </c>
      <c r="K491" s="354" t="str">
        <f>IF(ISBLANK(INDEX('Policy Characteristics'!E:E,MATCH($C491,'Policy Characteristics'!$C:$C,0))),"",INDEX('Policy Characteristics'!E:E,MATCH($C491,'Policy Characteristics'!$C:$C,0)))</f>
        <v>elec capacity construction subsidy</v>
      </c>
      <c r="L491" s="222">
        <f>IF(ISBLANK(INDEX('Policy Characteristics'!F:F,MATCH($C491,'Policy Characteristics'!$C:$C,0))),"",INDEX('Policy Characteristics'!F:F,MATCH($C491,'Policy Characteristics'!$C:$C,0)))</f>
        <v>0</v>
      </c>
      <c r="M491" s="222">
        <f>IF(ISBLANK(INDEX('Policy Characteristics'!G:G,MATCH($C491,'Policy Characteristics'!$C:$C,0))),"",INDEX('Policy Characteristics'!G:G,MATCH($C491,'Policy Characteristics'!$C:$C,0)))</f>
        <v>0.95</v>
      </c>
      <c r="N491" s="222">
        <f>IF(ISBLANK(INDEX('Policy Characteristics'!H:H,MATCH($C491,'Policy Characteristics'!$C:$C,0))),"",INDEX('Policy Characteristics'!H:H,MATCH($C491,'Policy Characteristics'!$C:$C,0)))</f>
        <v>0.01</v>
      </c>
      <c r="O491" s="354" t="str">
        <f>IF(ISBLANK(INDEX('Policy Characteristics'!I:I,MATCH($C491,'Policy Characteristics'!$C:$C,0))),"",INDEX('Policy Characteristics'!I:I,MATCH($C491,'Policy Characteristics'!$C:$C,0)))</f>
        <v>% of construction cost</v>
      </c>
      <c r="P491" s="354" t="str">
        <f>IF(ISBLANK(INDEX('Policy Characteristics'!J:J,MATCH($C491,'Policy Characteristics'!$C:$C,0))),"",INDEX('Policy Characteristics'!J:J,MATCH($C491,'Policy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1" s="354" t="str">
        <f>IF(ISBLANK(INDEX('Policy Characteristics'!K:K,MATCH($C491,'Policy Characteristics'!$C:$C,0))),"",INDEX('Policy Characteristics'!K:K,MATCH($C491,'Policy Characteristics'!$C:$C,0)))</f>
        <v>electricity-sector-main.html#subsidies</v>
      </c>
      <c r="R491" s="354" t="str">
        <f>IF(ISBLANK(INDEX('Policy Characteristics'!L:L,MATCH($C491,'Policy Characteristics'!$C:$C,0))),"",INDEX('Policy Characteristics'!L:L,MATCH($C491,'Policy Characteristics'!$C:$C,0)))</f>
        <v/>
      </c>
    </row>
    <row r="492" spans="1:18" s="345" customFormat="1" ht="19.899999999999999" customHeight="1">
      <c r="A492" s="354" t="str">
        <f>IF(ISBLANK(INDEX('Policy Characteristics'!A:A,MATCH($C492,'Policy Characteristics'!$C:$C,0))),"",INDEX('Policy Characteristics'!A:A,MATCH($C492,'Policy Characteristics'!$C:$C,0)))</f>
        <v>Electricity Supply</v>
      </c>
      <c r="B492" s="366" t="str">
        <f>IF(ISBLANK(INDEX('Policy Characteristics'!B:B,MATCH($C492,'Policy Characteristics'!$C:$C,0))),"",INDEX('Policy Characteristics'!B:B,MATCH($C492,'Policy Characteristics'!$C:$C,0)))</f>
        <v>Subsidy for Capacity Construction</v>
      </c>
      <c r="C492" s="240" t="str">
        <f t="shared" si="28"/>
        <v>Perc Subsidy for Elec Capacity Construction</v>
      </c>
      <c r="D492" s="348" t="s">
        <v>756</v>
      </c>
      <c r="E492" s="253"/>
      <c r="F492" s="348" t="s">
        <v>757</v>
      </c>
      <c r="G492" s="348"/>
      <c r="H492" s="241">
        <v>1599</v>
      </c>
      <c r="I492" s="369" t="s">
        <v>680</v>
      </c>
      <c r="J492" s="368" t="str">
        <f>IF(ISBLANK(INDEX('Policy Characteristics'!D:D,MATCH($C492,'Policy Characteristics'!$C:$C,0))),"",INDEX('Policy Characteristics'!D:D,MATCH($C492,'Policy Characteristics'!$C:$C,0)))</f>
        <v>Subsidy for Capacity Construction</v>
      </c>
      <c r="K492" s="354" t="str">
        <f>IF(ISBLANK(INDEX('Policy Characteristics'!E:E,MATCH($C492,'Policy Characteristics'!$C:$C,0))),"",INDEX('Policy Characteristics'!E:E,MATCH($C492,'Policy Characteristics'!$C:$C,0)))</f>
        <v>elec capacity construction subsidy</v>
      </c>
      <c r="L492" s="222">
        <f>IF(ISBLANK(INDEX('Policy Characteristics'!F:F,MATCH($C492,'Policy Characteristics'!$C:$C,0))),"",INDEX('Policy Characteristics'!F:F,MATCH($C492,'Policy Characteristics'!$C:$C,0)))</f>
        <v>0</v>
      </c>
      <c r="M492" s="222">
        <f>IF(ISBLANK(INDEX('Policy Characteristics'!G:G,MATCH($C492,'Policy Characteristics'!$C:$C,0))),"",INDEX('Policy Characteristics'!G:G,MATCH($C492,'Policy Characteristics'!$C:$C,0)))</f>
        <v>0.95</v>
      </c>
      <c r="N492" s="222">
        <f>IF(ISBLANK(INDEX('Policy Characteristics'!H:H,MATCH($C492,'Policy Characteristics'!$C:$C,0))),"",INDEX('Policy Characteristics'!H:H,MATCH($C492,'Policy Characteristics'!$C:$C,0)))</f>
        <v>0.01</v>
      </c>
      <c r="O492" s="354" t="str">
        <f>IF(ISBLANK(INDEX('Policy Characteristics'!I:I,MATCH($C492,'Policy Characteristics'!$C:$C,0))),"",INDEX('Policy Characteristics'!I:I,MATCH($C492,'Policy Characteristics'!$C:$C,0)))</f>
        <v>% of construction cost</v>
      </c>
      <c r="P492" s="354" t="str">
        <f>IF(ISBLANK(INDEX('Policy Characteristics'!J:J,MATCH($C492,'Policy Characteristics'!$C:$C,0))),"",INDEX('Policy Characteristics'!J:J,MATCH($C492,'Policy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2" s="354" t="str">
        <f>IF(ISBLANK(INDEX('Policy Characteristics'!K:K,MATCH($C492,'Policy Characteristics'!$C:$C,0))),"",INDEX('Policy Characteristics'!K:K,MATCH($C492,'Policy Characteristics'!$C:$C,0)))</f>
        <v>electricity-sector-main.html#subsidies</v>
      </c>
      <c r="R492" s="354" t="str">
        <f>IF(ISBLANK(INDEX('Policy Characteristics'!L:L,MATCH($C492,'Policy Characteristics'!$C:$C,0))),"",INDEX('Policy Characteristics'!L:L,MATCH($C492,'Policy Characteristics'!$C:$C,0)))</f>
        <v/>
      </c>
    </row>
    <row r="493" spans="1:18" s="345" customFormat="1" ht="19.899999999999999" customHeight="1">
      <c r="A493" s="354" t="str">
        <f>IF(ISBLANK(INDEX('Policy Characteristics'!A:A,MATCH($C493,'Policy Characteristics'!$C:$C,0))),"",INDEX('Policy Characteristics'!A:A,MATCH($C493,'Policy Characteristics'!$C:$C,0)))</f>
        <v>Electricity Supply</v>
      </c>
      <c r="B493" s="366" t="str">
        <f>IF(ISBLANK(INDEX('Policy Characteristics'!B:B,MATCH($C493,'Policy Characteristics'!$C:$C,0))),"",INDEX('Policy Characteristics'!B:B,MATCH($C493,'Policy Characteristics'!$C:$C,0)))</f>
        <v>Subsidy for Capacity Construction</v>
      </c>
      <c r="C493" s="240" t="str">
        <f t="shared" si="28"/>
        <v>Perc Subsidy for Elec Capacity Construction</v>
      </c>
      <c r="D493" s="348" t="s">
        <v>758</v>
      </c>
      <c r="E493" s="253"/>
      <c r="F493" s="348" t="s">
        <v>759</v>
      </c>
      <c r="G493" s="348"/>
      <c r="H493" s="241">
        <v>1600</v>
      </c>
      <c r="I493" s="369" t="s">
        <v>680</v>
      </c>
      <c r="J493" s="368" t="str">
        <f>IF(ISBLANK(INDEX('Policy Characteristics'!D:D,MATCH($C493,'Policy Characteristics'!$C:$C,0))),"",INDEX('Policy Characteristics'!D:D,MATCH($C493,'Policy Characteristics'!$C:$C,0)))</f>
        <v>Subsidy for Capacity Construction</v>
      </c>
      <c r="K493" s="354" t="str">
        <f>IF(ISBLANK(INDEX('Policy Characteristics'!E:E,MATCH($C493,'Policy Characteristics'!$C:$C,0))),"",INDEX('Policy Characteristics'!E:E,MATCH($C493,'Policy Characteristics'!$C:$C,0)))</f>
        <v>elec capacity construction subsidy</v>
      </c>
      <c r="L493" s="222">
        <f>IF(ISBLANK(INDEX('Policy Characteristics'!F:F,MATCH($C493,'Policy Characteristics'!$C:$C,0))),"",INDEX('Policy Characteristics'!F:F,MATCH($C493,'Policy Characteristics'!$C:$C,0)))</f>
        <v>0</v>
      </c>
      <c r="M493" s="222">
        <f>IF(ISBLANK(INDEX('Policy Characteristics'!G:G,MATCH($C493,'Policy Characteristics'!$C:$C,0))),"",INDEX('Policy Characteristics'!G:G,MATCH($C493,'Policy Characteristics'!$C:$C,0)))</f>
        <v>0.95</v>
      </c>
      <c r="N493" s="222">
        <f>IF(ISBLANK(INDEX('Policy Characteristics'!H:H,MATCH($C493,'Policy Characteristics'!$C:$C,0))),"",INDEX('Policy Characteristics'!H:H,MATCH($C493,'Policy Characteristics'!$C:$C,0)))</f>
        <v>0.01</v>
      </c>
      <c r="O493" s="354" t="str">
        <f>IF(ISBLANK(INDEX('Policy Characteristics'!I:I,MATCH($C493,'Policy Characteristics'!$C:$C,0))),"",INDEX('Policy Characteristics'!I:I,MATCH($C493,'Policy Characteristics'!$C:$C,0)))</f>
        <v>% of construction cost</v>
      </c>
      <c r="P493" s="354" t="str">
        <f>IF(ISBLANK(INDEX('Policy Characteristics'!J:J,MATCH($C493,'Policy Characteristics'!$C:$C,0))),"",INDEX('Policy Characteristics'!J:J,MATCH($C493,'Policy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3" s="354" t="str">
        <f>IF(ISBLANK(INDEX('Policy Characteristics'!K:K,MATCH($C493,'Policy Characteristics'!$C:$C,0))),"",INDEX('Policy Characteristics'!K:K,MATCH($C493,'Policy Characteristics'!$C:$C,0)))</f>
        <v>electricity-sector-main.html#subsidies</v>
      </c>
      <c r="R493" s="354" t="str">
        <f>IF(ISBLANK(INDEX('Policy Characteristics'!L:L,MATCH($C493,'Policy Characteristics'!$C:$C,0))),"",INDEX('Policy Characteristics'!L:L,MATCH($C493,'Policy Characteristics'!$C:$C,0)))</f>
        <v/>
      </c>
    </row>
    <row r="494" spans="1:18" s="345" customFormat="1" ht="19.899999999999999" customHeight="1">
      <c r="A494" s="354" t="str">
        <f>IF(ISBLANK(INDEX('Policy Characteristics'!A:A,MATCH($C494,'Policy Characteristics'!$C:$C,0))),"",INDEX('Policy Characteristics'!A:A,MATCH($C494,'Policy Characteristics'!$C:$C,0)))</f>
        <v>Electricity Supply</v>
      </c>
      <c r="B494" s="366" t="str">
        <f>IF(ISBLANK(INDEX('Policy Characteristics'!B:B,MATCH($C494,'Policy Characteristics'!$C:$C,0))),"",INDEX('Policy Characteristics'!B:B,MATCH($C494,'Policy Characteristics'!$C:$C,0)))</f>
        <v>Subsidy for Capacity Construction</v>
      </c>
      <c r="C494" s="240" t="str">
        <f t="shared" si="28"/>
        <v>Perc Subsidy for Elec Capacity Construction</v>
      </c>
      <c r="D494" s="348" t="s">
        <v>760</v>
      </c>
      <c r="E494" s="253"/>
      <c r="F494" s="348" t="s">
        <v>761</v>
      </c>
      <c r="G494" s="348"/>
      <c r="H494" s="241">
        <v>694</v>
      </c>
      <c r="I494" s="369" t="s">
        <v>680</v>
      </c>
      <c r="J494" s="368" t="str">
        <f>IF(ISBLANK(INDEX('Policy Characteristics'!D:D,MATCH($C494,'Policy Characteristics'!$C:$C,0))),"",INDEX('Policy Characteristics'!D:D,MATCH($C494,'Policy Characteristics'!$C:$C,0)))</f>
        <v>Subsidy for Capacity Construction</v>
      </c>
      <c r="K494" s="354" t="str">
        <f>IF(ISBLANK(INDEX('Policy Characteristics'!E:E,MATCH($C494,'Policy Characteristics'!$C:$C,0))),"",INDEX('Policy Characteristics'!E:E,MATCH($C494,'Policy Characteristics'!$C:$C,0)))</f>
        <v>elec capacity construction subsidy</v>
      </c>
      <c r="L494" s="222">
        <f>IF(ISBLANK(INDEX('Policy Characteristics'!F:F,MATCH($C494,'Policy Characteristics'!$C:$C,0))),"",INDEX('Policy Characteristics'!F:F,MATCH($C494,'Policy Characteristics'!$C:$C,0)))</f>
        <v>0</v>
      </c>
      <c r="M494" s="222">
        <f>IF(ISBLANK(INDEX('Policy Characteristics'!G:G,MATCH($C494,'Policy Characteristics'!$C:$C,0))),"",INDEX('Policy Characteristics'!G:G,MATCH($C494,'Policy Characteristics'!$C:$C,0)))</f>
        <v>0.95</v>
      </c>
      <c r="N494" s="222">
        <f>IF(ISBLANK(INDEX('Policy Characteristics'!H:H,MATCH($C494,'Policy Characteristics'!$C:$C,0))),"",INDEX('Policy Characteristics'!H:H,MATCH($C494,'Policy Characteristics'!$C:$C,0)))</f>
        <v>0.01</v>
      </c>
      <c r="O494" s="354" t="str">
        <f>IF(ISBLANK(INDEX('Policy Characteristics'!I:I,MATCH($C494,'Policy Characteristics'!$C:$C,0))),"",INDEX('Policy Characteristics'!I:I,MATCH($C494,'Policy Characteristics'!$C:$C,0)))</f>
        <v>% of construction cost</v>
      </c>
      <c r="P494" s="354" t="str">
        <f>IF(ISBLANK(INDEX('Policy Characteristics'!J:J,MATCH($C494,'Policy Characteristics'!$C:$C,0))),"",INDEX('Policy Characteristics'!J:J,MATCH($C494,'Policy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4" s="354" t="str">
        <f>IF(ISBLANK(INDEX('Policy Characteristics'!K:K,MATCH($C494,'Policy Characteristics'!$C:$C,0))),"",INDEX('Policy Characteristics'!K:K,MATCH($C494,'Policy Characteristics'!$C:$C,0)))</f>
        <v>electricity-sector-main.html#subsidies</v>
      </c>
      <c r="R494" s="354" t="str">
        <f>IF(ISBLANK(INDEX('Policy Characteristics'!L:L,MATCH($C494,'Policy Characteristics'!$C:$C,0))),"",INDEX('Policy Characteristics'!L:L,MATCH($C494,'Policy Characteristics'!$C:$C,0)))</f>
        <v/>
      </c>
    </row>
    <row r="495" spans="1:18" s="345" customFormat="1" ht="19.899999999999999" customHeight="1">
      <c r="A495" s="354" t="str">
        <f>IF(ISBLANK(INDEX('Policy Characteristics'!A:A,MATCH($C495,'Policy Characteristics'!$C:$C,0))),"",INDEX('Policy Characteristics'!A:A,MATCH($C495,'Policy Characteristics'!$C:$C,0)))</f>
        <v>Electricity Supply</v>
      </c>
      <c r="B495" s="366" t="str">
        <f>IF(ISBLANK(INDEX('Policy Characteristics'!B:B,MATCH($C495,'Policy Characteristics'!$C:$C,0))),"",INDEX('Policy Characteristics'!B:B,MATCH($C495,'Policy Characteristics'!$C:$C,0)))</f>
        <v>Subsidy for Capacity Construction</v>
      </c>
      <c r="C495" s="240" t="str">
        <f t="shared" si="28"/>
        <v>Perc Subsidy for Elec Capacity Construction</v>
      </c>
      <c r="D495" s="348" t="s">
        <v>762</v>
      </c>
      <c r="E495" s="253"/>
      <c r="F495" s="348" t="s">
        <v>763</v>
      </c>
      <c r="H495" s="241">
        <v>522</v>
      </c>
      <c r="I495" s="369" t="s">
        <v>670</v>
      </c>
      <c r="J495" s="368" t="str">
        <f>IF(ISBLANK(INDEX('Policy Characteristics'!D:D,MATCH($C495,'Policy Characteristics'!$C:$C,0))),"",INDEX('Policy Characteristics'!D:D,MATCH($C495,'Policy Characteristics'!$C:$C,0)))</f>
        <v>Subsidy for Capacity Construction</v>
      </c>
      <c r="K495" s="354" t="str">
        <f>IF(ISBLANK(INDEX('Policy Characteristics'!E:E,MATCH($C495,'Policy Characteristics'!$C:$C,0))),"",INDEX('Policy Characteristics'!E:E,MATCH($C495,'Policy Characteristics'!$C:$C,0)))</f>
        <v>elec capacity construction subsidy</v>
      </c>
      <c r="L495" s="222">
        <f>IF(ISBLANK(INDEX('Policy Characteristics'!F:F,MATCH($C495,'Policy Characteristics'!$C:$C,0))),"",INDEX('Policy Characteristics'!F:F,MATCH($C495,'Policy Characteristics'!$C:$C,0)))</f>
        <v>0</v>
      </c>
      <c r="M495" s="222">
        <f>IF(ISBLANK(INDEX('Policy Characteristics'!G:G,MATCH($C495,'Policy Characteristics'!$C:$C,0))),"",INDEX('Policy Characteristics'!G:G,MATCH($C495,'Policy Characteristics'!$C:$C,0)))</f>
        <v>0.95</v>
      </c>
      <c r="N495" s="222">
        <f>IF(ISBLANK(INDEX('Policy Characteristics'!H:H,MATCH($C495,'Policy Characteristics'!$C:$C,0))),"",INDEX('Policy Characteristics'!H:H,MATCH($C495,'Policy Characteristics'!$C:$C,0)))</f>
        <v>0.01</v>
      </c>
      <c r="O495" s="354" t="str">
        <f>IF(ISBLANK(INDEX('Policy Characteristics'!I:I,MATCH($C495,'Policy Characteristics'!$C:$C,0))),"",INDEX('Policy Characteristics'!I:I,MATCH($C495,'Policy Characteristics'!$C:$C,0)))</f>
        <v>% of construction cost</v>
      </c>
      <c r="P495" s="354" t="str">
        <f>IF(ISBLANK(INDEX('Policy Characteristics'!J:J,MATCH($C495,'Policy Characteristics'!$C:$C,0))),"",INDEX('Policy Characteristics'!J:J,MATCH($C495,'Policy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5" s="354" t="str">
        <f>IF(ISBLANK(INDEX('Policy Characteristics'!K:K,MATCH($C495,'Policy Characteristics'!$C:$C,0))),"",INDEX('Policy Characteristics'!K:K,MATCH($C495,'Policy Characteristics'!$C:$C,0)))</f>
        <v>electricity-sector-main.html#subsidies</v>
      </c>
      <c r="R495" s="354" t="str">
        <f>IF(ISBLANK(INDEX('Policy Characteristics'!L:L,MATCH($C495,'Policy Characteristics'!$C:$C,0))),"",INDEX('Policy Characteristics'!L:L,MATCH($C495,'Policy Characteristics'!$C:$C,0)))</f>
        <v/>
      </c>
    </row>
    <row r="496" spans="1:18" s="345" customFormat="1" ht="19.899999999999999" customHeight="1">
      <c r="A496" s="354" t="str">
        <f>IF(ISBLANK(INDEX('Policy Characteristics'!A:A,MATCH($C496,'Policy Characteristics'!$C:$C,0))),"",INDEX('Policy Characteristics'!A:A,MATCH($C496,'Policy Characteristics'!$C:$C,0)))</f>
        <v>Electricity Supply</v>
      </c>
      <c r="B496" s="366" t="str">
        <f>IF(ISBLANK(INDEX('Policy Characteristics'!B:B,MATCH($C496,'Policy Characteristics'!$C:$C,0))),"",INDEX('Policy Characteristics'!B:B,MATCH($C496,'Policy Characteristics'!$C:$C,0)))</f>
        <v>Subsidy for Capacity Construction</v>
      </c>
      <c r="C496" s="240" t="str">
        <f t="shared" si="28"/>
        <v>Perc Subsidy for Elec Capacity Construction</v>
      </c>
      <c r="D496" s="348" t="s">
        <v>764</v>
      </c>
      <c r="E496" s="253"/>
      <c r="F496" s="348" t="s">
        <v>765</v>
      </c>
      <c r="G496" s="348"/>
      <c r="H496" s="241">
        <v>695</v>
      </c>
      <c r="I496" s="369" t="s">
        <v>680</v>
      </c>
      <c r="J496" s="368" t="str">
        <f>IF(ISBLANK(INDEX('Policy Characteristics'!D:D,MATCH($C496,'Policy Characteristics'!$C:$C,0))),"",INDEX('Policy Characteristics'!D:D,MATCH($C496,'Policy Characteristics'!$C:$C,0)))</f>
        <v>Subsidy for Capacity Construction</v>
      </c>
      <c r="K496" s="354" t="str">
        <f>IF(ISBLANK(INDEX('Policy Characteristics'!E:E,MATCH($C496,'Policy Characteristics'!$C:$C,0))),"",INDEX('Policy Characteristics'!E:E,MATCH($C496,'Policy Characteristics'!$C:$C,0)))</f>
        <v>elec capacity construction subsidy</v>
      </c>
      <c r="L496" s="222">
        <f>IF(ISBLANK(INDEX('Policy Characteristics'!F:F,MATCH($C496,'Policy Characteristics'!$C:$C,0))),"",INDEX('Policy Characteristics'!F:F,MATCH($C496,'Policy Characteristics'!$C:$C,0)))</f>
        <v>0</v>
      </c>
      <c r="M496" s="222">
        <f>IF(ISBLANK(INDEX('Policy Characteristics'!G:G,MATCH($C496,'Policy Characteristics'!$C:$C,0))),"",INDEX('Policy Characteristics'!G:G,MATCH($C496,'Policy Characteristics'!$C:$C,0)))</f>
        <v>0.95</v>
      </c>
      <c r="N496" s="222">
        <f>IF(ISBLANK(INDEX('Policy Characteristics'!H:H,MATCH($C496,'Policy Characteristics'!$C:$C,0))),"",INDEX('Policy Characteristics'!H:H,MATCH($C496,'Policy Characteristics'!$C:$C,0)))</f>
        <v>0.01</v>
      </c>
      <c r="O496" s="354" t="str">
        <f>IF(ISBLANK(INDEX('Policy Characteristics'!I:I,MATCH($C496,'Policy Characteristics'!$C:$C,0))),"",INDEX('Policy Characteristics'!I:I,MATCH($C496,'Policy Characteristics'!$C:$C,0)))</f>
        <v>% of construction cost</v>
      </c>
      <c r="P496" s="354" t="str">
        <f>IF(ISBLANK(INDEX('Policy Characteristics'!J:J,MATCH($C496,'Policy Characteristics'!$C:$C,0))),"",INDEX('Policy Characteristics'!J:J,MATCH($C496,'Policy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6" s="354" t="str">
        <f>IF(ISBLANK(INDEX('Policy Characteristics'!K:K,MATCH($C496,'Policy Characteristics'!$C:$C,0))),"",INDEX('Policy Characteristics'!K:K,MATCH($C496,'Policy Characteristics'!$C:$C,0)))</f>
        <v>electricity-sector-main.html#subsidies</v>
      </c>
      <c r="R496" s="354" t="str">
        <f>IF(ISBLANK(INDEX('Policy Characteristics'!L:L,MATCH($C496,'Policy Characteristics'!$C:$C,0))),"",INDEX('Policy Characteristics'!L:L,MATCH($C496,'Policy Characteristics'!$C:$C,0)))</f>
        <v/>
      </c>
    </row>
    <row r="497" spans="1:19" s="345" customFormat="1" ht="19.899999999999999" customHeight="1">
      <c r="A497" s="354" t="str">
        <f>IF(ISBLANK(INDEX('Policy Characteristics'!A:A,MATCH($C497,'Policy Characteristics'!$C:$C,0))),"",INDEX('Policy Characteristics'!A:A,MATCH($C497,'Policy Characteristics'!$C:$C,0)))</f>
        <v>Electricity Supply</v>
      </c>
      <c r="B497" s="366" t="str">
        <f>IF(ISBLANK(INDEX('Policy Characteristics'!B:B,MATCH($C497,'Policy Characteristics'!$C:$C,0))),"",INDEX('Policy Characteristics'!B:B,MATCH($C497,'Policy Characteristics'!$C:$C,0)))</f>
        <v>Subsidy for Capacity Construction</v>
      </c>
      <c r="C497" s="240" t="str">
        <f t="shared" si="28"/>
        <v>Perc Subsidy for Elec Capacity Construction</v>
      </c>
      <c r="D497" s="348" t="s">
        <v>766</v>
      </c>
      <c r="E497" s="253"/>
      <c r="F497" s="348" t="s">
        <v>767</v>
      </c>
      <c r="G497" s="348"/>
      <c r="H497" s="241">
        <v>696</v>
      </c>
      <c r="I497" s="369" t="s">
        <v>680</v>
      </c>
      <c r="J497" s="368" t="str">
        <f>IF(ISBLANK(INDEX('Policy Characteristics'!D:D,MATCH($C497,'Policy Characteristics'!$C:$C,0))),"",INDEX('Policy Characteristics'!D:D,MATCH($C497,'Policy Characteristics'!$C:$C,0)))</f>
        <v>Subsidy for Capacity Construction</v>
      </c>
      <c r="K497" s="354" t="str">
        <f>IF(ISBLANK(INDEX('Policy Characteristics'!E:E,MATCH($C497,'Policy Characteristics'!$C:$C,0))),"",INDEX('Policy Characteristics'!E:E,MATCH($C497,'Policy Characteristics'!$C:$C,0)))</f>
        <v>elec capacity construction subsidy</v>
      </c>
      <c r="L497" s="222">
        <f>IF(ISBLANK(INDEX('Policy Characteristics'!F:F,MATCH($C497,'Policy Characteristics'!$C:$C,0))),"",INDEX('Policy Characteristics'!F:F,MATCH($C497,'Policy Characteristics'!$C:$C,0)))</f>
        <v>0</v>
      </c>
      <c r="M497" s="222">
        <f>IF(ISBLANK(INDEX('Policy Characteristics'!G:G,MATCH($C497,'Policy Characteristics'!$C:$C,0))),"",INDEX('Policy Characteristics'!G:G,MATCH($C497,'Policy Characteristics'!$C:$C,0)))</f>
        <v>0.95</v>
      </c>
      <c r="N497" s="222">
        <f>IF(ISBLANK(INDEX('Policy Characteristics'!H:H,MATCH($C497,'Policy Characteristics'!$C:$C,0))),"",INDEX('Policy Characteristics'!H:H,MATCH($C497,'Policy Characteristics'!$C:$C,0)))</f>
        <v>0.01</v>
      </c>
      <c r="O497" s="354" t="str">
        <f>IF(ISBLANK(INDEX('Policy Characteristics'!I:I,MATCH($C497,'Policy Characteristics'!$C:$C,0))),"",INDEX('Policy Characteristics'!I:I,MATCH($C497,'Policy Characteristics'!$C:$C,0)))</f>
        <v>% of construction cost</v>
      </c>
      <c r="P497" s="354" t="str">
        <f>IF(ISBLANK(INDEX('Policy Characteristics'!J:J,MATCH($C497,'Policy Characteristics'!$C:$C,0))),"",INDEX('Policy Characteristics'!J:J,MATCH($C497,'Policy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7" s="354" t="str">
        <f>IF(ISBLANK(INDEX('Policy Characteristics'!K:K,MATCH($C497,'Policy Characteristics'!$C:$C,0))),"",INDEX('Policy Characteristics'!K:K,MATCH($C497,'Policy Characteristics'!$C:$C,0)))</f>
        <v>electricity-sector-main.html#subsidies</v>
      </c>
      <c r="R497" s="354" t="str">
        <f>IF(ISBLANK(INDEX('Policy Characteristics'!L:L,MATCH($C497,'Policy Characteristics'!$C:$C,0))),"",INDEX('Policy Characteristics'!L:L,MATCH($C497,'Policy Characteristics'!$C:$C,0)))</f>
        <v/>
      </c>
    </row>
    <row r="498" spans="1:19" s="345" customFormat="1" ht="19.899999999999999" customHeight="1">
      <c r="A498" s="354" t="str">
        <f>IF(ISBLANK(INDEX('Policy Characteristics'!A:A,MATCH($C498,'Policy Characteristics'!$C:$C,0))),"",INDEX('Policy Characteristics'!A:A,MATCH($C498,'Policy Characteristics'!$C:$C,0)))</f>
        <v>Electricity Supply</v>
      </c>
      <c r="B498" s="366" t="str">
        <f>IF(ISBLANK(INDEX('Policy Characteristics'!B:B,MATCH($C498,'Policy Characteristics'!$C:$C,0))),"",INDEX('Policy Characteristics'!B:B,MATCH($C498,'Policy Characteristics'!$C:$C,0)))</f>
        <v>Subsidy for Capacity Construction</v>
      </c>
      <c r="C498" s="240" t="str">
        <f t="shared" si="28"/>
        <v>Perc Subsidy for Elec Capacity Construction</v>
      </c>
      <c r="D498" s="348" t="s">
        <v>768</v>
      </c>
      <c r="E498" s="253"/>
      <c r="F498" s="348" t="s">
        <v>769</v>
      </c>
      <c r="G498" s="348"/>
      <c r="H498" s="241">
        <v>697</v>
      </c>
      <c r="I498" s="369" t="s">
        <v>680</v>
      </c>
      <c r="J498" s="368" t="str">
        <f>IF(ISBLANK(INDEX('Policy Characteristics'!D:D,MATCH($C498,'Policy Characteristics'!$C:$C,0))),"",INDEX('Policy Characteristics'!D:D,MATCH($C498,'Policy Characteristics'!$C:$C,0)))</f>
        <v>Subsidy for Capacity Construction</v>
      </c>
      <c r="K498" s="354" t="str">
        <f>IF(ISBLANK(INDEX('Policy Characteristics'!E:E,MATCH($C498,'Policy Characteristics'!$C:$C,0))),"",INDEX('Policy Characteristics'!E:E,MATCH($C498,'Policy Characteristics'!$C:$C,0)))</f>
        <v>elec capacity construction subsidy</v>
      </c>
      <c r="L498" s="222">
        <f>IF(ISBLANK(INDEX('Policy Characteristics'!F:F,MATCH($C498,'Policy Characteristics'!$C:$C,0))),"",INDEX('Policy Characteristics'!F:F,MATCH($C498,'Policy Characteristics'!$C:$C,0)))</f>
        <v>0</v>
      </c>
      <c r="M498" s="222">
        <f>IF(ISBLANK(INDEX('Policy Characteristics'!G:G,MATCH($C498,'Policy Characteristics'!$C:$C,0))),"",INDEX('Policy Characteristics'!G:G,MATCH($C498,'Policy Characteristics'!$C:$C,0)))</f>
        <v>0.95</v>
      </c>
      <c r="N498" s="222">
        <f>IF(ISBLANK(INDEX('Policy Characteristics'!H:H,MATCH($C498,'Policy Characteristics'!$C:$C,0))),"",INDEX('Policy Characteristics'!H:H,MATCH($C498,'Policy Characteristics'!$C:$C,0)))</f>
        <v>0.01</v>
      </c>
      <c r="O498" s="354" t="str">
        <f>IF(ISBLANK(INDEX('Policy Characteristics'!I:I,MATCH($C498,'Policy Characteristics'!$C:$C,0))),"",INDEX('Policy Characteristics'!I:I,MATCH($C498,'Policy Characteristics'!$C:$C,0)))</f>
        <v>% of construction cost</v>
      </c>
      <c r="P498" s="354" t="str">
        <f>IF(ISBLANK(INDEX('Policy Characteristics'!J:J,MATCH($C498,'Policy Characteristics'!$C:$C,0))),"",INDEX('Policy Characteristics'!J:J,MATCH($C498,'Policy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8" s="354" t="str">
        <f>IF(ISBLANK(INDEX('Policy Characteristics'!K:K,MATCH($C498,'Policy Characteristics'!$C:$C,0))),"",INDEX('Policy Characteristics'!K:K,MATCH($C498,'Policy Characteristics'!$C:$C,0)))</f>
        <v>electricity-sector-main.html#subsidies</v>
      </c>
      <c r="R498" s="354" t="str">
        <f>IF(ISBLANK(INDEX('Policy Characteristics'!L:L,MATCH($C498,'Policy Characteristics'!$C:$C,0))),"",INDEX('Policy Characteristics'!L:L,MATCH($C498,'Policy Characteristics'!$C:$C,0)))</f>
        <v/>
      </c>
    </row>
    <row r="499" spans="1:19" s="345" customFormat="1" ht="19.899999999999999" customHeight="1">
      <c r="A499" s="354" t="str">
        <f>IF(ISBLANK(INDEX('Policy Characteristics'!A:A,MATCH($C499,'Policy Characteristics'!$C:$C,0))),"",INDEX('Policy Characteristics'!A:A,MATCH($C499,'Policy Characteristics'!$C:$C,0)))</f>
        <v>Electricity Supply</v>
      </c>
      <c r="B499" s="366" t="str">
        <f>IF(ISBLANK(INDEX('Policy Characteristics'!B:B,MATCH($C499,'Policy Characteristics'!$C:$C,0))),"",INDEX('Policy Characteristics'!B:B,MATCH($C499,'Policy Characteristics'!$C:$C,0)))</f>
        <v>Subsidy for Capacity Construction</v>
      </c>
      <c r="C499" s="240" t="str">
        <f t="shared" si="28"/>
        <v>Perc Subsidy for Elec Capacity Construction</v>
      </c>
      <c r="D499" s="348" t="s">
        <v>770</v>
      </c>
      <c r="E499" s="253"/>
      <c r="F499" s="348" t="s">
        <v>771</v>
      </c>
      <c r="G499" s="348"/>
      <c r="H499" s="241">
        <v>1790</v>
      </c>
      <c r="I499" s="369" t="s">
        <v>670</v>
      </c>
      <c r="J499" s="368" t="str">
        <f>IF(ISBLANK(INDEX('Policy Characteristics'!D:D,MATCH($C499,'Policy Characteristics'!$C:$C,0))),"",INDEX('Policy Characteristics'!D:D,MATCH($C499,'Policy Characteristics'!$C:$C,0)))</f>
        <v>Subsidy for Capacity Construction</v>
      </c>
      <c r="K499" s="354" t="str">
        <f>IF(ISBLANK(INDEX('Policy Characteristics'!E:E,MATCH($C499,'Policy Characteristics'!$C:$C,0))),"",INDEX('Policy Characteristics'!E:E,MATCH($C499,'Policy Characteristics'!$C:$C,0)))</f>
        <v>elec capacity construction subsidy</v>
      </c>
      <c r="L499" s="222">
        <f>IF(ISBLANK(INDEX('Policy Characteristics'!F:F,MATCH($C499,'Policy Characteristics'!$C:$C,0))),"",INDEX('Policy Characteristics'!F:F,MATCH($C499,'Policy Characteristics'!$C:$C,0)))</f>
        <v>0</v>
      </c>
      <c r="M499" s="222">
        <f>IF(ISBLANK(INDEX('Policy Characteristics'!G:G,MATCH($C499,'Policy Characteristics'!$C:$C,0))),"",INDEX('Policy Characteristics'!G:G,MATCH($C499,'Policy Characteristics'!$C:$C,0)))</f>
        <v>0.95</v>
      </c>
      <c r="N499" s="222">
        <f>IF(ISBLANK(INDEX('Policy Characteristics'!H:H,MATCH($C499,'Policy Characteristics'!$C:$C,0))),"",INDEX('Policy Characteristics'!H:H,MATCH($C499,'Policy Characteristics'!$C:$C,0)))</f>
        <v>0.01</v>
      </c>
      <c r="O499" s="354" t="str">
        <f>IF(ISBLANK(INDEX('Policy Characteristics'!I:I,MATCH($C499,'Policy Characteristics'!$C:$C,0))),"",INDEX('Policy Characteristics'!I:I,MATCH($C499,'Policy Characteristics'!$C:$C,0)))</f>
        <v>% of construction cost</v>
      </c>
      <c r="P499" s="354" t="str">
        <f>IF(ISBLANK(INDEX('Policy Characteristics'!J:J,MATCH($C499,'Policy Characteristics'!$C:$C,0))),"",INDEX('Policy Characteristics'!J:J,MATCH($C499,'Policy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9" s="354" t="str">
        <f>IF(ISBLANK(INDEX('Policy Characteristics'!K:K,MATCH($C499,'Policy Characteristics'!$C:$C,0))),"",INDEX('Policy Characteristics'!K:K,MATCH($C499,'Policy Characteristics'!$C:$C,0)))</f>
        <v>electricity-sector-main.html#subsidies</v>
      </c>
      <c r="R499" s="354" t="str">
        <f>IF(ISBLANK(INDEX('Policy Characteristics'!L:L,MATCH($C499,'Policy Characteristics'!$C:$C,0))),"",INDEX('Policy Characteristics'!L:L,MATCH($C499,'Policy Characteristics'!$C:$C,0)))</f>
        <v/>
      </c>
    </row>
    <row r="500" spans="1:19" s="345" customFormat="1" ht="19.899999999999999" customHeight="1">
      <c r="A500" s="354" t="str">
        <f>IF(ISBLANK(INDEX('Policy Characteristics'!A:A,MATCH($C500,'Policy Characteristics'!$C:$C,0))),"",INDEX('Policy Characteristics'!A:A,MATCH($C500,'Policy Characteristics'!$C:$C,0)))</f>
        <v>Electricity Supply</v>
      </c>
      <c r="B500" s="366" t="str">
        <f>IF(ISBLANK(INDEX('Policy Characteristics'!B:B,MATCH($C500,'Policy Characteristics'!$C:$C,0))),"",INDEX('Policy Characteristics'!B:B,MATCH($C500,'Policy Characteristics'!$C:$C,0)))</f>
        <v>Subsidy for Capacity Construction</v>
      </c>
      <c r="C500" s="240" t="str">
        <f t="shared" si="28"/>
        <v>Perc Subsidy for Elec Capacity Construction</v>
      </c>
      <c r="D500" s="348" t="s">
        <v>772</v>
      </c>
      <c r="E500" s="253"/>
      <c r="F500" s="348" t="s">
        <v>773</v>
      </c>
      <c r="G500" s="348"/>
      <c r="H500" s="241">
        <v>1791</v>
      </c>
      <c r="I500" s="369" t="s">
        <v>670</v>
      </c>
      <c r="J500" s="368" t="str">
        <f>IF(ISBLANK(INDEX('Policy Characteristics'!D:D,MATCH($C500,'Policy Characteristics'!$C:$C,0))),"",INDEX('Policy Characteristics'!D:D,MATCH($C500,'Policy Characteristics'!$C:$C,0)))</f>
        <v>Subsidy for Capacity Construction</v>
      </c>
      <c r="K500" s="354" t="str">
        <f>IF(ISBLANK(INDEX('Policy Characteristics'!E:E,MATCH($C500,'Policy Characteristics'!$C:$C,0))),"",INDEX('Policy Characteristics'!E:E,MATCH($C500,'Policy Characteristics'!$C:$C,0)))</f>
        <v>elec capacity construction subsidy</v>
      </c>
      <c r="L500" s="222">
        <f>IF(ISBLANK(INDEX('Policy Characteristics'!F:F,MATCH($C500,'Policy Characteristics'!$C:$C,0))),"",INDEX('Policy Characteristics'!F:F,MATCH($C500,'Policy Characteristics'!$C:$C,0)))</f>
        <v>0</v>
      </c>
      <c r="M500" s="222">
        <f>IF(ISBLANK(INDEX('Policy Characteristics'!G:G,MATCH($C500,'Policy Characteristics'!$C:$C,0))),"",INDEX('Policy Characteristics'!G:G,MATCH($C500,'Policy Characteristics'!$C:$C,0)))</f>
        <v>0.95</v>
      </c>
      <c r="N500" s="222">
        <f>IF(ISBLANK(INDEX('Policy Characteristics'!H:H,MATCH($C500,'Policy Characteristics'!$C:$C,0))),"",INDEX('Policy Characteristics'!H:H,MATCH($C500,'Policy Characteristics'!$C:$C,0)))</f>
        <v>0.01</v>
      </c>
      <c r="O500" s="354" t="str">
        <f>IF(ISBLANK(INDEX('Policy Characteristics'!I:I,MATCH($C500,'Policy Characteristics'!$C:$C,0))),"",INDEX('Policy Characteristics'!I:I,MATCH($C500,'Policy Characteristics'!$C:$C,0)))</f>
        <v>% of construction cost</v>
      </c>
      <c r="P500" s="354" t="str">
        <f>IF(ISBLANK(INDEX('Policy Characteristics'!J:J,MATCH($C500,'Policy Characteristics'!$C:$C,0))),"",INDEX('Policy Characteristics'!J:J,MATCH($C500,'Policy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500" s="354" t="str">
        <f>IF(ISBLANK(INDEX('Policy Characteristics'!K:K,MATCH($C500,'Policy Characteristics'!$C:$C,0))),"",INDEX('Policy Characteristics'!K:K,MATCH($C500,'Policy Characteristics'!$C:$C,0)))</f>
        <v>electricity-sector-main.html#subsidies</v>
      </c>
      <c r="R500" s="354" t="str">
        <f>IF(ISBLANK(INDEX('Policy Characteristics'!L:L,MATCH($C500,'Policy Characteristics'!$C:$C,0))),"",INDEX('Policy Characteristics'!L:L,MATCH($C500,'Policy Characteristics'!$C:$C,0)))</f>
        <v/>
      </c>
    </row>
    <row r="501" spans="1:19" s="345" customFormat="1" ht="19.899999999999999" customHeight="1">
      <c r="A501" s="354" t="str">
        <f>IF(ISBLANK(INDEX('Policy Characteristics'!A:A,MATCH($C501,'Policy Characteristics'!$C:$C,0))),"",INDEX('Policy Characteristics'!A:A,MATCH($C501,'Policy Characteristics'!$C:$C,0)))</f>
        <v>Electricity Supply</v>
      </c>
      <c r="B501" s="366" t="str">
        <f>IF(ISBLANK(INDEX('Policy Characteristics'!B:B,MATCH($C501,'Policy Characteristics'!$C:$C,0))),"",INDEX('Policy Characteristics'!B:B,MATCH($C501,'Policy Characteristics'!$C:$C,0)))</f>
        <v>Subsidy for Capacity Construction</v>
      </c>
      <c r="C501" s="240" t="str">
        <f t="shared" si="28"/>
        <v>Perc Subsidy for Elec Capacity Construction</v>
      </c>
      <c r="D501" s="348" t="s">
        <v>774</v>
      </c>
      <c r="E501" s="253"/>
      <c r="F501" s="348" t="s">
        <v>775</v>
      </c>
      <c r="G501" s="348"/>
      <c r="H501" s="241">
        <v>1792</v>
      </c>
      <c r="I501" s="369" t="s">
        <v>670</v>
      </c>
      <c r="J501" s="368" t="str">
        <f>IF(ISBLANK(INDEX('Policy Characteristics'!D:D,MATCH($C501,'Policy Characteristics'!$C:$C,0))),"",INDEX('Policy Characteristics'!D:D,MATCH($C501,'Policy Characteristics'!$C:$C,0)))</f>
        <v>Subsidy for Capacity Construction</v>
      </c>
      <c r="K501" s="354" t="str">
        <f>IF(ISBLANK(INDEX('Policy Characteristics'!E:E,MATCH($C501,'Policy Characteristics'!$C:$C,0))),"",INDEX('Policy Characteristics'!E:E,MATCH($C501,'Policy Characteristics'!$C:$C,0)))</f>
        <v>elec capacity construction subsidy</v>
      </c>
      <c r="L501" s="222">
        <f>IF(ISBLANK(INDEX('Policy Characteristics'!F:F,MATCH($C501,'Policy Characteristics'!$C:$C,0))),"",INDEX('Policy Characteristics'!F:F,MATCH($C501,'Policy Characteristics'!$C:$C,0)))</f>
        <v>0</v>
      </c>
      <c r="M501" s="222">
        <f>IF(ISBLANK(INDEX('Policy Characteristics'!G:G,MATCH($C501,'Policy Characteristics'!$C:$C,0))),"",INDEX('Policy Characteristics'!G:G,MATCH($C501,'Policy Characteristics'!$C:$C,0)))</f>
        <v>0.95</v>
      </c>
      <c r="N501" s="222">
        <f>IF(ISBLANK(INDEX('Policy Characteristics'!H:H,MATCH($C501,'Policy Characteristics'!$C:$C,0))),"",INDEX('Policy Characteristics'!H:H,MATCH($C501,'Policy Characteristics'!$C:$C,0)))</f>
        <v>0.01</v>
      </c>
      <c r="O501" s="354" t="str">
        <f>IF(ISBLANK(INDEX('Policy Characteristics'!I:I,MATCH($C501,'Policy Characteristics'!$C:$C,0))),"",INDEX('Policy Characteristics'!I:I,MATCH($C501,'Policy Characteristics'!$C:$C,0)))</f>
        <v>% of construction cost</v>
      </c>
      <c r="P501" s="354" t="str">
        <f>IF(ISBLANK(INDEX('Policy Characteristics'!J:J,MATCH($C501,'Policy Characteristics'!$C:$C,0))),"",INDEX('Policy Characteristics'!J:J,MATCH($C501,'Policy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501" s="354" t="str">
        <f>IF(ISBLANK(INDEX('Policy Characteristics'!K:K,MATCH($C501,'Policy Characteristics'!$C:$C,0))),"",INDEX('Policy Characteristics'!K:K,MATCH($C501,'Policy Characteristics'!$C:$C,0)))</f>
        <v>electricity-sector-main.html#subsidies</v>
      </c>
      <c r="R501" s="354" t="str">
        <f>IF(ISBLANK(INDEX('Policy Characteristics'!L:L,MATCH($C501,'Policy Characteristics'!$C:$C,0))),"",INDEX('Policy Characteristics'!L:L,MATCH($C501,'Policy Characteristics'!$C:$C,0)))</f>
        <v/>
      </c>
    </row>
    <row r="502" spans="1:19" s="345" customFormat="1" ht="19.899999999999999" customHeight="1">
      <c r="A502" s="354" t="str">
        <f>IF(ISBLANK(INDEX('Policy Characteristics'!A:A,MATCH($C502,'Policy Characteristics'!$C:$C,0))),"",INDEX('Policy Characteristics'!A:A,MATCH($C502,'Policy Characteristics'!$C:$C,0)))</f>
        <v>Electricity Supply</v>
      </c>
      <c r="B502" s="366" t="str">
        <f>IF(ISBLANK(INDEX('Policy Characteristics'!B:B,MATCH($C502,'Policy Characteristics'!$C:$C,0))),"",INDEX('Policy Characteristics'!B:B,MATCH($C502,'Policy Characteristics'!$C:$C,0)))</f>
        <v>Subsidy for Capacity Construction</v>
      </c>
      <c r="C502" s="240" t="str">
        <f t="shared" si="28"/>
        <v>Perc Subsidy for Elec Capacity Construction</v>
      </c>
      <c r="D502" s="348" t="s">
        <v>776</v>
      </c>
      <c r="E502" s="253"/>
      <c r="F502" s="348" t="s">
        <v>777</v>
      </c>
      <c r="G502" s="348"/>
      <c r="H502" s="241">
        <v>1793</v>
      </c>
      <c r="I502" s="369" t="s">
        <v>670</v>
      </c>
      <c r="J502" s="368" t="str">
        <f>IF(ISBLANK(INDEX('Policy Characteristics'!D:D,MATCH($C502,'Policy Characteristics'!$C:$C,0))),"",INDEX('Policy Characteristics'!D:D,MATCH($C502,'Policy Characteristics'!$C:$C,0)))</f>
        <v>Subsidy for Capacity Construction</v>
      </c>
      <c r="K502" s="354" t="str">
        <f>IF(ISBLANK(INDEX('Policy Characteristics'!E:E,MATCH($C502,'Policy Characteristics'!$C:$C,0))),"",INDEX('Policy Characteristics'!E:E,MATCH($C502,'Policy Characteristics'!$C:$C,0)))</f>
        <v>elec capacity construction subsidy</v>
      </c>
      <c r="L502" s="222">
        <f>IF(ISBLANK(INDEX('Policy Characteristics'!F:F,MATCH($C502,'Policy Characteristics'!$C:$C,0))),"",INDEX('Policy Characteristics'!F:F,MATCH($C502,'Policy Characteristics'!$C:$C,0)))</f>
        <v>0</v>
      </c>
      <c r="M502" s="222">
        <f>IF(ISBLANK(INDEX('Policy Characteristics'!G:G,MATCH($C502,'Policy Characteristics'!$C:$C,0))),"",INDEX('Policy Characteristics'!G:G,MATCH($C502,'Policy Characteristics'!$C:$C,0)))</f>
        <v>0.95</v>
      </c>
      <c r="N502" s="222">
        <f>IF(ISBLANK(INDEX('Policy Characteristics'!H:H,MATCH($C502,'Policy Characteristics'!$C:$C,0))),"",INDEX('Policy Characteristics'!H:H,MATCH($C502,'Policy Characteristics'!$C:$C,0)))</f>
        <v>0.01</v>
      </c>
      <c r="O502" s="354" t="str">
        <f>IF(ISBLANK(INDEX('Policy Characteristics'!I:I,MATCH($C502,'Policy Characteristics'!$C:$C,0))),"",INDEX('Policy Characteristics'!I:I,MATCH($C502,'Policy Characteristics'!$C:$C,0)))</f>
        <v>% of construction cost</v>
      </c>
      <c r="P502" s="354" t="str">
        <f>IF(ISBLANK(INDEX('Policy Characteristics'!J:J,MATCH($C502,'Policy Characteristics'!$C:$C,0))),"",INDEX('Policy Characteristics'!J:J,MATCH($C502,'Policy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502" s="354" t="str">
        <f>IF(ISBLANK(INDEX('Policy Characteristics'!K:K,MATCH($C502,'Policy Characteristics'!$C:$C,0))),"",INDEX('Policy Characteristics'!K:K,MATCH($C502,'Policy Characteristics'!$C:$C,0)))</f>
        <v>electricity-sector-main.html#subsidies</v>
      </c>
      <c r="R502" s="354" t="str">
        <f>IF(ISBLANK(INDEX('Policy Characteristics'!L:L,MATCH($C502,'Policy Characteristics'!$C:$C,0))),"",INDEX('Policy Characteristics'!L:L,MATCH($C502,'Policy Characteristics'!$C:$C,0)))</f>
        <v/>
      </c>
    </row>
    <row r="503" spans="1:19" s="345" customFormat="1" ht="19.899999999999999" customHeight="1">
      <c r="A503" s="354" t="str">
        <f>IF(ISBLANK(INDEX('Policy Characteristics'!A:A,MATCH($C503,'Policy Characteristics'!$C:$C,0))),"",INDEX('Policy Characteristics'!A:A,MATCH($C503,'Policy Characteristics'!$C:$C,0)))</f>
        <v>Electricity Supply</v>
      </c>
      <c r="B503" s="366" t="str">
        <f>IF(ISBLANK(INDEX('Policy Characteristics'!B:B,MATCH($C503,'Policy Characteristics'!$C:$C,0))),"",INDEX('Policy Characteristics'!B:B,MATCH($C503,'Policy Characteristics'!$C:$C,0)))</f>
        <v>Subsidy for Capacity Construction</v>
      </c>
      <c r="C503" s="240" t="str">
        <f t="shared" si="28"/>
        <v>Perc Subsidy for Elec Capacity Construction</v>
      </c>
      <c r="D503" s="348" t="s">
        <v>778</v>
      </c>
      <c r="E503" s="253"/>
      <c r="F503" s="348" t="s">
        <v>779</v>
      </c>
      <c r="G503" s="348"/>
      <c r="H503" s="241">
        <v>1794</v>
      </c>
      <c r="I503" s="369" t="s">
        <v>670</v>
      </c>
      <c r="J503" s="368" t="str">
        <f>IF(ISBLANK(INDEX('Policy Characteristics'!D:D,MATCH($C503,'Policy Characteristics'!$C:$C,0))),"",INDEX('Policy Characteristics'!D:D,MATCH($C503,'Policy Characteristics'!$C:$C,0)))</f>
        <v>Subsidy for Capacity Construction</v>
      </c>
      <c r="K503" s="354" t="str">
        <f>IF(ISBLANK(INDEX('Policy Characteristics'!E:E,MATCH($C503,'Policy Characteristics'!$C:$C,0))),"",INDEX('Policy Characteristics'!E:E,MATCH($C503,'Policy Characteristics'!$C:$C,0)))</f>
        <v>elec capacity construction subsidy</v>
      </c>
      <c r="L503" s="222">
        <f>IF(ISBLANK(INDEX('Policy Characteristics'!F:F,MATCH($C503,'Policy Characteristics'!$C:$C,0))),"",INDEX('Policy Characteristics'!F:F,MATCH($C503,'Policy Characteristics'!$C:$C,0)))</f>
        <v>0</v>
      </c>
      <c r="M503" s="222">
        <f>IF(ISBLANK(INDEX('Policy Characteristics'!G:G,MATCH($C503,'Policy Characteristics'!$C:$C,0))),"",INDEX('Policy Characteristics'!G:G,MATCH($C503,'Policy Characteristics'!$C:$C,0)))</f>
        <v>0.95</v>
      </c>
      <c r="N503" s="222">
        <f>IF(ISBLANK(INDEX('Policy Characteristics'!H:H,MATCH($C503,'Policy Characteristics'!$C:$C,0))),"",INDEX('Policy Characteristics'!H:H,MATCH($C503,'Policy Characteristics'!$C:$C,0)))</f>
        <v>0.01</v>
      </c>
      <c r="O503" s="354" t="str">
        <f>IF(ISBLANK(INDEX('Policy Characteristics'!I:I,MATCH($C503,'Policy Characteristics'!$C:$C,0))),"",INDEX('Policy Characteristics'!I:I,MATCH($C503,'Policy Characteristics'!$C:$C,0)))</f>
        <v>% of construction cost</v>
      </c>
      <c r="P503" s="354" t="str">
        <f>IF(ISBLANK(INDEX('Policy Characteristics'!J:J,MATCH($C503,'Policy Characteristics'!$C:$C,0))),"",INDEX('Policy Characteristics'!J:J,MATCH($C503,'Policy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503" s="354" t="str">
        <f>IF(ISBLANK(INDEX('Policy Characteristics'!K:K,MATCH($C503,'Policy Characteristics'!$C:$C,0))),"",INDEX('Policy Characteristics'!K:K,MATCH($C503,'Policy Characteristics'!$C:$C,0)))</f>
        <v>electricity-sector-main.html#subsidies</v>
      </c>
      <c r="R503" s="354" t="str">
        <f>IF(ISBLANK(INDEX('Policy Characteristics'!L:L,MATCH($C503,'Policy Characteristics'!$C:$C,0))),"",INDEX('Policy Characteristics'!L:L,MATCH($C503,'Policy Characteristics'!$C:$C,0)))</f>
        <v/>
      </c>
    </row>
    <row r="504" spans="1:19" s="345" customFormat="1" ht="19.899999999999999" customHeight="1">
      <c r="A504" s="354" t="str">
        <f>IF(ISBLANK(INDEX('Policy Characteristics'!A:A,MATCH($C504,'Policy Characteristics'!$C:$C,0))),"",INDEX('Policy Characteristics'!A:A,MATCH($C504,'Policy Characteristics'!$C:$C,0)))</f>
        <v>Electricity Supply</v>
      </c>
      <c r="B504" s="366" t="str">
        <f>IF(ISBLANK(INDEX('Policy Characteristics'!B:B,MATCH($C504,'Policy Characteristics'!$C:$C,0))),"",INDEX('Policy Characteristics'!B:B,MATCH($C504,'Policy Characteristics'!$C:$C,0)))</f>
        <v>Subsidy for Capacity Construction</v>
      </c>
      <c r="C504" s="240" t="str">
        <f t="shared" si="28"/>
        <v>Perc Subsidy for Elec Capacity Construction</v>
      </c>
      <c r="D504" s="348" t="s">
        <v>780</v>
      </c>
      <c r="E504" s="253"/>
      <c r="F504" s="348" t="s">
        <v>781</v>
      </c>
      <c r="G504" s="348"/>
      <c r="H504" s="241">
        <v>1795</v>
      </c>
      <c r="I504" s="369" t="s">
        <v>670</v>
      </c>
      <c r="J504" s="368" t="str">
        <f>IF(ISBLANK(INDEX('Policy Characteristics'!D:D,MATCH($C504,'Policy Characteristics'!$C:$C,0))),"",INDEX('Policy Characteristics'!D:D,MATCH($C504,'Policy Characteristics'!$C:$C,0)))</f>
        <v>Subsidy for Capacity Construction</v>
      </c>
      <c r="K504" s="354" t="str">
        <f>IF(ISBLANK(INDEX('Policy Characteristics'!E:E,MATCH($C504,'Policy Characteristics'!$C:$C,0))),"",INDEX('Policy Characteristics'!E:E,MATCH($C504,'Policy Characteristics'!$C:$C,0)))</f>
        <v>elec capacity construction subsidy</v>
      </c>
      <c r="L504" s="222">
        <f>IF(ISBLANK(INDEX('Policy Characteristics'!F:F,MATCH($C504,'Policy Characteristics'!$C:$C,0))),"",INDEX('Policy Characteristics'!F:F,MATCH($C504,'Policy Characteristics'!$C:$C,0)))</f>
        <v>0</v>
      </c>
      <c r="M504" s="222">
        <f>IF(ISBLANK(INDEX('Policy Characteristics'!G:G,MATCH($C504,'Policy Characteristics'!$C:$C,0))),"",INDEX('Policy Characteristics'!G:G,MATCH($C504,'Policy Characteristics'!$C:$C,0)))</f>
        <v>0.95</v>
      </c>
      <c r="N504" s="222">
        <f>IF(ISBLANK(INDEX('Policy Characteristics'!H:H,MATCH($C504,'Policy Characteristics'!$C:$C,0))),"",INDEX('Policy Characteristics'!H:H,MATCH($C504,'Policy Characteristics'!$C:$C,0)))</f>
        <v>0.01</v>
      </c>
      <c r="O504" s="354" t="str">
        <f>IF(ISBLANK(INDEX('Policy Characteristics'!I:I,MATCH($C504,'Policy Characteristics'!$C:$C,0))),"",INDEX('Policy Characteristics'!I:I,MATCH($C504,'Policy Characteristics'!$C:$C,0)))</f>
        <v>% of construction cost</v>
      </c>
      <c r="P504" s="354" t="str">
        <f>IF(ISBLANK(INDEX('Policy Characteristics'!J:J,MATCH($C504,'Policy Characteristics'!$C:$C,0))),"",INDEX('Policy Characteristics'!J:J,MATCH($C504,'Policy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504" s="354" t="str">
        <f>IF(ISBLANK(INDEX('Policy Characteristics'!K:K,MATCH($C504,'Policy Characteristics'!$C:$C,0))),"",INDEX('Policy Characteristics'!K:K,MATCH($C504,'Policy Characteristics'!$C:$C,0)))</f>
        <v>electricity-sector-main.html#subsidies</v>
      </c>
      <c r="R504" s="354" t="str">
        <f>IF(ISBLANK(INDEX('Policy Characteristics'!L:L,MATCH($C504,'Policy Characteristics'!$C:$C,0))),"",INDEX('Policy Characteristics'!L:L,MATCH($C504,'Policy Characteristics'!$C:$C,0)))</f>
        <v/>
      </c>
    </row>
    <row r="505" spans="1:19" s="345" customFormat="1" ht="19.899999999999999" customHeight="1">
      <c r="A505" s="354" t="str">
        <f>IF(ISBLANK(INDEX('Policy Characteristics'!A:A,MATCH($C505,'Policy Characteristics'!$C:$C,0))),"",INDEX('Policy Characteristics'!A:A,MATCH($C505,'Policy Characteristics'!$C:$C,0)))</f>
        <v>Electricity Supply</v>
      </c>
      <c r="B505" s="366" t="str">
        <f>IF(ISBLANK(INDEX('Policy Characteristics'!B:B,MATCH($C505,'Policy Characteristics'!$C:$C,0))),"",INDEX('Policy Characteristics'!B:B,MATCH($C505,'Policy Characteristics'!$C:$C,0)))</f>
        <v>Subsidy for Capacity Construction</v>
      </c>
      <c r="C505" s="240" t="str">
        <f t="shared" si="28"/>
        <v>Perc Subsidy for Elec Capacity Construction</v>
      </c>
      <c r="D505" s="348" t="s">
        <v>782</v>
      </c>
      <c r="E505" s="253"/>
      <c r="F505" s="348" t="s">
        <v>783</v>
      </c>
      <c r="G505" s="348"/>
      <c r="H505" s="241">
        <v>2243</v>
      </c>
      <c r="I505" s="369" t="s">
        <v>670</v>
      </c>
      <c r="J505" s="368" t="str">
        <f>IF(ISBLANK(INDEX('Policy Characteristics'!D:D,MATCH($C505,'Policy Characteristics'!$C:$C,0))),"",INDEX('Policy Characteristics'!D:D,MATCH($C505,'Policy Characteristics'!$C:$C,0)))</f>
        <v>Subsidy for Capacity Construction</v>
      </c>
      <c r="K505" s="354" t="str">
        <f>IF(ISBLANK(INDEX('Policy Characteristics'!E:E,MATCH($C505,'Policy Characteristics'!$C:$C,0))),"",INDEX('Policy Characteristics'!E:E,MATCH($C505,'Policy Characteristics'!$C:$C,0)))</f>
        <v>elec capacity construction subsidy</v>
      </c>
      <c r="L505" s="222">
        <f>IF(ISBLANK(INDEX('Policy Characteristics'!F:F,MATCH($C505,'Policy Characteristics'!$C:$C,0))),"",INDEX('Policy Characteristics'!F:F,MATCH($C505,'Policy Characteristics'!$C:$C,0)))</f>
        <v>0</v>
      </c>
      <c r="M505" s="222">
        <f>IF(ISBLANK(INDEX('Policy Characteristics'!G:G,MATCH($C505,'Policy Characteristics'!$C:$C,0))),"",INDEX('Policy Characteristics'!G:G,MATCH($C505,'Policy Characteristics'!$C:$C,0)))</f>
        <v>0.95</v>
      </c>
      <c r="N505" s="222">
        <f>IF(ISBLANK(INDEX('Policy Characteristics'!H:H,MATCH($C505,'Policy Characteristics'!$C:$C,0))),"",INDEX('Policy Characteristics'!H:H,MATCH($C505,'Policy Characteristics'!$C:$C,0)))</f>
        <v>0.01</v>
      </c>
      <c r="O505" s="354" t="str">
        <f>IF(ISBLANK(INDEX('Policy Characteristics'!I:I,MATCH($C505,'Policy Characteristics'!$C:$C,0))),"",INDEX('Policy Characteristics'!I:I,MATCH($C505,'Policy Characteristics'!$C:$C,0)))</f>
        <v>% of construction cost</v>
      </c>
      <c r="P505" s="354" t="str">
        <f>IF(ISBLANK(INDEX('Policy Characteristics'!J:J,MATCH($C505,'Policy Characteristics'!$C:$C,0))),"",INDEX('Policy Characteristics'!J:J,MATCH($C505,'Policy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505" s="354" t="str">
        <f>IF(ISBLANK(INDEX('Policy Characteristics'!K:K,MATCH($C505,'Policy Characteristics'!$C:$C,0))),"",INDEX('Policy Characteristics'!K:K,MATCH($C505,'Policy Characteristics'!$C:$C,0)))</f>
        <v>electricity-sector-main.html#subsidies</v>
      </c>
      <c r="R505" s="354"/>
    </row>
    <row r="506" spans="1:19" s="354" customFormat="1" ht="19.899999999999999" customHeight="1">
      <c r="A506" s="354" t="str">
        <f>IF(ISBLANK(INDEX('Policy Characteristics'!A:A,MATCH($C506,'Policy Characteristics'!$C:$C,0))),"",INDEX('Policy Characteristics'!A:A,MATCH($C506,'Policy Characteristics'!$C:$C,0)))</f>
        <v>Electricity Supply</v>
      </c>
      <c r="B506" s="366" t="str">
        <f>IF(ISBLANK(INDEX('Policy Characteristics'!B:B,MATCH($C506,'Policy Characteristics'!$C:$C,0))),"",INDEX('Policy Characteristics'!B:B,MATCH($C506,'Policy Characteristics'!$C:$C,0)))</f>
        <v>Subsidy for Electricity Production</v>
      </c>
      <c r="C506" t="s">
        <v>317</v>
      </c>
      <c r="D506" s="253" t="s">
        <v>736</v>
      </c>
      <c r="E506" s="253"/>
      <c r="F506" s="253" t="s">
        <v>737</v>
      </c>
      <c r="G506" s="348"/>
      <c r="H506" s="18">
        <v>1564</v>
      </c>
      <c r="I506" s="369" t="s">
        <v>680</v>
      </c>
      <c r="J506" s="368" t="str">
        <f>IF(ISBLANK(INDEX('Policy Characteristics'!D:D,MATCH($C506,'Policy Characteristics'!$C:$C,0))),"",INDEX('Policy Characteristics'!D:D,MATCH($C506,'Policy Characteristics'!$C:$C,0)))</f>
        <v>Subsidy for Electricity Production</v>
      </c>
      <c r="K506" s="354" t="str">
        <f>IF(ISBLANK(INDEX('Policy Characteristics'!E:E,MATCH($C506,'Policy Characteristics'!$C:$C,0))),"",INDEX('Policy Characteristics'!E:E,MATCH($C506,'Policy Characteristics'!$C:$C,0)))</f>
        <v>elec generation subsidy</v>
      </c>
      <c r="L506" s="354">
        <f>IF(ISBLANK(INDEX('Policy Characteristics'!F:F,MATCH($C506,'Policy Characteristics'!$C:$C,0))),"",INDEX('Policy Characteristics'!F:F,MATCH($C506,'Policy Characteristics'!$C:$C,0)))</f>
        <v>0</v>
      </c>
      <c r="M506" s="354">
        <f>IF(ISBLANK(INDEX('Policy Characteristics'!G:G,MATCH($C506,'Policy Characteristics'!$C:$C,0))),"",INDEX('Policy Characteristics'!G:G,MATCH($C506,'Policy Characteristics'!$C:$C,0)))</f>
        <v>100</v>
      </c>
      <c r="N506" s="354">
        <f>IF(ISBLANK(INDEX('Policy Characteristics'!H:H,MATCH($C506,'Policy Characteristics'!$C:$C,0))),"",INDEX('Policy Characteristics'!H:H,MATCH($C506,'Policy Characteristics'!$C:$C,0)))</f>
        <v>1</v>
      </c>
      <c r="O506" s="354" t="str">
        <f>IF(ISBLANK(INDEX('Policy Characteristics'!I:I,MATCH($C506,'Policy Characteristics'!$C:$C,0))),"",INDEX('Policy Characteristics'!I:I,MATCH($C506,'Policy Characteristics'!$C:$C,0)))</f>
        <v>thousand KRW/kWh</v>
      </c>
      <c r="P506" s="354" t="str">
        <f>IF(ISBLANK(INDEX('Policy Characteristics'!J:J,MATCH($C506,'Policy Characteristics'!$C:$C,0))),"",INDEX('Policy Characteristics'!J:J,MATCH($C506,'Policy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06" s="354" t="str">
        <f>IF(ISBLANK(INDEX('Policy Characteristics'!K:K,MATCH($C506,'Policy Characteristics'!$C:$C,0))),"",INDEX('Policy Characteristics'!K:K,MATCH($C506,'Policy Characteristics'!$C:$C,0)))</f>
        <v>electricity-sector-main.html#subsidies</v>
      </c>
      <c r="R506" s="354" t="str">
        <f>IF(ISBLANK(INDEX('Policy Characteristics'!L:L,MATCH($C506,'Policy Characteristics'!$C:$C,0))),"",INDEX('Policy Characteristics'!L:L,MATCH($C506,'Policy Characteristics'!$C:$C,0)))</f>
        <v>subsidy-for-electricity-production.html</v>
      </c>
      <c r="S506" s="348"/>
    </row>
    <row r="507" spans="1:19" ht="19.899999999999999" customHeight="1">
      <c r="A507" s="354" t="str">
        <f>IF(ISBLANK(INDEX('Policy Characteristics'!A:A,MATCH($C507,'Policy Characteristics'!$C:$C,0))),"",INDEX('Policy Characteristics'!A:A,MATCH($C507,'Policy Characteristics'!$C:$C,0)))</f>
        <v>Electricity Supply</v>
      </c>
      <c r="B507" s="366" t="str">
        <f>IF(ISBLANK(INDEX('Policy Characteristics'!B:B,MATCH($C507,'Policy Characteristics'!$C:$C,0))),"",INDEX('Policy Characteristics'!B:B,MATCH($C507,'Policy Characteristics'!$C:$C,0)))</f>
        <v>Subsidy for Electricity Production</v>
      </c>
      <c r="C507" s="354" t="str">
        <f t="shared" ref="C507:C529" si="29">$C$506</f>
        <v>Subsidy for Elec Production by Fuel</v>
      </c>
      <c r="D507" s="348" t="s">
        <v>738</v>
      </c>
      <c r="E507" s="253"/>
      <c r="F507" s="348" t="s">
        <v>739</v>
      </c>
      <c r="G507" s="348"/>
      <c r="H507" s="18">
        <v>1566</v>
      </c>
      <c r="I507" s="369" t="s">
        <v>680</v>
      </c>
      <c r="J507" s="368" t="str">
        <f>IF(ISBLANK(INDEX('Policy Characteristics'!D:D,MATCH($C507,'Policy Characteristics'!$C:$C,0))),"",INDEX('Policy Characteristics'!D:D,MATCH($C507,'Policy Characteristics'!$C:$C,0)))</f>
        <v>Subsidy for Electricity Production</v>
      </c>
      <c r="K507" s="354" t="str">
        <f>IF(ISBLANK(INDEX('Policy Characteristics'!E:E,MATCH($C507,'Policy Characteristics'!$C:$C,0))),"",INDEX('Policy Characteristics'!E:E,MATCH($C507,'Policy Characteristics'!$C:$C,0)))</f>
        <v>elec generation subsidy</v>
      </c>
      <c r="L507" s="354">
        <f>IF(ISBLANK(INDEX('Policy Characteristics'!F:F,MATCH($C507,'Policy Characteristics'!$C:$C,0))),"",INDEX('Policy Characteristics'!F:F,MATCH($C507,'Policy Characteristics'!$C:$C,0)))</f>
        <v>0</v>
      </c>
      <c r="M507" s="354">
        <f>IF(ISBLANK(INDEX('Policy Characteristics'!G:G,MATCH($C507,'Policy Characteristics'!$C:$C,0))),"",INDEX('Policy Characteristics'!G:G,MATCH($C507,'Policy Characteristics'!$C:$C,0)))</f>
        <v>100</v>
      </c>
      <c r="N507" s="354">
        <f>IF(ISBLANK(INDEX('Policy Characteristics'!H:H,MATCH($C507,'Policy Characteristics'!$C:$C,0))),"",INDEX('Policy Characteristics'!H:H,MATCH($C507,'Policy Characteristics'!$C:$C,0)))</f>
        <v>1</v>
      </c>
      <c r="O507" s="354" t="str">
        <f>IF(ISBLANK(INDEX('Policy Characteristics'!I:I,MATCH($C507,'Policy Characteristics'!$C:$C,0))),"",INDEX('Policy Characteristics'!I:I,MATCH($C507,'Policy Characteristics'!$C:$C,0)))</f>
        <v>thousand KRW/kWh</v>
      </c>
      <c r="P507" s="354" t="str">
        <f>IF(ISBLANK(INDEX('Policy Characteristics'!J:J,MATCH($C507,'Policy Characteristics'!$C:$C,0))),"",INDEX('Policy Characteristics'!J:J,MATCH($C507,'Policy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07" s="354" t="str">
        <f>IF(ISBLANK(INDEX('Policy Characteristics'!K:K,MATCH($C507,'Policy Characteristics'!$C:$C,0))),"",INDEX('Policy Characteristics'!K:K,MATCH($C507,'Policy Characteristics'!$C:$C,0)))</f>
        <v>electricity-sector-main.html#subsidies</v>
      </c>
      <c r="R507" s="354" t="str">
        <f>IF(ISBLANK(INDEX('Policy Characteristics'!L:L,MATCH($C507,'Policy Characteristics'!$C:$C,0))),"",INDEX('Policy Characteristics'!L:L,MATCH($C507,'Policy Characteristics'!$C:$C,0)))</f>
        <v>subsidy-for-electricity-production.html</v>
      </c>
      <c r="S507" s="348"/>
    </row>
    <row r="508" spans="1:19" ht="19.899999999999999" customHeight="1">
      <c r="A508" s="354" t="str">
        <f>IF(ISBLANK(INDEX('Policy Characteristics'!A:A,MATCH($C508,'Policy Characteristics'!$C:$C,0))),"",INDEX('Policy Characteristics'!A:A,MATCH($C508,'Policy Characteristics'!$C:$C,0)))</f>
        <v>Electricity Supply</v>
      </c>
      <c r="B508" s="366" t="str">
        <f>IF(ISBLANK(INDEX('Policy Characteristics'!B:B,MATCH($C508,'Policy Characteristics'!$C:$C,0))),"",INDEX('Policy Characteristics'!B:B,MATCH($C508,'Policy Characteristics'!$C:$C,0)))</f>
        <v>Subsidy for Electricity Production</v>
      </c>
      <c r="C508" s="354" t="str">
        <f t="shared" si="29"/>
        <v>Subsidy for Elec Production by Fuel</v>
      </c>
      <c r="D508" s="348" t="s">
        <v>740</v>
      </c>
      <c r="E508" s="253"/>
      <c r="F508" s="348" t="s">
        <v>741</v>
      </c>
      <c r="G508" s="348"/>
      <c r="H508" s="18">
        <v>1796</v>
      </c>
      <c r="I508" s="369" t="s">
        <v>680</v>
      </c>
      <c r="J508" s="368" t="str">
        <f>IF(ISBLANK(INDEX('Policy Characteristics'!D:D,MATCH($C508,'Policy Characteristics'!$C:$C,0))),"",INDEX('Policy Characteristics'!D:D,MATCH($C508,'Policy Characteristics'!$C:$C,0)))</f>
        <v>Subsidy for Electricity Production</v>
      </c>
      <c r="K508" s="354" t="str">
        <f>IF(ISBLANK(INDEX('Policy Characteristics'!E:E,MATCH($C508,'Policy Characteristics'!$C:$C,0))),"",INDEX('Policy Characteristics'!E:E,MATCH($C508,'Policy Characteristics'!$C:$C,0)))</f>
        <v>elec generation subsidy</v>
      </c>
      <c r="L508" s="354">
        <f>IF(ISBLANK(INDEX('Policy Characteristics'!F:F,MATCH($C508,'Policy Characteristics'!$C:$C,0))),"",INDEX('Policy Characteristics'!F:F,MATCH($C508,'Policy Characteristics'!$C:$C,0)))</f>
        <v>0</v>
      </c>
      <c r="M508" s="354">
        <f>IF(ISBLANK(INDEX('Policy Characteristics'!G:G,MATCH($C508,'Policy Characteristics'!$C:$C,0))),"",INDEX('Policy Characteristics'!G:G,MATCH($C508,'Policy Characteristics'!$C:$C,0)))</f>
        <v>100</v>
      </c>
      <c r="N508" s="354">
        <f>IF(ISBLANK(INDEX('Policy Characteristics'!H:H,MATCH($C508,'Policy Characteristics'!$C:$C,0))),"",INDEX('Policy Characteristics'!H:H,MATCH($C508,'Policy Characteristics'!$C:$C,0)))</f>
        <v>1</v>
      </c>
      <c r="O508" s="354" t="str">
        <f>IF(ISBLANK(INDEX('Policy Characteristics'!I:I,MATCH($C508,'Policy Characteristics'!$C:$C,0))),"",INDEX('Policy Characteristics'!I:I,MATCH($C508,'Policy Characteristics'!$C:$C,0)))</f>
        <v>thousand KRW/kWh</v>
      </c>
      <c r="P508" s="354" t="str">
        <f>IF(ISBLANK(INDEX('Policy Characteristics'!J:J,MATCH($C508,'Policy Characteristics'!$C:$C,0))),"",INDEX('Policy Characteristics'!J:J,MATCH($C508,'Policy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08" s="354" t="str">
        <f>IF(ISBLANK(INDEX('Policy Characteristics'!K:K,MATCH($C508,'Policy Characteristics'!$C:$C,0))),"",INDEX('Policy Characteristics'!K:K,MATCH($C508,'Policy Characteristics'!$C:$C,0)))</f>
        <v>electricity-sector-main.html#subsidies</v>
      </c>
      <c r="R508" s="354" t="str">
        <f>IF(ISBLANK(INDEX('Policy Characteristics'!L:L,MATCH($C508,'Policy Characteristics'!$C:$C,0))),"",INDEX('Policy Characteristics'!L:L,MATCH($C508,'Policy Characteristics'!$C:$C,0)))</f>
        <v>subsidy-for-electricity-production.html</v>
      </c>
      <c r="S508" s="348"/>
    </row>
    <row r="509" spans="1:19" ht="19.899999999999999" customHeight="1">
      <c r="A509" s="354" t="str">
        <f>IF(ISBLANK(INDEX('Policy Characteristics'!A:A,MATCH($C509,'Policy Characteristics'!$C:$C,0))),"",INDEX('Policy Characteristics'!A:A,MATCH($C509,'Policy Characteristics'!$C:$C,0)))</f>
        <v>Electricity Supply</v>
      </c>
      <c r="B509" s="366" t="str">
        <f>IF(ISBLANK(INDEX('Policy Characteristics'!B:B,MATCH($C509,'Policy Characteristics'!$C:$C,0))),"",INDEX('Policy Characteristics'!B:B,MATCH($C509,'Policy Characteristics'!$C:$C,0)))</f>
        <v>Subsidy for Electricity Production</v>
      </c>
      <c r="C509" s="354" t="str">
        <f t="shared" si="29"/>
        <v>Subsidy for Elec Production by Fuel</v>
      </c>
      <c r="D509" s="348" t="s">
        <v>742</v>
      </c>
      <c r="E509" s="253"/>
      <c r="F509" s="348" t="s">
        <v>743</v>
      </c>
      <c r="G509" s="348"/>
      <c r="H509" s="18">
        <v>1568</v>
      </c>
      <c r="I509" s="367" t="s">
        <v>670</v>
      </c>
      <c r="J509" s="368" t="str">
        <f>IF(ISBLANK(INDEX('Policy Characteristics'!D:D,MATCH($C509,'Policy Characteristics'!$C:$C,0))),"",INDEX('Policy Characteristics'!D:D,MATCH($C509,'Policy Characteristics'!$C:$C,0)))</f>
        <v>Subsidy for Electricity Production</v>
      </c>
      <c r="K509" s="354" t="str">
        <f>IF(ISBLANK(INDEX('Policy Characteristics'!E:E,MATCH($C509,'Policy Characteristics'!$C:$C,0))),"",INDEX('Policy Characteristics'!E:E,MATCH($C509,'Policy Characteristics'!$C:$C,0)))</f>
        <v>elec generation subsidy</v>
      </c>
      <c r="L509" s="354">
        <f>IF(ISBLANK(INDEX('Policy Characteristics'!F:F,MATCH($C509,'Policy Characteristics'!$C:$C,0))),"",INDEX('Policy Characteristics'!F:F,MATCH($C509,'Policy Characteristics'!$C:$C,0)))</f>
        <v>0</v>
      </c>
      <c r="M509" s="354">
        <f>IF(ISBLANK(INDEX('Policy Characteristics'!G:G,MATCH($C509,'Policy Characteristics'!$C:$C,0))),"",INDEX('Policy Characteristics'!G:G,MATCH($C509,'Policy Characteristics'!$C:$C,0)))</f>
        <v>100</v>
      </c>
      <c r="N509" s="354">
        <f>IF(ISBLANK(INDEX('Policy Characteristics'!H:H,MATCH($C509,'Policy Characteristics'!$C:$C,0))),"",INDEX('Policy Characteristics'!H:H,MATCH($C509,'Policy Characteristics'!$C:$C,0)))</f>
        <v>1</v>
      </c>
      <c r="O509" s="354" t="str">
        <f>IF(ISBLANK(INDEX('Policy Characteristics'!I:I,MATCH($C509,'Policy Characteristics'!$C:$C,0))),"",INDEX('Policy Characteristics'!I:I,MATCH($C509,'Policy Characteristics'!$C:$C,0)))</f>
        <v>thousand KRW/kWh</v>
      </c>
      <c r="P509" s="354" t="str">
        <f>IF(ISBLANK(INDEX('Policy Characteristics'!J:J,MATCH($C509,'Policy Characteristics'!$C:$C,0))),"",INDEX('Policy Characteristics'!J:J,MATCH($C509,'Policy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09" s="354" t="str">
        <f>IF(ISBLANK(INDEX('Policy Characteristics'!K:K,MATCH($C509,'Policy Characteristics'!$C:$C,0))),"",INDEX('Policy Characteristics'!K:K,MATCH($C509,'Policy Characteristics'!$C:$C,0)))</f>
        <v>electricity-sector-main.html#subsidies</v>
      </c>
      <c r="R509" s="354" t="str">
        <f>IF(ISBLANK(INDEX('Policy Characteristics'!L:L,MATCH($C509,'Policy Characteristics'!$C:$C,0))),"",INDEX('Policy Characteristics'!L:L,MATCH($C509,'Policy Characteristics'!$C:$C,0)))</f>
        <v>subsidy-for-electricity-production.html</v>
      </c>
      <c r="S509" s="348"/>
    </row>
    <row r="510" spans="1:19" ht="19.899999999999999" customHeight="1">
      <c r="A510" s="354" t="str">
        <f>IF(ISBLANK(INDEX('Policy Characteristics'!A:A,MATCH($C510,'Policy Characteristics'!$C:$C,0))),"",INDEX('Policy Characteristics'!A:A,MATCH($C510,'Policy Characteristics'!$C:$C,0)))</f>
        <v>Electricity Supply</v>
      </c>
      <c r="B510" s="366" t="str">
        <f>IF(ISBLANK(INDEX('Policy Characteristics'!B:B,MATCH($C510,'Policy Characteristics'!$C:$C,0))),"",INDEX('Policy Characteristics'!B:B,MATCH($C510,'Policy Characteristics'!$C:$C,0)))</f>
        <v>Subsidy for Electricity Production</v>
      </c>
      <c r="C510" s="354" t="str">
        <f t="shared" si="29"/>
        <v>Subsidy for Elec Production by Fuel</v>
      </c>
      <c r="D510" s="348" t="s">
        <v>744</v>
      </c>
      <c r="E510" s="253"/>
      <c r="F510" s="348" t="s">
        <v>745</v>
      </c>
      <c r="G510" s="348"/>
      <c r="H510" s="18">
        <v>1570</v>
      </c>
      <c r="I510" s="367" t="s">
        <v>670</v>
      </c>
      <c r="J510" s="368" t="str">
        <f>IF(ISBLANK(INDEX('Policy Characteristics'!D:D,MATCH($C510,'Policy Characteristics'!$C:$C,0))),"",INDEX('Policy Characteristics'!D:D,MATCH($C510,'Policy Characteristics'!$C:$C,0)))</f>
        <v>Subsidy for Electricity Production</v>
      </c>
      <c r="K510" s="354" t="str">
        <f>IF(ISBLANK(INDEX('Policy Characteristics'!E:E,MATCH($C510,'Policy Characteristics'!$C:$C,0))),"",INDEX('Policy Characteristics'!E:E,MATCH($C510,'Policy Characteristics'!$C:$C,0)))</f>
        <v>elec generation subsidy</v>
      </c>
      <c r="L510" s="354">
        <f>IF(ISBLANK(INDEX('Policy Characteristics'!F:F,MATCH($C510,'Policy Characteristics'!$C:$C,0))),"",INDEX('Policy Characteristics'!F:F,MATCH($C510,'Policy Characteristics'!$C:$C,0)))</f>
        <v>0</v>
      </c>
      <c r="M510" s="354">
        <f>IF(ISBLANK(INDEX('Policy Characteristics'!G:G,MATCH($C510,'Policy Characteristics'!$C:$C,0))),"",INDEX('Policy Characteristics'!G:G,MATCH($C510,'Policy Characteristics'!$C:$C,0)))</f>
        <v>100</v>
      </c>
      <c r="N510" s="354">
        <f>IF(ISBLANK(INDEX('Policy Characteristics'!H:H,MATCH($C510,'Policy Characteristics'!$C:$C,0))),"",INDEX('Policy Characteristics'!H:H,MATCH($C510,'Policy Characteristics'!$C:$C,0)))</f>
        <v>1</v>
      </c>
      <c r="O510" s="354" t="str">
        <f>IF(ISBLANK(INDEX('Policy Characteristics'!I:I,MATCH($C510,'Policy Characteristics'!$C:$C,0))),"",INDEX('Policy Characteristics'!I:I,MATCH($C510,'Policy Characteristics'!$C:$C,0)))</f>
        <v>thousand KRW/kWh</v>
      </c>
      <c r="P510" s="354" t="str">
        <f>IF(ISBLANK(INDEX('Policy Characteristics'!J:J,MATCH($C510,'Policy Characteristics'!$C:$C,0))),"",INDEX('Policy Characteristics'!J:J,MATCH($C510,'Policy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0" s="354" t="str">
        <f>IF(ISBLANK(INDEX('Policy Characteristics'!K:K,MATCH($C510,'Policy Characteristics'!$C:$C,0))),"",INDEX('Policy Characteristics'!K:K,MATCH($C510,'Policy Characteristics'!$C:$C,0)))</f>
        <v>electricity-sector-main.html#subsidies</v>
      </c>
      <c r="R510" s="354" t="str">
        <f>IF(ISBLANK(INDEX('Policy Characteristics'!L:L,MATCH($C510,'Policy Characteristics'!$C:$C,0))),"",INDEX('Policy Characteristics'!L:L,MATCH($C510,'Policy Characteristics'!$C:$C,0)))</f>
        <v>subsidy-for-electricity-production.html</v>
      </c>
      <c r="S510" s="348"/>
    </row>
    <row r="511" spans="1:19" ht="19.899999999999999" customHeight="1">
      <c r="A511" s="354" t="str">
        <f>IF(ISBLANK(INDEX('Policy Characteristics'!A:A,MATCH($C511,'Policy Characteristics'!$C:$C,0))),"",INDEX('Policy Characteristics'!A:A,MATCH($C511,'Policy Characteristics'!$C:$C,0)))</f>
        <v>Electricity Supply</v>
      </c>
      <c r="B511" s="366" t="str">
        <f>IF(ISBLANK(INDEX('Policy Characteristics'!B:B,MATCH($C511,'Policy Characteristics'!$C:$C,0))),"",INDEX('Policy Characteristics'!B:B,MATCH($C511,'Policy Characteristics'!$C:$C,0)))</f>
        <v>Subsidy for Electricity Production</v>
      </c>
      <c r="C511" s="354" t="str">
        <f t="shared" si="29"/>
        <v>Subsidy for Elec Production by Fuel</v>
      </c>
      <c r="D511" s="348" t="s">
        <v>746</v>
      </c>
      <c r="E511" s="253"/>
      <c r="F511" s="348" t="s">
        <v>747</v>
      </c>
      <c r="G511" s="348"/>
      <c r="H511" s="18">
        <v>1572</v>
      </c>
      <c r="I511" s="367" t="s">
        <v>670</v>
      </c>
      <c r="J511" s="368" t="str">
        <f>IF(ISBLANK(INDEX('Policy Characteristics'!D:D,MATCH($C511,'Policy Characteristics'!$C:$C,0))),"",INDEX('Policy Characteristics'!D:D,MATCH($C511,'Policy Characteristics'!$C:$C,0)))</f>
        <v>Subsidy for Electricity Production</v>
      </c>
      <c r="K511" s="354" t="str">
        <f>IF(ISBLANK(INDEX('Policy Characteristics'!E:E,MATCH($C511,'Policy Characteristics'!$C:$C,0))),"",INDEX('Policy Characteristics'!E:E,MATCH($C511,'Policy Characteristics'!$C:$C,0)))</f>
        <v>elec generation subsidy</v>
      </c>
      <c r="L511" s="354">
        <f>IF(ISBLANK(INDEX('Policy Characteristics'!F:F,MATCH($C511,'Policy Characteristics'!$C:$C,0))),"",INDEX('Policy Characteristics'!F:F,MATCH($C511,'Policy Characteristics'!$C:$C,0)))</f>
        <v>0</v>
      </c>
      <c r="M511" s="354">
        <f>IF(ISBLANK(INDEX('Policy Characteristics'!G:G,MATCH($C511,'Policy Characteristics'!$C:$C,0))),"",INDEX('Policy Characteristics'!G:G,MATCH($C511,'Policy Characteristics'!$C:$C,0)))</f>
        <v>100</v>
      </c>
      <c r="N511" s="354">
        <f>IF(ISBLANK(INDEX('Policy Characteristics'!H:H,MATCH($C511,'Policy Characteristics'!$C:$C,0))),"",INDEX('Policy Characteristics'!H:H,MATCH($C511,'Policy Characteristics'!$C:$C,0)))</f>
        <v>1</v>
      </c>
      <c r="O511" s="354" t="str">
        <f>IF(ISBLANK(INDEX('Policy Characteristics'!I:I,MATCH($C511,'Policy Characteristics'!$C:$C,0))),"",INDEX('Policy Characteristics'!I:I,MATCH($C511,'Policy Characteristics'!$C:$C,0)))</f>
        <v>thousand KRW/kWh</v>
      </c>
      <c r="P511" s="354" t="str">
        <f>IF(ISBLANK(INDEX('Policy Characteristics'!J:J,MATCH($C511,'Policy Characteristics'!$C:$C,0))),"",INDEX('Policy Characteristics'!J:J,MATCH($C511,'Policy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1" s="354" t="str">
        <f>IF(ISBLANK(INDEX('Policy Characteristics'!K:K,MATCH($C511,'Policy Characteristics'!$C:$C,0))),"",INDEX('Policy Characteristics'!K:K,MATCH($C511,'Policy Characteristics'!$C:$C,0)))</f>
        <v>electricity-sector-main.html#subsidies</v>
      </c>
      <c r="R511" s="354" t="str">
        <f>IF(ISBLANK(INDEX('Policy Characteristics'!L:L,MATCH($C511,'Policy Characteristics'!$C:$C,0))),"",INDEX('Policy Characteristics'!L:L,MATCH($C511,'Policy Characteristics'!$C:$C,0)))</f>
        <v>subsidy-for-electricity-production.html</v>
      </c>
      <c r="S511" s="348"/>
    </row>
    <row r="512" spans="1:19" ht="19.899999999999999" customHeight="1">
      <c r="A512" s="354" t="str">
        <f>IF(ISBLANK(INDEX('Policy Characteristics'!A:A,MATCH($C512,'Policy Characteristics'!$C:$C,0))),"",INDEX('Policy Characteristics'!A:A,MATCH($C512,'Policy Characteristics'!$C:$C,0)))</f>
        <v>Electricity Supply</v>
      </c>
      <c r="B512" s="366" t="str">
        <f>IF(ISBLANK(INDEX('Policy Characteristics'!B:B,MATCH($C512,'Policy Characteristics'!$C:$C,0))),"",INDEX('Policy Characteristics'!B:B,MATCH($C512,'Policy Characteristics'!$C:$C,0)))</f>
        <v>Subsidy for Electricity Production</v>
      </c>
      <c r="C512" s="354" t="str">
        <f t="shared" si="29"/>
        <v>Subsidy for Elec Production by Fuel</v>
      </c>
      <c r="D512" s="348" t="s">
        <v>748</v>
      </c>
      <c r="E512" s="253"/>
      <c r="F512" s="348" t="s">
        <v>749</v>
      </c>
      <c r="G512" s="348"/>
      <c r="H512" s="18">
        <v>1574</v>
      </c>
      <c r="I512" s="367" t="s">
        <v>670</v>
      </c>
      <c r="J512" s="368" t="str">
        <f>IF(ISBLANK(INDEX('Policy Characteristics'!D:D,MATCH($C512,'Policy Characteristics'!$C:$C,0))),"",INDEX('Policy Characteristics'!D:D,MATCH($C512,'Policy Characteristics'!$C:$C,0)))</f>
        <v>Subsidy for Electricity Production</v>
      </c>
      <c r="K512" s="354" t="str">
        <f>IF(ISBLANK(INDEX('Policy Characteristics'!E:E,MATCH($C512,'Policy Characteristics'!$C:$C,0))),"",INDEX('Policy Characteristics'!E:E,MATCH($C512,'Policy Characteristics'!$C:$C,0)))</f>
        <v>elec generation subsidy</v>
      </c>
      <c r="L512" s="354">
        <f>IF(ISBLANK(INDEX('Policy Characteristics'!F:F,MATCH($C512,'Policy Characteristics'!$C:$C,0))),"",INDEX('Policy Characteristics'!F:F,MATCH($C512,'Policy Characteristics'!$C:$C,0)))</f>
        <v>0</v>
      </c>
      <c r="M512" s="354">
        <f>IF(ISBLANK(INDEX('Policy Characteristics'!G:G,MATCH($C512,'Policy Characteristics'!$C:$C,0))),"",INDEX('Policy Characteristics'!G:G,MATCH($C512,'Policy Characteristics'!$C:$C,0)))</f>
        <v>100</v>
      </c>
      <c r="N512" s="354">
        <f>IF(ISBLANK(INDEX('Policy Characteristics'!H:H,MATCH($C512,'Policy Characteristics'!$C:$C,0))),"",INDEX('Policy Characteristics'!H:H,MATCH($C512,'Policy Characteristics'!$C:$C,0)))</f>
        <v>1</v>
      </c>
      <c r="O512" s="354" t="str">
        <f>IF(ISBLANK(INDEX('Policy Characteristics'!I:I,MATCH($C512,'Policy Characteristics'!$C:$C,0))),"",INDEX('Policy Characteristics'!I:I,MATCH($C512,'Policy Characteristics'!$C:$C,0)))</f>
        <v>thousand KRW/kWh</v>
      </c>
      <c r="P512" s="354" t="str">
        <f>IF(ISBLANK(INDEX('Policy Characteristics'!J:J,MATCH($C512,'Policy Characteristics'!$C:$C,0))),"",INDEX('Policy Characteristics'!J:J,MATCH($C512,'Policy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2" s="354" t="str">
        <f>IF(ISBLANK(INDEX('Policy Characteristics'!K:K,MATCH($C512,'Policy Characteristics'!$C:$C,0))),"",INDEX('Policy Characteristics'!K:K,MATCH($C512,'Policy Characteristics'!$C:$C,0)))</f>
        <v>electricity-sector-main.html#subsidies</v>
      </c>
      <c r="R512" s="354" t="str">
        <f>IF(ISBLANK(INDEX('Policy Characteristics'!L:L,MATCH($C512,'Policy Characteristics'!$C:$C,0))),"",INDEX('Policy Characteristics'!L:L,MATCH($C512,'Policy Characteristics'!$C:$C,0)))</f>
        <v>subsidy-for-electricity-production.html</v>
      </c>
      <c r="S512" s="348"/>
    </row>
    <row r="513" spans="1:19" ht="19.899999999999999" customHeight="1">
      <c r="A513" s="354" t="str">
        <f>IF(ISBLANK(INDEX('Policy Characteristics'!A:A,MATCH($C513,'Policy Characteristics'!$C:$C,0))),"",INDEX('Policy Characteristics'!A:A,MATCH($C513,'Policy Characteristics'!$C:$C,0)))</f>
        <v>Electricity Supply</v>
      </c>
      <c r="B513" s="366" t="str">
        <f>IF(ISBLANK(INDEX('Policy Characteristics'!B:B,MATCH($C513,'Policy Characteristics'!$C:$C,0))),"",INDEX('Policy Characteristics'!B:B,MATCH($C513,'Policy Characteristics'!$C:$C,0)))</f>
        <v>Subsidy for Electricity Production</v>
      </c>
      <c r="C513" s="354" t="str">
        <f t="shared" si="29"/>
        <v>Subsidy for Elec Production by Fuel</v>
      </c>
      <c r="D513" s="348" t="s">
        <v>750</v>
      </c>
      <c r="E513" s="253"/>
      <c r="F513" s="348" t="s">
        <v>751</v>
      </c>
      <c r="G513" s="348"/>
      <c r="H513" s="18">
        <v>1576</v>
      </c>
      <c r="I513" s="367" t="s">
        <v>670</v>
      </c>
      <c r="J513" s="368" t="str">
        <f>IF(ISBLANK(INDEX('Policy Characteristics'!D:D,MATCH($C513,'Policy Characteristics'!$C:$C,0))),"",INDEX('Policy Characteristics'!D:D,MATCH($C513,'Policy Characteristics'!$C:$C,0)))</f>
        <v>Subsidy for Electricity Production</v>
      </c>
      <c r="K513" s="354" t="str">
        <f>IF(ISBLANK(INDEX('Policy Characteristics'!E:E,MATCH($C513,'Policy Characteristics'!$C:$C,0))),"",INDEX('Policy Characteristics'!E:E,MATCH($C513,'Policy Characteristics'!$C:$C,0)))</f>
        <v>elec generation subsidy</v>
      </c>
      <c r="L513" s="354">
        <f>IF(ISBLANK(INDEX('Policy Characteristics'!F:F,MATCH($C513,'Policy Characteristics'!$C:$C,0))),"",INDEX('Policy Characteristics'!F:F,MATCH($C513,'Policy Characteristics'!$C:$C,0)))</f>
        <v>0</v>
      </c>
      <c r="M513" s="354">
        <f>IF(ISBLANK(INDEX('Policy Characteristics'!G:G,MATCH($C513,'Policy Characteristics'!$C:$C,0))),"",INDEX('Policy Characteristics'!G:G,MATCH($C513,'Policy Characteristics'!$C:$C,0)))</f>
        <v>100</v>
      </c>
      <c r="N513" s="354">
        <f>IF(ISBLANK(INDEX('Policy Characteristics'!H:H,MATCH($C513,'Policy Characteristics'!$C:$C,0))),"",INDEX('Policy Characteristics'!H:H,MATCH($C513,'Policy Characteristics'!$C:$C,0)))</f>
        <v>1</v>
      </c>
      <c r="O513" s="354" t="str">
        <f>IF(ISBLANK(INDEX('Policy Characteristics'!I:I,MATCH($C513,'Policy Characteristics'!$C:$C,0))),"",INDEX('Policy Characteristics'!I:I,MATCH($C513,'Policy Characteristics'!$C:$C,0)))</f>
        <v>thousand KRW/kWh</v>
      </c>
      <c r="P513" s="354" t="str">
        <f>IF(ISBLANK(INDEX('Policy Characteristics'!J:J,MATCH($C513,'Policy Characteristics'!$C:$C,0))),"",INDEX('Policy Characteristics'!J:J,MATCH($C513,'Policy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3" s="354" t="str">
        <f>IF(ISBLANK(INDEX('Policy Characteristics'!K:K,MATCH($C513,'Policy Characteristics'!$C:$C,0))),"",INDEX('Policy Characteristics'!K:K,MATCH($C513,'Policy Characteristics'!$C:$C,0)))</f>
        <v>electricity-sector-main.html#subsidies</v>
      </c>
      <c r="R513" s="354" t="str">
        <f>IF(ISBLANK(INDEX('Policy Characteristics'!L:L,MATCH($C513,'Policy Characteristics'!$C:$C,0))),"",INDEX('Policy Characteristics'!L:L,MATCH($C513,'Policy Characteristics'!$C:$C,0)))</f>
        <v>subsidy-for-electricity-production.html</v>
      </c>
      <c r="S513" s="348"/>
    </row>
    <row r="514" spans="1:19" ht="19.899999999999999" customHeight="1">
      <c r="A514" s="354" t="str">
        <f>IF(ISBLANK(INDEX('Policy Characteristics'!A:A,MATCH($C514,'Policy Characteristics'!$C:$C,0))),"",INDEX('Policy Characteristics'!A:A,MATCH($C514,'Policy Characteristics'!$C:$C,0)))</f>
        <v>Electricity Supply</v>
      </c>
      <c r="B514" s="366" t="str">
        <f>IF(ISBLANK(INDEX('Policy Characteristics'!B:B,MATCH($C514,'Policy Characteristics'!$C:$C,0))),"",INDEX('Policy Characteristics'!B:B,MATCH($C514,'Policy Characteristics'!$C:$C,0)))</f>
        <v>Subsidy for Electricity Production</v>
      </c>
      <c r="C514" s="354" t="str">
        <f t="shared" si="29"/>
        <v>Subsidy for Elec Production by Fuel</v>
      </c>
      <c r="D514" s="348" t="s">
        <v>752</v>
      </c>
      <c r="E514" s="253"/>
      <c r="F514" s="348" t="s">
        <v>753</v>
      </c>
      <c r="G514" s="348"/>
      <c r="H514" s="18">
        <v>1578</v>
      </c>
      <c r="I514" s="367" t="s">
        <v>670</v>
      </c>
      <c r="J514" s="368" t="str">
        <f>IF(ISBLANK(INDEX('Policy Characteristics'!D:D,MATCH($C514,'Policy Characteristics'!$C:$C,0))),"",INDEX('Policy Characteristics'!D:D,MATCH($C514,'Policy Characteristics'!$C:$C,0)))</f>
        <v>Subsidy for Electricity Production</v>
      </c>
      <c r="K514" s="354" t="str">
        <f>IF(ISBLANK(INDEX('Policy Characteristics'!E:E,MATCH($C514,'Policy Characteristics'!$C:$C,0))),"",INDEX('Policy Characteristics'!E:E,MATCH($C514,'Policy Characteristics'!$C:$C,0)))</f>
        <v>elec generation subsidy</v>
      </c>
      <c r="L514" s="354">
        <f>IF(ISBLANK(INDEX('Policy Characteristics'!F:F,MATCH($C514,'Policy Characteristics'!$C:$C,0))),"",INDEX('Policy Characteristics'!F:F,MATCH($C514,'Policy Characteristics'!$C:$C,0)))</f>
        <v>0</v>
      </c>
      <c r="M514" s="354">
        <f>IF(ISBLANK(INDEX('Policy Characteristics'!G:G,MATCH($C514,'Policy Characteristics'!$C:$C,0))),"",INDEX('Policy Characteristics'!G:G,MATCH($C514,'Policy Characteristics'!$C:$C,0)))</f>
        <v>100</v>
      </c>
      <c r="N514" s="354">
        <f>IF(ISBLANK(INDEX('Policy Characteristics'!H:H,MATCH($C514,'Policy Characteristics'!$C:$C,0))),"",INDEX('Policy Characteristics'!H:H,MATCH($C514,'Policy Characteristics'!$C:$C,0)))</f>
        <v>1</v>
      </c>
      <c r="O514" s="354" t="str">
        <f>IF(ISBLANK(INDEX('Policy Characteristics'!I:I,MATCH($C514,'Policy Characteristics'!$C:$C,0))),"",INDEX('Policy Characteristics'!I:I,MATCH($C514,'Policy Characteristics'!$C:$C,0)))</f>
        <v>thousand KRW/kWh</v>
      </c>
      <c r="P514" s="354" t="str">
        <f>IF(ISBLANK(INDEX('Policy Characteristics'!J:J,MATCH($C514,'Policy Characteristics'!$C:$C,0))),"",INDEX('Policy Characteristics'!J:J,MATCH($C514,'Policy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4" s="354" t="str">
        <f>IF(ISBLANK(INDEX('Policy Characteristics'!K:K,MATCH($C514,'Policy Characteristics'!$C:$C,0))),"",INDEX('Policy Characteristics'!K:K,MATCH($C514,'Policy Characteristics'!$C:$C,0)))</f>
        <v>electricity-sector-main.html#subsidies</v>
      </c>
      <c r="R514" s="354" t="str">
        <f>IF(ISBLANK(INDEX('Policy Characteristics'!L:L,MATCH($C514,'Policy Characteristics'!$C:$C,0))),"",INDEX('Policy Characteristics'!L:L,MATCH($C514,'Policy Characteristics'!$C:$C,0)))</f>
        <v>subsidy-for-electricity-production.html</v>
      </c>
      <c r="S514" s="348"/>
    </row>
    <row r="515" spans="1:19" ht="19.899999999999999" customHeight="1">
      <c r="A515" s="354" t="str">
        <f>IF(ISBLANK(INDEX('Policy Characteristics'!A:A,MATCH($C515,'Policy Characteristics'!$C:$C,0))),"",INDEX('Policy Characteristics'!A:A,MATCH($C515,'Policy Characteristics'!$C:$C,0)))</f>
        <v>Electricity Supply</v>
      </c>
      <c r="B515" s="366" t="str">
        <f>IF(ISBLANK(INDEX('Policy Characteristics'!B:B,MATCH($C515,'Policy Characteristics'!$C:$C,0))),"",INDEX('Policy Characteristics'!B:B,MATCH($C515,'Policy Characteristics'!$C:$C,0)))</f>
        <v>Subsidy for Electricity Production</v>
      </c>
      <c r="C515" s="354" t="str">
        <f t="shared" si="29"/>
        <v>Subsidy for Elec Production by Fuel</v>
      </c>
      <c r="D515" s="348" t="s">
        <v>754</v>
      </c>
      <c r="E515" s="253"/>
      <c r="F515" s="348" t="s">
        <v>755</v>
      </c>
      <c r="G515" s="348"/>
      <c r="H515" s="18">
        <v>1591</v>
      </c>
      <c r="I515" s="367" t="s">
        <v>670</v>
      </c>
      <c r="J515" s="368" t="str">
        <f>IF(ISBLANK(INDEX('Policy Characteristics'!D:D,MATCH($C515,'Policy Characteristics'!$C:$C,0))),"",INDEX('Policy Characteristics'!D:D,MATCH($C515,'Policy Characteristics'!$C:$C,0)))</f>
        <v>Subsidy for Electricity Production</v>
      </c>
      <c r="K515" s="354" t="str">
        <f>IF(ISBLANK(INDEX('Policy Characteristics'!E:E,MATCH($C515,'Policy Characteristics'!$C:$C,0))),"",INDEX('Policy Characteristics'!E:E,MATCH($C515,'Policy Characteristics'!$C:$C,0)))</f>
        <v>elec generation subsidy</v>
      </c>
      <c r="L515" s="354">
        <f>IF(ISBLANK(INDEX('Policy Characteristics'!F:F,MATCH($C515,'Policy Characteristics'!$C:$C,0))),"",INDEX('Policy Characteristics'!F:F,MATCH($C515,'Policy Characteristics'!$C:$C,0)))</f>
        <v>0</v>
      </c>
      <c r="M515" s="354">
        <f>IF(ISBLANK(INDEX('Policy Characteristics'!G:G,MATCH($C515,'Policy Characteristics'!$C:$C,0))),"",INDEX('Policy Characteristics'!G:G,MATCH($C515,'Policy Characteristics'!$C:$C,0)))</f>
        <v>100</v>
      </c>
      <c r="N515" s="354">
        <f>IF(ISBLANK(INDEX('Policy Characteristics'!H:H,MATCH($C515,'Policy Characteristics'!$C:$C,0))),"",INDEX('Policy Characteristics'!H:H,MATCH($C515,'Policy Characteristics'!$C:$C,0)))</f>
        <v>1</v>
      </c>
      <c r="O515" s="354" t="str">
        <f>IF(ISBLANK(INDEX('Policy Characteristics'!I:I,MATCH($C515,'Policy Characteristics'!$C:$C,0))),"",INDEX('Policy Characteristics'!I:I,MATCH($C515,'Policy Characteristics'!$C:$C,0)))</f>
        <v>thousand KRW/kWh</v>
      </c>
      <c r="P515" s="354" t="str">
        <f>IF(ISBLANK(INDEX('Policy Characteristics'!J:J,MATCH($C515,'Policy Characteristics'!$C:$C,0))),"",INDEX('Policy Characteristics'!J:J,MATCH($C515,'Policy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5" s="354" t="str">
        <f>IF(ISBLANK(INDEX('Policy Characteristics'!K:K,MATCH($C515,'Policy Characteristics'!$C:$C,0))),"",INDEX('Policy Characteristics'!K:K,MATCH($C515,'Policy Characteristics'!$C:$C,0)))</f>
        <v>electricity-sector-main.html#subsidies</v>
      </c>
      <c r="R515" s="354" t="str">
        <f>IF(ISBLANK(INDEX('Policy Characteristics'!L:L,MATCH($C515,'Policy Characteristics'!$C:$C,0))),"",INDEX('Policy Characteristics'!L:L,MATCH($C515,'Policy Characteristics'!$C:$C,0)))</f>
        <v>subsidy-for-electricity-production.html</v>
      </c>
      <c r="S515" s="348"/>
    </row>
    <row r="516" spans="1:19" ht="19.899999999999999" customHeight="1">
      <c r="A516" s="354" t="str">
        <f>IF(ISBLANK(INDEX('Policy Characteristics'!A:A,MATCH($C516,'Policy Characteristics'!$C:$C,0))),"",INDEX('Policy Characteristics'!A:A,MATCH($C516,'Policy Characteristics'!$C:$C,0)))</f>
        <v>Electricity Supply</v>
      </c>
      <c r="B516" s="366" t="str">
        <f>IF(ISBLANK(INDEX('Policy Characteristics'!B:B,MATCH($C516,'Policy Characteristics'!$C:$C,0))),"",INDEX('Policy Characteristics'!B:B,MATCH($C516,'Policy Characteristics'!$C:$C,0)))</f>
        <v>Subsidy for Electricity Production</v>
      </c>
      <c r="C516" s="354" t="str">
        <f t="shared" si="29"/>
        <v>Subsidy for Elec Production by Fuel</v>
      </c>
      <c r="D516" s="348" t="s">
        <v>756</v>
      </c>
      <c r="E516" s="253"/>
      <c r="F516" s="348" t="s">
        <v>757</v>
      </c>
      <c r="G516" s="348"/>
      <c r="H516" s="18">
        <v>1594</v>
      </c>
      <c r="I516" s="369" t="s">
        <v>680</v>
      </c>
      <c r="J516" s="368" t="str">
        <f>IF(ISBLANK(INDEX('Policy Characteristics'!D:D,MATCH($C516,'Policy Characteristics'!$C:$C,0))),"",INDEX('Policy Characteristics'!D:D,MATCH($C516,'Policy Characteristics'!$C:$C,0)))</f>
        <v>Subsidy for Electricity Production</v>
      </c>
      <c r="K516" s="354" t="str">
        <f>IF(ISBLANK(INDEX('Policy Characteristics'!E:E,MATCH($C516,'Policy Characteristics'!$C:$C,0))),"",INDEX('Policy Characteristics'!E:E,MATCH($C516,'Policy Characteristics'!$C:$C,0)))</f>
        <v>elec generation subsidy</v>
      </c>
      <c r="L516" s="354">
        <f>IF(ISBLANK(INDEX('Policy Characteristics'!F:F,MATCH($C516,'Policy Characteristics'!$C:$C,0))),"",INDEX('Policy Characteristics'!F:F,MATCH($C516,'Policy Characteristics'!$C:$C,0)))</f>
        <v>0</v>
      </c>
      <c r="M516" s="354">
        <f>IF(ISBLANK(INDEX('Policy Characteristics'!G:G,MATCH($C516,'Policy Characteristics'!$C:$C,0))),"",INDEX('Policy Characteristics'!G:G,MATCH($C516,'Policy Characteristics'!$C:$C,0)))</f>
        <v>100</v>
      </c>
      <c r="N516" s="354">
        <f>IF(ISBLANK(INDEX('Policy Characteristics'!H:H,MATCH($C516,'Policy Characteristics'!$C:$C,0))),"",INDEX('Policy Characteristics'!H:H,MATCH($C516,'Policy Characteristics'!$C:$C,0)))</f>
        <v>1</v>
      </c>
      <c r="O516" s="354" t="str">
        <f>IF(ISBLANK(INDEX('Policy Characteristics'!I:I,MATCH($C516,'Policy Characteristics'!$C:$C,0))),"",INDEX('Policy Characteristics'!I:I,MATCH($C516,'Policy Characteristics'!$C:$C,0)))</f>
        <v>thousand KRW/kWh</v>
      </c>
      <c r="P516" s="354" t="str">
        <f>IF(ISBLANK(INDEX('Policy Characteristics'!J:J,MATCH($C516,'Policy Characteristics'!$C:$C,0))),"",INDEX('Policy Characteristics'!J:J,MATCH($C516,'Policy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6" s="354" t="str">
        <f>IF(ISBLANK(INDEX('Policy Characteristics'!K:K,MATCH($C516,'Policy Characteristics'!$C:$C,0))),"",INDEX('Policy Characteristics'!K:K,MATCH($C516,'Policy Characteristics'!$C:$C,0)))</f>
        <v>electricity-sector-main.html#subsidies</v>
      </c>
      <c r="R516" s="354" t="str">
        <f>IF(ISBLANK(INDEX('Policy Characteristics'!L:L,MATCH($C516,'Policy Characteristics'!$C:$C,0))),"",INDEX('Policy Characteristics'!L:L,MATCH($C516,'Policy Characteristics'!$C:$C,0)))</f>
        <v>subsidy-for-electricity-production.html</v>
      </c>
      <c r="S516" s="348"/>
    </row>
    <row r="517" spans="1:19" ht="19.899999999999999" customHeight="1">
      <c r="A517" s="354" t="str">
        <f>IF(ISBLANK(INDEX('Policy Characteristics'!A:A,MATCH($C517,'Policy Characteristics'!$C:$C,0))),"",INDEX('Policy Characteristics'!A:A,MATCH($C517,'Policy Characteristics'!$C:$C,0)))</f>
        <v>Electricity Supply</v>
      </c>
      <c r="B517" s="366" t="str">
        <f>IF(ISBLANK(INDEX('Policy Characteristics'!B:B,MATCH($C517,'Policy Characteristics'!$C:$C,0))),"",INDEX('Policy Characteristics'!B:B,MATCH($C517,'Policy Characteristics'!$C:$C,0)))</f>
        <v>Subsidy for Electricity Production</v>
      </c>
      <c r="C517" s="354" t="str">
        <f t="shared" si="29"/>
        <v>Subsidy for Elec Production by Fuel</v>
      </c>
      <c r="D517" s="348" t="s">
        <v>758</v>
      </c>
      <c r="E517" s="253"/>
      <c r="F517" s="348" t="s">
        <v>759</v>
      </c>
      <c r="G517" s="348"/>
      <c r="H517" s="18">
        <v>1597</v>
      </c>
      <c r="I517" s="369" t="s">
        <v>680</v>
      </c>
      <c r="J517" s="368" t="str">
        <f>IF(ISBLANK(INDEX('Policy Characteristics'!D:D,MATCH($C517,'Policy Characteristics'!$C:$C,0))),"",INDEX('Policy Characteristics'!D:D,MATCH($C517,'Policy Characteristics'!$C:$C,0)))</f>
        <v>Subsidy for Electricity Production</v>
      </c>
      <c r="K517" s="354" t="str">
        <f>IF(ISBLANK(INDEX('Policy Characteristics'!E:E,MATCH($C517,'Policy Characteristics'!$C:$C,0))),"",INDEX('Policy Characteristics'!E:E,MATCH($C517,'Policy Characteristics'!$C:$C,0)))</f>
        <v>elec generation subsidy</v>
      </c>
      <c r="L517" s="354">
        <f>IF(ISBLANK(INDEX('Policy Characteristics'!F:F,MATCH($C517,'Policy Characteristics'!$C:$C,0))),"",INDEX('Policy Characteristics'!F:F,MATCH($C517,'Policy Characteristics'!$C:$C,0)))</f>
        <v>0</v>
      </c>
      <c r="M517" s="354">
        <f>IF(ISBLANK(INDEX('Policy Characteristics'!G:G,MATCH($C517,'Policy Characteristics'!$C:$C,0))),"",INDEX('Policy Characteristics'!G:G,MATCH($C517,'Policy Characteristics'!$C:$C,0)))</f>
        <v>100</v>
      </c>
      <c r="N517" s="354">
        <f>IF(ISBLANK(INDEX('Policy Characteristics'!H:H,MATCH($C517,'Policy Characteristics'!$C:$C,0))),"",INDEX('Policy Characteristics'!H:H,MATCH($C517,'Policy Characteristics'!$C:$C,0)))</f>
        <v>1</v>
      </c>
      <c r="O517" s="354" t="str">
        <f>IF(ISBLANK(INDEX('Policy Characteristics'!I:I,MATCH($C517,'Policy Characteristics'!$C:$C,0))),"",INDEX('Policy Characteristics'!I:I,MATCH($C517,'Policy Characteristics'!$C:$C,0)))</f>
        <v>thousand KRW/kWh</v>
      </c>
      <c r="P517" s="354" t="str">
        <f>IF(ISBLANK(INDEX('Policy Characteristics'!J:J,MATCH($C517,'Policy Characteristics'!$C:$C,0))),"",INDEX('Policy Characteristics'!J:J,MATCH($C517,'Policy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7" s="354" t="str">
        <f>IF(ISBLANK(INDEX('Policy Characteristics'!K:K,MATCH($C517,'Policy Characteristics'!$C:$C,0))),"",INDEX('Policy Characteristics'!K:K,MATCH($C517,'Policy Characteristics'!$C:$C,0)))</f>
        <v>electricity-sector-main.html#subsidies</v>
      </c>
      <c r="R517" s="354" t="str">
        <f>IF(ISBLANK(INDEX('Policy Characteristics'!L:L,MATCH($C517,'Policy Characteristics'!$C:$C,0))),"",INDEX('Policy Characteristics'!L:L,MATCH($C517,'Policy Characteristics'!$C:$C,0)))</f>
        <v>subsidy-for-electricity-production.html</v>
      </c>
      <c r="S517" s="348"/>
    </row>
    <row r="518" spans="1:19" ht="19.899999999999999" customHeight="1">
      <c r="A518" s="354" t="str">
        <f>IF(ISBLANK(INDEX('Policy Characteristics'!A:A,MATCH($C518,'Policy Characteristics'!$C:$C,0))),"",INDEX('Policy Characteristics'!A:A,MATCH($C518,'Policy Characteristics'!$C:$C,0)))</f>
        <v>Electricity Supply</v>
      </c>
      <c r="B518" s="366" t="str">
        <f>IF(ISBLANK(INDEX('Policy Characteristics'!B:B,MATCH($C518,'Policy Characteristics'!$C:$C,0))),"",INDEX('Policy Characteristics'!B:B,MATCH($C518,'Policy Characteristics'!$C:$C,0)))</f>
        <v>Subsidy for Electricity Production</v>
      </c>
      <c r="C518" s="354" t="str">
        <f t="shared" si="29"/>
        <v>Subsidy for Elec Production by Fuel</v>
      </c>
      <c r="D518" s="348" t="s">
        <v>760</v>
      </c>
      <c r="E518" s="253"/>
      <c r="F518" s="348" t="s">
        <v>761</v>
      </c>
      <c r="G518" s="348"/>
      <c r="H518" s="18">
        <v>1580</v>
      </c>
      <c r="I518" s="369" t="s">
        <v>680</v>
      </c>
      <c r="J518" s="368" t="str">
        <f>IF(ISBLANK(INDEX('Policy Characteristics'!D:D,MATCH($C518,'Policy Characteristics'!$C:$C,0))),"",INDEX('Policy Characteristics'!D:D,MATCH($C518,'Policy Characteristics'!$C:$C,0)))</f>
        <v>Subsidy for Electricity Production</v>
      </c>
      <c r="K518" s="354" t="str">
        <f>IF(ISBLANK(INDEX('Policy Characteristics'!E:E,MATCH($C518,'Policy Characteristics'!$C:$C,0))),"",INDEX('Policy Characteristics'!E:E,MATCH($C518,'Policy Characteristics'!$C:$C,0)))</f>
        <v>elec generation subsidy</v>
      </c>
      <c r="L518" s="354">
        <f>IF(ISBLANK(INDEX('Policy Characteristics'!F:F,MATCH($C518,'Policy Characteristics'!$C:$C,0))),"",INDEX('Policy Characteristics'!F:F,MATCH($C518,'Policy Characteristics'!$C:$C,0)))</f>
        <v>0</v>
      </c>
      <c r="M518" s="354">
        <f>IF(ISBLANK(INDEX('Policy Characteristics'!G:G,MATCH($C518,'Policy Characteristics'!$C:$C,0))),"",INDEX('Policy Characteristics'!G:G,MATCH($C518,'Policy Characteristics'!$C:$C,0)))</f>
        <v>100</v>
      </c>
      <c r="N518" s="354">
        <f>IF(ISBLANK(INDEX('Policy Characteristics'!H:H,MATCH($C518,'Policy Characteristics'!$C:$C,0))),"",INDEX('Policy Characteristics'!H:H,MATCH($C518,'Policy Characteristics'!$C:$C,0)))</f>
        <v>1</v>
      </c>
      <c r="O518" s="354" t="str">
        <f>IF(ISBLANK(INDEX('Policy Characteristics'!I:I,MATCH($C518,'Policy Characteristics'!$C:$C,0))),"",INDEX('Policy Characteristics'!I:I,MATCH($C518,'Policy Characteristics'!$C:$C,0)))</f>
        <v>thousand KRW/kWh</v>
      </c>
      <c r="P518" s="354" t="str">
        <f>IF(ISBLANK(INDEX('Policy Characteristics'!J:J,MATCH($C518,'Policy Characteristics'!$C:$C,0))),"",INDEX('Policy Characteristics'!J:J,MATCH($C518,'Policy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8" s="354" t="str">
        <f>IF(ISBLANK(INDEX('Policy Characteristics'!K:K,MATCH($C518,'Policy Characteristics'!$C:$C,0))),"",INDEX('Policy Characteristics'!K:K,MATCH($C518,'Policy Characteristics'!$C:$C,0)))</f>
        <v>electricity-sector-main.html#subsidies</v>
      </c>
      <c r="R518" s="354" t="str">
        <f>IF(ISBLANK(INDEX('Policy Characteristics'!L:L,MATCH($C518,'Policy Characteristics'!$C:$C,0))),"",INDEX('Policy Characteristics'!L:L,MATCH($C518,'Policy Characteristics'!$C:$C,0)))</f>
        <v>subsidy-for-electricity-production.html</v>
      </c>
      <c r="S518" s="348"/>
    </row>
    <row r="519" spans="1:19" ht="19.899999999999999" customHeight="1">
      <c r="A519" s="354" t="str">
        <f>IF(ISBLANK(INDEX('Policy Characteristics'!A:A,MATCH($C519,'Policy Characteristics'!$C:$C,0))),"",INDEX('Policy Characteristics'!A:A,MATCH($C519,'Policy Characteristics'!$C:$C,0)))</f>
        <v>Electricity Supply</v>
      </c>
      <c r="B519" s="366" t="str">
        <f>IF(ISBLANK(INDEX('Policy Characteristics'!B:B,MATCH($C519,'Policy Characteristics'!$C:$C,0))),"",INDEX('Policy Characteristics'!B:B,MATCH($C519,'Policy Characteristics'!$C:$C,0)))</f>
        <v>Subsidy for Electricity Production</v>
      </c>
      <c r="C519" s="354" t="str">
        <f t="shared" si="29"/>
        <v>Subsidy for Elec Production by Fuel</v>
      </c>
      <c r="D519" s="348" t="s">
        <v>762</v>
      </c>
      <c r="E519" s="253"/>
      <c r="F519" s="348" t="s">
        <v>763</v>
      </c>
      <c r="G519" s="348"/>
      <c r="H519" s="18">
        <v>1582</v>
      </c>
      <c r="I519" s="367" t="s">
        <v>670</v>
      </c>
      <c r="J519" s="368" t="str">
        <f>IF(ISBLANK(INDEX('Policy Characteristics'!D:D,MATCH($C519,'Policy Characteristics'!$C:$C,0))),"",INDEX('Policy Characteristics'!D:D,MATCH($C519,'Policy Characteristics'!$C:$C,0)))</f>
        <v>Subsidy for Electricity Production</v>
      </c>
      <c r="K519" s="354" t="str">
        <f>IF(ISBLANK(INDEX('Policy Characteristics'!E:E,MATCH($C519,'Policy Characteristics'!$C:$C,0))),"",INDEX('Policy Characteristics'!E:E,MATCH($C519,'Policy Characteristics'!$C:$C,0)))</f>
        <v>elec generation subsidy</v>
      </c>
      <c r="L519" s="354">
        <f>IF(ISBLANK(INDEX('Policy Characteristics'!F:F,MATCH($C519,'Policy Characteristics'!$C:$C,0))),"",INDEX('Policy Characteristics'!F:F,MATCH($C519,'Policy Characteristics'!$C:$C,0)))</f>
        <v>0</v>
      </c>
      <c r="M519" s="354">
        <f>IF(ISBLANK(INDEX('Policy Characteristics'!G:G,MATCH($C519,'Policy Characteristics'!$C:$C,0))),"",INDEX('Policy Characteristics'!G:G,MATCH($C519,'Policy Characteristics'!$C:$C,0)))</f>
        <v>100</v>
      </c>
      <c r="N519" s="354">
        <f>IF(ISBLANK(INDEX('Policy Characteristics'!H:H,MATCH($C519,'Policy Characteristics'!$C:$C,0))),"",INDEX('Policy Characteristics'!H:H,MATCH($C519,'Policy Characteristics'!$C:$C,0)))</f>
        <v>1</v>
      </c>
      <c r="O519" s="354" t="str">
        <f>IF(ISBLANK(INDEX('Policy Characteristics'!I:I,MATCH($C519,'Policy Characteristics'!$C:$C,0))),"",INDEX('Policy Characteristics'!I:I,MATCH($C519,'Policy Characteristics'!$C:$C,0)))</f>
        <v>thousand KRW/kWh</v>
      </c>
      <c r="P519" s="354" t="str">
        <f>IF(ISBLANK(INDEX('Policy Characteristics'!J:J,MATCH($C519,'Policy Characteristics'!$C:$C,0))),"",INDEX('Policy Characteristics'!J:J,MATCH($C519,'Policy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9" s="354" t="str">
        <f>IF(ISBLANK(INDEX('Policy Characteristics'!K:K,MATCH($C519,'Policy Characteristics'!$C:$C,0))),"",INDEX('Policy Characteristics'!K:K,MATCH($C519,'Policy Characteristics'!$C:$C,0)))</f>
        <v>electricity-sector-main.html#subsidies</v>
      </c>
      <c r="R519" s="354" t="str">
        <f>IF(ISBLANK(INDEX('Policy Characteristics'!L:L,MATCH($C519,'Policy Characteristics'!$C:$C,0))),"",INDEX('Policy Characteristics'!L:L,MATCH($C519,'Policy Characteristics'!$C:$C,0)))</f>
        <v>subsidy-for-electricity-production.html</v>
      </c>
      <c r="S519" s="348"/>
    </row>
    <row r="520" spans="1:19" ht="19.899999999999999" customHeight="1">
      <c r="A520" s="354" t="str">
        <f>IF(ISBLANK(INDEX('Policy Characteristics'!A:A,MATCH($C520,'Policy Characteristics'!$C:$C,0))),"",INDEX('Policy Characteristics'!A:A,MATCH($C520,'Policy Characteristics'!$C:$C,0)))</f>
        <v>Electricity Supply</v>
      </c>
      <c r="B520" s="366" t="str">
        <f>IF(ISBLANK(INDEX('Policy Characteristics'!B:B,MATCH($C520,'Policy Characteristics'!$C:$C,0))),"",INDEX('Policy Characteristics'!B:B,MATCH($C520,'Policy Characteristics'!$C:$C,0)))</f>
        <v>Subsidy for Electricity Production</v>
      </c>
      <c r="C520" s="354" t="str">
        <f t="shared" si="29"/>
        <v>Subsidy for Elec Production by Fuel</v>
      </c>
      <c r="D520" s="348" t="s">
        <v>764</v>
      </c>
      <c r="E520" s="253"/>
      <c r="F520" s="348" t="s">
        <v>765</v>
      </c>
      <c r="G520" s="348"/>
      <c r="H520" s="18">
        <v>1584</v>
      </c>
      <c r="I520" s="369" t="s">
        <v>680</v>
      </c>
      <c r="J520" s="368" t="str">
        <f>IF(ISBLANK(INDEX('Policy Characteristics'!D:D,MATCH($C520,'Policy Characteristics'!$C:$C,0))),"",INDEX('Policy Characteristics'!D:D,MATCH($C520,'Policy Characteristics'!$C:$C,0)))</f>
        <v>Subsidy for Electricity Production</v>
      </c>
      <c r="K520" s="354" t="str">
        <f>IF(ISBLANK(INDEX('Policy Characteristics'!E:E,MATCH($C520,'Policy Characteristics'!$C:$C,0))),"",INDEX('Policy Characteristics'!E:E,MATCH($C520,'Policy Characteristics'!$C:$C,0)))</f>
        <v>elec generation subsidy</v>
      </c>
      <c r="L520" s="354">
        <f>IF(ISBLANK(INDEX('Policy Characteristics'!F:F,MATCH($C520,'Policy Characteristics'!$C:$C,0))),"",INDEX('Policy Characteristics'!F:F,MATCH($C520,'Policy Characteristics'!$C:$C,0)))</f>
        <v>0</v>
      </c>
      <c r="M520" s="354">
        <f>IF(ISBLANK(INDEX('Policy Characteristics'!G:G,MATCH($C520,'Policy Characteristics'!$C:$C,0))),"",INDEX('Policy Characteristics'!G:G,MATCH($C520,'Policy Characteristics'!$C:$C,0)))</f>
        <v>100</v>
      </c>
      <c r="N520" s="354">
        <f>IF(ISBLANK(INDEX('Policy Characteristics'!H:H,MATCH($C520,'Policy Characteristics'!$C:$C,0))),"",INDEX('Policy Characteristics'!H:H,MATCH($C520,'Policy Characteristics'!$C:$C,0)))</f>
        <v>1</v>
      </c>
      <c r="O520" s="354" t="str">
        <f>IF(ISBLANK(INDEX('Policy Characteristics'!I:I,MATCH($C520,'Policy Characteristics'!$C:$C,0))),"",INDEX('Policy Characteristics'!I:I,MATCH($C520,'Policy Characteristics'!$C:$C,0)))</f>
        <v>thousand KRW/kWh</v>
      </c>
      <c r="P520" s="354" t="str">
        <f>IF(ISBLANK(INDEX('Policy Characteristics'!J:J,MATCH($C520,'Policy Characteristics'!$C:$C,0))),"",INDEX('Policy Characteristics'!J:J,MATCH($C520,'Policy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0" s="354" t="str">
        <f>IF(ISBLANK(INDEX('Policy Characteristics'!K:K,MATCH($C520,'Policy Characteristics'!$C:$C,0))),"",INDEX('Policy Characteristics'!K:K,MATCH($C520,'Policy Characteristics'!$C:$C,0)))</f>
        <v>electricity-sector-main.html#subsidies</v>
      </c>
      <c r="R520" s="354" t="str">
        <f>IF(ISBLANK(INDEX('Policy Characteristics'!L:L,MATCH($C520,'Policy Characteristics'!$C:$C,0))),"",INDEX('Policy Characteristics'!L:L,MATCH($C520,'Policy Characteristics'!$C:$C,0)))</f>
        <v>subsidy-for-electricity-production.html</v>
      </c>
      <c r="S520" s="348"/>
    </row>
    <row r="521" spans="1:19" ht="19.899999999999999" customHeight="1">
      <c r="A521" s="354" t="str">
        <f>IF(ISBLANK(INDEX('Policy Characteristics'!A:A,MATCH($C521,'Policy Characteristics'!$C:$C,0))),"",INDEX('Policy Characteristics'!A:A,MATCH($C521,'Policy Characteristics'!$C:$C,0)))</f>
        <v>Electricity Supply</v>
      </c>
      <c r="B521" s="366" t="str">
        <f>IF(ISBLANK(INDEX('Policy Characteristics'!B:B,MATCH($C521,'Policy Characteristics'!$C:$C,0))),"",INDEX('Policy Characteristics'!B:B,MATCH($C521,'Policy Characteristics'!$C:$C,0)))</f>
        <v>Subsidy for Electricity Production</v>
      </c>
      <c r="C521" s="354" t="str">
        <f t="shared" si="29"/>
        <v>Subsidy for Elec Production by Fuel</v>
      </c>
      <c r="D521" s="348" t="s">
        <v>766</v>
      </c>
      <c r="E521" s="253"/>
      <c r="F521" s="348" t="s">
        <v>767</v>
      </c>
      <c r="G521" s="348"/>
      <c r="H521" s="18">
        <v>1586</v>
      </c>
      <c r="I521" s="369" t="s">
        <v>680</v>
      </c>
      <c r="J521" s="368" t="str">
        <f>IF(ISBLANK(INDEX('Policy Characteristics'!D:D,MATCH($C521,'Policy Characteristics'!$C:$C,0))),"",INDEX('Policy Characteristics'!D:D,MATCH($C521,'Policy Characteristics'!$C:$C,0)))</f>
        <v>Subsidy for Electricity Production</v>
      </c>
      <c r="K521" s="354" t="str">
        <f>IF(ISBLANK(INDEX('Policy Characteristics'!E:E,MATCH($C521,'Policy Characteristics'!$C:$C,0))),"",INDEX('Policy Characteristics'!E:E,MATCH($C521,'Policy Characteristics'!$C:$C,0)))</f>
        <v>elec generation subsidy</v>
      </c>
      <c r="L521" s="354">
        <f>IF(ISBLANK(INDEX('Policy Characteristics'!F:F,MATCH($C521,'Policy Characteristics'!$C:$C,0))),"",INDEX('Policy Characteristics'!F:F,MATCH($C521,'Policy Characteristics'!$C:$C,0)))</f>
        <v>0</v>
      </c>
      <c r="M521" s="354">
        <f>IF(ISBLANK(INDEX('Policy Characteristics'!G:G,MATCH($C521,'Policy Characteristics'!$C:$C,0))),"",INDEX('Policy Characteristics'!G:G,MATCH($C521,'Policy Characteristics'!$C:$C,0)))</f>
        <v>100</v>
      </c>
      <c r="N521" s="354">
        <f>IF(ISBLANK(INDEX('Policy Characteristics'!H:H,MATCH($C521,'Policy Characteristics'!$C:$C,0))),"",INDEX('Policy Characteristics'!H:H,MATCH($C521,'Policy Characteristics'!$C:$C,0)))</f>
        <v>1</v>
      </c>
      <c r="O521" s="354" t="str">
        <f>IF(ISBLANK(INDEX('Policy Characteristics'!I:I,MATCH($C521,'Policy Characteristics'!$C:$C,0))),"",INDEX('Policy Characteristics'!I:I,MATCH($C521,'Policy Characteristics'!$C:$C,0)))</f>
        <v>thousand KRW/kWh</v>
      </c>
      <c r="P521" s="354" t="str">
        <f>IF(ISBLANK(INDEX('Policy Characteristics'!J:J,MATCH($C521,'Policy Characteristics'!$C:$C,0))),"",INDEX('Policy Characteristics'!J:J,MATCH($C521,'Policy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1" s="354" t="str">
        <f>IF(ISBLANK(INDEX('Policy Characteristics'!K:K,MATCH($C521,'Policy Characteristics'!$C:$C,0))),"",INDEX('Policy Characteristics'!K:K,MATCH($C521,'Policy Characteristics'!$C:$C,0)))</f>
        <v>electricity-sector-main.html#subsidies</v>
      </c>
      <c r="R521" s="354" t="str">
        <f>IF(ISBLANK(INDEX('Policy Characteristics'!L:L,MATCH($C521,'Policy Characteristics'!$C:$C,0))),"",INDEX('Policy Characteristics'!L:L,MATCH($C521,'Policy Characteristics'!$C:$C,0)))</f>
        <v>subsidy-for-electricity-production.html</v>
      </c>
      <c r="S521" s="348"/>
    </row>
    <row r="522" spans="1:19" ht="19.899999999999999" customHeight="1">
      <c r="A522" s="354" t="str">
        <f>IF(ISBLANK(INDEX('Policy Characteristics'!A:A,MATCH($C522,'Policy Characteristics'!$C:$C,0))),"",INDEX('Policy Characteristics'!A:A,MATCH($C522,'Policy Characteristics'!$C:$C,0)))</f>
        <v>Electricity Supply</v>
      </c>
      <c r="B522" s="366" t="str">
        <f>IF(ISBLANK(INDEX('Policy Characteristics'!B:B,MATCH($C522,'Policy Characteristics'!$C:$C,0))),"",INDEX('Policy Characteristics'!B:B,MATCH($C522,'Policy Characteristics'!$C:$C,0)))</f>
        <v>Subsidy for Electricity Production</v>
      </c>
      <c r="C522" s="354" t="str">
        <f t="shared" si="29"/>
        <v>Subsidy for Elec Production by Fuel</v>
      </c>
      <c r="D522" s="348" t="s">
        <v>768</v>
      </c>
      <c r="E522" s="253"/>
      <c r="F522" s="348" t="s">
        <v>769</v>
      </c>
      <c r="G522" s="348"/>
      <c r="H522" s="18">
        <v>1588</v>
      </c>
      <c r="I522" s="369" t="s">
        <v>670</v>
      </c>
      <c r="J522" s="368" t="str">
        <f>IF(ISBLANK(INDEX('Policy Characteristics'!D:D,MATCH($C522,'Policy Characteristics'!$C:$C,0))),"",INDEX('Policy Characteristics'!D:D,MATCH($C522,'Policy Characteristics'!$C:$C,0)))</f>
        <v>Subsidy for Electricity Production</v>
      </c>
      <c r="K522" s="354" t="str">
        <f>IF(ISBLANK(INDEX('Policy Characteristics'!E:E,MATCH($C522,'Policy Characteristics'!$C:$C,0))),"",INDEX('Policy Characteristics'!E:E,MATCH($C522,'Policy Characteristics'!$C:$C,0)))</f>
        <v>elec generation subsidy</v>
      </c>
      <c r="L522" s="354">
        <f>IF(ISBLANK(INDEX('Policy Characteristics'!F:F,MATCH($C522,'Policy Characteristics'!$C:$C,0))),"",INDEX('Policy Characteristics'!F:F,MATCH($C522,'Policy Characteristics'!$C:$C,0)))</f>
        <v>0</v>
      </c>
      <c r="M522" s="354">
        <f>IF(ISBLANK(INDEX('Policy Characteristics'!G:G,MATCH($C522,'Policy Characteristics'!$C:$C,0))),"",INDEX('Policy Characteristics'!G:G,MATCH($C522,'Policy Characteristics'!$C:$C,0)))</f>
        <v>100</v>
      </c>
      <c r="N522" s="354">
        <f>IF(ISBLANK(INDEX('Policy Characteristics'!H:H,MATCH($C522,'Policy Characteristics'!$C:$C,0))),"",INDEX('Policy Characteristics'!H:H,MATCH($C522,'Policy Characteristics'!$C:$C,0)))</f>
        <v>1</v>
      </c>
      <c r="O522" s="354" t="str">
        <f>IF(ISBLANK(INDEX('Policy Characteristics'!I:I,MATCH($C522,'Policy Characteristics'!$C:$C,0))),"",INDEX('Policy Characteristics'!I:I,MATCH($C522,'Policy Characteristics'!$C:$C,0)))</f>
        <v>thousand KRW/kWh</v>
      </c>
      <c r="P522" s="354" t="str">
        <f>IF(ISBLANK(INDEX('Policy Characteristics'!J:J,MATCH($C522,'Policy Characteristics'!$C:$C,0))),"",INDEX('Policy Characteristics'!J:J,MATCH($C522,'Policy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2" s="354" t="str">
        <f>IF(ISBLANK(INDEX('Policy Characteristics'!K:K,MATCH($C522,'Policy Characteristics'!$C:$C,0))),"",INDEX('Policy Characteristics'!K:K,MATCH($C522,'Policy Characteristics'!$C:$C,0)))</f>
        <v>electricity-sector-main.html#subsidies</v>
      </c>
      <c r="R522" s="354" t="str">
        <f>IF(ISBLANK(INDEX('Policy Characteristics'!L:L,MATCH($C522,'Policy Characteristics'!$C:$C,0))),"",INDEX('Policy Characteristics'!L:L,MATCH($C522,'Policy Characteristics'!$C:$C,0)))</f>
        <v>subsidy-for-electricity-production.html</v>
      </c>
      <c r="S522" s="348"/>
    </row>
    <row r="523" spans="1:19" ht="19.899999999999999" customHeight="1">
      <c r="A523" s="354" t="str">
        <f>IF(ISBLANK(INDEX('Policy Characteristics'!A:A,MATCH($C523,'Policy Characteristics'!$C:$C,0))),"",INDEX('Policy Characteristics'!A:A,MATCH($C523,'Policy Characteristics'!$C:$C,0)))</f>
        <v>Electricity Supply</v>
      </c>
      <c r="B523" s="366" t="str">
        <f>IF(ISBLANK(INDEX('Policy Characteristics'!B:B,MATCH($C523,'Policy Characteristics'!$C:$C,0))),"",INDEX('Policy Characteristics'!B:B,MATCH($C523,'Policy Characteristics'!$C:$C,0)))</f>
        <v>Subsidy for Electricity Production</v>
      </c>
      <c r="C523" s="354" t="str">
        <f t="shared" si="29"/>
        <v>Subsidy for Elec Production by Fuel</v>
      </c>
      <c r="D523" s="348" t="s">
        <v>770</v>
      </c>
      <c r="E523" s="253"/>
      <c r="F523" s="348" t="s">
        <v>771</v>
      </c>
      <c r="G523" s="348"/>
      <c r="H523" s="18">
        <v>1797</v>
      </c>
      <c r="I523" s="369" t="s">
        <v>670</v>
      </c>
      <c r="J523" s="368" t="str">
        <f>IF(ISBLANK(INDEX('Policy Characteristics'!D:D,MATCH($C523,'Policy Characteristics'!$C:$C,0))),"",INDEX('Policy Characteristics'!D:D,MATCH($C523,'Policy Characteristics'!$C:$C,0)))</f>
        <v>Subsidy for Electricity Production</v>
      </c>
      <c r="K523" s="354" t="str">
        <f>IF(ISBLANK(INDEX('Policy Characteristics'!E:E,MATCH($C523,'Policy Characteristics'!$C:$C,0))),"",INDEX('Policy Characteristics'!E:E,MATCH($C523,'Policy Characteristics'!$C:$C,0)))</f>
        <v>elec generation subsidy</v>
      </c>
      <c r="L523" s="354">
        <f>IF(ISBLANK(INDEX('Policy Characteristics'!F:F,MATCH($C523,'Policy Characteristics'!$C:$C,0))),"",INDEX('Policy Characteristics'!F:F,MATCH($C523,'Policy Characteristics'!$C:$C,0)))</f>
        <v>0</v>
      </c>
      <c r="M523" s="354">
        <f>IF(ISBLANK(INDEX('Policy Characteristics'!G:G,MATCH($C523,'Policy Characteristics'!$C:$C,0))),"",INDEX('Policy Characteristics'!G:G,MATCH($C523,'Policy Characteristics'!$C:$C,0)))</f>
        <v>100</v>
      </c>
      <c r="N523" s="354">
        <f>IF(ISBLANK(INDEX('Policy Characteristics'!H:H,MATCH($C523,'Policy Characteristics'!$C:$C,0))),"",INDEX('Policy Characteristics'!H:H,MATCH($C523,'Policy Characteristics'!$C:$C,0)))</f>
        <v>1</v>
      </c>
      <c r="O523" s="354" t="str">
        <f>IF(ISBLANK(INDEX('Policy Characteristics'!I:I,MATCH($C523,'Policy Characteristics'!$C:$C,0))),"",INDEX('Policy Characteristics'!I:I,MATCH($C523,'Policy Characteristics'!$C:$C,0)))</f>
        <v>thousand KRW/kWh</v>
      </c>
      <c r="P523" s="354" t="str">
        <f>IF(ISBLANK(INDEX('Policy Characteristics'!J:J,MATCH($C523,'Policy Characteristics'!$C:$C,0))),"",INDEX('Policy Characteristics'!J:J,MATCH($C523,'Policy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3" s="354" t="str">
        <f>IF(ISBLANK(INDEX('Policy Characteristics'!K:K,MATCH($C523,'Policy Characteristics'!$C:$C,0))),"",INDEX('Policy Characteristics'!K:K,MATCH($C523,'Policy Characteristics'!$C:$C,0)))</f>
        <v>electricity-sector-main.html#subsidies</v>
      </c>
      <c r="R523" s="354" t="str">
        <f>IF(ISBLANK(INDEX('Policy Characteristics'!L:L,MATCH($C523,'Policy Characteristics'!$C:$C,0))),"",INDEX('Policy Characteristics'!L:L,MATCH($C523,'Policy Characteristics'!$C:$C,0)))</f>
        <v>subsidy-for-electricity-production.html</v>
      </c>
      <c r="S523" s="348"/>
    </row>
    <row r="524" spans="1:19" ht="19.899999999999999" customHeight="1">
      <c r="A524" s="354" t="str">
        <f>IF(ISBLANK(INDEX('Policy Characteristics'!A:A,MATCH($C524,'Policy Characteristics'!$C:$C,0))),"",INDEX('Policy Characteristics'!A:A,MATCH($C524,'Policy Characteristics'!$C:$C,0)))</f>
        <v>Electricity Supply</v>
      </c>
      <c r="B524" s="366" t="str">
        <f>IF(ISBLANK(INDEX('Policy Characteristics'!B:B,MATCH($C524,'Policy Characteristics'!$C:$C,0))),"",INDEX('Policy Characteristics'!B:B,MATCH($C524,'Policy Characteristics'!$C:$C,0)))</f>
        <v>Subsidy for Electricity Production</v>
      </c>
      <c r="C524" s="354" t="str">
        <f t="shared" si="29"/>
        <v>Subsidy for Elec Production by Fuel</v>
      </c>
      <c r="D524" s="348" t="s">
        <v>772</v>
      </c>
      <c r="E524" s="253"/>
      <c r="F524" s="348" t="s">
        <v>773</v>
      </c>
      <c r="G524" s="348"/>
      <c r="H524" s="18">
        <v>1798</v>
      </c>
      <c r="I524" s="369" t="s">
        <v>670</v>
      </c>
      <c r="J524" s="368" t="str">
        <f>IF(ISBLANK(INDEX('Policy Characteristics'!D:D,MATCH($C524,'Policy Characteristics'!$C:$C,0))),"",INDEX('Policy Characteristics'!D:D,MATCH($C524,'Policy Characteristics'!$C:$C,0)))</f>
        <v>Subsidy for Electricity Production</v>
      </c>
      <c r="K524" s="354" t="str">
        <f>IF(ISBLANK(INDEX('Policy Characteristics'!E:E,MATCH($C524,'Policy Characteristics'!$C:$C,0))),"",INDEX('Policy Characteristics'!E:E,MATCH($C524,'Policy Characteristics'!$C:$C,0)))</f>
        <v>elec generation subsidy</v>
      </c>
      <c r="L524" s="354">
        <f>IF(ISBLANK(INDEX('Policy Characteristics'!F:F,MATCH($C524,'Policy Characteristics'!$C:$C,0))),"",INDEX('Policy Characteristics'!F:F,MATCH($C524,'Policy Characteristics'!$C:$C,0)))</f>
        <v>0</v>
      </c>
      <c r="M524" s="354">
        <f>IF(ISBLANK(INDEX('Policy Characteristics'!G:G,MATCH($C524,'Policy Characteristics'!$C:$C,0))),"",INDEX('Policy Characteristics'!G:G,MATCH($C524,'Policy Characteristics'!$C:$C,0)))</f>
        <v>100</v>
      </c>
      <c r="N524" s="354">
        <f>IF(ISBLANK(INDEX('Policy Characteristics'!H:H,MATCH($C524,'Policy Characteristics'!$C:$C,0))),"",INDEX('Policy Characteristics'!H:H,MATCH($C524,'Policy Characteristics'!$C:$C,0)))</f>
        <v>1</v>
      </c>
      <c r="O524" s="354" t="str">
        <f>IF(ISBLANK(INDEX('Policy Characteristics'!I:I,MATCH($C524,'Policy Characteristics'!$C:$C,0))),"",INDEX('Policy Characteristics'!I:I,MATCH($C524,'Policy Characteristics'!$C:$C,0)))</f>
        <v>thousand KRW/kWh</v>
      </c>
      <c r="P524" s="354" t="str">
        <f>IF(ISBLANK(INDEX('Policy Characteristics'!J:J,MATCH($C524,'Policy Characteristics'!$C:$C,0))),"",INDEX('Policy Characteristics'!J:J,MATCH($C524,'Policy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4" s="354" t="str">
        <f>IF(ISBLANK(INDEX('Policy Characteristics'!K:K,MATCH($C524,'Policy Characteristics'!$C:$C,0))),"",INDEX('Policy Characteristics'!K:K,MATCH($C524,'Policy Characteristics'!$C:$C,0)))</f>
        <v>electricity-sector-main.html#subsidies</v>
      </c>
      <c r="R524" s="354" t="str">
        <f>IF(ISBLANK(INDEX('Policy Characteristics'!L:L,MATCH($C524,'Policy Characteristics'!$C:$C,0))),"",INDEX('Policy Characteristics'!L:L,MATCH($C524,'Policy Characteristics'!$C:$C,0)))</f>
        <v>subsidy-for-electricity-production.html</v>
      </c>
      <c r="S524" s="348"/>
    </row>
    <row r="525" spans="1:19" ht="19.899999999999999" customHeight="1">
      <c r="A525" s="354" t="str">
        <f>IF(ISBLANK(INDEX('Policy Characteristics'!A:A,MATCH($C525,'Policy Characteristics'!$C:$C,0))),"",INDEX('Policy Characteristics'!A:A,MATCH($C525,'Policy Characteristics'!$C:$C,0)))</f>
        <v>Electricity Supply</v>
      </c>
      <c r="B525" s="366" t="str">
        <f>IF(ISBLANK(INDEX('Policy Characteristics'!B:B,MATCH($C525,'Policy Characteristics'!$C:$C,0))),"",INDEX('Policy Characteristics'!B:B,MATCH($C525,'Policy Characteristics'!$C:$C,0)))</f>
        <v>Subsidy for Electricity Production</v>
      </c>
      <c r="C525" s="354" t="str">
        <f t="shared" si="29"/>
        <v>Subsidy for Elec Production by Fuel</v>
      </c>
      <c r="D525" s="348" t="s">
        <v>774</v>
      </c>
      <c r="E525" s="253"/>
      <c r="F525" s="348" t="s">
        <v>775</v>
      </c>
      <c r="G525" s="348"/>
      <c r="H525" s="18">
        <v>1799</v>
      </c>
      <c r="I525" s="369" t="s">
        <v>670</v>
      </c>
      <c r="J525" s="368" t="str">
        <f>IF(ISBLANK(INDEX('Policy Characteristics'!D:D,MATCH($C525,'Policy Characteristics'!$C:$C,0))),"",INDEX('Policy Characteristics'!D:D,MATCH($C525,'Policy Characteristics'!$C:$C,0)))</f>
        <v>Subsidy for Electricity Production</v>
      </c>
      <c r="K525" s="354" t="str">
        <f>IF(ISBLANK(INDEX('Policy Characteristics'!E:E,MATCH($C525,'Policy Characteristics'!$C:$C,0))),"",INDEX('Policy Characteristics'!E:E,MATCH($C525,'Policy Characteristics'!$C:$C,0)))</f>
        <v>elec generation subsidy</v>
      </c>
      <c r="L525" s="354">
        <f>IF(ISBLANK(INDEX('Policy Characteristics'!F:F,MATCH($C525,'Policy Characteristics'!$C:$C,0))),"",INDEX('Policy Characteristics'!F:F,MATCH($C525,'Policy Characteristics'!$C:$C,0)))</f>
        <v>0</v>
      </c>
      <c r="M525" s="354">
        <f>IF(ISBLANK(INDEX('Policy Characteristics'!G:G,MATCH($C525,'Policy Characteristics'!$C:$C,0))),"",INDEX('Policy Characteristics'!G:G,MATCH($C525,'Policy Characteristics'!$C:$C,0)))</f>
        <v>100</v>
      </c>
      <c r="N525" s="354">
        <f>IF(ISBLANK(INDEX('Policy Characteristics'!H:H,MATCH($C525,'Policy Characteristics'!$C:$C,0))),"",INDEX('Policy Characteristics'!H:H,MATCH($C525,'Policy Characteristics'!$C:$C,0)))</f>
        <v>1</v>
      </c>
      <c r="O525" s="354" t="str">
        <f>IF(ISBLANK(INDEX('Policy Characteristics'!I:I,MATCH($C525,'Policy Characteristics'!$C:$C,0))),"",INDEX('Policy Characteristics'!I:I,MATCH($C525,'Policy Characteristics'!$C:$C,0)))</f>
        <v>thousand KRW/kWh</v>
      </c>
      <c r="P525" s="354" t="str">
        <f>IF(ISBLANK(INDEX('Policy Characteristics'!J:J,MATCH($C525,'Policy Characteristics'!$C:$C,0))),"",INDEX('Policy Characteristics'!J:J,MATCH($C525,'Policy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5" s="354" t="str">
        <f>IF(ISBLANK(INDEX('Policy Characteristics'!K:K,MATCH($C525,'Policy Characteristics'!$C:$C,0))),"",INDEX('Policy Characteristics'!K:K,MATCH($C525,'Policy Characteristics'!$C:$C,0)))</f>
        <v>electricity-sector-main.html#subsidies</v>
      </c>
      <c r="R525" s="354" t="str">
        <f>IF(ISBLANK(INDEX('Policy Characteristics'!L:L,MATCH($C525,'Policy Characteristics'!$C:$C,0))),"",INDEX('Policy Characteristics'!L:L,MATCH($C525,'Policy Characteristics'!$C:$C,0)))</f>
        <v>subsidy-for-electricity-production.html</v>
      </c>
      <c r="S525" s="348"/>
    </row>
    <row r="526" spans="1:19" ht="19.899999999999999" customHeight="1">
      <c r="A526" s="354" t="str">
        <f>IF(ISBLANK(INDEX('Policy Characteristics'!A:A,MATCH($C526,'Policy Characteristics'!$C:$C,0))),"",INDEX('Policy Characteristics'!A:A,MATCH($C526,'Policy Characteristics'!$C:$C,0)))</f>
        <v>Electricity Supply</v>
      </c>
      <c r="B526" s="366" t="str">
        <f>IF(ISBLANK(INDEX('Policy Characteristics'!B:B,MATCH($C526,'Policy Characteristics'!$C:$C,0))),"",INDEX('Policy Characteristics'!B:B,MATCH($C526,'Policy Characteristics'!$C:$C,0)))</f>
        <v>Subsidy for Electricity Production</v>
      </c>
      <c r="C526" s="354" t="str">
        <f t="shared" si="29"/>
        <v>Subsidy for Elec Production by Fuel</v>
      </c>
      <c r="D526" s="348" t="s">
        <v>776</v>
      </c>
      <c r="E526" s="253"/>
      <c r="F526" s="348" t="s">
        <v>777</v>
      </c>
      <c r="G526" s="348"/>
      <c r="H526" s="18">
        <v>1800</v>
      </c>
      <c r="I526" s="369" t="s">
        <v>670</v>
      </c>
      <c r="J526" s="368" t="str">
        <f>IF(ISBLANK(INDEX('Policy Characteristics'!D:D,MATCH($C526,'Policy Characteristics'!$C:$C,0))),"",INDEX('Policy Characteristics'!D:D,MATCH($C526,'Policy Characteristics'!$C:$C,0)))</f>
        <v>Subsidy for Electricity Production</v>
      </c>
      <c r="K526" s="354" t="str">
        <f>IF(ISBLANK(INDEX('Policy Characteristics'!E:E,MATCH($C526,'Policy Characteristics'!$C:$C,0))),"",INDEX('Policy Characteristics'!E:E,MATCH($C526,'Policy Characteristics'!$C:$C,0)))</f>
        <v>elec generation subsidy</v>
      </c>
      <c r="L526" s="354">
        <f>IF(ISBLANK(INDEX('Policy Characteristics'!F:F,MATCH($C526,'Policy Characteristics'!$C:$C,0))),"",INDEX('Policy Characteristics'!F:F,MATCH($C526,'Policy Characteristics'!$C:$C,0)))</f>
        <v>0</v>
      </c>
      <c r="M526" s="354">
        <f>IF(ISBLANK(INDEX('Policy Characteristics'!G:G,MATCH($C526,'Policy Characteristics'!$C:$C,0))),"",INDEX('Policy Characteristics'!G:G,MATCH($C526,'Policy Characteristics'!$C:$C,0)))</f>
        <v>100</v>
      </c>
      <c r="N526" s="354">
        <f>IF(ISBLANK(INDEX('Policy Characteristics'!H:H,MATCH($C526,'Policy Characteristics'!$C:$C,0))),"",INDEX('Policy Characteristics'!H:H,MATCH($C526,'Policy Characteristics'!$C:$C,0)))</f>
        <v>1</v>
      </c>
      <c r="O526" s="354" t="str">
        <f>IF(ISBLANK(INDEX('Policy Characteristics'!I:I,MATCH($C526,'Policy Characteristics'!$C:$C,0))),"",INDEX('Policy Characteristics'!I:I,MATCH($C526,'Policy Characteristics'!$C:$C,0)))</f>
        <v>thousand KRW/kWh</v>
      </c>
      <c r="P526" s="354" t="str">
        <f>IF(ISBLANK(INDEX('Policy Characteristics'!J:J,MATCH($C526,'Policy Characteristics'!$C:$C,0))),"",INDEX('Policy Characteristics'!J:J,MATCH($C526,'Policy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6" s="354" t="str">
        <f>IF(ISBLANK(INDEX('Policy Characteristics'!K:K,MATCH($C526,'Policy Characteristics'!$C:$C,0))),"",INDEX('Policy Characteristics'!K:K,MATCH($C526,'Policy Characteristics'!$C:$C,0)))</f>
        <v>electricity-sector-main.html#subsidies</v>
      </c>
      <c r="R526" s="354" t="str">
        <f>IF(ISBLANK(INDEX('Policy Characteristics'!L:L,MATCH($C526,'Policy Characteristics'!$C:$C,0))),"",INDEX('Policy Characteristics'!L:L,MATCH($C526,'Policy Characteristics'!$C:$C,0)))</f>
        <v>subsidy-for-electricity-production.html</v>
      </c>
      <c r="S526" s="348"/>
    </row>
    <row r="527" spans="1:19" ht="19.899999999999999" customHeight="1">
      <c r="A527" s="354" t="str">
        <f>IF(ISBLANK(INDEX('Policy Characteristics'!A:A,MATCH($C527,'Policy Characteristics'!$C:$C,0))),"",INDEX('Policy Characteristics'!A:A,MATCH($C527,'Policy Characteristics'!$C:$C,0)))</f>
        <v>Electricity Supply</v>
      </c>
      <c r="B527" s="366" t="str">
        <f>IF(ISBLANK(INDEX('Policy Characteristics'!B:B,MATCH($C527,'Policy Characteristics'!$C:$C,0))),"",INDEX('Policy Characteristics'!B:B,MATCH($C527,'Policy Characteristics'!$C:$C,0)))</f>
        <v>Subsidy for Electricity Production</v>
      </c>
      <c r="C527" s="354" t="str">
        <f t="shared" si="29"/>
        <v>Subsidy for Elec Production by Fuel</v>
      </c>
      <c r="D527" s="348" t="s">
        <v>778</v>
      </c>
      <c r="E527" s="253"/>
      <c r="F527" s="348" t="s">
        <v>779</v>
      </c>
      <c r="G527" s="348"/>
      <c r="H527" s="18">
        <v>1801</v>
      </c>
      <c r="I527" s="369" t="s">
        <v>670</v>
      </c>
      <c r="J527" s="368" t="str">
        <f>IF(ISBLANK(INDEX('Policy Characteristics'!D:D,MATCH($C527,'Policy Characteristics'!$C:$C,0))),"",INDEX('Policy Characteristics'!D:D,MATCH($C527,'Policy Characteristics'!$C:$C,0)))</f>
        <v>Subsidy for Electricity Production</v>
      </c>
      <c r="K527" s="354" t="str">
        <f>IF(ISBLANK(INDEX('Policy Characteristics'!E:E,MATCH($C527,'Policy Characteristics'!$C:$C,0))),"",INDEX('Policy Characteristics'!E:E,MATCH($C527,'Policy Characteristics'!$C:$C,0)))</f>
        <v>elec generation subsidy</v>
      </c>
      <c r="L527" s="354">
        <f>IF(ISBLANK(INDEX('Policy Characteristics'!F:F,MATCH($C527,'Policy Characteristics'!$C:$C,0))),"",INDEX('Policy Characteristics'!F:F,MATCH($C527,'Policy Characteristics'!$C:$C,0)))</f>
        <v>0</v>
      </c>
      <c r="M527" s="354">
        <f>IF(ISBLANK(INDEX('Policy Characteristics'!G:G,MATCH($C527,'Policy Characteristics'!$C:$C,0))),"",INDEX('Policy Characteristics'!G:G,MATCH($C527,'Policy Characteristics'!$C:$C,0)))</f>
        <v>100</v>
      </c>
      <c r="N527" s="354">
        <f>IF(ISBLANK(INDEX('Policy Characteristics'!H:H,MATCH($C527,'Policy Characteristics'!$C:$C,0))),"",INDEX('Policy Characteristics'!H:H,MATCH($C527,'Policy Characteristics'!$C:$C,0)))</f>
        <v>1</v>
      </c>
      <c r="O527" s="354" t="str">
        <f>IF(ISBLANK(INDEX('Policy Characteristics'!I:I,MATCH($C527,'Policy Characteristics'!$C:$C,0))),"",INDEX('Policy Characteristics'!I:I,MATCH($C527,'Policy Characteristics'!$C:$C,0)))</f>
        <v>thousand KRW/kWh</v>
      </c>
      <c r="P527" s="354" t="str">
        <f>IF(ISBLANK(INDEX('Policy Characteristics'!J:J,MATCH($C527,'Policy Characteristics'!$C:$C,0))),"",INDEX('Policy Characteristics'!J:J,MATCH($C527,'Policy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7" s="354" t="str">
        <f>IF(ISBLANK(INDEX('Policy Characteristics'!K:K,MATCH($C527,'Policy Characteristics'!$C:$C,0))),"",INDEX('Policy Characteristics'!K:K,MATCH($C527,'Policy Characteristics'!$C:$C,0)))</f>
        <v>electricity-sector-main.html#subsidies</v>
      </c>
      <c r="R527" s="354" t="str">
        <f>IF(ISBLANK(INDEX('Policy Characteristics'!L:L,MATCH($C527,'Policy Characteristics'!$C:$C,0))),"",INDEX('Policy Characteristics'!L:L,MATCH($C527,'Policy Characteristics'!$C:$C,0)))</f>
        <v>subsidy-for-electricity-production.html</v>
      </c>
      <c r="S527" s="348"/>
    </row>
    <row r="528" spans="1:19" ht="19.899999999999999" customHeight="1">
      <c r="A528" s="354" t="str">
        <f>IF(ISBLANK(INDEX('Policy Characteristics'!A:A,MATCH($C528,'Policy Characteristics'!$C:$C,0))),"",INDEX('Policy Characteristics'!A:A,MATCH($C528,'Policy Characteristics'!$C:$C,0)))</f>
        <v>Electricity Supply</v>
      </c>
      <c r="B528" s="366" t="str">
        <f>IF(ISBLANK(INDEX('Policy Characteristics'!B:B,MATCH($C528,'Policy Characteristics'!$C:$C,0))),"",INDEX('Policy Characteristics'!B:B,MATCH($C528,'Policy Characteristics'!$C:$C,0)))</f>
        <v>Subsidy for Electricity Production</v>
      </c>
      <c r="C528" s="354" t="str">
        <f t="shared" si="29"/>
        <v>Subsidy for Elec Production by Fuel</v>
      </c>
      <c r="D528" s="348" t="s">
        <v>780</v>
      </c>
      <c r="E528" s="253"/>
      <c r="F528" s="348" t="s">
        <v>781</v>
      </c>
      <c r="G528" s="348"/>
      <c r="H528" s="18">
        <v>1802</v>
      </c>
      <c r="I528" s="369" t="s">
        <v>670</v>
      </c>
      <c r="J528" s="368" t="str">
        <f>IF(ISBLANK(INDEX('Policy Characteristics'!D:D,MATCH($C528,'Policy Characteristics'!$C:$C,0))),"",INDEX('Policy Characteristics'!D:D,MATCH($C528,'Policy Characteristics'!$C:$C,0)))</f>
        <v>Subsidy for Electricity Production</v>
      </c>
      <c r="K528" s="354" t="str">
        <f>IF(ISBLANK(INDEX('Policy Characteristics'!E:E,MATCH($C528,'Policy Characteristics'!$C:$C,0))),"",INDEX('Policy Characteristics'!E:E,MATCH($C528,'Policy Characteristics'!$C:$C,0)))</f>
        <v>elec generation subsidy</v>
      </c>
      <c r="L528" s="354">
        <f>IF(ISBLANK(INDEX('Policy Characteristics'!F:F,MATCH($C528,'Policy Characteristics'!$C:$C,0))),"",INDEX('Policy Characteristics'!F:F,MATCH($C528,'Policy Characteristics'!$C:$C,0)))</f>
        <v>0</v>
      </c>
      <c r="M528" s="354">
        <f>IF(ISBLANK(INDEX('Policy Characteristics'!G:G,MATCH($C528,'Policy Characteristics'!$C:$C,0))),"",INDEX('Policy Characteristics'!G:G,MATCH($C528,'Policy Characteristics'!$C:$C,0)))</f>
        <v>100</v>
      </c>
      <c r="N528" s="354">
        <f>IF(ISBLANK(INDEX('Policy Characteristics'!H:H,MATCH($C528,'Policy Characteristics'!$C:$C,0))),"",INDEX('Policy Characteristics'!H:H,MATCH($C528,'Policy Characteristics'!$C:$C,0)))</f>
        <v>1</v>
      </c>
      <c r="O528" s="354" t="str">
        <f>IF(ISBLANK(INDEX('Policy Characteristics'!I:I,MATCH($C528,'Policy Characteristics'!$C:$C,0))),"",INDEX('Policy Characteristics'!I:I,MATCH($C528,'Policy Characteristics'!$C:$C,0)))</f>
        <v>thousand KRW/kWh</v>
      </c>
      <c r="P528" s="354" t="str">
        <f>IF(ISBLANK(INDEX('Policy Characteristics'!J:J,MATCH($C528,'Policy Characteristics'!$C:$C,0))),"",INDEX('Policy Characteristics'!J:J,MATCH($C528,'Policy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8" s="354" t="str">
        <f>IF(ISBLANK(INDEX('Policy Characteristics'!K:K,MATCH($C528,'Policy Characteristics'!$C:$C,0))),"",INDEX('Policy Characteristics'!K:K,MATCH($C528,'Policy Characteristics'!$C:$C,0)))</f>
        <v>electricity-sector-main.html#subsidies</v>
      </c>
      <c r="R528" s="354" t="str">
        <f>IF(ISBLANK(INDEX('Policy Characteristics'!L:L,MATCH($C528,'Policy Characteristics'!$C:$C,0))),"",INDEX('Policy Characteristics'!L:L,MATCH($C528,'Policy Characteristics'!$C:$C,0)))</f>
        <v>subsidy-for-electricity-production.html</v>
      </c>
      <c r="S528" s="348"/>
    </row>
    <row r="529" spans="1:19" ht="19.899999999999999" customHeight="1">
      <c r="A529" s="354" t="str">
        <f>IF(ISBLANK(INDEX('Policy Characteristics'!A:A,MATCH($C529,'Policy Characteristics'!$C:$C,0))),"",INDEX('Policy Characteristics'!A:A,MATCH($C529,'Policy Characteristics'!$C:$C,0)))</f>
        <v>Electricity Supply</v>
      </c>
      <c r="B529" s="366" t="str">
        <f>IF(ISBLANK(INDEX('Policy Characteristics'!B:B,MATCH($C529,'Policy Characteristics'!$C:$C,0))),"",INDEX('Policy Characteristics'!B:B,MATCH($C529,'Policy Characteristics'!$C:$C,0)))</f>
        <v>Subsidy for Electricity Production</v>
      </c>
      <c r="C529" s="354" t="str">
        <f t="shared" si="29"/>
        <v>Subsidy for Elec Production by Fuel</v>
      </c>
      <c r="D529" s="348" t="s">
        <v>782</v>
      </c>
      <c r="E529" s="253"/>
      <c r="F529" s="348" t="s">
        <v>783</v>
      </c>
      <c r="G529" s="348"/>
      <c r="H529" s="18">
        <v>2244</v>
      </c>
      <c r="I529" s="369" t="s">
        <v>670</v>
      </c>
      <c r="J529" s="368" t="str">
        <f>IF(ISBLANK(INDEX('Policy Characteristics'!D:D,MATCH($C529,'Policy Characteristics'!$C:$C,0))),"",INDEX('Policy Characteristics'!D:D,MATCH($C529,'Policy Characteristics'!$C:$C,0)))</f>
        <v>Subsidy for Electricity Production</v>
      </c>
      <c r="K529" s="354" t="str">
        <f>IF(ISBLANK(INDEX('Policy Characteristics'!E:E,MATCH($C529,'Policy Characteristics'!$C:$C,0))),"",INDEX('Policy Characteristics'!E:E,MATCH($C529,'Policy Characteristics'!$C:$C,0)))</f>
        <v>elec generation subsidy</v>
      </c>
      <c r="L529" s="354">
        <f>IF(ISBLANK(INDEX('Policy Characteristics'!F:F,MATCH($C529,'Policy Characteristics'!$C:$C,0))),"",INDEX('Policy Characteristics'!F:F,MATCH($C529,'Policy Characteristics'!$C:$C,0)))</f>
        <v>0</v>
      </c>
      <c r="M529" s="354">
        <f>IF(ISBLANK(INDEX('Policy Characteristics'!G:G,MATCH($C529,'Policy Characteristics'!$C:$C,0))),"",INDEX('Policy Characteristics'!G:G,MATCH($C529,'Policy Characteristics'!$C:$C,0)))</f>
        <v>100</v>
      </c>
      <c r="N529" s="354">
        <f>IF(ISBLANK(INDEX('Policy Characteristics'!H:H,MATCH($C529,'Policy Characteristics'!$C:$C,0))),"",INDEX('Policy Characteristics'!H:H,MATCH($C529,'Policy Characteristics'!$C:$C,0)))</f>
        <v>1</v>
      </c>
      <c r="O529" s="354" t="str">
        <f>IF(ISBLANK(INDEX('Policy Characteristics'!I:I,MATCH($C529,'Policy Characteristics'!$C:$C,0))),"",INDEX('Policy Characteristics'!I:I,MATCH($C529,'Policy Characteristics'!$C:$C,0)))</f>
        <v>thousand KRW/kWh</v>
      </c>
      <c r="P529" s="354" t="str">
        <f>IF(ISBLANK(INDEX('Policy Characteristics'!J:J,MATCH($C529,'Policy Characteristics'!$C:$C,0))),"",INDEX('Policy Characteristics'!J:J,MATCH($C529,'Policy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9" s="354" t="str">
        <f>IF(ISBLANK(INDEX('Policy Characteristics'!K:K,MATCH($C529,'Policy Characteristics'!$C:$C,0))),"",INDEX('Policy Characteristics'!K:K,MATCH($C529,'Policy Characteristics'!$C:$C,0)))</f>
        <v>electricity-sector-main.html#subsidies</v>
      </c>
      <c r="R529" s="354"/>
      <c r="S529" s="348"/>
    </row>
    <row r="530" spans="1:19" ht="14.5">
      <c r="A530" s="354" t="str">
        <f>IF(ISBLANK(INDEX('Policy Characteristics'!A:A,MATCH($C530,'Policy Characteristics'!$C:$C,0))),"",INDEX('Policy Characteristics'!A:A,MATCH($C530,'Policy Characteristics'!$C:$C,0)))</f>
        <v>Electricity Supply</v>
      </c>
      <c r="B530" s="366" t="str">
        <f>IF(ISBLANK(INDEX('Policy Characteristics'!B:B,MATCH($C530,'Policy Characteristics'!$C:$C,0))),"",INDEX('Policy Characteristics'!B:B,MATCH($C530,'Policy Characteristics'!$C:$C,0)))</f>
        <v>Existing Power Plant Production Subsidy</v>
      </c>
      <c r="C530" t="s">
        <v>3864</v>
      </c>
      <c r="D530" s="253" t="s">
        <v>736</v>
      </c>
      <c r="E530" s="253"/>
      <c r="F530" s="253" t="s">
        <v>737</v>
      </c>
      <c r="G530" s="348"/>
      <c r="H530" s="18">
        <v>2774</v>
      </c>
      <c r="I530" s="369" t="s">
        <v>680</v>
      </c>
      <c r="J530" s="368" t="str">
        <f>IF(ISBLANK(INDEX('Policy Characteristics'!D:D,MATCH($C530,'Policy Characteristics'!$C:$C,0))),"",INDEX('Policy Characteristics'!D:D,MATCH($C530,'Policy Characteristics'!$C:$C,0)))</f>
        <v>Existing Power Plant Production Subsidy</v>
      </c>
      <c r="K530" s="354" t="str">
        <f>IF(ISBLANK(INDEX('Policy Characteristics'!E:E,MATCH($C530,'Policy Characteristics'!$C:$C,0))),"",INDEX('Policy Characteristics'!E:E,MATCH($C530,'Policy Characteristics'!$C:$C,0)))</f>
        <v>elec existing plant generation subsidy</v>
      </c>
      <c r="L530" s="354">
        <f>IF(ISBLANK(INDEX('Policy Characteristics'!F:F,MATCH($C530,'Policy Characteristics'!$C:$C,0))),"",INDEX('Policy Characteristics'!F:F,MATCH($C530,'Policy Characteristics'!$C:$C,0)))</f>
        <v>0</v>
      </c>
      <c r="M530" s="354">
        <f>IF(ISBLANK(INDEX('Policy Characteristics'!G:G,MATCH($C530,'Policy Characteristics'!$C:$C,0))),"",INDEX('Policy Characteristics'!G:G,MATCH($C530,'Policy Characteristics'!$C:$C,0)))</f>
        <v>60</v>
      </c>
      <c r="N530" s="354">
        <f>IF(ISBLANK(INDEX('Policy Characteristics'!H:H,MATCH($C530,'Policy Characteristics'!$C:$C,0))),"",INDEX('Policy Characteristics'!H:H,MATCH($C530,'Policy Characteristics'!$C:$C,0)))</f>
        <v>1</v>
      </c>
      <c r="O530" s="354" t="str">
        <f>IF(ISBLANK(INDEX('Policy Characteristics'!I:I,MATCH($C530,'Policy Characteristics'!$C:$C,0))),"",INDEX('Policy Characteristics'!I:I,MATCH($C530,'Policy Characteristics'!$C:$C,0)))</f>
        <v>thousand KRW/MWh</v>
      </c>
      <c r="P530" s="354" t="str">
        <f>IF(ISBLANK(INDEX('Policy Characteristics'!J:J,MATCH($C530,'Policy Characteristics'!$C:$C,0))),"",INDEX('Policy Characteristics'!J:J,MATCH($C530,'Policy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30" s="354" t="str">
        <f>IF(ISBLANK(INDEX('Policy Characteristics'!K:K,MATCH($C530,'Policy Characteristics'!$C:$C,0))),"",INDEX('Policy Characteristics'!K:K,MATCH($C530,'Policy Characteristics'!$C:$C,0)))</f>
        <v/>
      </c>
      <c r="R530" s="354"/>
      <c r="S530" s="345"/>
    </row>
    <row r="531" spans="1:19" ht="14.5">
      <c r="A531" s="354" t="str">
        <f>IF(ISBLANK(INDEX('Policy Characteristics'!A:A,MATCH($C531,'Policy Characteristics'!$C:$C,0))),"",INDEX('Policy Characteristics'!A:A,MATCH($C531,'Policy Characteristics'!$C:$C,0)))</f>
        <v>Electricity Supply</v>
      </c>
      <c r="B531" s="366" t="str">
        <f>IF(ISBLANK(INDEX('Policy Characteristics'!B:B,MATCH($C531,'Policy Characteristics'!$C:$C,0))),"",INDEX('Policy Characteristics'!B:B,MATCH($C531,'Policy Characteristics'!$C:$C,0)))</f>
        <v>Existing Power Plant Production Subsidy</v>
      </c>
      <c r="C531" s="354" t="str">
        <f>$C$530</f>
        <v>Additional Subsidy for Elec Production for Existing Plants</v>
      </c>
      <c r="D531" s="348" t="s">
        <v>738</v>
      </c>
      <c r="E531" s="253"/>
      <c r="F531" s="348" t="s">
        <v>739</v>
      </c>
      <c r="G531" s="348"/>
      <c r="H531" s="18">
        <v>2775</v>
      </c>
      <c r="I531" s="369" t="s">
        <v>680</v>
      </c>
      <c r="J531" s="368" t="str">
        <f>IF(ISBLANK(INDEX('Policy Characteristics'!D:D,MATCH($C531,'Policy Characteristics'!$C:$C,0))),"",INDEX('Policy Characteristics'!D:D,MATCH($C531,'Policy Characteristics'!$C:$C,0)))</f>
        <v>Existing Power Plant Production Subsidy</v>
      </c>
      <c r="K531" s="354" t="str">
        <f>IF(ISBLANK(INDEX('Policy Characteristics'!E:E,MATCH($C531,'Policy Characteristics'!$C:$C,0))),"",INDEX('Policy Characteristics'!E:E,MATCH($C531,'Policy Characteristics'!$C:$C,0)))</f>
        <v>elec existing plant generation subsidy</v>
      </c>
      <c r="L531" s="354">
        <f>IF(ISBLANK(INDEX('Policy Characteristics'!F:F,MATCH($C531,'Policy Characteristics'!$C:$C,0))),"",INDEX('Policy Characteristics'!F:F,MATCH($C531,'Policy Characteristics'!$C:$C,0)))</f>
        <v>0</v>
      </c>
      <c r="M531" s="354">
        <f>IF(ISBLANK(INDEX('Policy Characteristics'!G:G,MATCH($C531,'Policy Characteristics'!$C:$C,0))),"",INDEX('Policy Characteristics'!G:G,MATCH($C531,'Policy Characteristics'!$C:$C,0)))</f>
        <v>60</v>
      </c>
      <c r="N531" s="354">
        <f>IF(ISBLANK(INDEX('Policy Characteristics'!H:H,MATCH($C531,'Policy Characteristics'!$C:$C,0))),"",INDEX('Policy Characteristics'!H:H,MATCH($C531,'Policy Characteristics'!$C:$C,0)))</f>
        <v>1</v>
      </c>
      <c r="O531" s="354" t="str">
        <f>IF(ISBLANK(INDEX('Policy Characteristics'!I:I,MATCH($C531,'Policy Characteristics'!$C:$C,0))),"",INDEX('Policy Characteristics'!I:I,MATCH($C531,'Policy Characteristics'!$C:$C,0)))</f>
        <v>thousand KRW/MWh</v>
      </c>
      <c r="P531" s="354" t="str">
        <f>IF(ISBLANK(INDEX('Policy Characteristics'!J:J,MATCH($C531,'Policy Characteristics'!$C:$C,0))),"",INDEX('Policy Characteristics'!J:J,MATCH($C531,'Policy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31" s="354" t="str">
        <f>IF(ISBLANK(INDEX('Policy Characteristics'!K:K,MATCH($C531,'Policy Characteristics'!$C:$C,0))),"",INDEX('Policy Characteristics'!K:K,MATCH($C531,'Policy Characteristics'!$C:$C,0)))</f>
        <v/>
      </c>
      <c r="R531" s="354"/>
      <c r="S531" s="345"/>
    </row>
    <row r="532" spans="1:19" ht="14.5">
      <c r="A532" s="354" t="str">
        <f>IF(ISBLANK(INDEX('Policy Characteristics'!A:A,MATCH($C532,'Policy Characteristics'!$C:$C,0))),"",INDEX('Policy Characteristics'!A:A,MATCH($C532,'Policy Characteristics'!$C:$C,0)))</f>
        <v>Electricity Supply</v>
      </c>
      <c r="B532" s="366" t="str">
        <f>IF(ISBLANK(INDEX('Policy Characteristics'!B:B,MATCH($C532,'Policy Characteristics'!$C:$C,0))),"",INDEX('Policy Characteristics'!B:B,MATCH($C532,'Policy Characteristics'!$C:$C,0)))</f>
        <v>Existing Power Plant Production Subsidy</v>
      </c>
      <c r="C532" s="354" t="str">
        <f t="shared" ref="C532:C553" si="30">$C$530</f>
        <v>Additional Subsidy for Elec Production for Existing Plants</v>
      </c>
      <c r="D532" s="348" t="s">
        <v>740</v>
      </c>
      <c r="E532" s="253"/>
      <c r="F532" s="348" t="s">
        <v>741</v>
      </c>
      <c r="G532" s="348"/>
      <c r="H532" s="18">
        <v>2776</v>
      </c>
      <c r="I532" s="369" t="s">
        <v>680</v>
      </c>
      <c r="J532" s="368" t="str">
        <f>IF(ISBLANK(INDEX('Policy Characteristics'!D:D,MATCH($C532,'Policy Characteristics'!$C:$C,0))),"",INDEX('Policy Characteristics'!D:D,MATCH($C532,'Policy Characteristics'!$C:$C,0)))</f>
        <v>Existing Power Plant Production Subsidy</v>
      </c>
      <c r="K532" s="354" t="str">
        <f>IF(ISBLANK(INDEX('Policy Characteristics'!E:E,MATCH($C532,'Policy Characteristics'!$C:$C,0))),"",INDEX('Policy Characteristics'!E:E,MATCH($C532,'Policy Characteristics'!$C:$C,0)))</f>
        <v>elec existing plant generation subsidy</v>
      </c>
      <c r="L532" s="354">
        <f>IF(ISBLANK(INDEX('Policy Characteristics'!F:F,MATCH($C532,'Policy Characteristics'!$C:$C,0))),"",INDEX('Policy Characteristics'!F:F,MATCH($C532,'Policy Characteristics'!$C:$C,0)))</f>
        <v>0</v>
      </c>
      <c r="M532" s="354">
        <f>IF(ISBLANK(INDEX('Policy Characteristics'!G:G,MATCH($C532,'Policy Characteristics'!$C:$C,0))),"",INDEX('Policy Characteristics'!G:G,MATCH($C532,'Policy Characteristics'!$C:$C,0)))</f>
        <v>60</v>
      </c>
      <c r="N532" s="354">
        <f>IF(ISBLANK(INDEX('Policy Characteristics'!H:H,MATCH($C532,'Policy Characteristics'!$C:$C,0))),"",INDEX('Policy Characteristics'!H:H,MATCH($C532,'Policy Characteristics'!$C:$C,0)))</f>
        <v>1</v>
      </c>
      <c r="O532" s="354" t="str">
        <f>IF(ISBLANK(INDEX('Policy Characteristics'!I:I,MATCH($C532,'Policy Characteristics'!$C:$C,0))),"",INDEX('Policy Characteristics'!I:I,MATCH($C532,'Policy Characteristics'!$C:$C,0)))</f>
        <v>thousand KRW/MWh</v>
      </c>
      <c r="P532" s="354" t="str">
        <f>IF(ISBLANK(INDEX('Policy Characteristics'!J:J,MATCH($C532,'Policy Characteristics'!$C:$C,0))),"",INDEX('Policy Characteristics'!J:J,MATCH($C532,'Policy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32" s="354" t="str">
        <f>IF(ISBLANK(INDEX('Policy Characteristics'!K:K,MATCH($C532,'Policy Characteristics'!$C:$C,0))),"",INDEX('Policy Characteristics'!K:K,MATCH($C532,'Policy Characteristics'!$C:$C,0)))</f>
        <v/>
      </c>
      <c r="R532" s="354"/>
      <c r="S532" s="345"/>
    </row>
    <row r="533" spans="1:19" ht="14.5">
      <c r="A533" s="354" t="str">
        <f>IF(ISBLANK(INDEX('Policy Characteristics'!A:A,MATCH($C533,'Policy Characteristics'!$C:$C,0))),"",INDEX('Policy Characteristics'!A:A,MATCH($C533,'Policy Characteristics'!$C:$C,0)))</f>
        <v>Electricity Supply</v>
      </c>
      <c r="B533" s="366" t="str">
        <f>IF(ISBLANK(INDEX('Policy Characteristics'!B:B,MATCH($C533,'Policy Characteristics'!$C:$C,0))),"",INDEX('Policy Characteristics'!B:B,MATCH($C533,'Policy Characteristics'!$C:$C,0)))</f>
        <v>Existing Power Plant Production Subsidy</v>
      </c>
      <c r="C533" s="354" t="str">
        <f t="shared" si="30"/>
        <v>Additional Subsidy for Elec Production for Existing Plants</v>
      </c>
      <c r="D533" s="348" t="s">
        <v>742</v>
      </c>
      <c r="E533" s="253"/>
      <c r="F533" s="348" t="s">
        <v>743</v>
      </c>
      <c r="G533" s="348"/>
      <c r="H533" s="18">
        <v>2777</v>
      </c>
      <c r="I533" s="369" t="s">
        <v>680</v>
      </c>
      <c r="J533" s="368" t="str">
        <f>IF(ISBLANK(INDEX('Policy Characteristics'!D:D,MATCH($C533,'Policy Characteristics'!$C:$C,0))),"",INDEX('Policy Characteristics'!D:D,MATCH($C533,'Policy Characteristics'!$C:$C,0)))</f>
        <v>Existing Power Plant Production Subsidy</v>
      </c>
      <c r="K533" s="354" t="str">
        <f>IF(ISBLANK(INDEX('Policy Characteristics'!E:E,MATCH($C533,'Policy Characteristics'!$C:$C,0))),"",INDEX('Policy Characteristics'!E:E,MATCH($C533,'Policy Characteristics'!$C:$C,0)))</f>
        <v>elec existing plant generation subsidy</v>
      </c>
      <c r="L533" s="354">
        <f>IF(ISBLANK(INDEX('Policy Characteristics'!F:F,MATCH($C533,'Policy Characteristics'!$C:$C,0))),"",INDEX('Policy Characteristics'!F:F,MATCH($C533,'Policy Characteristics'!$C:$C,0)))</f>
        <v>0</v>
      </c>
      <c r="M533" s="354">
        <f>IF(ISBLANK(INDEX('Policy Characteristics'!G:G,MATCH($C533,'Policy Characteristics'!$C:$C,0))),"",INDEX('Policy Characteristics'!G:G,MATCH($C533,'Policy Characteristics'!$C:$C,0)))</f>
        <v>60</v>
      </c>
      <c r="N533" s="354">
        <f>IF(ISBLANK(INDEX('Policy Characteristics'!H:H,MATCH($C533,'Policy Characteristics'!$C:$C,0))),"",INDEX('Policy Characteristics'!H:H,MATCH($C533,'Policy Characteristics'!$C:$C,0)))</f>
        <v>1</v>
      </c>
      <c r="O533" s="354" t="str">
        <f>IF(ISBLANK(INDEX('Policy Characteristics'!I:I,MATCH($C533,'Policy Characteristics'!$C:$C,0))),"",INDEX('Policy Characteristics'!I:I,MATCH($C533,'Policy Characteristics'!$C:$C,0)))</f>
        <v>thousand KRW/MWh</v>
      </c>
      <c r="P533" s="354" t="str">
        <f>IF(ISBLANK(INDEX('Policy Characteristics'!J:J,MATCH($C533,'Policy Characteristics'!$C:$C,0))),"",INDEX('Policy Characteristics'!J:J,MATCH($C533,'Policy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33" s="354" t="str">
        <f>IF(ISBLANK(INDEX('Policy Characteristics'!K:K,MATCH($C533,'Policy Characteristics'!$C:$C,0))),"",INDEX('Policy Characteristics'!K:K,MATCH($C533,'Policy Characteristics'!$C:$C,0)))</f>
        <v/>
      </c>
      <c r="R533" s="354"/>
      <c r="S533" s="345"/>
    </row>
    <row r="534" spans="1:19" ht="14.5">
      <c r="A534" s="354" t="str">
        <f>IF(ISBLANK(INDEX('Policy Characteristics'!A:A,MATCH($C534,'Policy Characteristics'!$C:$C,0))),"",INDEX('Policy Characteristics'!A:A,MATCH($C534,'Policy Characteristics'!$C:$C,0)))</f>
        <v>Electricity Supply</v>
      </c>
      <c r="B534" s="366" t="str">
        <f>IF(ISBLANK(INDEX('Policy Characteristics'!B:B,MATCH($C534,'Policy Characteristics'!$C:$C,0))),"",INDEX('Policy Characteristics'!B:B,MATCH($C534,'Policy Characteristics'!$C:$C,0)))</f>
        <v>Existing Power Plant Production Subsidy</v>
      </c>
      <c r="C534" s="354" t="str">
        <f t="shared" si="30"/>
        <v>Additional Subsidy for Elec Production for Existing Plants</v>
      </c>
      <c r="D534" s="348" t="s">
        <v>744</v>
      </c>
      <c r="E534" s="253"/>
      <c r="F534" s="348" t="s">
        <v>745</v>
      </c>
      <c r="G534" s="348"/>
      <c r="H534" s="18">
        <v>2778</v>
      </c>
      <c r="I534" s="369" t="s">
        <v>680</v>
      </c>
      <c r="J534" s="368" t="str">
        <f>IF(ISBLANK(INDEX('Policy Characteristics'!D:D,MATCH($C534,'Policy Characteristics'!$C:$C,0))),"",INDEX('Policy Characteristics'!D:D,MATCH($C534,'Policy Characteristics'!$C:$C,0)))</f>
        <v>Existing Power Plant Production Subsidy</v>
      </c>
      <c r="K534" s="354" t="str">
        <f>IF(ISBLANK(INDEX('Policy Characteristics'!E:E,MATCH($C534,'Policy Characteristics'!$C:$C,0))),"",INDEX('Policy Characteristics'!E:E,MATCH($C534,'Policy Characteristics'!$C:$C,0)))</f>
        <v>elec existing plant generation subsidy</v>
      </c>
      <c r="L534" s="354">
        <f>IF(ISBLANK(INDEX('Policy Characteristics'!F:F,MATCH($C534,'Policy Characteristics'!$C:$C,0))),"",INDEX('Policy Characteristics'!F:F,MATCH($C534,'Policy Characteristics'!$C:$C,0)))</f>
        <v>0</v>
      </c>
      <c r="M534" s="354">
        <f>IF(ISBLANK(INDEX('Policy Characteristics'!G:G,MATCH($C534,'Policy Characteristics'!$C:$C,0))),"",INDEX('Policy Characteristics'!G:G,MATCH($C534,'Policy Characteristics'!$C:$C,0)))</f>
        <v>60</v>
      </c>
      <c r="N534" s="354">
        <f>IF(ISBLANK(INDEX('Policy Characteristics'!H:H,MATCH($C534,'Policy Characteristics'!$C:$C,0))),"",INDEX('Policy Characteristics'!H:H,MATCH($C534,'Policy Characteristics'!$C:$C,0)))</f>
        <v>1</v>
      </c>
      <c r="O534" s="354" t="str">
        <f>IF(ISBLANK(INDEX('Policy Characteristics'!I:I,MATCH($C534,'Policy Characteristics'!$C:$C,0))),"",INDEX('Policy Characteristics'!I:I,MATCH($C534,'Policy Characteristics'!$C:$C,0)))</f>
        <v>thousand KRW/MWh</v>
      </c>
      <c r="P534" s="354" t="str">
        <f>IF(ISBLANK(INDEX('Policy Characteristics'!J:J,MATCH($C534,'Policy Characteristics'!$C:$C,0))),"",INDEX('Policy Characteristics'!J:J,MATCH($C534,'Policy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34" s="354" t="str">
        <f>IF(ISBLANK(INDEX('Policy Characteristics'!K:K,MATCH($C534,'Policy Characteristics'!$C:$C,0))),"",INDEX('Policy Characteristics'!K:K,MATCH($C534,'Policy Characteristics'!$C:$C,0)))</f>
        <v/>
      </c>
      <c r="R534" s="354"/>
      <c r="S534" s="345"/>
    </row>
    <row r="535" spans="1:19" ht="14.5">
      <c r="A535" s="354" t="str">
        <f>IF(ISBLANK(INDEX('Policy Characteristics'!A:A,MATCH($C535,'Policy Characteristics'!$C:$C,0))),"",INDEX('Policy Characteristics'!A:A,MATCH($C535,'Policy Characteristics'!$C:$C,0)))</f>
        <v>Electricity Supply</v>
      </c>
      <c r="B535" s="366" t="str">
        <f>IF(ISBLANK(INDEX('Policy Characteristics'!B:B,MATCH($C535,'Policy Characteristics'!$C:$C,0))),"",INDEX('Policy Characteristics'!B:B,MATCH($C535,'Policy Characteristics'!$C:$C,0)))</f>
        <v>Existing Power Plant Production Subsidy</v>
      </c>
      <c r="C535" s="354" t="str">
        <f t="shared" si="30"/>
        <v>Additional Subsidy for Elec Production for Existing Plants</v>
      </c>
      <c r="D535" s="348" t="s">
        <v>746</v>
      </c>
      <c r="E535" s="253"/>
      <c r="F535" s="348" t="s">
        <v>747</v>
      </c>
      <c r="G535" s="348"/>
      <c r="H535" s="18">
        <v>2779</v>
      </c>
      <c r="I535" s="369" t="s">
        <v>680</v>
      </c>
      <c r="J535" s="368" t="str">
        <f>IF(ISBLANK(INDEX('Policy Characteristics'!D:D,MATCH($C535,'Policy Characteristics'!$C:$C,0))),"",INDEX('Policy Characteristics'!D:D,MATCH($C535,'Policy Characteristics'!$C:$C,0)))</f>
        <v>Existing Power Plant Production Subsidy</v>
      </c>
      <c r="K535" s="354" t="str">
        <f>IF(ISBLANK(INDEX('Policy Characteristics'!E:E,MATCH($C535,'Policy Characteristics'!$C:$C,0))),"",INDEX('Policy Characteristics'!E:E,MATCH($C535,'Policy Characteristics'!$C:$C,0)))</f>
        <v>elec existing plant generation subsidy</v>
      </c>
      <c r="L535" s="354">
        <f>IF(ISBLANK(INDEX('Policy Characteristics'!F:F,MATCH($C535,'Policy Characteristics'!$C:$C,0))),"",INDEX('Policy Characteristics'!F:F,MATCH($C535,'Policy Characteristics'!$C:$C,0)))</f>
        <v>0</v>
      </c>
      <c r="M535" s="354">
        <f>IF(ISBLANK(INDEX('Policy Characteristics'!G:G,MATCH($C535,'Policy Characteristics'!$C:$C,0))),"",INDEX('Policy Characteristics'!G:G,MATCH($C535,'Policy Characteristics'!$C:$C,0)))</f>
        <v>60</v>
      </c>
      <c r="N535" s="354">
        <f>IF(ISBLANK(INDEX('Policy Characteristics'!H:H,MATCH($C535,'Policy Characteristics'!$C:$C,0))),"",INDEX('Policy Characteristics'!H:H,MATCH($C535,'Policy Characteristics'!$C:$C,0)))</f>
        <v>1</v>
      </c>
      <c r="O535" s="354" t="str">
        <f>IF(ISBLANK(INDEX('Policy Characteristics'!I:I,MATCH($C535,'Policy Characteristics'!$C:$C,0))),"",INDEX('Policy Characteristics'!I:I,MATCH($C535,'Policy Characteristics'!$C:$C,0)))</f>
        <v>thousand KRW/MWh</v>
      </c>
      <c r="P535" s="354" t="str">
        <f>IF(ISBLANK(INDEX('Policy Characteristics'!J:J,MATCH($C535,'Policy Characteristics'!$C:$C,0))),"",INDEX('Policy Characteristics'!J:J,MATCH($C535,'Policy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35" s="354" t="str">
        <f>IF(ISBLANK(INDEX('Policy Characteristics'!K:K,MATCH($C535,'Policy Characteristics'!$C:$C,0))),"",INDEX('Policy Characteristics'!K:K,MATCH($C535,'Policy Characteristics'!$C:$C,0)))</f>
        <v/>
      </c>
      <c r="R535" s="354"/>
      <c r="S535" s="345"/>
    </row>
    <row r="536" spans="1:19" ht="14.5">
      <c r="A536" s="354" t="str">
        <f>IF(ISBLANK(INDEX('Policy Characteristics'!A:A,MATCH($C536,'Policy Characteristics'!$C:$C,0))),"",INDEX('Policy Characteristics'!A:A,MATCH($C536,'Policy Characteristics'!$C:$C,0)))</f>
        <v>Electricity Supply</v>
      </c>
      <c r="B536" s="366" t="str">
        <f>IF(ISBLANK(INDEX('Policy Characteristics'!B:B,MATCH($C536,'Policy Characteristics'!$C:$C,0))),"",INDEX('Policy Characteristics'!B:B,MATCH($C536,'Policy Characteristics'!$C:$C,0)))</f>
        <v>Existing Power Plant Production Subsidy</v>
      </c>
      <c r="C536" s="354" t="str">
        <f t="shared" si="30"/>
        <v>Additional Subsidy for Elec Production for Existing Plants</v>
      </c>
      <c r="D536" s="348" t="s">
        <v>748</v>
      </c>
      <c r="E536" s="253"/>
      <c r="F536" s="348" t="s">
        <v>749</v>
      </c>
      <c r="G536" s="348"/>
      <c r="H536" s="18">
        <v>2780</v>
      </c>
      <c r="I536" s="369" t="s">
        <v>680</v>
      </c>
      <c r="J536" s="368" t="str">
        <f>IF(ISBLANK(INDEX('Policy Characteristics'!D:D,MATCH($C536,'Policy Characteristics'!$C:$C,0))),"",INDEX('Policy Characteristics'!D:D,MATCH($C536,'Policy Characteristics'!$C:$C,0)))</f>
        <v>Existing Power Plant Production Subsidy</v>
      </c>
      <c r="K536" s="354" t="str">
        <f>IF(ISBLANK(INDEX('Policy Characteristics'!E:E,MATCH($C536,'Policy Characteristics'!$C:$C,0))),"",INDEX('Policy Characteristics'!E:E,MATCH($C536,'Policy Characteristics'!$C:$C,0)))</f>
        <v>elec existing plant generation subsidy</v>
      </c>
      <c r="L536" s="354">
        <f>IF(ISBLANK(INDEX('Policy Characteristics'!F:F,MATCH($C536,'Policy Characteristics'!$C:$C,0))),"",INDEX('Policy Characteristics'!F:F,MATCH($C536,'Policy Characteristics'!$C:$C,0)))</f>
        <v>0</v>
      </c>
      <c r="M536" s="354">
        <f>IF(ISBLANK(INDEX('Policy Characteristics'!G:G,MATCH($C536,'Policy Characteristics'!$C:$C,0))),"",INDEX('Policy Characteristics'!G:G,MATCH($C536,'Policy Characteristics'!$C:$C,0)))</f>
        <v>60</v>
      </c>
      <c r="N536" s="354">
        <f>IF(ISBLANK(INDEX('Policy Characteristics'!H:H,MATCH($C536,'Policy Characteristics'!$C:$C,0))),"",INDEX('Policy Characteristics'!H:H,MATCH($C536,'Policy Characteristics'!$C:$C,0)))</f>
        <v>1</v>
      </c>
      <c r="O536" s="354" t="str">
        <f>IF(ISBLANK(INDEX('Policy Characteristics'!I:I,MATCH($C536,'Policy Characteristics'!$C:$C,0))),"",INDEX('Policy Characteristics'!I:I,MATCH($C536,'Policy Characteristics'!$C:$C,0)))</f>
        <v>thousand KRW/MWh</v>
      </c>
      <c r="P536" s="354" t="str">
        <f>IF(ISBLANK(INDEX('Policy Characteristics'!J:J,MATCH($C536,'Policy Characteristics'!$C:$C,0))),"",INDEX('Policy Characteristics'!J:J,MATCH($C536,'Policy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36" s="354" t="str">
        <f>IF(ISBLANK(INDEX('Policy Characteristics'!K:K,MATCH($C536,'Policy Characteristics'!$C:$C,0))),"",INDEX('Policy Characteristics'!K:K,MATCH($C536,'Policy Characteristics'!$C:$C,0)))</f>
        <v/>
      </c>
      <c r="R536" s="354"/>
      <c r="S536" s="345"/>
    </row>
    <row r="537" spans="1:19" ht="14.5">
      <c r="A537" s="354" t="str">
        <f>IF(ISBLANK(INDEX('Policy Characteristics'!A:A,MATCH($C537,'Policy Characteristics'!$C:$C,0))),"",INDEX('Policy Characteristics'!A:A,MATCH($C537,'Policy Characteristics'!$C:$C,0)))</f>
        <v>Electricity Supply</v>
      </c>
      <c r="B537" s="366" t="str">
        <f>IF(ISBLANK(INDEX('Policy Characteristics'!B:B,MATCH($C537,'Policy Characteristics'!$C:$C,0))),"",INDEX('Policy Characteristics'!B:B,MATCH($C537,'Policy Characteristics'!$C:$C,0)))</f>
        <v>Existing Power Plant Production Subsidy</v>
      </c>
      <c r="C537" s="354" t="str">
        <f t="shared" si="30"/>
        <v>Additional Subsidy for Elec Production for Existing Plants</v>
      </c>
      <c r="D537" s="348" t="s">
        <v>750</v>
      </c>
      <c r="E537" s="253"/>
      <c r="F537" s="348" t="s">
        <v>751</v>
      </c>
      <c r="G537" s="348"/>
      <c r="H537" s="18">
        <v>2781</v>
      </c>
      <c r="I537" s="369" t="s">
        <v>680</v>
      </c>
      <c r="J537" s="368" t="str">
        <f>IF(ISBLANK(INDEX('Policy Characteristics'!D:D,MATCH($C537,'Policy Characteristics'!$C:$C,0))),"",INDEX('Policy Characteristics'!D:D,MATCH($C537,'Policy Characteristics'!$C:$C,0)))</f>
        <v>Existing Power Plant Production Subsidy</v>
      </c>
      <c r="K537" s="354" t="str">
        <f>IF(ISBLANK(INDEX('Policy Characteristics'!E:E,MATCH($C537,'Policy Characteristics'!$C:$C,0))),"",INDEX('Policy Characteristics'!E:E,MATCH($C537,'Policy Characteristics'!$C:$C,0)))</f>
        <v>elec existing plant generation subsidy</v>
      </c>
      <c r="L537" s="354">
        <f>IF(ISBLANK(INDEX('Policy Characteristics'!F:F,MATCH($C537,'Policy Characteristics'!$C:$C,0))),"",INDEX('Policy Characteristics'!F:F,MATCH($C537,'Policy Characteristics'!$C:$C,0)))</f>
        <v>0</v>
      </c>
      <c r="M537" s="354">
        <f>IF(ISBLANK(INDEX('Policy Characteristics'!G:G,MATCH($C537,'Policy Characteristics'!$C:$C,0))),"",INDEX('Policy Characteristics'!G:G,MATCH($C537,'Policy Characteristics'!$C:$C,0)))</f>
        <v>60</v>
      </c>
      <c r="N537" s="354">
        <f>IF(ISBLANK(INDEX('Policy Characteristics'!H:H,MATCH($C537,'Policy Characteristics'!$C:$C,0))),"",INDEX('Policy Characteristics'!H:H,MATCH($C537,'Policy Characteristics'!$C:$C,0)))</f>
        <v>1</v>
      </c>
      <c r="O537" s="354" t="str">
        <f>IF(ISBLANK(INDEX('Policy Characteristics'!I:I,MATCH($C537,'Policy Characteristics'!$C:$C,0))),"",INDEX('Policy Characteristics'!I:I,MATCH($C537,'Policy Characteristics'!$C:$C,0)))</f>
        <v>thousand KRW/MWh</v>
      </c>
      <c r="P537" s="354" t="str">
        <f>IF(ISBLANK(INDEX('Policy Characteristics'!J:J,MATCH($C537,'Policy Characteristics'!$C:$C,0))),"",INDEX('Policy Characteristics'!J:J,MATCH($C537,'Policy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37" s="354" t="str">
        <f>IF(ISBLANK(INDEX('Policy Characteristics'!K:K,MATCH($C537,'Policy Characteristics'!$C:$C,0))),"",INDEX('Policy Characteristics'!K:K,MATCH($C537,'Policy Characteristics'!$C:$C,0)))</f>
        <v/>
      </c>
      <c r="R537" s="354"/>
      <c r="S537" s="345"/>
    </row>
    <row r="538" spans="1:19" ht="14.5">
      <c r="A538" s="354" t="str">
        <f>IF(ISBLANK(INDEX('Policy Characteristics'!A:A,MATCH($C538,'Policy Characteristics'!$C:$C,0))),"",INDEX('Policy Characteristics'!A:A,MATCH($C538,'Policy Characteristics'!$C:$C,0)))</f>
        <v>Electricity Supply</v>
      </c>
      <c r="B538" s="366" t="str">
        <f>IF(ISBLANK(INDEX('Policy Characteristics'!B:B,MATCH($C538,'Policy Characteristics'!$C:$C,0))),"",INDEX('Policy Characteristics'!B:B,MATCH($C538,'Policy Characteristics'!$C:$C,0)))</f>
        <v>Existing Power Plant Production Subsidy</v>
      </c>
      <c r="C538" s="354" t="str">
        <f t="shared" si="30"/>
        <v>Additional Subsidy for Elec Production for Existing Plants</v>
      </c>
      <c r="D538" s="348" t="s">
        <v>752</v>
      </c>
      <c r="E538" s="253"/>
      <c r="F538" s="348" t="s">
        <v>753</v>
      </c>
      <c r="G538" s="348"/>
      <c r="H538" s="18">
        <v>2782</v>
      </c>
      <c r="I538" s="369" t="s">
        <v>680</v>
      </c>
      <c r="J538" s="368" t="str">
        <f>IF(ISBLANK(INDEX('Policy Characteristics'!D:D,MATCH($C538,'Policy Characteristics'!$C:$C,0))),"",INDEX('Policy Characteristics'!D:D,MATCH($C538,'Policy Characteristics'!$C:$C,0)))</f>
        <v>Existing Power Plant Production Subsidy</v>
      </c>
      <c r="K538" s="354" t="str">
        <f>IF(ISBLANK(INDEX('Policy Characteristics'!E:E,MATCH($C538,'Policy Characteristics'!$C:$C,0))),"",INDEX('Policy Characteristics'!E:E,MATCH($C538,'Policy Characteristics'!$C:$C,0)))</f>
        <v>elec existing plant generation subsidy</v>
      </c>
      <c r="L538" s="354">
        <f>IF(ISBLANK(INDEX('Policy Characteristics'!F:F,MATCH($C538,'Policy Characteristics'!$C:$C,0))),"",INDEX('Policy Characteristics'!F:F,MATCH($C538,'Policy Characteristics'!$C:$C,0)))</f>
        <v>0</v>
      </c>
      <c r="M538" s="354">
        <f>IF(ISBLANK(INDEX('Policy Characteristics'!G:G,MATCH($C538,'Policy Characteristics'!$C:$C,0))),"",INDEX('Policy Characteristics'!G:G,MATCH($C538,'Policy Characteristics'!$C:$C,0)))</f>
        <v>60</v>
      </c>
      <c r="N538" s="354">
        <f>IF(ISBLANK(INDEX('Policy Characteristics'!H:H,MATCH($C538,'Policy Characteristics'!$C:$C,0))),"",INDEX('Policy Characteristics'!H:H,MATCH($C538,'Policy Characteristics'!$C:$C,0)))</f>
        <v>1</v>
      </c>
      <c r="O538" s="354" t="str">
        <f>IF(ISBLANK(INDEX('Policy Characteristics'!I:I,MATCH($C538,'Policy Characteristics'!$C:$C,0))),"",INDEX('Policy Characteristics'!I:I,MATCH($C538,'Policy Characteristics'!$C:$C,0)))</f>
        <v>thousand KRW/MWh</v>
      </c>
      <c r="P538" s="354" t="str">
        <f>IF(ISBLANK(INDEX('Policy Characteristics'!J:J,MATCH($C538,'Policy Characteristics'!$C:$C,0))),"",INDEX('Policy Characteristics'!J:J,MATCH($C538,'Policy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38" s="354" t="str">
        <f>IF(ISBLANK(INDEX('Policy Characteristics'!K:K,MATCH($C538,'Policy Characteristics'!$C:$C,0))),"",INDEX('Policy Characteristics'!K:K,MATCH($C538,'Policy Characteristics'!$C:$C,0)))</f>
        <v/>
      </c>
      <c r="R538" s="354"/>
      <c r="S538" s="345"/>
    </row>
    <row r="539" spans="1:19" ht="14.5">
      <c r="A539" s="354" t="str">
        <f>IF(ISBLANK(INDEX('Policy Characteristics'!A:A,MATCH($C539,'Policy Characteristics'!$C:$C,0))),"",INDEX('Policy Characteristics'!A:A,MATCH($C539,'Policy Characteristics'!$C:$C,0)))</f>
        <v>Electricity Supply</v>
      </c>
      <c r="B539" s="366" t="str">
        <f>IF(ISBLANK(INDEX('Policy Characteristics'!B:B,MATCH($C539,'Policy Characteristics'!$C:$C,0))),"",INDEX('Policy Characteristics'!B:B,MATCH($C539,'Policy Characteristics'!$C:$C,0)))</f>
        <v>Existing Power Plant Production Subsidy</v>
      </c>
      <c r="C539" s="354" t="str">
        <f t="shared" si="30"/>
        <v>Additional Subsidy for Elec Production for Existing Plants</v>
      </c>
      <c r="D539" s="348" t="s">
        <v>754</v>
      </c>
      <c r="E539" s="253"/>
      <c r="F539" s="348" t="s">
        <v>755</v>
      </c>
      <c r="G539" s="348"/>
      <c r="H539" s="18">
        <v>2783</v>
      </c>
      <c r="I539" s="369" t="s">
        <v>680</v>
      </c>
      <c r="J539" s="368" t="str">
        <f>IF(ISBLANK(INDEX('Policy Characteristics'!D:D,MATCH($C539,'Policy Characteristics'!$C:$C,0))),"",INDEX('Policy Characteristics'!D:D,MATCH($C539,'Policy Characteristics'!$C:$C,0)))</f>
        <v>Existing Power Plant Production Subsidy</v>
      </c>
      <c r="K539" s="354" t="str">
        <f>IF(ISBLANK(INDEX('Policy Characteristics'!E:E,MATCH($C539,'Policy Characteristics'!$C:$C,0))),"",INDEX('Policy Characteristics'!E:E,MATCH($C539,'Policy Characteristics'!$C:$C,0)))</f>
        <v>elec existing plant generation subsidy</v>
      </c>
      <c r="L539" s="354">
        <f>IF(ISBLANK(INDEX('Policy Characteristics'!F:F,MATCH($C539,'Policy Characteristics'!$C:$C,0))),"",INDEX('Policy Characteristics'!F:F,MATCH($C539,'Policy Characteristics'!$C:$C,0)))</f>
        <v>0</v>
      </c>
      <c r="M539" s="354">
        <f>IF(ISBLANK(INDEX('Policy Characteristics'!G:G,MATCH($C539,'Policy Characteristics'!$C:$C,0))),"",INDEX('Policy Characteristics'!G:G,MATCH($C539,'Policy Characteristics'!$C:$C,0)))</f>
        <v>60</v>
      </c>
      <c r="N539" s="354">
        <f>IF(ISBLANK(INDEX('Policy Characteristics'!H:H,MATCH($C539,'Policy Characteristics'!$C:$C,0))),"",INDEX('Policy Characteristics'!H:H,MATCH($C539,'Policy Characteristics'!$C:$C,0)))</f>
        <v>1</v>
      </c>
      <c r="O539" s="354" t="str">
        <f>IF(ISBLANK(INDEX('Policy Characteristics'!I:I,MATCH($C539,'Policy Characteristics'!$C:$C,0))),"",INDEX('Policy Characteristics'!I:I,MATCH($C539,'Policy Characteristics'!$C:$C,0)))</f>
        <v>thousand KRW/MWh</v>
      </c>
      <c r="P539" s="354" t="str">
        <f>IF(ISBLANK(INDEX('Policy Characteristics'!J:J,MATCH($C539,'Policy Characteristics'!$C:$C,0))),"",INDEX('Policy Characteristics'!J:J,MATCH($C539,'Policy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39" s="354" t="str">
        <f>IF(ISBLANK(INDEX('Policy Characteristics'!K:K,MATCH($C539,'Policy Characteristics'!$C:$C,0))),"",INDEX('Policy Characteristics'!K:K,MATCH($C539,'Policy Characteristics'!$C:$C,0)))</f>
        <v/>
      </c>
      <c r="R539" s="354"/>
      <c r="S539" s="345"/>
    </row>
    <row r="540" spans="1:19" ht="14.5">
      <c r="A540" s="354" t="str">
        <f>IF(ISBLANK(INDEX('Policy Characteristics'!A:A,MATCH($C540,'Policy Characteristics'!$C:$C,0))),"",INDEX('Policy Characteristics'!A:A,MATCH($C540,'Policy Characteristics'!$C:$C,0)))</f>
        <v>Electricity Supply</v>
      </c>
      <c r="B540" s="366" t="str">
        <f>IF(ISBLANK(INDEX('Policy Characteristics'!B:B,MATCH($C540,'Policy Characteristics'!$C:$C,0))),"",INDEX('Policy Characteristics'!B:B,MATCH($C540,'Policy Characteristics'!$C:$C,0)))</f>
        <v>Existing Power Plant Production Subsidy</v>
      </c>
      <c r="C540" s="354" t="str">
        <f t="shared" si="30"/>
        <v>Additional Subsidy for Elec Production for Existing Plants</v>
      </c>
      <c r="D540" s="348" t="s">
        <v>756</v>
      </c>
      <c r="E540" s="253"/>
      <c r="F540" s="348" t="s">
        <v>757</v>
      </c>
      <c r="G540" s="348"/>
      <c r="H540" s="18">
        <v>2784</v>
      </c>
      <c r="I540" s="369" t="s">
        <v>680</v>
      </c>
      <c r="J540" s="368" t="str">
        <f>IF(ISBLANK(INDEX('Policy Characteristics'!D:D,MATCH($C540,'Policy Characteristics'!$C:$C,0))),"",INDEX('Policy Characteristics'!D:D,MATCH($C540,'Policy Characteristics'!$C:$C,0)))</f>
        <v>Existing Power Plant Production Subsidy</v>
      </c>
      <c r="K540" s="354" t="str">
        <f>IF(ISBLANK(INDEX('Policy Characteristics'!E:E,MATCH($C540,'Policy Characteristics'!$C:$C,0))),"",INDEX('Policy Characteristics'!E:E,MATCH($C540,'Policy Characteristics'!$C:$C,0)))</f>
        <v>elec existing plant generation subsidy</v>
      </c>
      <c r="L540" s="354">
        <f>IF(ISBLANK(INDEX('Policy Characteristics'!F:F,MATCH($C540,'Policy Characteristics'!$C:$C,0))),"",INDEX('Policy Characteristics'!F:F,MATCH($C540,'Policy Characteristics'!$C:$C,0)))</f>
        <v>0</v>
      </c>
      <c r="M540" s="354">
        <f>IF(ISBLANK(INDEX('Policy Characteristics'!G:G,MATCH($C540,'Policy Characteristics'!$C:$C,0))),"",INDEX('Policy Characteristics'!G:G,MATCH($C540,'Policy Characteristics'!$C:$C,0)))</f>
        <v>60</v>
      </c>
      <c r="N540" s="354">
        <f>IF(ISBLANK(INDEX('Policy Characteristics'!H:H,MATCH($C540,'Policy Characteristics'!$C:$C,0))),"",INDEX('Policy Characteristics'!H:H,MATCH($C540,'Policy Characteristics'!$C:$C,0)))</f>
        <v>1</v>
      </c>
      <c r="O540" s="354" t="str">
        <f>IF(ISBLANK(INDEX('Policy Characteristics'!I:I,MATCH($C540,'Policy Characteristics'!$C:$C,0))),"",INDEX('Policy Characteristics'!I:I,MATCH($C540,'Policy Characteristics'!$C:$C,0)))</f>
        <v>thousand KRW/MWh</v>
      </c>
      <c r="P540" s="354" t="str">
        <f>IF(ISBLANK(INDEX('Policy Characteristics'!J:J,MATCH($C540,'Policy Characteristics'!$C:$C,0))),"",INDEX('Policy Characteristics'!J:J,MATCH($C540,'Policy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40" s="354" t="str">
        <f>IF(ISBLANK(INDEX('Policy Characteristics'!K:K,MATCH($C540,'Policy Characteristics'!$C:$C,0))),"",INDEX('Policy Characteristics'!K:K,MATCH($C540,'Policy Characteristics'!$C:$C,0)))</f>
        <v/>
      </c>
      <c r="R540" s="354"/>
      <c r="S540" s="345"/>
    </row>
    <row r="541" spans="1:19" ht="14.5">
      <c r="A541" s="354" t="str">
        <f>IF(ISBLANK(INDEX('Policy Characteristics'!A:A,MATCH($C541,'Policy Characteristics'!$C:$C,0))),"",INDEX('Policy Characteristics'!A:A,MATCH($C541,'Policy Characteristics'!$C:$C,0)))</f>
        <v>Electricity Supply</v>
      </c>
      <c r="B541" s="366" t="str">
        <f>IF(ISBLANK(INDEX('Policy Characteristics'!B:B,MATCH($C541,'Policy Characteristics'!$C:$C,0))),"",INDEX('Policy Characteristics'!B:B,MATCH($C541,'Policy Characteristics'!$C:$C,0)))</f>
        <v>Existing Power Plant Production Subsidy</v>
      </c>
      <c r="C541" s="354" t="str">
        <f t="shared" si="30"/>
        <v>Additional Subsidy for Elec Production for Existing Plants</v>
      </c>
      <c r="D541" s="348" t="s">
        <v>758</v>
      </c>
      <c r="E541" s="253"/>
      <c r="F541" s="348" t="s">
        <v>759</v>
      </c>
      <c r="G541" s="348"/>
      <c r="H541" s="18">
        <v>2785</v>
      </c>
      <c r="I541" s="369" t="s">
        <v>680</v>
      </c>
      <c r="J541" s="368" t="str">
        <f>IF(ISBLANK(INDEX('Policy Characteristics'!D:D,MATCH($C541,'Policy Characteristics'!$C:$C,0))),"",INDEX('Policy Characteristics'!D:D,MATCH($C541,'Policy Characteristics'!$C:$C,0)))</f>
        <v>Existing Power Plant Production Subsidy</v>
      </c>
      <c r="K541" s="354" t="str">
        <f>IF(ISBLANK(INDEX('Policy Characteristics'!E:E,MATCH($C541,'Policy Characteristics'!$C:$C,0))),"",INDEX('Policy Characteristics'!E:E,MATCH($C541,'Policy Characteristics'!$C:$C,0)))</f>
        <v>elec existing plant generation subsidy</v>
      </c>
      <c r="L541" s="354">
        <f>IF(ISBLANK(INDEX('Policy Characteristics'!F:F,MATCH($C541,'Policy Characteristics'!$C:$C,0))),"",INDEX('Policy Characteristics'!F:F,MATCH($C541,'Policy Characteristics'!$C:$C,0)))</f>
        <v>0</v>
      </c>
      <c r="M541" s="354">
        <f>IF(ISBLANK(INDEX('Policy Characteristics'!G:G,MATCH($C541,'Policy Characteristics'!$C:$C,0))),"",INDEX('Policy Characteristics'!G:G,MATCH($C541,'Policy Characteristics'!$C:$C,0)))</f>
        <v>60</v>
      </c>
      <c r="N541" s="354">
        <f>IF(ISBLANK(INDEX('Policy Characteristics'!H:H,MATCH($C541,'Policy Characteristics'!$C:$C,0))),"",INDEX('Policy Characteristics'!H:H,MATCH($C541,'Policy Characteristics'!$C:$C,0)))</f>
        <v>1</v>
      </c>
      <c r="O541" s="354" t="str">
        <f>IF(ISBLANK(INDEX('Policy Characteristics'!I:I,MATCH($C541,'Policy Characteristics'!$C:$C,0))),"",INDEX('Policy Characteristics'!I:I,MATCH($C541,'Policy Characteristics'!$C:$C,0)))</f>
        <v>thousand KRW/MWh</v>
      </c>
      <c r="P541" s="354" t="str">
        <f>IF(ISBLANK(INDEX('Policy Characteristics'!J:J,MATCH($C541,'Policy Characteristics'!$C:$C,0))),"",INDEX('Policy Characteristics'!J:J,MATCH($C541,'Policy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41" s="354" t="str">
        <f>IF(ISBLANK(INDEX('Policy Characteristics'!K:K,MATCH($C541,'Policy Characteristics'!$C:$C,0))),"",INDEX('Policy Characteristics'!K:K,MATCH($C541,'Policy Characteristics'!$C:$C,0)))</f>
        <v/>
      </c>
      <c r="R541" s="354"/>
      <c r="S541" s="345"/>
    </row>
    <row r="542" spans="1:19" ht="14.5">
      <c r="A542" s="354" t="str">
        <f>IF(ISBLANK(INDEX('Policy Characteristics'!A:A,MATCH($C542,'Policy Characteristics'!$C:$C,0))),"",INDEX('Policy Characteristics'!A:A,MATCH($C542,'Policy Characteristics'!$C:$C,0)))</f>
        <v>Electricity Supply</v>
      </c>
      <c r="B542" s="366" t="str">
        <f>IF(ISBLANK(INDEX('Policy Characteristics'!B:B,MATCH($C542,'Policy Characteristics'!$C:$C,0))),"",INDEX('Policy Characteristics'!B:B,MATCH($C542,'Policy Characteristics'!$C:$C,0)))</f>
        <v>Existing Power Plant Production Subsidy</v>
      </c>
      <c r="C542" s="354" t="str">
        <f t="shared" si="30"/>
        <v>Additional Subsidy for Elec Production for Existing Plants</v>
      </c>
      <c r="D542" s="348" t="s">
        <v>760</v>
      </c>
      <c r="E542" s="253"/>
      <c r="F542" s="348" t="s">
        <v>761</v>
      </c>
      <c r="G542" s="348"/>
      <c r="H542" s="18">
        <v>2786</v>
      </c>
      <c r="I542" s="369" t="s">
        <v>680</v>
      </c>
      <c r="J542" s="368" t="str">
        <f>IF(ISBLANK(INDEX('Policy Characteristics'!D:D,MATCH($C542,'Policy Characteristics'!$C:$C,0))),"",INDEX('Policy Characteristics'!D:D,MATCH($C542,'Policy Characteristics'!$C:$C,0)))</f>
        <v>Existing Power Plant Production Subsidy</v>
      </c>
      <c r="K542" s="354" t="str">
        <f>IF(ISBLANK(INDEX('Policy Characteristics'!E:E,MATCH($C542,'Policy Characteristics'!$C:$C,0))),"",INDEX('Policy Characteristics'!E:E,MATCH($C542,'Policy Characteristics'!$C:$C,0)))</f>
        <v>elec existing plant generation subsidy</v>
      </c>
      <c r="L542" s="354">
        <f>IF(ISBLANK(INDEX('Policy Characteristics'!F:F,MATCH($C542,'Policy Characteristics'!$C:$C,0))),"",INDEX('Policy Characteristics'!F:F,MATCH($C542,'Policy Characteristics'!$C:$C,0)))</f>
        <v>0</v>
      </c>
      <c r="M542" s="354">
        <f>IF(ISBLANK(INDEX('Policy Characteristics'!G:G,MATCH($C542,'Policy Characteristics'!$C:$C,0))),"",INDEX('Policy Characteristics'!G:G,MATCH($C542,'Policy Characteristics'!$C:$C,0)))</f>
        <v>60</v>
      </c>
      <c r="N542" s="354">
        <f>IF(ISBLANK(INDEX('Policy Characteristics'!H:H,MATCH($C542,'Policy Characteristics'!$C:$C,0))),"",INDEX('Policy Characteristics'!H:H,MATCH($C542,'Policy Characteristics'!$C:$C,0)))</f>
        <v>1</v>
      </c>
      <c r="O542" s="354" t="str">
        <f>IF(ISBLANK(INDEX('Policy Characteristics'!I:I,MATCH($C542,'Policy Characteristics'!$C:$C,0))),"",INDEX('Policy Characteristics'!I:I,MATCH($C542,'Policy Characteristics'!$C:$C,0)))</f>
        <v>thousand KRW/MWh</v>
      </c>
      <c r="P542" s="354" t="str">
        <f>IF(ISBLANK(INDEX('Policy Characteristics'!J:J,MATCH($C542,'Policy Characteristics'!$C:$C,0))),"",INDEX('Policy Characteristics'!J:J,MATCH($C542,'Policy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42" s="354" t="str">
        <f>IF(ISBLANK(INDEX('Policy Characteristics'!K:K,MATCH($C542,'Policy Characteristics'!$C:$C,0))),"",INDEX('Policy Characteristics'!K:K,MATCH($C542,'Policy Characteristics'!$C:$C,0)))</f>
        <v/>
      </c>
      <c r="R542" s="354"/>
      <c r="S542" s="345"/>
    </row>
    <row r="543" spans="1:19" ht="14.5">
      <c r="A543" s="354" t="str">
        <f>IF(ISBLANK(INDEX('Policy Characteristics'!A:A,MATCH($C543,'Policy Characteristics'!$C:$C,0))),"",INDEX('Policy Characteristics'!A:A,MATCH($C543,'Policy Characteristics'!$C:$C,0)))</f>
        <v>Electricity Supply</v>
      </c>
      <c r="B543" s="366" t="str">
        <f>IF(ISBLANK(INDEX('Policy Characteristics'!B:B,MATCH($C543,'Policy Characteristics'!$C:$C,0))),"",INDEX('Policy Characteristics'!B:B,MATCH($C543,'Policy Characteristics'!$C:$C,0)))</f>
        <v>Existing Power Plant Production Subsidy</v>
      </c>
      <c r="C543" s="354" t="str">
        <f t="shared" si="30"/>
        <v>Additional Subsidy for Elec Production for Existing Plants</v>
      </c>
      <c r="D543" s="348" t="s">
        <v>762</v>
      </c>
      <c r="E543" s="253"/>
      <c r="F543" s="348" t="s">
        <v>763</v>
      </c>
      <c r="G543" s="348"/>
      <c r="H543" s="18">
        <v>2787</v>
      </c>
      <c r="I543" s="369" t="s">
        <v>680</v>
      </c>
      <c r="J543" s="368" t="str">
        <f>IF(ISBLANK(INDEX('Policy Characteristics'!D:D,MATCH($C543,'Policy Characteristics'!$C:$C,0))),"",INDEX('Policy Characteristics'!D:D,MATCH($C543,'Policy Characteristics'!$C:$C,0)))</f>
        <v>Existing Power Plant Production Subsidy</v>
      </c>
      <c r="K543" s="354" t="str">
        <f>IF(ISBLANK(INDEX('Policy Characteristics'!E:E,MATCH($C543,'Policy Characteristics'!$C:$C,0))),"",INDEX('Policy Characteristics'!E:E,MATCH($C543,'Policy Characteristics'!$C:$C,0)))</f>
        <v>elec existing plant generation subsidy</v>
      </c>
      <c r="L543" s="354">
        <f>IF(ISBLANK(INDEX('Policy Characteristics'!F:F,MATCH($C543,'Policy Characteristics'!$C:$C,0))),"",INDEX('Policy Characteristics'!F:F,MATCH($C543,'Policy Characteristics'!$C:$C,0)))</f>
        <v>0</v>
      </c>
      <c r="M543" s="354">
        <f>IF(ISBLANK(INDEX('Policy Characteristics'!G:G,MATCH($C543,'Policy Characteristics'!$C:$C,0))),"",INDEX('Policy Characteristics'!G:G,MATCH($C543,'Policy Characteristics'!$C:$C,0)))</f>
        <v>60</v>
      </c>
      <c r="N543" s="354">
        <f>IF(ISBLANK(INDEX('Policy Characteristics'!H:H,MATCH($C543,'Policy Characteristics'!$C:$C,0))),"",INDEX('Policy Characteristics'!H:H,MATCH($C543,'Policy Characteristics'!$C:$C,0)))</f>
        <v>1</v>
      </c>
      <c r="O543" s="354" t="str">
        <f>IF(ISBLANK(INDEX('Policy Characteristics'!I:I,MATCH($C543,'Policy Characteristics'!$C:$C,0))),"",INDEX('Policy Characteristics'!I:I,MATCH($C543,'Policy Characteristics'!$C:$C,0)))</f>
        <v>thousand KRW/MWh</v>
      </c>
      <c r="P543" s="354" t="str">
        <f>IF(ISBLANK(INDEX('Policy Characteristics'!J:J,MATCH($C543,'Policy Characteristics'!$C:$C,0))),"",INDEX('Policy Characteristics'!J:J,MATCH($C543,'Policy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43" s="354" t="str">
        <f>IF(ISBLANK(INDEX('Policy Characteristics'!K:K,MATCH($C543,'Policy Characteristics'!$C:$C,0))),"",INDEX('Policy Characteristics'!K:K,MATCH($C543,'Policy Characteristics'!$C:$C,0)))</f>
        <v/>
      </c>
      <c r="R543" s="354"/>
      <c r="S543" s="345"/>
    </row>
    <row r="544" spans="1:19" ht="14.5">
      <c r="A544" s="354" t="str">
        <f>IF(ISBLANK(INDEX('Policy Characteristics'!A:A,MATCH($C544,'Policy Characteristics'!$C:$C,0))),"",INDEX('Policy Characteristics'!A:A,MATCH($C544,'Policy Characteristics'!$C:$C,0)))</f>
        <v>Electricity Supply</v>
      </c>
      <c r="B544" s="366" t="str">
        <f>IF(ISBLANK(INDEX('Policy Characteristics'!B:B,MATCH($C544,'Policy Characteristics'!$C:$C,0))),"",INDEX('Policy Characteristics'!B:B,MATCH($C544,'Policy Characteristics'!$C:$C,0)))</f>
        <v>Existing Power Plant Production Subsidy</v>
      </c>
      <c r="C544" s="354" t="str">
        <f t="shared" si="30"/>
        <v>Additional Subsidy for Elec Production for Existing Plants</v>
      </c>
      <c r="D544" s="348" t="s">
        <v>764</v>
      </c>
      <c r="E544" s="253"/>
      <c r="F544" s="348" t="s">
        <v>765</v>
      </c>
      <c r="G544" s="348"/>
      <c r="H544" s="18">
        <v>2788</v>
      </c>
      <c r="I544" s="369" t="s">
        <v>680</v>
      </c>
      <c r="J544" s="368" t="str">
        <f>IF(ISBLANK(INDEX('Policy Characteristics'!D:D,MATCH($C544,'Policy Characteristics'!$C:$C,0))),"",INDEX('Policy Characteristics'!D:D,MATCH($C544,'Policy Characteristics'!$C:$C,0)))</f>
        <v>Existing Power Plant Production Subsidy</v>
      </c>
      <c r="K544" s="354" t="str">
        <f>IF(ISBLANK(INDEX('Policy Characteristics'!E:E,MATCH($C544,'Policy Characteristics'!$C:$C,0))),"",INDEX('Policy Characteristics'!E:E,MATCH($C544,'Policy Characteristics'!$C:$C,0)))</f>
        <v>elec existing plant generation subsidy</v>
      </c>
      <c r="L544" s="354">
        <f>IF(ISBLANK(INDEX('Policy Characteristics'!F:F,MATCH($C544,'Policy Characteristics'!$C:$C,0))),"",INDEX('Policy Characteristics'!F:F,MATCH($C544,'Policy Characteristics'!$C:$C,0)))</f>
        <v>0</v>
      </c>
      <c r="M544" s="354">
        <f>IF(ISBLANK(INDEX('Policy Characteristics'!G:G,MATCH($C544,'Policy Characteristics'!$C:$C,0))),"",INDEX('Policy Characteristics'!G:G,MATCH($C544,'Policy Characteristics'!$C:$C,0)))</f>
        <v>60</v>
      </c>
      <c r="N544" s="354">
        <f>IF(ISBLANK(INDEX('Policy Characteristics'!H:H,MATCH($C544,'Policy Characteristics'!$C:$C,0))),"",INDEX('Policy Characteristics'!H:H,MATCH($C544,'Policy Characteristics'!$C:$C,0)))</f>
        <v>1</v>
      </c>
      <c r="O544" s="354" t="str">
        <f>IF(ISBLANK(INDEX('Policy Characteristics'!I:I,MATCH($C544,'Policy Characteristics'!$C:$C,0))),"",INDEX('Policy Characteristics'!I:I,MATCH($C544,'Policy Characteristics'!$C:$C,0)))</f>
        <v>thousand KRW/MWh</v>
      </c>
      <c r="P544" s="354" t="str">
        <f>IF(ISBLANK(INDEX('Policy Characteristics'!J:J,MATCH($C544,'Policy Characteristics'!$C:$C,0))),"",INDEX('Policy Characteristics'!J:J,MATCH($C544,'Policy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44" s="354" t="str">
        <f>IF(ISBLANK(INDEX('Policy Characteristics'!K:K,MATCH($C544,'Policy Characteristics'!$C:$C,0))),"",INDEX('Policy Characteristics'!K:K,MATCH($C544,'Policy Characteristics'!$C:$C,0)))</f>
        <v/>
      </c>
      <c r="R544" s="354"/>
      <c r="S544" s="345"/>
    </row>
    <row r="545" spans="1:19" ht="14.5">
      <c r="A545" s="354" t="str">
        <f>IF(ISBLANK(INDEX('Policy Characteristics'!A:A,MATCH($C545,'Policy Characteristics'!$C:$C,0))),"",INDEX('Policy Characteristics'!A:A,MATCH($C545,'Policy Characteristics'!$C:$C,0)))</f>
        <v>Electricity Supply</v>
      </c>
      <c r="B545" s="366" t="str">
        <f>IF(ISBLANK(INDEX('Policy Characteristics'!B:B,MATCH($C545,'Policy Characteristics'!$C:$C,0))),"",INDEX('Policy Characteristics'!B:B,MATCH($C545,'Policy Characteristics'!$C:$C,0)))</f>
        <v>Existing Power Plant Production Subsidy</v>
      </c>
      <c r="C545" s="354" t="str">
        <f t="shared" si="30"/>
        <v>Additional Subsidy for Elec Production for Existing Plants</v>
      </c>
      <c r="D545" s="348" t="s">
        <v>766</v>
      </c>
      <c r="E545" s="253"/>
      <c r="F545" s="348" t="s">
        <v>767</v>
      </c>
      <c r="G545" s="348"/>
      <c r="H545" s="18">
        <v>2789</v>
      </c>
      <c r="I545" s="369" t="s">
        <v>680</v>
      </c>
      <c r="J545" s="368" t="str">
        <f>IF(ISBLANK(INDEX('Policy Characteristics'!D:D,MATCH($C545,'Policy Characteristics'!$C:$C,0))),"",INDEX('Policy Characteristics'!D:D,MATCH($C545,'Policy Characteristics'!$C:$C,0)))</f>
        <v>Existing Power Plant Production Subsidy</v>
      </c>
      <c r="K545" s="354" t="str">
        <f>IF(ISBLANK(INDEX('Policy Characteristics'!E:E,MATCH($C545,'Policy Characteristics'!$C:$C,0))),"",INDEX('Policy Characteristics'!E:E,MATCH($C545,'Policy Characteristics'!$C:$C,0)))</f>
        <v>elec existing plant generation subsidy</v>
      </c>
      <c r="L545" s="354">
        <f>IF(ISBLANK(INDEX('Policy Characteristics'!F:F,MATCH($C545,'Policy Characteristics'!$C:$C,0))),"",INDEX('Policy Characteristics'!F:F,MATCH($C545,'Policy Characteristics'!$C:$C,0)))</f>
        <v>0</v>
      </c>
      <c r="M545" s="354">
        <f>IF(ISBLANK(INDEX('Policy Characteristics'!G:G,MATCH($C545,'Policy Characteristics'!$C:$C,0))),"",INDEX('Policy Characteristics'!G:G,MATCH($C545,'Policy Characteristics'!$C:$C,0)))</f>
        <v>60</v>
      </c>
      <c r="N545" s="354">
        <f>IF(ISBLANK(INDEX('Policy Characteristics'!H:H,MATCH($C545,'Policy Characteristics'!$C:$C,0))),"",INDEX('Policy Characteristics'!H:H,MATCH($C545,'Policy Characteristics'!$C:$C,0)))</f>
        <v>1</v>
      </c>
      <c r="O545" s="354" t="str">
        <f>IF(ISBLANK(INDEX('Policy Characteristics'!I:I,MATCH($C545,'Policy Characteristics'!$C:$C,0))),"",INDEX('Policy Characteristics'!I:I,MATCH($C545,'Policy Characteristics'!$C:$C,0)))</f>
        <v>thousand KRW/MWh</v>
      </c>
      <c r="P545" s="354" t="str">
        <f>IF(ISBLANK(INDEX('Policy Characteristics'!J:J,MATCH($C545,'Policy Characteristics'!$C:$C,0))),"",INDEX('Policy Characteristics'!J:J,MATCH($C545,'Policy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45" s="354" t="str">
        <f>IF(ISBLANK(INDEX('Policy Characteristics'!K:K,MATCH($C545,'Policy Characteristics'!$C:$C,0))),"",INDEX('Policy Characteristics'!K:K,MATCH($C545,'Policy Characteristics'!$C:$C,0)))</f>
        <v/>
      </c>
      <c r="R545" s="354"/>
      <c r="S545" s="345"/>
    </row>
    <row r="546" spans="1:19" ht="14.5">
      <c r="A546" s="354" t="str">
        <f>IF(ISBLANK(INDEX('Policy Characteristics'!A:A,MATCH($C546,'Policy Characteristics'!$C:$C,0))),"",INDEX('Policy Characteristics'!A:A,MATCH($C546,'Policy Characteristics'!$C:$C,0)))</f>
        <v>Electricity Supply</v>
      </c>
      <c r="B546" s="366" t="str">
        <f>IF(ISBLANK(INDEX('Policy Characteristics'!B:B,MATCH($C546,'Policy Characteristics'!$C:$C,0))),"",INDEX('Policy Characteristics'!B:B,MATCH($C546,'Policy Characteristics'!$C:$C,0)))</f>
        <v>Existing Power Plant Production Subsidy</v>
      </c>
      <c r="C546" s="354" t="str">
        <f t="shared" si="30"/>
        <v>Additional Subsidy for Elec Production for Existing Plants</v>
      </c>
      <c r="D546" s="348" t="s">
        <v>768</v>
      </c>
      <c r="E546" s="253"/>
      <c r="F546" s="348" t="s">
        <v>769</v>
      </c>
      <c r="G546" s="348"/>
      <c r="H546" s="18">
        <v>2790</v>
      </c>
      <c r="I546" s="369" t="s">
        <v>680</v>
      </c>
      <c r="J546" s="368" t="str">
        <f>IF(ISBLANK(INDEX('Policy Characteristics'!D:D,MATCH($C546,'Policy Characteristics'!$C:$C,0))),"",INDEX('Policy Characteristics'!D:D,MATCH($C546,'Policy Characteristics'!$C:$C,0)))</f>
        <v>Existing Power Plant Production Subsidy</v>
      </c>
      <c r="K546" s="354" t="str">
        <f>IF(ISBLANK(INDEX('Policy Characteristics'!E:E,MATCH($C546,'Policy Characteristics'!$C:$C,0))),"",INDEX('Policy Characteristics'!E:E,MATCH($C546,'Policy Characteristics'!$C:$C,0)))</f>
        <v>elec existing plant generation subsidy</v>
      </c>
      <c r="L546" s="354">
        <f>IF(ISBLANK(INDEX('Policy Characteristics'!F:F,MATCH($C546,'Policy Characteristics'!$C:$C,0))),"",INDEX('Policy Characteristics'!F:F,MATCH($C546,'Policy Characteristics'!$C:$C,0)))</f>
        <v>0</v>
      </c>
      <c r="M546" s="354">
        <f>IF(ISBLANK(INDEX('Policy Characteristics'!G:G,MATCH($C546,'Policy Characteristics'!$C:$C,0))),"",INDEX('Policy Characteristics'!G:G,MATCH($C546,'Policy Characteristics'!$C:$C,0)))</f>
        <v>60</v>
      </c>
      <c r="N546" s="354">
        <f>IF(ISBLANK(INDEX('Policy Characteristics'!H:H,MATCH($C546,'Policy Characteristics'!$C:$C,0))),"",INDEX('Policy Characteristics'!H:H,MATCH($C546,'Policy Characteristics'!$C:$C,0)))</f>
        <v>1</v>
      </c>
      <c r="O546" s="354" t="str">
        <f>IF(ISBLANK(INDEX('Policy Characteristics'!I:I,MATCH($C546,'Policy Characteristics'!$C:$C,0))),"",INDEX('Policy Characteristics'!I:I,MATCH($C546,'Policy Characteristics'!$C:$C,0)))</f>
        <v>thousand KRW/MWh</v>
      </c>
      <c r="P546" s="354" t="str">
        <f>IF(ISBLANK(INDEX('Policy Characteristics'!J:J,MATCH($C546,'Policy Characteristics'!$C:$C,0))),"",INDEX('Policy Characteristics'!J:J,MATCH($C546,'Policy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46" s="354" t="str">
        <f>IF(ISBLANK(INDEX('Policy Characteristics'!K:K,MATCH($C546,'Policy Characteristics'!$C:$C,0))),"",INDEX('Policy Characteristics'!K:K,MATCH($C546,'Policy Characteristics'!$C:$C,0)))</f>
        <v/>
      </c>
      <c r="R546" s="354"/>
      <c r="S546" s="345"/>
    </row>
    <row r="547" spans="1:19" ht="14.5">
      <c r="A547" s="354" t="str">
        <f>IF(ISBLANK(INDEX('Policy Characteristics'!A:A,MATCH($C547,'Policy Characteristics'!$C:$C,0))),"",INDEX('Policy Characteristics'!A:A,MATCH($C547,'Policy Characteristics'!$C:$C,0)))</f>
        <v>Electricity Supply</v>
      </c>
      <c r="B547" s="366" t="str">
        <f>IF(ISBLANK(INDEX('Policy Characteristics'!B:B,MATCH($C547,'Policy Characteristics'!$C:$C,0))),"",INDEX('Policy Characteristics'!B:B,MATCH($C547,'Policy Characteristics'!$C:$C,0)))</f>
        <v>Existing Power Plant Production Subsidy</v>
      </c>
      <c r="C547" s="354" t="str">
        <f t="shared" si="30"/>
        <v>Additional Subsidy for Elec Production for Existing Plants</v>
      </c>
      <c r="D547" s="348" t="s">
        <v>770</v>
      </c>
      <c r="E547" s="253"/>
      <c r="F547" s="348" t="s">
        <v>771</v>
      </c>
      <c r="G547" s="348"/>
      <c r="H547" s="18">
        <v>2791</v>
      </c>
      <c r="I547" s="369" t="s">
        <v>680</v>
      </c>
      <c r="J547" s="368" t="str">
        <f>IF(ISBLANK(INDEX('Policy Characteristics'!D:D,MATCH($C547,'Policy Characteristics'!$C:$C,0))),"",INDEX('Policy Characteristics'!D:D,MATCH($C547,'Policy Characteristics'!$C:$C,0)))</f>
        <v>Existing Power Plant Production Subsidy</v>
      </c>
      <c r="K547" s="354" t="str">
        <f>IF(ISBLANK(INDEX('Policy Characteristics'!E:E,MATCH($C547,'Policy Characteristics'!$C:$C,0))),"",INDEX('Policy Characteristics'!E:E,MATCH($C547,'Policy Characteristics'!$C:$C,0)))</f>
        <v>elec existing plant generation subsidy</v>
      </c>
      <c r="L547" s="354">
        <f>IF(ISBLANK(INDEX('Policy Characteristics'!F:F,MATCH($C547,'Policy Characteristics'!$C:$C,0))),"",INDEX('Policy Characteristics'!F:F,MATCH($C547,'Policy Characteristics'!$C:$C,0)))</f>
        <v>0</v>
      </c>
      <c r="M547" s="354">
        <f>IF(ISBLANK(INDEX('Policy Characteristics'!G:G,MATCH($C547,'Policy Characteristics'!$C:$C,0))),"",INDEX('Policy Characteristics'!G:G,MATCH($C547,'Policy Characteristics'!$C:$C,0)))</f>
        <v>60</v>
      </c>
      <c r="N547" s="354">
        <f>IF(ISBLANK(INDEX('Policy Characteristics'!H:H,MATCH($C547,'Policy Characteristics'!$C:$C,0))),"",INDEX('Policy Characteristics'!H:H,MATCH($C547,'Policy Characteristics'!$C:$C,0)))</f>
        <v>1</v>
      </c>
      <c r="O547" s="354" t="str">
        <f>IF(ISBLANK(INDEX('Policy Characteristics'!I:I,MATCH($C547,'Policy Characteristics'!$C:$C,0))),"",INDEX('Policy Characteristics'!I:I,MATCH($C547,'Policy Characteristics'!$C:$C,0)))</f>
        <v>thousand KRW/MWh</v>
      </c>
      <c r="P547" s="354" t="str">
        <f>IF(ISBLANK(INDEX('Policy Characteristics'!J:J,MATCH($C547,'Policy Characteristics'!$C:$C,0))),"",INDEX('Policy Characteristics'!J:J,MATCH($C547,'Policy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47" s="354" t="str">
        <f>IF(ISBLANK(INDEX('Policy Characteristics'!K:K,MATCH($C547,'Policy Characteristics'!$C:$C,0))),"",INDEX('Policy Characteristics'!K:K,MATCH($C547,'Policy Characteristics'!$C:$C,0)))</f>
        <v/>
      </c>
      <c r="R547" s="354"/>
      <c r="S547" s="345"/>
    </row>
    <row r="548" spans="1:19" ht="14.5">
      <c r="A548" s="354" t="str">
        <f>IF(ISBLANK(INDEX('Policy Characteristics'!A:A,MATCH($C548,'Policy Characteristics'!$C:$C,0))),"",INDEX('Policy Characteristics'!A:A,MATCH($C548,'Policy Characteristics'!$C:$C,0)))</f>
        <v>Electricity Supply</v>
      </c>
      <c r="B548" s="366" t="str">
        <f>IF(ISBLANK(INDEX('Policy Characteristics'!B:B,MATCH($C548,'Policy Characteristics'!$C:$C,0))),"",INDEX('Policy Characteristics'!B:B,MATCH($C548,'Policy Characteristics'!$C:$C,0)))</f>
        <v>Existing Power Plant Production Subsidy</v>
      </c>
      <c r="C548" s="354" t="str">
        <f t="shared" si="30"/>
        <v>Additional Subsidy for Elec Production for Existing Plants</v>
      </c>
      <c r="D548" s="348" t="s">
        <v>772</v>
      </c>
      <c r="E548" s="253"/>
      <c r="F548" s="348" t="s">
        <v>773</v>
      </c>
      <c r="G548" s="348"/>
      <c r="H548" s="18">
        <v>2792</v>
      </c>
      <c r="I548" s="369" t="s">
        <v>680</v>
      </c>
      <c r="J548" s="368" t="str">
        <f>IF(ISBLANK(INDEX('Policy Characteristics'!D:D,MATCH($C548,'Policy Characteristics'!$C:$C,0))),"",INDEX('Policy Characteristics'!D:D,MATCH($C548,'Policy Characteristics'!$C:$C,0)))</f>
        <v>Existing Power Plant Production Subsidy</v>
      </c>
      <c r="K548" s="354" t="str">
        <f>IF(ISBLANK(INDEX('Policy Characteristics'!E:E,MATCH($C548,'Policy Characteristics'!$C:$C,0))),"",INDEX('Policy Characteristics'!E:E,MATCH($C548,'Policy Characteristics'!$C:$C,0)))</f>
        <v>elec existing plant generation subsidy</v>
      </c>
      <c r="L548" s="354">
        <f>IF(ISBLANK(INDEX('Policy Characteristics'!F:F,MATCH($C548,'Policy Characteristics'!$C:$C,0))),"",INDEX('Policy Characteristics'!F:F,MATCH($C548,'Policy Characteristics'!$C:$C,0)))</f>
        <v>0</v>
      </c>
      <c r="M548" s="354">
        <f>IF(ISBLANK(INDEX('Policy Characteristics'!G:G,MATCH($C548,'Policy Characteristics'!$C:$C,0))),"",INDEX('Policy Characteristics'!G:G,MATCH($C548,'Policy Characteristics'!$C:$C,0)))</f>
        <v>60</v>
      </c>
      <c r="N548" s="354">
        <f>IF(ISBLANK(INDEX('Policy Characteristics'!H:H,MATCH($C548,'Policy Characteristics'!$C:$C,0))),"",INDEX('Policy Characteristics'!H:H,MATCH($C548,'Policy Characteristics'!$C:$C,0)))</f>
        <v>1</v>
      </c>
      <c r="O548" s="354" t="str">
        <f>IF(ISBLANK(INDEX('Policy Characteristics'!I:I,MATCH($C548,'Policy Characteristics'!$C:$C,0))),"",INDEX('Policy Characteristics'!I:I,MATCH($C548,'Policy Characteristics'!$C:$C,0)))</f>
        <v>thousand KRW/MWh</v>
      </c>
      <c r="P548" s="354" t="str">
        <f>IF(ISBLANK(INDEX('Policy Characteristics'!J:J,MATCH($C548,'Policy Characteristics'!$C:$C,0))),"",INDEX('Policy Characteristics'!J:J,MATCH($C548,'Policy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48" s="354" t="str">
        <f>IF(ISBLANK(INDEX('Policy Characteristics'!K:K,MATCH($C548,'Policy Characteristics'!$C:$C,0))),"",INDEX('Policy Characteristics'!K:K,MATCH($C548,'Policy Characteristics'!$C:$C,0)))</f>
        <v/>
      </c>
      <c r="R548" s="354"/>
      <c r="S548" s="345"/>
    </row>
    <row r="549" spans="1:19" ht="14.5">
      <c r="A549" s="354" t="str">
        <f>IF(ISBLANK(INDEX('Policy Characteristics'!A:A,MATCH($C549,'Policy Characteristics'!$C:$C,0))),"",INDEX('Policy Characteristics'!A:A,MATCH($C549,'Policy Characteristics'!$C:$C,0)))</f>
        <v>Electricity Supply</v>
      </c>
      <c r="B549" s="366" t="str">
        <f>IF(ISBLANK(INDEX('Policy Characteristics'!B:B,MATCH($C549,'Policy Characteristics'!$C:$C,0))),"",INDEX('Policy Characteristics'!B:B,MATCH($C549,'Policy Characteristics'!$C:$C,0)))</f>
        <v>Existing Power Plant Production Subsidy</v>
      </c>
      <c r="C549" s="354" t="str">
        <f t="shared" si="30"/>
        <v>Additional Subsidy for Elec Production for Existing Plants</v>
      </c>
      <c r="D549" s="348" t="s">
        <v>774</v>
      </c>
      <c r="E549" s="253"/>
      <c r="F549" s="348" t="s">
        <v>775</v>
      </c>
      <c r="G549" s="348"/>
      <c r="H549" s="18">
        <v>2793</v>
      </c>
      <c r="I549" s="369" t="s">
        <v>680</v>
      </c>
      <c r="J549" s="368" t="str">
        <f>IF(ISBLANK(INDEX('Policy Characteristics'!D:D,MATCH($C549,'Policy Characteristics'!$C:$C,0))),"",INDEX('Policy Characteristics'!D:D,MATCH($C549,'Policy Characteristics'!$C:$C,0)))</f>
        <v>Existing Power Plant Production Subsidy</v>
      </c>
      <c r="K549" s="354" t="str">
        <f>IF(ISBLANK(INDEX('Policy Characteristics'!E:E,MATCH($C549,'Policy Characteristics'!$C:$C,0))),"",INDEX('Policy Characteristics'!E:E,MATCH($C549,'Policy Characteristics'!$C:$C,0)))</f>
        <v>elec existing plant generation subsidy</v>
      </c>
      <c r="L549" s="354">
        <f>IF(ISBLANK(INDEX('Policy Characteristics'!F:F,MATCH($C549,'Policy Characteristics'!$C:$C,0))),"",INDEX('Policy Characteristics'!F:F,MATCH($C549,'Policy Characteristics'!$C:$C,0)))</f>
        <v>0</v>
      </c>
      <c r="M549" s="354">
        <f>IF(ISBLANK(INDEX('Policy Characteristics'!G:G,MATCH($C549,'Policy Characteristics'!$C:$C,0))),"",INDEX('Policy Characteristics'!G:G,MATCH($C549,'Policy Characteristics'!$C:$C,0)))</f>
        <v>60</v>
      </c>
      <c r="N549" s="354">
        <f>IF(ISBLANK(INDEX('Policy Characteristics'!H:H,MATCH($C549,'Policy Characteristics'!$C:$C,0))),"",INDEX('Policy Characteristics'!H:H,MATCH($C549,'Policy Characteristics'!$C:$C,0)))</f>
        <v>1</v>
      </c>
      <c r="O549" s="354" t="str">
        <f>IF(ISBLANK(INDEX('Policy Characteristics'!I:I,MATCH($C549,'Policy Characteristics'!$C:$C,0))),"",INDEX('Policy Characteristics'!I:I,MATCH($C549,'Policy Characteristics'!$C:$C,0)))</f>
        <v>thousand KRW/MWh</v>
      </c>
      <c r="P549" s="354" t="str">
        <f>IF(ISBLANK(INDEX('Policy Characteristics'!J:J,MATCH($C549,'Policy Characteristics'!$C:$C,0))),"",INDEX('Policy Characteristics'!J:J,MATCH($C549,'Policy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49" s="354" t="str">
        <f>IF(ISBLANK(INDEX('Policy Characteristics'!K:K,MATCH($C549,'Policy Characteristics'!$C:$C,0))),"",INDEX('Policy Characteristics'!K:K,MATCH($C549,'Policy Characteristics'!$C:$C,0)))</f>
        <v/>
      </c>
      <c r="R549" s="354"/>
      <c r="S549" s="345"/>
    </row>
    <row r="550" spans="1:19" ht="14.5">
      <c r="A550" s="354" t="str">
        <f>IF(ISBLANK(INDEX('Policy Characteristics'!A:A,MATCH($C550,'Policy Characteristics'!$C:$C,0))),"",INDEX('Policy Characteristics'!A:A,MATCH($C550,'Policy Characteristics'!$C:$C,0)))</f>
        <v>Electricity Supply</v>
      </c>
      <c r="B550" s="366" t="str">
        <f>IF(ISBLANK(INDEX('Policy Characteristics'!B:B,MATCH($C550,'Policy Characteristics'!$C:$C,0))),"",INDEX('Policy Characteristics'!B:B,MATCH($C550,'Policy Characteristics'!$C:$C,0)))</f>
        <v>Existing Power Plant Production Subsidy</v>
      </c>
      <c r="C550" s="354" t="str">
        <f t="shared" si="30"/>
        <v>Additional Subsidy for Elec Production for Existing Plants</v>
      </c>
      <c r="D550" s="348" t="s">
        <v>776</v>
      </c>
      <c r="E550" s="253"/>
      <c r="F550" s="348" t="s">
        <v>777</v>
      </c>
      <c r="G550" s="348"/>
      <c r="H550" s="18">
        <v>2794</v>
      </c>
      <c r="I550" s="369" t="s">
        <v>680</v>
      </c>
      <c r="J550" s="368" t="str">
        <f>IF(ISBLANK(INDEX('Policy Characteristics'!D:D,MATCH($C550,'Policy Characteristics'!$C:$C,0))),"",INDEX('Policy Characteristics'!D:D,MATCH($C550,'Policy Characteristics'!$C:$C,0)))</f>
        <v>Existing Power Plant Production Subsidy</v>
      </c>
      <c r="K550" s="354" t="str">
        <f>IF(ISBLANK(INDEX('Policy Characteristics'!E:E,MATCH($C550,'Policy Characteristics'!$C:$C,0))),"",INDEX('Policy Characteristics'!E:E,MATCH($C550,'Policy Characteristics'!$C:$C,0)))</f>
        <v>elec existing plant generation subsidy</v>
      </c>
      <c r="L550" s="354">
        <f>IF(ISBLANK(INDEX('Policy Characteristics'!F:F,MATCH($C550,'Policy Characteristics'!$C:$C,0))),"",INDEX('Policy Characteristics'!F:F,MATCH($C550,'Policy Characteristics'!$C:$C,0)))</f>
        <v>0</v>
      </c>
      <c r="M550" s="354">
        <f>IF(ISBLANK(INDEX('Policy Characteristics'!G:G,MATCH($C550,'Policy Characteristics'!$C:$C,0))),"",INDEX('Policy Characteristics'!G:G,MATCH($C550,'Policy Characteristics'!$C:$C,0)))</f>
        <v>60</v>
      </c>
      <c r="N550" s="354">
        <f>IF(ISBLANK(INDEX('Policy Characteristics'!H:H,MATCH($C550,'Policy Characteristics'!$C:$C,0))),"",INDEX('Policy Characteristics'!H:H,MATCH($C550,'Policy Characteristics'!$C:$C,0)))</f>
        <v>1</v>
      </c>
      <c r="O550" s="354" t="str">
        <f>IF(ISBLANK(INDEX('Policy Characteristics'!I:I,MATCH($C550,'Policy Characteristics'!$C:$C,0))),"",INDEX('Policy Characteristics'!I:I,MATCH($C550,'Policy Characteristics'!$C:$C,0)))</f>
        <v>thousand KRW/MWh</v>
      </c>
      <c r="P550" s="354" t="str">
        <f>IF(ISBLANK(INDEX('Policy Characteristics'!J:J,MATCH($C550,'Policy Characteristics'!$C:$C,0))),"",INDEX('Policy Characteristics'!J:J,MATCH($C550,'Policy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50" s="354" t="str">
        <f>IF(ISBLANK(INDEX('Policy Characteristics'!K:K,MATCH($C550,'Policy Characteristics'!$C:$C,0))),"",INDEX('Policy Characteristics'!K:K,MATCH($C550,'Policy Characteristics'!$C:$C,0)))</f>
        <v/>
      </c>
      <c r="R550" s="354"/>
      <c r="S550" s="345"/>
    </row>
    <row r="551" spans="1:19" ht="14.5">
      <c r="A551" s="354" t="str">
        <f>IF(ISBLANK(INDEX('Policy Characteristics'!A:A,MATCH($C551,'Policy Characteristics'!$C:$C,0))),"",INDEX('Policy Characteristics'!A:A,MATCH($C551,'Policy Characteristics'!$C:$C,0)))</f>
        <v>Electricity Supply</v>
      </c>
      <c r="B551" s="366" t="str">
        <f>IF(ISBLANK(INDEX('Policy Characteristics'!B:B,MATCH($C551,'Policy Characteristics'!$C:$C,0))),"",INDEX('Policy Characteristics'!B:B,MATCH($C551,'Policy Characteristics'!$C:$C,0)))</f>
        <v>Existing Power Plant Production Subsidy</v>
      </c>
      <c r="C551" s="354" t="str">
        <f t="shared" si="30"/>
        <v>Additional Subsidy for Elec Production for Existing Plants</v>
      </c>
      <c r="D551" s="348" t="s">
        <v>778</v>
      </c>
      <c r="E551" s="253"/>
      <c r="F551" s="348" t="s">
        <v>779</v>
      </c>
      <c r="G551" s="348"/>
      <c r="H551" s="18">
        <v>2795</v>
      </c>
      <c r="I551" s="369" t="s">
        <v>680</v>
      </c>
      <c r="J551" s="368" t="str">
        <f>IF(ISBLANK(INDEX('Policy Characteristics'!D:D,MATCH($C551,'Policy Characteristics'!$C:$C,0))),"",INDEX('Policy Characteristics'!D:D,MATCH($C551,'Policy Characteristics'!$C:$C,0)))</f>
        <v>Existing Power Plant Production Subsidy</v>
      </c>
      <c r="K551" s="354" t="str">
        <f>IF(ISBLANK(INDEX('Policy Characteristics'!E:E,MATCH($C551,'Policy Characteristics'!$C:$C,0))),"",INDEX('Policy Characteristics'!E:E,MATCH($C551,'Policy Characteristics'!$C:$C,0)))</f>
        <v>elec existing plant generation subsidy</v>
      </c>
      <c r="L551" s="354">
        <f>IF(ISBLANK(INDEX('Policy Characteristics'!F:F,MATCH($C551,'Policy Characteristics'!$C:$C,0))),"",INDEX('Policy Characteristics'!F:F,MATCH($C551,'Policy Characteristics'!$C:$C,0)))</f>
        <v>0</v>
      </c>
      <c r="M551" s="354">
        <f>IF(ISBLANK(INDEX('Policy Characteristics'!G:G,MATCH($C551,'Policy Characteristics'!$C:$C,0))),"",INDEX('Policy Characteristics'!G:G,MATCH($C551,'Policy Characteristics'!$C:$C,0)))</f>
        <v>60</v>
      </c>
      <c r="N551" s="354">
        <f>IF(ISBLANK(INDEX('Policy Characteristics'!H:H,MATCH($C551,'Policy Characteristics'!$C:$C,0))),"",INDEX('Policy Characteristics'!H:H,MATCH($C551,'Policy Characteristics'!$C:$C,0)))</f>
        <v>1</v>
      </c>
      <c r="O551" s="354" t="str">
        <f>IF(ISBLANK(INDEX('Policy Characteristics'!I:I,MATCH($C551,'Policy Characteristics'!$C:$C,0))),"",INDEX('Policy Characteristics'!I:I,MATCH($C551,'Policy Characteristics'!$C:$C,0)))</f>
        <v>thousand KRW/MWh</v>
      </c>
      <c r="P551" s="354" t="str">
        <f>IF(ISBLANK(INDEX('Policy Characteristics'!J:J,MATCH($C551,'Policy Characteristics'!$C:$C,0))),"",INDEX('Policy Characteristics'!J:J,MATCH($C551,'Policy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51" s="354" t="str">
        <f>IF(ISBLANK(INDEX('Policy Characteristics'!K:K,MATCH($C551,'Policy Characteristics'!$C:$C,0))),"",INDEX('Policy Characteristics'!K:K,MATCH($C551,'Policy Characteristics'!$C:$C,0)))</f>
        <v/>
      </c>
      <c r="R551" s="354"/>
      <c r="S551" s="345"/>
    </row>
    <row r="552" spans="1:19" ht="14.5">
      <c r="A552" s="354" t="str">
        <f>IF(ISBLANK(INDEX('Policy Characteristics'!A:A,MATCH($C552,'Policy Characteristics'!$C:$C,0))),"",INDEX('Policy Characteristics'!A:A,MATCH($C552,'Policy Characteristics'!$C:$C,0)))</f>
        <v>Electricity Supply</v>
      </c>
      <c r="B552" s="366" t="str">
        <f>IF(ISBLANK(INDEX('Policy Characteristics'!B:B,MATCH($C552,'Policy Characteristics'!$C:$C,0))),"",INDEX('Policy Characteristics'!B:B,MATCH($C552,'Policy Characteristics'!$C:$C,0)))</f>
        <v>Existing Power Plant Production Subsidy</v>
      </c>
      <c r="C552" s="354" t="str">
        <f t="shared" si="30"/>
        <v>Additional Subsidy for Elec Production for Existing Plants</v>
      </c>
      <c r="D552" s="348" t="s">
        <v>780</v>
      </c>
      <c r="E552" s="253"/>
      <c r="F552" s="348" t="s">
        <v>781</v>
      </c>
      <c r="G552" s="348"/>
      <c r="H552" s="18">
        <v>2796</v>
      </c>
      <c r="I552" s="369" t="s">
        <v>680</v>
      </c>
      <c r="J552" s="368" t="str">
        <f>IF(ISBLANK(INDEX('Policy Characteristics'!D:D,MATCH($C552,'Policy Characteristics'!$C:$C,0))),"",INDEX('Policy Characteristics'!D:D,MATCH($C552,'Policy Characteristics'!$C:$C,0)))</f>
        <v>Existing Power Plant Production Subsidy</v>
      </c>
      <c r="K552" s="354" t="str">
        <f>IF(ISBLANK(INDEX('Policy Characteristics'!E:E,MATCH($C552,'Policy Characteristics'!$C:$C,0))),"",INDEX('Policy Characteristics'!E:E,MATCH($C552,'Policy Characteristics'!$C:$C,0)))</f>
        <v>elec existing plant generation subsidy</v>
      </c>
      <c r="L552" s="354">
        <f>IF(ISBLANK(INDEX('Policy Characteristics'!F:F,MATCH($C552,'Policy Characteristics'!$C:$C,0))),"",INDEX('Policy Characteristics'!F:F,MATCH($C552,'Policy Characteristics'!$C:$C,0)))</f>
        <v>0</v>
      </c>
      <c r="M552" s="354">
        <f>IF(ISBLANK(INDEX('Policy Characteristics'!G:G,MATCH($C552,'Policy Characteristics'!$C:$C,0))),"",INDEX('Policy Characteristics'!G:G,MATCH($C552,'Policy Characteristics'!$C:$C,0)))</f>
        <v>60</v>
      </c>
      <c r="N552" s="354">
        <f>IF(ISBLANK(INDEX('Policy Characteristics'!H:H,MATCH($C552,'Policy Characteristics'!$C:$C,0))),"",INDEX('Policy Characteristics'!H:H,MATCH($C552,'Policy Characteristics'!$C:$C,0)))</f>
        <v>1</v>
      </c>
      <c r="O552" s="354" t="str">
        <f>IF(ISBLANK(INDEX('Policy Characteristics'!I:I,MATCH($C552,'Policy Characteristics'!$C:$C,0))),"",INDEX('Policy Characteristics'!I:I,MATCH($C552,'Policy Characteristics'!$C:$C,0)))</f>
        <v>thousand KRW/MWh</v>
      </c>
      <c r="P552" s="354" t="str">
        <f>IF(ISBLANK(INDEX('Policy Characteristics'!J:J,MATCH($C552,'Policy Characteristics'!$C:$C,0))),"",INDEX('Policy Characteristics'!J:J,MATCH($C552,'Policy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52" s="354" t="str">
        <f>IF(ISBLANK(INDEX('Policy Characteristics'!K:K,MATCH($C552,'Policy Characteristics'!$C:$C,0))),"",INDEX('Policy Characteristics'!K:K,MATCH($C552,'Policy Characteristics'!$C:$C,0)))</f>
        <v/>
      </c>
      <c r="R552" s="354"/>
      <c r="S552" s="345"/>
    </row>
    <row r="553" spans="1:19" ht="14.5">
      <c r="A553" s="354" t="str">
        <f>IF(ISBLANK(INDEX('Policy Characteristics'!A:A,MATCH($C553,'Policy Characteristics'!$C:$C,0))),"",INDEX('Policy Characteristics'!A:A,MATCH($C553,'Policy Characteristics'!$C:$C,0)))</f>
        <v>Electricity Supply</v>
      </c>
      <c r="B553" s="366" t="str">
        <f>IF(ISBLANK(INDEX('Policy Characteristics'!B:B,MATCH($C553,'Policy Characteristics'!$C:$C,0))),"",INDEX('Policy Characteristics'!B:B,MATCH($C553,'Policy Characteristics'!$C:$C,0)))</f>
        <v>Existing Power Plant Production Subsidy</v>
      </c>
      <c r="C553" s="354" t="str">
        <f t="shared" si="30"/>
        <v>Additional Subsidy for Elec Production for Existing Plants</v>
      </c>
      <c r="D553" s="348" t="s">
        <v>782</v>
      </c>
      <c r="E553" s="253"/>
      <c r="F553" s="348" t="s">
        <v>783</v>
      </c>
      <c r="G553" s="348"/>
      <c r="H553" s="18">
        <v>2797</v>
      </c>
      <c r="I553" s="369" t="s">
        <v>680</v>
      </c>
      <c r="J553" s="368" t="str">
        <f>IF(ISBLANK(INDEX('Policy Characteristics'!D:D,MATCH($C553,'Policy Characteristics'!$C:$C,0))),"",INDEX('Policy Characteristics'!D:D,MATCH($C553,'Policy Characteristics'!$C:$C,0)))</f>
        <v>Existing Power Plant Production Subsidy</v>
      </c>
      <c r="K553" s="354" t="str">
        <f>IF(ISBLANK(INDEX('Policy Characteristics'!E:E,MATCH($C553,'Policy Characteristics'!$C:$C,0))),"",INDEX('Policy Characteristics'!E:E,MATCH($C553,'Policy Characteristics'!$C:$C,0)))</f>
        <v>elec existing plant generation subsidy</v>
      </c>
      <c r="L553" s="354">
        <f>IF(ISBLANK(INDEX('Policy Characteristics'!F:F,MATCH($C553,'Policy Characteristics'!$C:$C,0))),"",INDEX('Policy Characteristics'!F:F,MATCH($C553,'Policy Characteristics'!$C:$C,0)))</f>
        <v>0</v>
      </c>
      <c r="M553" s="354">
        <f>IF(ISBLANK(INDEX('Policy Characteristics'!G:G,MATCH($C553,'Policy Characteristics'!$C:$C,0))),"",INDEX('Policy Characteristics'!G:G,MATCH($C553,'Policy Characteristics'!$C:$C,0)))</f>
        <v>60</v>
      </c>
      <c r="N553" s="354">
        <f>IF(ISBLANK(INDEX('Policy Characteristics'!H:H,MATCH($C553,'Policy Characteristics'!$C:$C,0))),"",INDEX('Policy Characteristics'!H:H,MATCH($C553,'Policy Characteristics'!$C:$C,0)))</f>
        <v>1</v>
      </c>
      <c r="O553" s="354" t="str">
        <f>IF(ISBLANK(INDEX('Policy Characteristics'!I:I,MATCH($C553,'Policy Characteristics'!$C:$C,0))),"",INDEX('Policy Characteristics'!I:I,MATCH($C553,'Policy Characteristics'!$C:$C,0)))</f>
        <v>thousand KRW/MWh</v>
      </c>
      <c r="P553" s="354" t="str">
        <f>IF(ISBLANK(INDEX('Policy Characteristics'!J:J,MATCH($C553,'Policy Characteristics'!$C:$C,0))),"",INDEX('Policy Characteristics'!J:J,MATCH($C553,'Policy Characteristics'!$C:$C,0)))</f>
        <v>**Description:** This policy is a subsidy paid by the government to suppliers of electricity per unit of electricity generated from the selected plant type(s) for preexisting plants. // **Guidance for setting values: Also note that the Energy Policy Simulator chooses which new power plants to build based on lifetime plant costs, and unlike the PTC, which is only available for the first 10 years of a project, this variable subsidy is available for the duration of a plant's lifetime.</v>
      </c>
      <c r="Q553" s="354" t="str">
        <f>IF(ISBLANK(INDEX('Policy Characteristics'!K:K,MATCH($C553,'Policy Characteristics'!$C:$C,0))),"",INDEX('Policy Characteristics'!K:K,MATCH($C553,'Policy Characteristics'!$C:$C,0)))</f>
        <v/>
      </c>
      <c r="R553" s="354"/>
      <c r="S553" s="345"/>
    </row>
    <row r="554" spans="1:19" ht="19.899999999999999" customHeight="1">
      <c r="A554" s="354" t="str">
        <f>IF(ISBLANK(INDEX('Policy Characteristics'!A:A,MATCH($C554,'Policy Characteristics'!$C:$C,0))),"",INDEX('Policy Characteristics'!A:A,MATCH($C554,'Policy Characteristics'!$C:$C,0)))</f>
        <v>Electricity Supply</v>
      </c>
      <c r="B554" s="366" t="str">
        <f>IF(ISBLANK(INDEX('Policy Characteristics'!B:B,MATCH($C554,'Policy Characteristics'!$C:$C,0))),"",INDEX('Policy Characteristics'!B:B,MATCH($C554,'Policy Characteristics'!$C:$C,0)))</f>
        <v>Use EVs for Grid Balancing</v>
      </c>
      <c r="C554" t="s">
        <v>323</v>
      </c>
      <c r="D554" s="348"/>
      <c r="E554" s="253"/>
      <c r="F554" s="348"/>
      <c r="G554" s="348"/>
      <c r="H554" s="18">
        <v>2235</v>
      </c>
      <c r="I554" s="369" t="s">
        <v>670</v>
      </c>
      <c r="J554" s="368" t="str">
        <f>IF(ISBLANK(INDEX('Policy Characteristics'!D:D,MATCH($C554,'Policy Characteristics'!$C:$C,0))),"",INDEX('Policy Characteristics'!D:D,MATCH($C554,'Policy Characteristics'!$C:$C,0)))</f>
        <v>EVs for Grid Balancing</v>
      </c>
      <c r="K554" s="354" t="str">
        <f>IF(ISBLANK(INDEX('Policy Characteristics'!E:E,MATCH($C554,'Policy Characteristics'!$C:$C,0))),"",INDEX('Policy Characteristics'!E:E,MATCH($C554,'Policy Characteristics'!$C:$C,0)))</f>
        <v>elec use EVs for grid balancing</v>
      </c>
      <c r="L554" s="370">
        <f>IF(ISBLANK(INDEX('Policy Characteristics'!F:F,MATCH($C554,'Policy Characteristics'!$C:$C,0))),"",INDEX('Policy Characteristics'!F:F,MATCH($C554,'Policy Characteristics'!$C:$C,0)))</f>
        <v>0</v>
      </c>
      <c r="M554" s="370">
        <f>IF(ISBLANK(INDEX('Policy Characteristics'!G:G,MATCH($C554,'Policy Characteristics'!$C:$C,0))),"",INDEX('Policy Characteristics'!G:G,MATCH($C554,'Policy Characteristics'!$C:$C,0)))</f>
        <v>1</v>
      </c>
      <c r="N554" s="370">
        <f>IF(ISBLANK(INDEX('Policy Characteristics'!H:H,MATCH($C554,'Policy Characteristics'!$C:$C,0))),"",INDEX('Policy Characteristics'!H:H,MATCH($C554,'Policy Characteristics'!$C:$C,0)))</f>
        <v>0.01</v>
      </c>
      <c r="O554" s="354" t="str">
        <f>IF(ISBLANK(INDEX('Policy Characteristics'!I:I,MATCH($C554,'Policy Characteristics'!$C:$C,0))),"",INDEX('Policy Characteristics'!I:I,MATCH($C554,'Policy Characteristics'!$C:$C,0)))</f>
        <v>% of EVs used</v>
      </c>
      <c r="P554" s="354" t="str">
        <f>IF(ISBLANK(INDEX('Policy Characteristics'!J:J,MATCH($C554,'Policy Characteristics'!$C:$C,0))),"",INDEX('Policy Characteristics'!J:J,MATCH($C554,'Policy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554" s="354" t="str">
        <f>IF(ISBLANK(INDEX('Policy Characteristics'!K:K,MATCH($C554,'Policy Characteristics'!$C:$C,0))),"",INDEX('Policy Characteristics'!K:K,MATCH($C554,'Policy Characteristics'!$C:$C,0)))</f>
        <v/>
      </c>
      <c r="R554" s="354" t="str">
        <f>IF(ISBLANK(INDEX('Policy Characteristics'!L:L,MATCH($C554,'Policy Characteristics'!$C:$C,0))),"",INDEX('Policy Characteristics'!L:L,MATCH($C554,'Policy Characteristics'!$C:$C,0)))</f>
        <v/>
      </c>
      <c r="S554" s="348"/>
    </row>
    <row r="555" spans="1:19" ht="19.899999999999999" customHeight="1">
      <c r="A555" s="354" t="str">
        <f>IF(ISBLANK(INDEX('Policy Characteristics'!A:A,MATCH($C555,'Policy Characteristics'!$C:$C,0))),"",INDEX('Policy Characteristics'!A:A,MATCH($C555,'Policy Characteristics'!$C:$C,0)))</f>
        <v>Electricity Supply</v>
      </c>
      <c r="B555" s="366" t="str">
        <f>IF(ISBLANK(INDEX('Policy Characteristics'!B:B,MATCH($C555,'Policy Characteristics'!$C:$C,0))),"",INDEX('Policy Characteristics'!B:B,MATCH($C555,'Policy Characteristics'!$C:$C,0)))</f>
        <v>Subsidy for Grid Battery Production</v>
      </c>
      <c r="C555" t="s">
        <v>329</v>
      </c>
      <c r="D555" s="348"/>
      <c r="E555" s="253"/>
      <c r="F555" s="348"/>
      <c r="G555" s="348"/>
      <c r="H555" s="18">
        <v>2769</v>
      </c>
      <c r="I555" s="369" t="s">
        <v>670</v>
      </c>
      <c r="J555" s="368" t="str">
        <f>IF(ISBLANK(INDEX('Policy Characteristics'!D:D,MATCH($C555,'Policy Characteristics'!$C:$C,0))),"",INDEX('Policy Characteristics'!D:D,MATCH($C555,'Policy Characteristics'!$C:$C,0)))</f>
        <v>Grid Battery Subsidy</v>
      </c>
      <c r="K555" s="354" t="str">
        <f>IF(ISBLANK(INDEX('Policy Characteristics'!E:E,MATCH($C555,'Policy Characteristics'!$C:$C,0))),"",INDEX('Policy Characteristics'!E:E,MATCH($C555,'Policy Characteristics'!$C:$C,0)))</f>
        <v>elec battery production subsidy</v>
      </c>
      <c r="L555" s="354">
        <f>IF(ISBLANK(INDEX('Policy Characteristics'!F:F,MATCH($C555,'Policy Characteristics'!$C:$C,0))),"",INDEX('Policy Characteristics'!F:F,MATCH($C555,'Policy Characteristics'!$C:$C,0)))</f>
        <v>-150</v>
      </c>
      <c r="M555" s="354">
        <f>IF(ISBLANK(INDEX('Policy Characteristics'!G:G,MATCH($C555,'Policy Characteristics'!$C:$C,0))),"",INDEX('Policy Characteristics'!G:G,MATCH($C555,'Policy Characteristics'!$C:$C,0)))</f>
        <v>150</v>
      </c>
      <c r="N555" s="354">
        <f>IF(ISBLANK(INDEX('Policy Characteristics'!H:H,MATCH($C555,'Policy Characteristics'!$C:$C,0))),"",INDEX('Policy Characteristics'!H:H,MATCH($C555,'Policy Characteristics'!$C:$C,0)))</f>
        <v>1</v>
      </c>
      <c r="O555" s="354" t="str">
        <f>IF(ISBLANK(INDEX('Policy Characteristics'!I:I,MATCH($C555,'Policy Characteristics'!$C:$C,0))),"",INDEX('Policy Characteristics'!I:I,MATCH($C555,'Policy Characteristics'!$C:$C,0)))</f>
        <v>thousand KRW/kWh</v>
      </c>
      <c r="P555" s="354" t="str">
        <f>IF(ISBLANK(INDEX('Policy Characteristics'!J:J,MATCH($C555,'Policy Characteristics'!$C:$C,0))),"",INDEX('Policy Characteristics'!J:J,MATCH($C555,'Policy Characteristics'!$C:$C,0)))</f>
        <v>**Description:** This policy provides grid battery manufacturers with an additional production subsidy, expressed in thousand KRW per kWh of battery capacity produced. Since South Korea currently has no direct production subsidy for grid battery manufacturers, the value entered here represents the total newly introduced subsidy. A negative value represents a production tax or the removal of existing support. // **Guidance for setting values:** South Korea generally supports battery manufacturing through tax incentives, investment support, grants, and research and development programs rather than through a uniform subsidy paid per kWh produced. Direct production-based subsidies exist mainly in renewable energy programs such as the FIT and the RPS. This lever can therefore be used to test a hypothetical additional production-based subsidy.</v>
      </c>
      <c r="Q555" s="354" t="str">
        <f>IF(ISBLANK(INDEX('Policy Characteristics'!K:K,MATCH($C555,'Policy Characteristics'!$C:$C,0))),"",INDEX('Policy Characteristics'!K:K,MATCH($C555,'Policy Characteristics'!$C:$C,0)))</f>
        <v/>
      </c>
      <c r="R555" s="354" t="str">
        <f>IF(ISBLANK(INDEX('Policy Characteristics'!L:L,MATCH($C555,'Policy Characteristics'!$C:$C,0))),"",INDEX('Policy Characteristics'!L:L,MATCH($C555,'Policy Characteristics'!$C:$C,0)))</f>
        <v/>
      </c>
      <c r="S555" s="348"/>
    </row>
    <row r="556" spans="1:19" ht="19.899999999999999" customHeight="1">
      <c r="A556" s="354" t="str">
        <f>IF(ISBLANK(INDEX('Policy Characteristics'!A:A,MATCH($C556,'Policy Characteristics'!$C:$C,0))),"",INDEX('Policy Characteristics'!A:A,MATCH($C556,'Policy Characteristics'!$C:$C,0)))</f>
        <v>Electricity Supply</v>
      </c>
      <c r="B556" s="366" t="str">
        <f>IF(ISBLANK(INDEX('Policy Characteristics'!B:B,MATCH($C556,'Policy Characteristics'!$C:$C,0))),"",INDEX('Policy Characteristics'!B:B,MATCH($C556,'Policy Characteristics'!$C:$C,0)))</f>
        <v>Subsidy for Grid Battery Capacity</v>
      </c>
      <c r="C556" t="s">
        <v>333</v>
      </c>
      <c r="D556" s="348"/>
      <c r="E556" s="253"/>
      <c r="F556" s="348"/>
      <c r="G556" s="348"/>
      <c r="H556" s="18">
        <v>2259</v>
      </c>
      <c r="I556" s="369" t="s">
        <v>670</v>
      </c>
      <c r="J556" s="368" t="str">
        <f>IF(ISBLANK(INDEX('Policy Characteristics'!D:D,MATCH($C556,'Policy Characteristics'!$C:$C,0))),"",INDEX('Policy Characteristics'!D:D,MATCH($C556,'Policy Characteristics'!$C:$C,0)))</f>
        <v>Grid Battery Subsidy</v>
      </c>
      <c r="K556" s="354" t="str">
        <f>IF(ISBLANK(INDEX('Policy Characteristics'!E:E,MATCH($C556,'Policy Characteristics'!$C:$C,0))),"",INDEX('Policy Characteristics'!E:E,MATCH($C556,'Policy Characteristics'!$C:$C,0)))</f>
        <v>elec battery construction subsidy</v>
      </c>
      <c r="L556" s="370">
        <f>IF(ISBLANK(INDEX('Policy Characteristics'!F:F,MATCH($C556,'Policy Characteristics'!$C:$C,0))),"",INDEX('Policy Characteristics'!F:F,MATCH($C556,'Policy Characteristics'!$C:$C,0)))</f>
        <v>-1</v>
      </c>
      <c r="M556" s="370">
        <f>IF(ISBLANK(INDEX('Policy Characteristics'!G:G,MATCH($C556,'Policy Characteristics'!$C:$C,0))),"",INDEX('Policy Characteristics'!G:G,MATCH($C556,'Policy Characteristics'!$C:$C,0)))</f>
        <v>1</v>
      </c>
      <c r="N556" s="370">
        <f>IF(ISBLANK(INDEX('Policy Characteristics'!H:H,MATCH($C556,'Policy Characteristics'!$C:$C,0))),"",INDEX('Policy Characteristics'!H:H,MATCH($C556,'Policy Characteristics'!$C:$C,0)))</f>
        <v>0.01</v>
      </c>
      <c r="O556" s="354" t="str">
        <f>IF(ISBLANK(INDEX('Policy Characteristics'!I:I,MATCH($C556,'Policy Characteristics'!$C:$C,0))),"",INDEX('Policy Characteristics'!I:I,MATCH($C556,'Policy Characteristics'!$C:$C,0)))</f>
        <v>% of capital costs</v>
      </c>
      <c r="P556" s="354" t="str">
        <f>IF(ISBLANK(INDEX('Policy Characteristics'!J:J,MATCH($C556,'Policy Characteristics'!$C:$C,0))),"",INDEX('Policy Characteristics'!J:J,MATCH($C556,'Policy Characteristics'!$C:$C,0)))</f>
        <v>**Description:** This policy subsidizes a percentage of grid battery capacity costs, additional to any BAU capacity construction subsidies. A negative value implies a tax or removal of subsidies. // **Guidance for setting values:**The subsidy data were obtained from the Korea Energy Agency (KEA) through the Renewable Energy-Linked ESS Deployment Support Program, and the subsidy rate applied to grid-stabilization energy storage systems (ESS) was reflected. In addition, the calculation method used in the U.S. model based on the Inflation Reduction Act (IRA) was adopted, and the relevant data were adjusted to reflect South Korea’s context. In the business-as-usual (BAU) scenario, the subsidy rate was assumed to be approximately 41.6% of installation costs.</v>
      </c>
      <c r="Q556" s="354" t="str">
        <f>IF(ISBLANK(INDEX('Policy Characteristics'!K:K,MATCH($C556,'Policy Characteristics'!$C:$C,0))),"",INDEX('Policy Characteristics'!K:K,MATCH($C556,'Policy Characteristics'!$C:$C,0)))</f>
        <v/>
      </c>
      <c r="R556" s="354"/>
      <c r="S556" s="348"/>
    </row>
    <row r="557" spans="1:19" ht="19.899999999999999" customHeight="1">
      <c r="A557" s="354" t="str">
        <f>IF(ISBLANK(INDEX('Policy Characteristics'!A:A,MATCH($C557,'Policy Characteristics'!$C:$C,0))),"",INDEX('Policy Characteristics'!A:A,MATCH($C557,'Policy Characteristics'!$C:$C,0)))</f>
        <v>Electricity Supply</v>
      </c>
      <c r="B557" s="366" t="str">
        <f>IF(ISBLANK(INDEX('Policy Characteristics'!B:B,MATCH($C557,'Policy Characteristics'!$C:$C,0))),"",INDEX('Policy Characteristics'!B:B,MATCH($C557,'Policy Characteristics'!$C:$C,0)))</f>
        <v>Electricity CCS Subsidy</v>
      </c>
      <c r="C557" t="s">
        <v>338</v>
      </c>
      <c r="D557" s="253" t="s">
        <v>736</v>
      </c>
      <c r="F557" s="253" t="s">
        <v>737</v>
      </c>
      <c r="H557" s="18">
        <v>2260</v>
      </c>
      <c r="I557" t="s">
        <v>680</v>
      </c>
      <c r="J557" s="368" t="str">
        <f>IF(ISBLANK(INDEX('Policy Characteristics'!D:D,MATCH($C557,'Policy Characteristics'!$C:$C,0))),"",INDEX('Policy Characteristics'!D:D,MATCH($C557,'Policy Characteristics'!$C:$C,0)))</f>
        <v>Electricity CCS Subsidy</v>
      </c>
      <c r="K557" s="354" t="str">
        <f>IF(ISBLANK(INDEX('Policy Characteristics'!E:E,MATCH($C557,'Policy Characteristics'!$C:$C,0))),"",INDEX('Policy Characteristics'!E:E,MATCH($C557,'Policy Characteristics'!$C:$C,0)))</f>
        <v>elec CCS subsidy</v>
      </c>
      <c r="L557" s="370">
        <f>IF(ISBLANK(INDEX('Policy Characteristics'!F:F,MATCH($C557,'Policy Characteristics'!$C:$C,0))),"",INDEX('Policy Characteristics'!F:F,MATCH($C557,'Policy Characteristics'!$C:$C,0)))</f>
        <v>-150</v>
      </c>
      <c r="M557" s="370">
        <f>IF(ISBLANK(INDEX('Policy Characteristics'!G:G,MATCH($C557,'Policy Characteristics'!$C:$C,0))),"",INDEX('Policy Characteristics'!G:G,MATCH($C557,'Policy Characteristics'!$C:$C,0)))</f>
        <v>150</v>
      </c>
      <c r="N557" s="370">
        <f>IF(ISBLANK(INDEX('Policy Characteristics'!H:H,MATCH($C557,'Policy Characteristics'!$C:$C,0))),"",INDEX('Policy Characteristics'!H:H,MATCH($C557,'Policy Characteristics'!$C:$C,0)))</f>
        <v>1</v>
      </c>
      <c r="O557" s="354" t="str">
        <f>IF(ISBLANK(INDEX('Policy Characteristics'!I:I,MATCH($C557,'Policy Characteristics'!$C:$C,0))),"",INDEX('Policy Characteristics'!I:I,MATCH($C557,'Policy Characteristics'!$C:$C,0)))</f>
        <v>thousand KRW/metric ton CO2e</v>
      </c>
      <c r="P557" s="354" t="str">
        <f>IF(ISBLANK(INDEX('Policy Characteristics'!J:J,MATCH($C557,'Policy Characteristics'!$C:$C,0))),"",INDEX('Policy Characteristics'!J:J,MATCH($C557,'Policy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57"/>
    </row>
    <row r="558" spans="1:19" ht="19.899999999999999" customHeight="1">
      <c r="A558" s="354" t="str">
        <f>IF(ISBLANK(INDEX('Policy Characteristics'!A:A,MATCH($C558,'Policy Characteristics'!$C:$C,0))),"",INDEX('Policy Characteristics'!A:A,MATCH($C558,'Policy Characteristics'!$C:$C,0)))</f>
        <v>Electricity Supply</v>
      </c>
      <c r="B558" s="366" t="str">
        <f>IF(ISBLANK(INDEX('Policy Characteristics'!B:B,MATCH($C558,'Policy Characteristics'!$C:$C,0))),"",INDEX('Policy Characteristics'!B:B,MATCH($C558,'Policy Characteristics'!$C:$C,0)))</f>
        <v>Electricity CCS Subsidy</v>
      </c>
      <c r="C558" s="354" t="str">
        <f>$C$557</f>
        <v>Additional Subsidy for Elec CCS</v>
      </c>
      <c r="D558" s="348" t="s">
        <v>738</v>
      </c>
      <c r="F558" s="348" t="s">
        <v>739</v>
      </c>
      <c r="H558" s="18">
        <v>2261</v>
      </c>
      <c r="I558" t="s">
        <v>680</v>
      </c>
      <c r="J558" s="368" t="str">
        <f>IF(ISBLANK(INDEX('Policy Characteristics'!D:D,MATCH($C558,'Policy Characteristics'!$C:$C,0))),"",INDEX('Policy Characteristics'!D:D,MATCH($C558,'Policy Characteristics'!$C:$C,0)))</f>
        <v>Electricity CCS Subsidy</v>
      </c>
      <c r="K558" s="354" t="str">
        <f>IF(ISBLANK(INDEX('Policy Characteristics'!E:E,MATCH($C558,'Policy Characteristics'!$C:$C,0))),"",INDEX('Policy Characteristics'!E:E,MATCH($C558,'Policy Characteristics'!$C:$C,0)))</f>
        <v>elec CCS subsidy</v>
      </c>
      <c r="L558" s="370">
        <f>IF(ISBLANK(INDEX('Policy Characteristics'!F:F,MATCH($C558,'Policy Characteristics'!$C:$C,0))),"",INDEX('Policy Characteristics'!F:F,MATCH($C558,'Policy Characteristics'!$C:$C,0)))</f>
        <v>-150</v>
      </c>
      <c r="M558" s="370">
        <f>IF(ISBLANK(INDEX('Policy Characteristics'!G:G,MATCH($C558,'Policy Characteristics'!$C:$C,0))),"",INDEX('Policy Characteristics'!G:G,MATCH($C558,'Policy Characteristics'!$C:$C,0)))</f>
        <v>150</v>
      </c>
      <c r="N558" s="370">
        <f>IF(ISBLANK(INDEX('Policy Characteristics'!H:H,MATCH($C558,'Policy Characteristics'!$C:$C,0))),"",INDEX('Policy Characteristics'!H:H,MATCH($C558,'Policy Characteristics'!$C:$C,0)))</f>
        <v>1</v>
      </c>
      <c r="O558" s="354" t="str">
        <f>IF(ISBLANK(INDEX('Policy Characteristics'!I:I,MATCH($C558,'Policy Characteristics'!$C:$C,0))),"",INDEX('Policy Characteristics'!I:I,MATCH($C558,'Policy Characteristics'!$C:$C,0)))</f>
        <v>thousand KRW/metric ton CO2e</v>
      </c>
      <c r="P558" s="354" t="str">
        <f>IF(ISBLANK(INDEX('Policy Characteristics'!J:J,MATCH($C558,'Policy Characteristics'!$C:$C,0))),"",INDEX('Policy Characteristics'!J:J,MATCH($C558,'Policy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58"/>
    </row>
    <row r="559" spans="1:19" ht="19.899999999999999" customHeight="1">
      <c r="A559" s="354" t="str">
        <f>IF(ISBLANK(INDEX('Policy Characteristics'!A:A,MATCH($C559,'Policy Characteristics'!$C:$C,0))),"",INDEX('Policy Characteristics'!A:A,MATCH($C559,'Policy Characteristics'!$C:$C,0)))</f>
        <v>Electricity Supply</v>
      </c>
      <c r="B559" s="366" t="str">
        <f>IF(ISBLANK(INDEX('Policy Characteristics'!B:B,MATCH($C559,'Policy Characteristics'!$C:$C,0))),"",INDEX('Policy Characteristics'!B:B,MATCH($C559,'Policy Characteristics'!$C:$C,0)))</f>
        <v>Electricity CCS Subsidy</v>
      </c>
      <c r="C559" s="354" t="str">
        <f t="shared" ref="C559:C580" si="31">$C$557</f>
        <v>Additional Subsidy for Elec CCS</v>
      </c>
      <c r="D559" s="348" t="s">
        <v>740</v>
      </c>
      <c r="F559" s="348" t="s">
        <v>741</v>
      </c>
      <c r="H559" s="18">
        <v>2262</v>
      </c>
      <c r="I559" t="s">
        <v>680</v>
      </c>
      <c r="J559" s="368" t="str">
        <f>IF(ISBLANK(INDEX('Policy Characteristics'!D:D,MATCH($C559,'Policy Characteristics'!$C:$C,0))),"",INDEX('Policy Characteristics'!D:D,MATCH($C559,'Policy Characteristics'!$C:$C,0)))</f>
        <v>Electricity CCS Subsidy</v>
      </c>
      <c r="K559" s="354" t="str">
        <f>IF(ISBLANK(INDEX('Policy Characteristics'!E:E,MATCH($C559,'Policy Characteristics'!$C:$C,0))),"",INDEX('Policy Characteristics'!E:E,MATCH($C559,'Policy Characteristics'!$C:$C,0)))</f>
        <v>elec CCS subsidy</v>
      </c>
      <c r="L559" s="370">
        <f>IF(ISBLANK(INDEX('Policy Characteristics'!F:F,MATCH($C559,'Policy Characteristics'!$C:$C,0))),"",INDEX('Policy Characteristics'!F:F,MATCH($C559,'Policy Characteristics'!$C:$C,0)))</f>
        <v>-150</v>
      </c>
      <c r="M559" s="370">
        <f>IF(ISBLANK(INDEX('Policy Characteristics'!G:G,MATCH($C559,'Policy Characteristics'!$C:$C,0))),"",INDEX('Policy Characteristics'!G:G,MATCH($C559,'Policy Characteristics'!$C:$C,0)))</f>
        <v>150</v>
      </c>
      <c r="N559" s="370">
        <f>IF(ISBLANK(INDEX('Policy Characteristics'!H:H,MATCH($C559,'Policy Characteristics'!$C:$C,0))),"",INDEX('Policy Characteristics'!H:H,MATCH($C559,'Policy Characteristics'!$C:$C,0)))</f>
        <v>1</v>
      </c>
      <c r="O559" s="354" t="str">
        <f>IF(ISBLANK(INDEX('Policy Characteristics'!I:I,MATCH($C559,'Policy Characteristics'!$C:$C,0))),"",INDEX('Policy Characteristics'!I:I,MATCH($C559,'Policy Characteristics'!$C:$C,0)))</f>
        <v>thousand KRW/metric ton CO2e</v>
      </c>
      <c r="P559" s="354" t="str">
        <f>IF(ISBLANK(INDEX('Policy Characteristics'!J:J,MATCH($C559,'Policy Characteristics'!$C:$C,0))),"",INDEX('Policy Characteristics'!J:J,MATCH($C559,'Policy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59"/>
    </row>
    <row r="560" spans="1:19" ht="19.899999999999999" customHeight="1">
      <c r="A560" s="354" t="str">
        <f>IF(ISBLANK(INDEX('Policy Characteristics'!A:A,MATCH($C560,'Policy Characteristics'!$C:$C,0))),"",INDEX('Policy Characteristics'!A:A,MATCH($C560,'Policy Characteristics'!$C:$C,0)))</f>
        <v>Electricity Supply</v>
      </c>
      <c r="B560" s="366" t="str">
        <f>IF(ISBLANK(INDEX('Policy Characteristics'!B:B,MATCH($C560,'Policy Characteristics'!$C:$C,0))),"",INDEX('Policy Characteristics'!B:B,MATCH($C560,'Policy Characteristics'!$C:$C,0)))</f>
        <v>Electricity CCS Subsidy</v>
      </c>
      <c r="C560" s="354" t="str">
        <f t="shared" si="31"/>
        <v>Additional Subsidy for Elec CCS</v>
      </c>
      <c r="D560" s="348" t="s">
        <v>742</v>
      </c>
      <c r="F560" s="348" t="s">
        <v>743</v>
      </c>
      <c r="H560" s="18">
        <v>2263</v>
      </c>
      <c r="I560" t="s">
        <v>680</v>
      </c>
      <c r="J560" s="368" t="str">
        <f>IF(ISBLANK(INDEX('Policy Characteristics'!D:D,MATCH($C560,'Policy Characteristics'!$C:$C,0))),"",INDEX('Policy Characteristics'!D:D,MATCH($C560,'Policy Characteristics'!$C:$C,0)))</f>
        <v>Electricity CCS Subsidy</v>
      </c>
      <c r="K560" s="354" t="str">
        <f>IF(ISBLANK(INDEX('Policy Characteristics'!E:E,MATCH($C560,'Policy Characteristics'!$C:$C,0))),"",INDEX('Policy Characteristics'!E:E,MATCH($C560,'Policy Characteristics'!$C:$C,0)))</f>
        <v>elec CCS subsidy</v>
      </c>
      <c r="L560" s="370">
        <f>IF(ISBLANK(INDEX('Policy Characteristics'!F:F,MATCH($C560,'Policy Characteristics'!$C:$C,0))),"",INDEX('Policy Characteristics'!F:F,MATCH($C560,'Policy Characteristics'!$C:$C,0)))</f>
        <v>-150</v>
      </c>
      <c r="M560" s="370">
        <f>IF(ISBLANK(INDEX('Policy Characteristics'!G:G,MATCH($C560,'Policy Characteristics'!$C:$C,0))),"",INDEX('Policy Characteristics'!G:G,MATCH($C560,'Policy Characteristics'!$C:$C,0)))</f>
        <v>150</v>
      </c>
      <c r="N560" s="370">
        <f>IF(ISBLANK(INDEX('Policy Characteristics'!H:H,MATCH($C560,'Policy Characteristics'!$C:$C,0))),"",INDEX('Policy Characteristics'!H:H,MATCH($C560,'Policy Characteristics'!$C:$C,0)))</f>
        <v>1</v>
      </c>
      <c r="O560" s="354" t="str">
        <f>IF(ISBLANK(INDEX('Policy Characteristics'!I:I,MATCH($C560,'Policy Characteristics'!$C:$C,0))),"",INDEX('Policy Characteristics'!I:I,MATCH($C560,'Policy Characteristics'!$C:$C,0)))</f>
        <v>thousand KRW/metric ton CO2e</v>
      </c>
      <c r="P560" s="354" t="str">
        <f>IF(ISBLANK(INDEX('Policy Characteristics'!J:J,MATCH($C560,'Policy Characteristics'!$C:$C,0))),"",INDEX('Policy Characteristics'!J:J,MATCH($C560,'Policy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60"/>
    </row>
    <row r="561" spans="1:18" ht="19.899999999999999" customHeight="1">
      <c r="A561" s="354" t="str">
        <f>IF(ISBLANK(INDEX('Policy Characteristics'!A:A,MATCH($C561,'Policy Characteristics'!$C:$C,0))),"",INDEX('Policy Characteristics'!A:A,MATCH($C561,'Policy Characteristics'!$C:$C,0)))</f>
        <v>Electricity Supply</v>
      </c>
      <c r="B561" s="366" t="str">
        <f>IF(ISBLANK(INDEX('Policy Characteristics'!B:B,MATCH($C561,'Policy Characteristics'!$C:$C,0))),"",INDEX('Policy Characteristics'!B:B,MATCH($C561,'Policy Characteristics'!$C:$C,0)))</f>
        <v>Electricity CCS Subsidy</v>
      </c>
      <c r="C561" s="354" t="str">
        <f t="shared" si="31"/>
        <v>Additional Subsidy for Elec CCS</v>
      </c>
      <c r="D561" s="348" t="s">
        <v>744</v>
      </c>
      <c r="F561" s="348" t="s">
        <v>745</v>
      </c>
      <c r="H561" s="18">
        <v>2264</v>
      </c>
      <c r="I561" t="s">
        <v>680</v>
      </c>
      <c r="J561" s="368" t="str">
        <f>IF(ISBLANK(INDEX('Policy Characteristics'!D:D,MATCH($C561,'Policy Characteristics'!$C:$C,0))),"",INDEX('Policy Characteristics'!D:D,MATCH($C561,'Policy Characteristics'!$C:$C,0)))</f>
        <v>Electricity CCS Subsidy</v>
      </c>
      <c r="K561" s="354" t="str">
        <f>IF(ISBLANK(INDEX('Policy Characteristics'!E:E,MATCH($C561,'Policy Characteristics'!$C:$C,0))),"",INDEX('Policy Characteristics'!E:E,MATCH($C561,'Policy Characteristics'!$C:$C,0)))</f>
        <v>elec CCS subsidy</v>
      </c>
      <c r="L561" s="370">
        <f>IF(ISBLANK(INDEX('Policy Characteristics'!F:F,MATCH($C561,'Policy Characteristics'!$C:$C,0))),"",INDEX('Policy Characteristics'!F:F,MATCH($C561,'Policy Characteristics'!$C:$C,0)))</f>
        <v>-150</v>
      </c>
      <c r="M561" s="370">
        <f>IF(ISBLANK(INDEX('Policy Characteristics'!G:G,MATCH($C561,'Policy Characteristics'!$C:$C,0))),"",INDEX('Policy Characteristics'!G:G,MATCH($C561,'Policy Characteristics'!$C:$C,0)))</f>
        <v>150</v>
      </c>
      <c r="N561" s="370">
        <f>IF(ISBLANK(INDEX('Policy Characteristics'!H:H,MATCH($C561,'Policy Characteristics'!$C:$C,0))),"",INDEX('Policy Characteristics'!H:H,MATCH($C561,'Policy Characteristics'!$C:$C,0)))</f>
        <v>1</v>
      </c>
      <c r="O561" s="354" t="str">
        <f>IF(ISBLANK(INDEX('Policy Characteristics'!I:I,MATCH($C561,'Policy Characteristics'!$C:$C,0))),"",INDEX('Policy Characteristics'!I:I,MATCH($C561,'Policy Characteristics'!$C:$C,0)))</f>
        <v>thousand KRW/metric ton CO2e</v>
      </c>
      <c r="P561" s="354" t="str">
        <f>IF(ISBLANK(INDEX('Policy Characteristics'!J:J,MATCH($C561,'Policy Characteristics'!$C:$C,0))),"",INDEX('Policy Characteristics'!J:J,MATCH($C561,'Policy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61"/>
    </row>
    <row r="562" spans="1:18" ht="19.899999999999999" customHeight="1">
      <c r="A562" s="354" t="str">
        <f>IF(ISBLANK(INDEX('Policy Characteristics'!A:A,MATCH($C562,'Policy Characteristics'!$C:$C,0))),"",INDEX('Policy Characteristics'!A:A,MATCH($C562,'Policy Characteristics'!$C:$C,0)))</f>
        <v>Electricity Supply</v>
      </c>
      <c r="B562" s="366" t="str">
        <f>IF(ISBLANK(INDEX('Policy Characteristics'!B:B,MATCH($C562,'Policy Characteristics'!$C:$C,0))),"",INDEX('Policy Characteristics'!B:B,MATCH($C562,'Policy Characteristics'!$C:$C,0)))</f>
        <v>Electricity CCS Subsidy</v>
      </c>
      <c r="C562" s="354" t="str">
        <f t="shared" si="31"/>
        <v>Additional Subsidy for Elec CCS</v>
      </c>
      <c r="D562" s="348" t="s">
        <v>746</v>
      </c>
      <c r="F562" s="348" t="s">
        <v>747</v>
      </c>
      <c r="H562" s="18">
        <v>2265</v>
      </c>
      <c r="I562" t="s">
        <v>680</v>
      </c>
      <c r="J562" s="368" t="str">
        <f>IF(ISBLANK(INDEX('Policy Characteristics'!D:D,MATCH($C562,'Policy Characteristics'!$C:$C,0))),"",INDEX('Policy Characteristics'!D:D,MATCH($C562,'Policy Characteristics'!$C:$C,0)))</f>
        <v>Electricity CCS Subsidy</v>
      </c>
      <c r="K562" s="354" t="str">
        <f>IF(ISBLANK(INDEX('Policy Characteristics'!E:E,MATCH($C562,'Policy Characteristics'!$C:$C,0))),"",INDEX('Policy Characteristics'!E:E,MATCH($C562,'Policy Characteristics'!$C:$C,0)))</f>
        <v>elec CCS subsidy</v>
      </c>
      <c r="L562" s="370">
        <f>IF(ISBLANK(INDEX('Policy Characteristics'!F:F,MATCH($C562,'Policy Characteristics'!$C:$C,0))),"",INDEX('Policy Characteristics'!F:F,MATCH($C562,'Policy Characteristics'!$C:$C,0)))</f>
        <v>-150</v>
      </c>
      <c r="M562" s="370">
        <f>IF(ISBLANK(INDEX('Policy Characteristics'!G:G,MATCH($C562,'Policy Characteristics'!$C:$C,0))),"",INDEX('Policy Characteristics'!G:G,MATCH($C562,'Policy Characteristics'!$C:$C,0)))</f>
        <v>150</v>
      </c>
      <c r="N562" s="370">
        <f>IF(ISBLANK(INDEX('Policy Characteristics'!H:H,MATCH($C562,'Policy Characteristics'!$C:$C,0))),"",INDEX('Policy Characteristics'!H:H,MATCH($C562,'Policy Characteristics'!$C:$C,0)))</f>
        <v>1</v>
      </c>
      <c r="O562" s="354" t="str">
        <f>IF(ISBLANK(INDEX('Policy Characteristics'!I:I,MATCH($C562,'Policy Characteristics'!$C:$C,0))),"",INDEX('Policy Characteristics'!I:I,MATCH($C562,'Policy Characteristics'!$C:$C,0)))</f>
        <v>thousand KRW/metric ton CO2e</v>
      </c>
      <c r="P562" s="354" t="str">
        <f>IF(ISBLANK(INDEX('Policy Characteristics'!J:J,MATCH($C562,'Policy Characteristics'!$C:$C,0))),"",INDEX('Policy Characteristics'!J:J,MATCH($C562,'Policy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62"/>
    </row>
    <row r="563" spans="1:18" ht="19.899999999999999" customHeight="1">
      <c r="A563" s="354" t="str">
        <f>IF(ISBLANK(INDEX('Policy Characteristics'!A:A,MATCH($C563,'Policy Characteristics'!$C:$C,0))),"",INDEX('Policy Characteristics'!A:A,MATCH($C563,'Policy Characteristics'!$C:$C,0)))</f>
        <v>Electricity Supply</v>
      </c>
      <c r="B563" s="366" t="str">
        <f>IF(ISBLANK(INDEX('Policy Characteristics'!B:B,MATCH($C563,'Policy Characteristics'!$C:$C,0))),"",INDEX('Policy Characteristics'!B:B,MATCH($C563,'Policy Characteristics'!$C:$C,0)))</f>
        <v>Electricity CCS Subsidy</v>
      </c>
      <c r="C563" s="354" t="str">
        <f t="shared" si="31"/>
        <v>Additional Subsidy for Elec CCS</v>
      </c>
      <c r="D563" s="348" t="s">
        <v>748</v>
      </c>
      <c r="F563" s="348" t="s">
        <v>749</v>
      </c>
      <c r="H563" s="18">
        <v>2266</v>
      </c>
      <c r="I563" t="s">
        <v>680</v>
      </c>
      <c r="J563" s="368" t="str">
        <f>IF(ISBLANK(INDEX('Policy Characteristics'!D:D,MATCH($C563,'Policy Characteristics'!$C:$C,0))),"",INDEX('Policy Characteristics'!D:D,MATCH($C563,'Policy Characteristics'!$C:$C,0)))</f>
        <v>Electricity CCS Subsidy</v>
      </c>
      <c r="K563" s="354" t="str">
        <f>IF(ISBLANK(INDEX('Policy Characteristics'!E:E,MATCH($C563,'Policy Characteristics'!$C:$C,0))),"",INDEX('Policy Characteristics'!E:E,MATCH($C563,'Policy Characteristics'!$C:$C,0)))</f>
        <v>elec CCS subsidy</v>
      </c>
      <c r="L563" s="370">
        <f>IF(ISBLANK(INDEX('Policy Characteristics'!F:F,MATCH($C563,'Policy Characteristics'!$C:$C,0))),"",INDEX('Policy Characteristics'!F:F,MATCH($C563,'Policy Characteristics'!$C:$C,0)))</f>
        <v>-150</v>
      </c>
      <c r="M563" s="370">
        <f>IF(ISBLANK(INDEX('Policy Characteristics'!G:G,MATCH($C563,'Policy Characteristics'!$C:$C,0))),"",INDEX('Policy Characteristics'!G:G,MATCH($C563,'Policy Characteristics'!$C:$C,0)))</f>
        <v>150</v>
      </c>
      <c r="N563" s="370">
        <f>IF(ISBLANK(INDEX('Policy Characteristics'!H:H,MATCH($C563,'Policy Characteristics'!$C:$C,0))),"",INDEX('Policy Characteristics'!H:H,MATCH($C563,'Policy Characteristics'!$C:$C,0)))</f>
        <v>1</v>
      </c>
      <c r="O563" s="354" t="str">
        <f>IF(ISBLANK(INDEX('Policy Characteristics'!I:I,MATCH($C563,'Policy Characteristics'!$C:$C,0))),"",INDEX('Policy Characteristics'!I:I,MATCH($C563,'Policy Characteristics'!$C:$C,0)))</f>
        <v>thousand KRW/metric ton CO2e</v>
      </c>
      <c r="P563" s="354" t="str">
        <f>IF(ISBLANK(INDEX('Policy Characteristics'!J:J,MATCH($C563,'Policy Characteristics'!$C:$C,0))),"",INDEX('Policy Characteristics'!J:J,MATCH($C563,'Policy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63"/>
    </row>
    <row r="564" spans="1:18" ht="19.899999999999999" customHeight="1">
      <c r="A564" s="354" t="str">
        <f>IF(ISBLANK(INDEX('Policy Characteristics'!A:A,MATCH($C564,'Policy Characteristics'!$C:$C,0))),"",INDEX('Policy Characteristics'!A:A,MATCH($C564,'Policy Characteristics'!$C:$C,0)))</f>
        <v>Electricity Supply</v>
      </c>
      <c r="B564" s="366" t="str">
        <f>IF(ISBLANK(INDEX('Policy Characteristics'!B:B,MATCH($C564,'Policy Characteristics'!$C:$C,0))),"",INDEX('Policy Characteristics'!B:B,MATCH($C564,'Policy Characteristics'!$C:$C,0)))</f>
        <v>Electricity CCS Subsidy</v>
      </c>
      <c r="C564" s="354" t="str">
        <f t="shared" si="31"/>
        <v>Additional Subsidy for Elec CCS</v>
      </c>
      <c r="D564" s="348" t="s">
        <v>750</v>
      </c>
      <c r="F564" s="348" t="s">
        <v>751</v>
      </c>
      <c r="H564" s="18">
        <v>2267</v>
      </c>
      <c r="I564" t="s">
        <v>680</v>
      </c>
      <c r="J564" s="368" t="str">
        <f>IF(ISBLANK(INDEX('Policy Characteristics'!D:D,MATCH($C564,'Policy Characteristics'!$C:$C,0))),"",INDEX('Policy Characteristics'!D:D,MATCH($C564,'Policy Characteristics'!$C:$C,0)))</f>
        <v>Electricity CCS Subsidy</v>
      </c>
      <c r="K564" s="354" t="str">
        <f>IF(ISBLANK(INDEX('Policy Characteristics'!E:E,MATCH($C564,'Policy Characteristics'!$C:$C,0))),"",INDEX('Policy Characteristics'!E:E,MATCH($C564,'Policy Characteristics'!$C:$C,0)))</f>
        <v>elec CCS subsidy</v>
      </c>
      <c r="L564" s="370">
        <f>IF(ISBLANK(INDEX('Policy Characteristics'!F:F,MATCH($C564,'Policy Characteristics'!$C:$C,0))),"",INDEX('Policy Characteristics'!F:F,MATCH($C564,'Policy Characteristics'!$C:$C,0)))</f>
        <v>-150</v>
      </c>
      <c r="M564" s="370">
        <f>IF(ISBLANK(INDEX('Policy Characteristics'!G:G,MATCH($C564,'Policy Characteristics'!$C:$C,0))),"",INDEX('Policy Characteristics'!G:G,MATCH($C564,'Policy Characteristics'!$C:$C,0)))</f>
        <v>150</v>
      </c>
      <c r="N564" s="370">
        <f>IF(ISBLANK(INDEX('Policy Characteristics'!H:H,MATCH($C564,'Policy Characteristics'!$C:$C,0))),"",INDEX('Policy Characteristics'!H:H,MATCH($C564,'Policy Characteristics'!$C:$C,0)))</f>
        <v>1</v>
      </c>
      <c r="O564" s="354" t="str">
        <f>IF(ISBLANK(INDEX('Policy Characteristics'!I:I,MATCH($C564,'Policy Characteristics'!$C:$C,0))),"",INDEX('Policy Characteristics'!I:I,MATCH($C564,'Policy Characteristics'!$C:$C,0)))</f>
        <v>thousand KRW/metric ton CO2e</v>
      </c>
      <c r="P564" s="354" t="str">
        <f>IF(ISBLANK(INDEX('Policy Characteristics'!J:J,MATCH($C564,'Policy Characteristics'!$C:$C,0))),"",INDEX('Policy Characteristics'!J:J,MATCH($C564,'Policy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64"/>
    </row>
    <row r="565" spans="1:18" ht="19.899999999999999" customHeight="1">
      <c r="A565" s="354" t="str">
        <f>IF(ISBLANK(INDEX('Policy Characteristics'!A:A,MATCH($C565,'Policy Characteristics'!$C:$C,0))),"",INDEX('Policy Characteristics'!A:A,MATCH($C565,'Policy Characteristics'!$C:$C,0)))</f>
        <v>Electricity Supply</v>
      </c>
      <c r="B565" s="366" t="str">
        <f>IF(ISBLANK(INDEX('Policy Characteristics'!B:B,MATCH($C565,'Policy Characteristics'!$C:$C,0))),"",INDEX('Policy Characteristics'!B:B,MATCH($C565,'Policy Characteristics'!$C:$C,0)))</f>
        <v>Electricity CCS Subsidy</v>
      </c>
      <c r="C565" s="354" t="str">
        <f t="shared" si="31"/>
        <v>Additional Subsidy for Elec CCS</v>
      </c>
      <c r="D565" s="348" t="s">
        <v>752</v>
      </c>
      <c r="F565" s="348" t="s">
        <v>753</v>
      </c>
      <c r="H565" s="18">
        <v>2268</v>
      </c>
      <c r="I565" t="s">
        <v>680</v>
      </c>
      <c r="J565" s="368" t="str">
        <f>IF(ISBLANK(INDEX('Policy Characteristics'!D:D,MATCH($C565,'Policy Characteristics'!$C:$C,0))),"",INDEX('Policy Characteristics'!D:D,MATCH($C565,'Policy Characteristics'!$C:$C,0)))</f>
        <v>Electricity CCS Subsidy</v>
      </c>
      <c r="K565" s="354" t="str">
        <f>IF(ISBLANK(INDEX('Policy Characteristics'!E:E,MATCH($C565,'Policy Characteristics'!$C:$C,0))),"",INDEX('Policy Characteristics'!E:E,MATCH($C565,'Policy Characteristics'!$C:$C,0)))</f>
        <v>elec CCS subsidy</v>
      </c>
      <c r="L565" s="370">
        <f>IF(ISBLANK(INDEX('Policy Characteristics'!F:F,MATCH($C565,'Policy Characteristics'!$C:$C,0))),"",INDEX('Policy Characteristics'!F:F,MATCH($C565,'Policy Characteristics'!$C:$C,0)))</f>
        <v>-150</v>
      </c>
      <c r="M565" s="370">
        <f>IF(ISBLANK(INDEX('Policy Characteristics'!G:G,MATCH($C565,'Policy Characteristics'!$C:$C,0))),"",INDEX('Policy Characteristics'!G:G,MATCH($C565,'Policy Characteristics'!$C:$C,0)))</f>
        <v>150</v>
      </c>
      <c r="N565" s="370">
        <f>IF(ISBLANK(INDEX('Policy Characteristics'!H:H,MATCH($C565,'Policy Characteristics'!$C:$C,0))),"",INDEX('Policy Characteristics'!H:H,MATCH($C565,'Policy Characteristics'!$C:$C,0)))</f>
        <v>1</v>
      </c>
      <c r="O565" s="354" t="str">
        <f>IF(ISBLANK(INDEX('Policy Characteristics'!I:I,MATCH($C565,'Policy Characteristics'!$C:$C,0))),"",INDEX('Policy Characteristics'!I:I,MATCH($C565,'Policy Characteristics'!$C:$C,0)))</f>
        <v>thousand KRW/metric ton CO2e</v>
      </c>
      <c r="P565" s="354" t="str">
        <f>IF(ISBLANK(INDEX('Policy Characteristics'!J:J,MATCH($C565,'Policy Characteristics'!$C:$C,0))),"",INDEX('Policy Characteristics'!J:J,MATCH($C565,'Policy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65"/>
    </row>
    <row r="566" spans="1:18" ht="19.899999999999999" customHeight="1">
      <c r="A566" s="354" t="str">
        <f>IF(ISBLANK(INDEX('Policy Characteristics'!A:A,MATCH($C566,'Policy Characteristics'!$C:$C,0))),"",INDEX('Policy Characteristics'!A:A,MATCH($C566,'Policy Characteristics'!$C:$C,0)))</f>
        <v>Electricity Supply</v>
      </c>
      <c r="B566" s="366" t="str">
        <f>IF(ISBLANK(INDEX('Policy Characteristics'!B:B,MATCH($C566,'Policy Characteristics'!$C:$C,0))),"",INDEX('Policy Characteristics'!B:B,MATCH($C566,'Policy Characteristics'!$C:$C,0)))</f>
        <v>Electricity CCS Subsidy</v>
      </c>
      <c r="C566" s="354" t="str">
        <f t="shared" si="31"/>
        <v>Additional Subsidy for Elec CCS</v>
      </c>
      <c r="D566" s="348" t="s">
        <v>754</v>
      </c>
      <c r="F566" s="348" t="s">
        <v>755</v>
      </c>
      <c r="H566" s="18">
        <v>2269</v>
      </c>
      <c r="I566" t="s">
        <v>680</v>
      </c>
      <c r="J566" s="368" t="str">
        <f>IF(ISBLANK(INDEX('Policy Characteristics'!D:D,MATCH($C566,'Policy Characteristics'!$C:$C,0))),"",INDEX('Policy Characteristics'!D:D,MATCH($C566,'Policy Characteristics'!$C:$C,0)))</f>
        <v>Electricity CCS Subsidy</v>
      </c>
      <c r="K566" s="354" t="str">
        <f>IF(ISBLANK(INDEX('Policy Characteristics'!E:E,MATCH($C566,'Policy Characteristics'!$C:$C,0))),"",INDEX('Policy Characteristics'!E:E,MATCH($C566,'Policy Characteristics'!$C:$C,0)))</f>
        <v>elec CCS subsidy</v>
      </c>
      <c r="L566" s="370">
        <f>IF(ISBLANK(INDEX('Policy Characteristics'!F:F,MATCH($C566,'Policy Characteristics'!$C:$C,0))),"",INDEX('Policy Characteristics'!F:F,MATCH($C566,'Policy Characteristics'!$C:$C,0)))</f>
        <v>-150</v>
      </c>
      <c r="M566" s="370">
        <f>IF(ISBLANK(INDEX('Policy Characteristics'!G:G,MATCH($C566,'Policy Characteristics'!$C:$C,0))),"",INDEX('Policy Characteristics'!G:G,MATCH($C566,'Policy Characteristics'!$C:$C,0)))</f>
        <v>150</v>
      </c>
      <c r="N566" s="370">
        <f>IF(ISBLANK(INDEX('Policy Characteristics'!H:H,MATCH($C566,'Policy Characteristics'!$C:$C,0))),"",INDEX('Policy Characteristics'!H:H,MATCH($C566,'Policy Characteristics'!$C:$C,0)))</f>
        <v>1</v>
      </c>
      <c r="O566" s="354" t="str">
        <f>IF(ISBLANK(INDEX('Policy Characteristics'!I:I,MATCH($C566,'Policy Characteristics'!$C:$C,0))),"",INDEX('Policy Characteristics'!I:I,MATCH($C566,'Policy Characteristics'!$C:$C,0)))</f>
        <v>thousand KRW/metric ton CO2e</v>
      </c>
      <c r="P566" s="354" t="str">
        <f>IF(ISBLANK(INDEX('Policy Characteristics'!J:J,MATCH($C566,'Policy Characteristics'!$C:$C,0))),"",INDEX('Policy Characteristics'!J:J,MATCH($C566,'Policy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66"/>
    </row>
    <row r="567" spans="1:18" ht="19.899999999999999" customHeight="1">
      <c r="A567" s="354" t="str">
        <f>IF(ISBLANK(INDEX('Policy Characteristics'!A:A,MATCH($C567,'Policy Characteristics'!$C:$C,0))),"",INDEX('Policy Characteristics'!A:A,MATCH($C567,'Policy Characteristics'!$C:$C,0)))</f>
        <v>Electricity Supply</v>
      </c>
      <c r="B567" s="366" t="str">
        <f>IF(ISBLANK(INDEX('Policy Characteristics'!B:B,MATCH($C567,'Policy Characteristics'!$C:$C,0))),"",INDEX('Policy Characteristics'!B:B,MATCH($C567,'Policy Characteristics'!$C:$C,0)))</f>
        <v>Electricity CCS Subsidy</v>
      </c>
      <c r="C567" s="354" t="str">
        <f t="shared" si="31"/>
        <v>Additional Subsidy for Elec CCS</v>
      </c>
      <c r="D567" s="348" t="s">
        <v>756</v>
      </c>
      <c r="F567" s="348" t="s">
        <v>757</v>
      </c>
      <c r="H567" s="18">
        <v>2270</v>
      </c>
      <c r="I567" t="s">
        <v>680</v>
      </c>
      <c r="J567" s="368" t="str">
        <f>IF(ISBLANK(INDEX('Policy Characteristics'!D:D,MATCH($C567,'Policy Characteristics'!$C:$C,0))),"",INDEX('Policy Characteristics'!D:D,MATCH($C567,'Policy Characteristics'!$C:$C,0)))</f>
        <v>Electricity CCS Subsidy</v>
      </c>
      <c r="K567" s="354" t="str">
        <f>IF(ISBLANK(INDEX('Policy Characteristics'!E:E,MATCH($C567,'Policy Characteristics'!$C:$C,0))),"",INDEX('Policy Characteristics'!E:E,MATCH($C567,'Policy Characteristics'!$C:$C,0)))</f>
        <v>elec CCS subsidy</v>
      </c>
      <c r="L567" s="370">
        <f>IF(ISBLANK(INDEX('Policy Characteristics'!F:F,MATCH($C567,'Policy Characteristics'!$C:$C,0))),"",INDEX('Policy Characteristics'!F:F,MATCH($C567,'Policy Characteristics'!$C:$C,0)))</f>
        <v>-150</v>
      </c>
      <c r="M567" s="370">
        <f>IF(ISBLANK(INDEX('Policy Characteristics'!G:G,MATCH($C567,'Policy Characteristics'!$C:$C,0))),"",INDEX('Policy Characteristics'!G:G,MATCH($C567,'Policy Characteristics'!$C:$C,0)))</f>
        <v>150</v>
      </c>
      <c r="N567" s="370">
        <f>IF(ISBLANK(INDEX('Policy Characteristics'!H:H,MATCH($C567,'Policy Characteristics'!$C:$C,0))),"",INDEX('Policy Characteristics'!H:H,MATCH($C567,'Policy Characteristics'!$C:$C,0)))</f>
        <v>1</v>
      </c>
      <c r="O567" s="354" t="str">
        <f>IF(ISBLANK(INDEX('Policy Characteristics'!I:I,MATCH($C567,'Policy Characteristics'!$C:$C,0))),"",INDEX('Policy Characteristics'!I:I,MATCH($C567,'Policy Characteristics'!$C:$C,0)))</f>
        <v>thousand KRW/metric ton CO2e</v>
      </c>
      <c r="P567" s="354" t="str">
        <f>IF(ISBLANK(INDEX('Policy Characteristics'!J:J,MATCH($C567,'Policy Characteristics'!$C:$C,0))),"",INDEX('Policy Characteristics'!J:J,MATCH($C567,'Policy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67"/>
    </row>
    <row r="568" spans="1:18" ht="19.899999999999999" customHeight="1">
      <c r="A568" s="354" t="str">
        <f>IF(ISBLANK(INDEX('Policy Characteristics'!A:A,MATCH($C568,'Policy Characteristics'!$C:$C,0))),"",INDEX('Policy Characteristics'!A:A,MATCH($C568,'Policy Characteristics'!$C:$C,0)))</f>
        <v>Electricity Supply</v>
      </c>
      <c r="B568" s="366" t="str">
        <f>IF(ISBLANK(INDEX('Policy Characteristics'!B:B,MATCH($C568,'Policy Characteristics'!$C:$C,0))),"",INDEX('Policy Characteristics'!B:B,MATCH($C568,'Policy Characteristics'!$C:$C,0)))</f>
        <v>Electricity CCS Subsidy</v>
      </c>
      <c r="C568" s="354" t="str">
        <f t="shared" si="31"/>
        <v>Additional Subsidy for Elec CCS</v>
      </c>
      <c r="D568" s="348" t="s">
        <v>758</v>
      </c>
      <c r="F568" s="348" t="s">
        <v>759</v>
      </c>
      <c r="H568" s="18">
        <v>2271</v>
      </c>
      <c r="I568" t="s">
        <v>680</v>
      </c>
      <c r="J568" s="368" t="str">
        <f>IF(ISBLANK(INDEX('Policy Characteristics'!D:D,MATCH($C568,'Policy Characteristics'!$C:$C,0))),"",INDEX('Policy Characteristics'!D:D,MATCH($C568,'Policy Characteristics'!$C:$C,0)))</f>
        <v>Electricity CCS Subsidy</v>
      </c>
      <c r="K568" s="354" t="str">
        <f>IF(ISBLANK(INDEX('Policy Characteristics'!E:E,MATCH($C568,'Policy Characteristics'!$C:$C,0))),"",INDEX('Policy Characteristics'!E:E,MATCH($C568,'Policy Characteristics'!$C:$C,0)))</f>
        <v>elec CCS subsidy</v>
      </c>
      <c r="L568" s="370">
        <f>IF(ISBLANK(INDEX('Policy Characteristics'!F:F,MATCH($C568,'Policy Characteristics'!$C:$C,0))),"",INDEX('Policy Characteristics'!F:F,MATCH($C568,'Policy Characteristics'!$C:$C,0)))</f>
        <v>-150</v>
      </c>
      <c r="M568" s="370">
        <f>IF(ISBLANK(INDEX('Policy Characteristics'!G:G,MATCH($C568,'Policy Characteristics'!$C:$C,0))),"",INDEX('Policy Characteristics'!G:G,MATCH($C568,'Policy Characteristics'!$C:$C,0)))</f>
        <v>150</v>
      </c>
      <c r="N568" s="370">
        <f>IF(ISBLANK(INDEX('Policy Characteristics'!H:H,MATCH($C568,'Policy Characteristics'!$C:$C,0))),"",INDEX('Policy Characteristics'!H:H,MATCH($C568,'Policy Characteristics'!$C:$C,0)))</f>
        <v>1</v>
      </c>
      <c r="O568" s="354" t="str">
        <f>IF(ISBLANK(INDEX('Policy Characteristics'!I:I,MATCH($C568,'Policy Characteristics'!$C:$C,0))),"",INDEX('Policy Characteristics'!I:I,MATCH($C568,'Policy Characteristics'!$C:$C,0)))</f>
        <v>thousand KRW/metric ton CO2e</v>
      </c>
      <c r="P568" s="354" t="str">
        <f>IF(ISBLANK(INDEX('Policy Characteristics'!J:J,MATCH($C568,'Policy Characteristics'!$C:$C,0))),"",INDEX('Policy Characteristics'!J:J,MATCH($C568,'Policy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68"/>
    </row>
    <row r="569" spans="1:18" ht="19.899999999999999" customHeight="1">
      <c r="A569" s="354" t="str">
        <f>IF(ISBLANK(INDEX('Policy Characteristics'!A:A,MATCH($C569,'Policy Characteristics'!$C:$C,0))),"",INDEX('Policy Characteristics'!A:A,MATCH($C569,'Policy Characteristics'!$C:$C,0)))</f>
        <v>Electricity Supply</v>
      </c>
      <c r="B569" s="366" t="str">
        <f>IF(ISBLANK(INDEX('Policy Characteristics'!B:B,MATCH($C569,'Policy Characteristics'!$C:$C,0))),"",INDEX('Policy Characteristics'!B:B,MATCH($C569,'Policy Characteristics'!$C:$C,0)))</f>
        <v>Electricity CCS Subsidy</v>
      </c>
      <c r="C569" s="354" t="str">
        <f t="shared" si="31"/>
        <v>Additional Subsidy for Elec CCS</v>
      </c>
      <c r="D569" s="348" t="s">
        <v>760</v>
      </c>
      <c r="F569" s="348" t="s">
        <v>761</v>
      </c>
      <c r="H569" s="18">
        <v>2272</v>
      </c>
      <c r="I569" t="s">
        <v>680</v>
      </c>
      <c r="J569" s="368" t="str">
        <f>IF(ISBLANK(INDEX('Policy Characteristics'!D:D,MATCH($C569,'Policy Characteristics'!$C:$C,0))),"",INDEX('Policy Characteristics'!D:D,MATCH($C569,'Policy Characteristics'!$C:$C,0)))</f>
        <v>Electricity CCS Subsidy</v>
      </c>
      <c r="K569" s="354" t="str">
        <f>IF(ISBLANK(INDEX('Policy Characteristics'!E:E,MATCH($C569,'Policy Characteristics'!$C:$C,0))),"",INDEX('Policy Characteristics'!E:E,MATCH($C569,'Policy Characteristics'!$C:$C,0)))</f>
        <v>elec CCS subsidy</v>
      </c>
      <c r="L569" s="370">
        <f>IF(ISBLANK(INDEX('Policy Characteristics'!F:F,MATCH($C569,'Policy Characteristics'!$C:$C,0))),"",INDEX('Policy Characteristics'!F:F,MATCH($C569,'Policy Characteristics'!$C:$C,0)))</f>
        <v>-150</v>
      </c>
      <c r="M569" s="370">
        <f>IF(ISBLANK(INDEX('Policy Characteristics'!G:G,MATCH($C569,'Policy Characteristics'!$C:$C,0))),"",INDEX('Policy Characteristics'!G:G,MATCH($C569,'Policy Characteristics'!$C:$C,0)))</f>
        <v>150</v>
      </c>
      <c r="N569" s="370">
        <f>IF(ISBLANK(INDEX('Policy Characteristics'!H:H,MATCH($C569,'Policy Characteristics'!$C:$C,0))),"",INDEX('Policy Characteristics'!H:H,MATCH($C569,'Policy Characteristics'!$C:$C,0)))</f>
        <v>1</v>
      </c>
      <c r="O569" s="354" t="str">
        <f>IF(ISBLANK(INDEX('Policy Characteristics'!I:I,MATCH($C569,'Policy Characteristics'!$C:$C,0))),"",INDEX('Policy Characteristics'!I:I,MATCH($C569,'Policy Characteristics'!$C:$C,0)))</f>
        <v>thousand KRW/metric ton CO2e</v>
      </c>
      <c r="P569" s="354" t="str">
        <f>IF(ISBLANK(INDEX('Policy Characteristics'!J:J,MATCH($C569,'Policy Characteristics'!$C:$C,0))),"",INDEX('Policy Characteristics'!J:J,MATCH($C569,'Policy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69"/>
    </row>
    <row r="570" spans="1:18" ht="19.899999999999999" customHeight="1">
      <c r="A570" s="354" t="str">
        <f>IF(ISBLANK(INDEX('Policy Characteristics'!A:A,MATCH($C570,'Policy Characteristics'!$C:$C,0))),"",INDEX('Policy Characteristics'!A:A,MATCH($C570,'Policy Characteristics'!$C:$C,0)))</f>
        <v>Electricity Supply</v>
      </c>
      <c r="B570" s="366" t="str">
        <f>IF(ISBLANK(INDEX('Policy Characteristics'!B:B,MATCH($C570,'Policy Characteristics'!$C:$C,0))),"",INDEX('Policy Characteristics'!B:B,MATCH($C570,'Policy Characteristics'!$C:$C,0)))</f>
        <v>Electricity CCS Subsidy</v>
      </c>
      <c r="C570" s="354" t="str">
        <f t="shared" si="31"/>
        <v>Additional Subsidy for Elec CCS</v>
      </c>
      <c r="D570" s="348" t="s">
        <v>762</v>
      </c>
      <c r="F570" s="348" t="s">
        <v>763</v>
      </c>
      <c r="H570" s="18">
        <v>2273</v>
      </c>
      <c r="I570" t="s">
        <v>680</v>
      </c>
      <c r="J570" s="368" t="str">
        <f>IF(ISBLANK(INDEX('Policy Characteristics'!D:D,MATCH($C570,'Policy Characteristics'!$C:$C,0))),"",INDEX('Policy Characteristics'!D:D,MATCH($C570,'Policy Characteristics'!$C:$C,0)))</f>
        <v>Electricity CCS Subsidy</v>
      </c>
      <c r="K570" s="354" t="str">
        <f>IF(ISBLANK(INDEX('Policy Characteristics'!E:E,MATCH($C570,'Policy Characteristics'!$C:$C,0))),"",INDEX('Policy Characteristics'!E:E,MATCH($C570,'Policy Characteristics'!$C:$C,0)))</f>
        <v>elec CCS subsidy</v>
      </c>
      <c r="L570" s="370">
        <f>IF(ISBLANK(INDEX('Policy Characteristics'!F:F,MATCH($C570,'Policy Characteristics'!$C:$C,0))),"",INDEX('Policy Characteristics'!F:F,MATCH($C570,'Policy Characteristics'!$C:$C,0)))</f>
        <v>-150</v>
      </c>
      <c r="M570" s="370">
        <f>IF(ISBLANK(INDEX('Policy Characteristics'!G:G,MATCH($C570,'Policy Characteristics'!$C:$C,0))),"",INDEX('Policy Characteristics'!G:G,MATCH($C570,'Policy Characteristics'!$C:$C,0)))</f>
        <v>150</v>
      </c>
      <c r="N570" s="370">
        <f>IF(ISBLANK(INDEX('Policy Characteristics'!H:H,MATCH($C570,'Policy Characteristics'!$C:$C,0))),"",INDEX('Policy Characteristics'!H:H,MATCH($C570,'Policy Characteristics'!$C:$C,0)))</f>
        <v>1</v>
      </c>
      <c r="O570" s="354" t="str">
        <f>IF(ISBLANK(INDEX('Policy Characteristics'!I:I,MATCH($C570,'Policy Characteristics'!$C:$C,0))),"",INDEX('Policy Characteristics'!I:I,MATCH($C570,'Policy Characteristics'!$C:$C,0)))</f>
        <v>thousand KRW/metric ton CO2e</v>
      </c>
      <c r="P570" s="354" t="str">
        <f>IF(ISBLANK(INDEX('Policy Characteristics'!J:J,MATCH($C570,'Policy Characteristics'!$C:$C,0))),"",INDEX('Policy Characteristics'!J:J,MATCH($C570,'Policy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70"/>
    </row>
    <row r="571" spans="1:18" ht="19.899999999999999" customHeight="1">
      <c r="A571" s="354" t="str">
        <f>IF(ISBLANK(INDEX('Policy Characteristics'!A:A,MATCH($C571,'Policy Characteristics'!$C:$C,0))),"",INDEX('Policy Characteristics'!A:A,MATCH($C571,'Policy Characteristics'!$C:$C,0)))</f>
        <v>Electricity Supply</v>
      </c>
      <c r="B571" s="366" t="str">
        <f>IF(ISBLANK(INDEX('Policy Characteristics'!B:B,MATCH($C571,'Policy Characteristics'!$C:$C,0))),"",INDEX('Policy Characteristics'!B:B,MATCH($C571,'Policy Characteristics'!$C:$C,0)))</f>
        <v>Electricity CCS Subsidy</v>
      </c>
      <c r="C571" s="354" t="str">
        <f t="shared" si="31"/>
        <v>Additional Subsidy for Elec CCS</v>
      </c>
      <c r="D571" s="348" t="s">
        <v>764</v>
      </c>
      <c r="F571" s="348" t="s">
        <v>765</v>
      </c>
      <c r="H571" s="18">
        <v>2274</v>
      </c>
      <c r="I571" t="s">
        <v>680</v>
      </c>
      <c r="J571" s="368" t="str">
        <f>IF(ISBLANK(INDEX('Policy Characteristics'!D:D,MATCH($C571,'Policy Characteristics'!$C:$C,0))),"",INDEX('Policy Characteristics'!D:D,MATCH($C571,'Policy Characteristics'!$C:$C,0)))</f>
        <v>Electricity CCS Subsidy</v>
      </c>
      <c r="K571" s="354" t="str">
        <f>IF(ISBLANK(INDEX('Policy Characteristics'!E:E,MATCH($C571,'Policy Characteristics'!$C:$C,0))),"",INDEX('Policy Characteristics'!E:E,MATCH($C571,'Policy Characteristics'!$C:$C,0)))</f>
        <v>elec CCS subsidy</v>
      </c>
      <c r="L571" s="370">
        <f>IF(ISBLANK(INDEX('Policy Characteristics'!F:F,MATCH($C571,'Policy Characteristics'!$C:$C,0))),"",INDEX('Policy Characteristics'!F:F,MATCH($C571,'Policy Characteristics'!$C:$C,0)))</f>
        <v>-150</v>
      </c>
      <c r="M571" s="370">
        <f>IF(ISBLANK(INDEX('Policy Characteristics'!G:G,MATCH($C571,'Policy Characteristics'!$C:$C,0))),"",INDEX('Policy Characteristics'!G:G,MATCH($C571,'Policy Characteristics'!$C:$C,0)))</f>
        <v>150</v>
      </c>
      <c r="N571" s="370">
        <f>IF(ISBLANK(INDEX('Policy Characteristics'!H:H,MATCH($C571,'Policy Characteristics'!$C:$C,0))),"",INDEX('Policy Characteristics'!H:H,MATCH($C571,'Policy Characteristics'!$C:$C,0)))</f>
        <v>1</v>
      </c>
      <c r="O571" s="354" t="str">
        <f>IF(ISBLANK(INDEX('Policy Characteristics'!I:I,MATCH($C571,'Policy Characteristics'!$C:$C,0))),"",INDEX('Policy Characteristics'!I:I,MATCH($C571,'Policy Characteristics'!$C:$C,0)))</f>
        <v>thousand KRW/metric ton CO2e</v>
      </c>
      <c r="P571" s="354" t="str">
        <f>IF(ISBLANK(INDEX('Policy Characteristics'!J:J,MATCH($C571,'Policy Characteristics'!$C:$C,0))),"",INDEX('Policy Characteristics'!J:J,MATCH($C571,'Policy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71"/>
    </row>
    <row r="572" spans="1:18" ht="19.899999999999999" customHeight="1">
      <c r="A572" s="354" t="str">
        <f>IF(ISBLANK(INDEX('Policy Characteristics'!A:A,MATCH($C572,'Policy Characteristics'!$C:$C,0))),"",INDEX('Policy Characteristics'!A:A,MATCH($C572,'Policy Characteristics'!$C:$C,0)))</f>
        <v>Electricity Supply</v>
      </c>
      <c r="B572" s="366" t="str">
        <f>IF(ISBLANK(INDEX('Policy Characteristics'!B:B,MATCH($C572,'Policy Characteristics'!$C:$C,0))),"",INDEX('Policy Characteristics'!B:B,MATCH($C572,'Policy Characteristics'!$C:$C,0)))</f>
        <v>Electricity CCS Subsidy</v>
      </c>
      <c r="C572" s="354" t="str">
        <f t="shared" si="31"/>
        <v>Additional Subsidy for Elec CCS</v>
      </c>
      <c r="D572" s="348" t="s">
        <v>766</v>
      </c>
      <c r="F572" s="348" t="s">
        <v>767</v>
      </c>
      <c r="H572" s="18">
        <v>2275</v>
      </c>
      <c r="I572" t="s">
        <v>680</v>
      </c>
      <c r="J572" s="368" t="str">
        <f>IF(ISBLANK(INDEX('Policy Characteristics'!D:D,MATCH($C572,'Policy Characteristics'!$C:$C,0))),"",INDEX('Policy Characteristics'!D:D,MATCH($C572,'Policy Characteristics'!$C:$C,0)))</f>
        <v>Electricity CCS Subsidy</v>
      </c>
      <c r="K572" s="354" t="str">
        <f>IF(ISBLANK(INDEX('Policy Characteristics'!E:E,MATCH($C572,'Policy Characteristics'!$C:$C,0))),"",INDEX('Policy Characteristics'!E:E,MATCH($C572,'Policy Characteristics'!$C:$C,0)))</f>
        <v>elec CCS subsidy</v>
      </c>
      <c r="L572" s="370">
        <f>IF(ISBLANK(INDEX('Policy Characteristics'!F:F,MATCH($C572,'Policy Characteristics'!$C:$C,0))),"",INDEX('Policy Characteristics'!F:F,MATCH($C572,'Policy Characteristics'!$C:$C,0)))</f>
        <v>-150</v>
      </c>
      <c r="M572" s="370">
        <f>IF(ISBLANK(INDEX('Policy Characteristics'!G:G,MATCH($C572,'Policy Characteristics'!$C:$C,0))),"",INDEX('Policy Characteristics'!G:G,MATCH($C572,'Policy Characteristics'!$C:$C,0)))</f>
        <v>150</v>
      </c>
      <c r="N572" s="370">
        <f>IF(ISBLANK(INDEX('Policy Characteristics'!H:H,MATCH($C572,'Policy Characteristics'!$C:$C,0))),"",INDEX('Policy Characteristics'!H:H,MATCH($C572,'Policy Characteristics'!$C:$C,0)))</f>
        <v>1</v>
      </c>
      <c r="O572" s="354" t="str">
        <f>IF(ISBLANK(INDEX('Policy Characteristics'!I:I,MATCH($C572,'Policy Characteristics'!$C:$C,0))),"",INDEX('Policy Characteristics'!I:I,MATCH($C572,'Policy Characteristics'!$C:$C,0)))</f>
        <v>thousand KRW/metric ton CO2e</v>
      </c>
      <c r="P572" s="354" t="str">
        <f>IF(ISBLANK(INDEX('Policy Characteristics'!J:J,MATCH($C572,'Policy Characteristics'!$C:$C,0))),"",INDEX('Policy Characteristics'!J:J,MATCH($C572,'Policy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72"/>
    </row>
    <row r="573" spans="1:18" ht="19.899999999999999" customHeight="1">
      <c r="A573" s="354" t="str">
        <f>IF(ISBLANK(INDEX('Policy Characteristics'!A:A,MATCH($C573,'Policy Characteristics'!$C:$C,0))),"",INDEX('Policy Characteristics'!A:A,MATCH($C573,'Policy Characteristics'!$C:$C,0)))</f>
        <v>Electricity Supply</v>
      </c>
      <c r="B573" s="366" t="str">
        <f>IF(ISBLANK(INDEX('Policy Characteristics'!B:B,MATCH($C573,'Policy Characteristics'!$C:$C,0))),"",INDEX('Policy Characteristics'!B:B,MATCH($C573,'Policy Characteristics'!$C:$C,0)))</f>
        <v>Electricity CCS Subsidy</v>
      </c>
      <c r="C573" s="354" t="str">
        <f t="shared" si="31"/>
        <v>Additional Subsidy for Elec CCS</v>
      </c>
      <c r="D573" s="348" t="s">
        <v>768</v>
      </c>
      <c r="F573" s="348" t="s">
        <v>769</v>
      </c>
      <c r="H573" s="18">
        <v>2276</v>
      </c>
      <c r="I573" t="s">
        <v>680</v>
      </c>
      <c r="J573" s="368" t="str">
        <f>IF(ISBLANK(INDEX('Policy Characteristics'!D:D,MATCH($C573,'Policy Characteristics'!$C:$C,0))),"",INDEX('Policy Characteristics'!D:D,MATCH($C573,'Policy Characteristics'!$C:$C,0)))</f>
        <v>Electricity CCS Subsidy</v>
      </c>
      <c r="K573" s="354" t="str">
        <f>IF(ISBLANK(INDEX('Policy Characteristics'!E:E,MATCH($C573,'Policy Characteristics'!$C:$C,0))),"",INDEX('Policy Characteristics'!E:E,MATCH($C573,'Policy Characteristics'!$C:$C,0)))</f>
        <v>elec CCS subsidy</v>
      </c>
      <c r="L573" s="370">
        <f>IF(ISBLANK(INDEX('Policy Characteristics'!F:F,MATCH($C573,'Policy Characteristics'!$C:$C,0))),"",INDEX('Policy Characteristics'!F:F,MATCH($C573,'Policy Characteristics'!$C:$C,0)))</f>
        <v>-150</v>
      </c>
      <c r="M573" s="370">
        <f>IF(ISBLANK(INDEX('Policy Characteristics'!G:G,MATCH($C573,'Policy Characteristics'!$C:$C,0))),"",INDEX('Policy Characteristics'!G:G,MATCH($C573,'Policy Characteristics'!$C:$C,0)))</f>
        <v>150</v>
      </c>
      <c r="N573" s="370">
        <f>IF(ISBLANK(INDEX('Policy Characteristics'!H:H,MATCH($C573,'Policy Characteristics'!$C:$C,0))),"",INDEX('Policy Characteristics'!H:H,MATCH($C573,'Policy Characteristics'!$C:$C,0)))</f>
        <v>1</v>
      </c>
      <c r="O573" s="354" t="str">
        <f>IF(ISBLANK(INDEX('Policy Characteristics'!I:I,MATCH($C573,'Policy Characteristics'!$C:$C,0))),"",INDEX('Policy Characteristics'!I:I,MATCH($C573,'Policy Characteristics'!$C:$C,0)))</f>
        <v>thousand KRW/metric ton CO2e</v>
      </c>
      <c r="P573" s="354" t="str">
        <f>IF(ISBLANK(INDEX('Policy Characteristics'!J:J,MATCH($C573,'Policy Characteristics'!$C:$C,0))),"",INDEX('Policy Characteristics'!J:J,MATCH($C573,'Policy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73"/>
    </row>
    <row r="574" spans="1:18" ht="19.899999999999999" customHeight="1">
      <c r="A574" s="354" t="str">
        <f>IF(ISBLANK(INDEX('Policy Characteristics'!A:A,MATCH($C574,'Policy Characteristics'!$C:$C,0))),"",INDEX('Policy Characteristics'!A:A,MATCH($C574,'Policy Characteristics'!$C:$C,0)))</f>
        <v>Electricity Supply</v>
      </c>
      <c r="B574" s="366" t="str">
        <f>IF(ISBLANK(INDEX('Policy Characteristics'!B:B,MATCH($C574,'Policy Characteristics'!$C:$C,0))),"",INDEX('Policy Characteristics'!B:B,MATCH($C574,'Policy Characteristics'!$C:$C,0)))</f>
        <v>Electricity CCS Subsidy</v>
      </c>
      <c r="C574" s="354" t="str">
        <f t="shared" si="31"/>
        <v>Additional Subsidy for Elec CCS</v>
      </c>
      <c r="D574" s="348" t="s">
        <v>770</v>
      </c>
      <c r="F574" s="348" t="s">
        <v>771</v>
      </c>
      <c r="H574" s="18">
        <v>2277</v>
      </c>
      <c r="I574" t="s">
        <v>670</v>
      </c>
      <c r="J574" s="368" t="str">
        <f>IF(ISBLANK(INDEX('Policy Characteristics'!D:D,MATCH($C574,'Policy Characteristics'!$C:$C,0))),"",INDEX('Policy Characteristics'!D:D,MATCH($C574,'Policy Characteristics'!$C:$C,0)))</f>
        <v>Electricity CCS Subsidy</v>
      </c>
      <c r="K574" s="354" t="str">
        <f>IF(ISBLANK(INDEX('Policy Characteristics'!E:E,MATCH($C574,'Policy Characteristics'!$C:$C,0))),"",INDEX('Policy Characteristics'!E:E,MATCH($C574,'Policy Characteristics'!$C:$C,0)))</f>
        <v>elec CCS subsidy</v>
      </c>
      <c r="L574" s="370">
        <f>IF(ISBLANK(INDEX('Policy Characteristics'!F:F,MATCH($C574,'Policy Characteristics'!$C:$C,0))),"",INDEX('Policy Characteristics'!F:F,MATCH($C574,'Policy Characteristics'!$C:$C,0)))</f>
        <v>-150</v>
      </c>
      <c r="M574" s="370">
        <f>IF(ISBLANK(INDEX('Policy Characteristics'!G:G,MATCH($C574,'Policy Characteristics'!$C:$C,0))),"",INDEX('Policy Characteristics'!G:G,MATCH($C574,'Policy Characteristics'!$C:$C,0)))</f>
        <v>150</v>
      </c>
      <c r="N574" s="370">
        <f>IF(ISBLANK(INDEX('Policy Characteristics'!H:H,MATCH($C574,'Policy Characteristics'!$C:$C,0))),"",INDEX('Policy Characteristics'!H:H,MATCH($C574,'Policy Characteristics'!$C:$C,0)))</f>
        <v>1</v>
      </c>
      <c r="O574" s="354" t="str">
        <f>IF(ISBLANK(INDEX('Policy Characteristics'!I:I,MATCH($C574,'Policy Characteristics'!$C:$C,0))),"",INDEX('Policy Characteristics'!I:I,MATCH($C574,'Policy Characteristics'!$C:$C,0)))</f>
        <v>thousand KRW/metric ton CO2e</v>
      </c>
      <c r="P574" s="354" t="str">
        <f>IF(ISBLANK(INDEX('Policy Characteristics'!J:J,MATCH($C574,'Policy Characteristics'!$C:$C,0))),"",INDEX('Policy Characteristics'!J:J,MATCH($C574,'Policy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74"/>
    </row>
    <row r="575" spans="1:18" ht="19.899999999999999" customHeight="1">
      <c r="A575" s="354" t="str">
        <f>IF(ISBLANK(INDEX('Policy Characteristics'!A:A,MATCH($C575,'Policy Characteristics'!$C:$C,0))),"",INDEX('Policy Characteristics'!A:A,MATCH($C575,'Policy Characteristics'!$C:$C,0)))</f>
        <v>Electricity Supply</v>
      </c>
      <c r="B575" s="366" t="str">
        <f>IF(ISBLANK(INDEX('Policy Characteristics'!B:B,MATCH($C575,'Policy Characteristics'!$C:$C,0))),"",INDEX('Policy Characteristics'!B:B,MATCH($C575,'Policy Characteristics'!$C:$C,0)))</f>
        <v>Electricity CCS Subsidy</v>
      </c>
      <c r="C575" s="354" t="str">
        <f t="shared" si="31"/>
        <v>Additional Subsidy for Elec CCS</v>
      </c>
      <c r="D575" s="348" t="s">
        <v>772</v>
      </c>
      <c r="F575" s="348" t="s">
        <v>773</v>
      </c>
      <c r="H575" s="18">
        <v>2278</v>
      </c>
      <c r="I575" t="s">
        <v>670</v>
      </c>
      <c r="J575" s="368" t="str">
        <f>IF(ISBLANK(INDEX('Policy Characteristics'!D:D,MATCH($C575,'Policy Characteristics'!$C:$C,0))),"",INDEX('Policy Characteristics'!D:D,MATCH($C575,'Policy Characteristics'!$C:$C,0)))</f>
        <v>Electricity CCS Subsidy</v>
      </c>
      <c r="K575" s="354" t="str">
        <f>IF(ISBLANK(INDEX('Policy Characteristics'!E:E,MATCH($C575,'Policy Characteristics'!$C:$C,0))),"",INDEX('Policy Characteristics'!E:E,MATCH($C575,'Policy Characteristics'!$C:$C,0)))</f>
        <v>elec CCS subsidy</v>
      </c>
      <c r="L575" s="370">
        <f>IF(ISBLANK(INDEX('Policy Characteristics'!F:F,MATCH($C575,'Policy Characteristics'!$C:$C,0))),"",INDEX('Policy Characteristics'!F:F,MATCH($C575,'Policy Characteristics'!$C:$C,0)))</f>
        <v>-150</v>
      </c>
      <c r="M575" s="370">
        <f>IF(ISBLANK(INDEX('Policy Characteristics'!G:G,MATCH($C575,'Policy Characteristics'!$C:$C,0))),"",INDEX('Policy Characteristics'!G:G,MATCH($C575,'Policy Characteristics'!$C:$C,0)))</f>
        <v>150</v>
      </c>
      <c r="N575" s="370">
        <f>IF(ISBLANK(INDEX('Policy Characteristics'!H:H,MATCH($C575,'Policy Characteristics'!$C:$C,0))),"",INDEX('Policy Characteristics'!H:H,MATCH($C575,'Policy Characteristics'!$C:$C,0)))</f>
        <v>1</v>
      </c>
      <c r="O575" s="354" t="str">
        <f>IF(ISBLANK(INDEX('Policy Characteristics'!I:I,MATCH($C575,'Policy Characteristics'!$C:$C,0))),"",INDEX('Policy Characteristics'!I:I,MATCH($C575,'Policy Characteristics'!$C:$C,0)))</f>
        <v>thousand KRW/metric ton CO2e</v>
      </c>
      <c r="P575" s="354" t="str">
        <f>IF(ISBLANK(INDEX('Policy Characteristics'!J:J,MATCH($C575,'Policy Characteristics'!$C:$C,0))),"",INDEX('Policy Characteristics'!J:J,MATCH($C575,'Policy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75"/>
    </row>
    <row r="576" spans="1:18" ht="19.899999999999999" customHeight="1">
      <c r="A576" s="354" t="str">
        <f>IF(ISBLANK(INDEX('Policy Characteristics'!A:A,MATCH($C576,'Policy Characteristics'!$C:$C,0))),"",INDEX('Policy Characteristics'!A:A,MATCH($C576,'Policy Characteristics'!$C:$C,0)))</f>
        <v>Electricity Supply</v>
      </c>
      <c r="B576" s="366" t="str">
        <f>IF(ISBLANK(INDEX('Policy Characteristics'!B:B,MATCH($C576,'Policy Characteristics'!$C:$C,0))),"",INDEX('Policy Characteristics'!B:B,MATCH($C576,'Policy Characteristics'!$C:$C,0)))</f>
        <v>Electricity CCS Subsidy</v>
      </c>
      <c r="C576" s="354" t="str">
        <f t="shared" si="31"/>
        <v>Additional Subsidy for Elec CCS</v>
      </c>
      <c r="D576" s="348" t="s">
        <v>774</v>
      </c>
      <c r="F576" s="348" t="s">
        <v>775</v>
      </c>
      <c r="H576" s="18">
        <v>2279</v>
      </c>
      <c r="I576" t="s">
        <v>670</v>
      </c>
      <c r="J576" s="368" t="str">
        <f>IF(ISBLANK(INDEX('Policy Characteristics'!D:D,MATCH($C576,'Policy Characteristics'!$C:$C,0))),"",INDEX('Policy Characteristics'!D:D,MATCH($C576,'Policy Characteristics'!$C:$C,0)))</f>
        <v>Electricity CCS Subsidy</v>
      </c>
      <c r="K576" s="354" t="str">
        <f>IF(ISBLANK(INDEX('Policy Characteristics'!E:E,MATCH($C576,'Policy Characteristics'!$C:$C,0))),"",INDEX('Policy Characteristics'!E:E,MATCH($C576,'Policy Characteristics'!$C:$C,0)))</f>
        <v>elec CCS subsidy</v>
      </c>
      <c r="L576" s="370">
        <f>IF(ISBLANK(INDEX('Policy Characteristics'!F:F,MATCH($C576,'Policy Characteristics'!$C:$C,0))),"",INDEX('Policy Characteristics'!F:F,MATCH($C576,'Policy Characteristics'!$C:$C,0)))</f>
        <v>-150</v>
      </c>
      <c r="M576" s="370">
        <f>IF(ISBLANK(INDEX('Policy Characteristics'!G:G,MATCH($C576,'Policy Characteristics'!$C:$C,0))),"",INDEX('Policy Characteristics'!G:G,MATCH($C576,'Policy Characteristics'!$C:$C,0)))</f>
        <v>150</v>
      </c>
      <c r="N576" s="370">
        <f>IF(ISBLANK(INDEX('Policy Characteristics'!H:H,MATCH($C576,'Policy Characteristics'!$C:$C,0))),"",INDEX('Policy Characteristics'!H:H,MATCH($C576,'Policy Characteristics'!$C:$C,0)))</f>
        <v>1</v>
      </c>
      <c r="O576" s="354" t="str">
        <f>IF(ISBLANK(INDEX('Policy Characteristics'!I:I,MATCH($C576,'Policy Characteristics'!$C:$C,0))),"",INDEX('Policy Characteristics'!I:I,MATCH($C576,'Policy Characteristics'!$C:$C,0)))</f>
        <v>thousand KRW/metric ton CO2e</v>
      </c>
      <c r="P576" s="354" t="str">
        <f>IF(ISBLANK(INDEX('Policy Characteristics'!J:J,MATCH($C576,'Policy Characteristics'!$C:$C,0))),"",INDEX('Policy Characteristics'!J:J,MATCH($C576,'Policy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76"/>
    </row>
    <row r="577" spans="1:18" ht="19.899999999999999" customHeight="1">
      <c r="A577" s="354" t="str">
        <f>IF(ISBLANK(INDEX('Policy Characteristics'!A:A,MATCH($C577,'Policy Characteristics'!$C:$C,0))),"",INDEX('Policy Characteristics'!A:A,MATCH($C577,'Policy Characteristics'!$C:$C,0)))</f>
        <v>Electricity Supply</v>
      </c>
      <c r="B577" s="366" t="str">
        <f>IF(ISBLANK(INDEX('Policy Characteristics'!B:B,MATCH($C577,'Policy Characteristics'!$C:$C,0))),"",INDEX('Policy Characteristics'!B:B,MATCH($C577,'Policy Characteristics'!$C:$C,0)))</f>
        <v>Electricity CCS Subsidy</v>
      </c>
      <c r="C577" s="354" t="str">
        <f t="shared" si="31"/>
        <v>Additional Subsidy for Elec CCS</v>
      </c>
      <c r="D577" s="348" t="s">
        <v>776</v>
      </c>
      <c r="F577" s="348" t="s">
        <v>777</v>
      </c>
      <c r="H577" s="18">
        <v>2280</v>
      </c>
      <c r="I577" t="s">
        <v>670</v>
      </c>
      <c r="J577" s="368" t="str">
        <f>IF(ISBLANK(INDEX('Policy Characteristics'!D:D,MATCH($C577,'Policy Characteristics'!$C:$C,0))),"",INDEX('Policy Characteristics'!D:D,MATCH($C577,'Policy Characteristics'!$C:$C,0)))</f>
        <v>Electricity CCS Subsidy</v>
      </c>
      <c r="K577" s="354" t="str">
        <f>IF(ISBLANK(INDEX('Policy Characteristics'!E:E,MATCH($C577,'Policy Characteristics'!$C:$C,0))),"",INDEX('Policy Characteristics'!E:E,MATCH($C577,'Policy Characteristics'!$C:$C,0)))</f>
        <v>elec CCS subsidy</v>
      </c>
      <c r="L577" s="370">
        <f>IF(ISBLANK(INDEX('Policy Characteristics'!F:F,MATCH($C577,'Policy Characteristics'!$C:$C,0))),"",INDEX('Policy Characteristics'!F:F,MATCH($C577,'Policy Characteristics'!$C:$C,0)))</f>
        <v>-150</v>
      </c>
      <c r="M577" s="370">
        <f>IF(ISBLANK(INDEX('Policy Characteristics'!G:G,MATCH($C577,'Policy Characteristics'!$C:$C,0))),"",INDEX('Policy Characteristics'!G:G,MATCH($C577,'Policy Characteristics'!$C:$C,0)))</f>
        <v>150</v>
      </c>
      <c r="N577" s="370">
        <f>IF(ISBLANK(INDEX('Policy Characteristics'!H:H,MATCH($C577,'Policy Characteristics'!$C:$C,0))),"",INDEX('Policy Characteristics'!H:H,MATCH($C577,'Policy Characteristics'!$C:$C,0)))</f>
        <v>1</v>
      </c>
      <c r="O577" s="354" t="str">
        <f>IF(ISBLANK(INDEX('Policy Characteristics'!I:I,MATCH($C577,'Policy Characteristics'!$C:$C,0))),"",INDEX('Policy Characteristics'!I:I,MATCH($C577,'Policy Characteristics'!$C:$C,0)))</f>
        <v>thousand KRW/metric ton CO2e</v>
      </c>
      <c r="P577" s="354" t="str">
        <f>IF(ISBLANK(INDEX('Policy Characteristics'!J:J,MATCH($C577,'Policy Characteristics'!$C:$C,0))),"",INDEX('Policy Characteristics'!J:J,MATCH($C577,'Policy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77"/>
    </row>
    <row r="578" spans="1:18" ht="19.899999999999999" customHeight="1">
      <c r="A578" s="354" t="str">
        <f>IF(ISBLANK(INDEX('Policy Characteristics'!A:A,MATCH($C578,'Policy Characteristics'!$C:$C,0))),"",INDEX('Policy Characteristics'!A:A,MATCH($C578,'Policy Characteristics'!$C:$C,0)))</f>
        <v>Electricity Supply</v>
      </c>
      <c r="B578" s="366" t="str">
        <f>IF(ISBLANK(INDEX('Policy Characteristics'!B:B,MATCH($C578,'Policy Characteristics'!$C:$C,0))),"",INDEX('Policy Characteristics'!B:B,MATCH($C578,'Policy Characteristics'!$C:$C,0)))</f>
        <v>Electricity CCS Subsidy</v>
      </c>
      <c r="C578" s="354" t="str">
        <f t="shared" si="31"/>
        <v>Additional Subsidy for Elec CCS</v>
      </c>
      <c r="D578" s="348" t="s">
        <v>778</v>
      </c>
      <c r="F578" s="348" t="s">
        <v>779</v>
      </c>
      <c r="H578" s="18">
        <v>2281</v>
      </c>
      <c r="I578" t="s">
        <v>680</v>
      </c>
      <c r="J578" s="368" t="str">
        <f>IF(ISBLANK(INDEX('Policy Characteristics'!D:D,MATCH($C578,'Policy Characteristics'!$C:$C,0))),"",INDEX('Policy Characteristics'!D:D,MATCH($C578,'Policy Characteristics'!$C:$C,0)))</f>
        <v>Electricity CCS Subsidy</v>
      </c>
      <c r="K578" s="354" t="str">
        <f>IF(ISBLANK(INDEX('Policy Characteristics'!E:E,MATCH($C578,'Policy Characteristics'!$C:$C,0))),"",INDEX('Policy Characteristics'!E:E,MATCH($C578,'Policy Characteristics'!$C:$C,0)))</f>
        <v>elec CCS subsidy</v>
      </c>
      <c r="L578" s="370">
        <f>IF(ISBLANK(INDEX('Policy Characteristics'!F:F,MATCH($C578,'Policy Characteristics'!$C:$C,0))),"",INDEX('Policy Characteristics'!F:F,MATCH($C578,'Policy Characteristics'!$C:$C,0)))</f>
        <v>-150</v>
      </c>
      <c r="M578" s="370">
        <f>IF(ISBLANK(INDEX('Policy Characteristics'!G:G,MATCH($C578,'Policy Characteristics'!$C:$C,0))),"",INDEX('Policy Characteristics'!G:G,MATCH($C578,'Policy Characteristics'!$C:$C,0)))</f>
        <v>150</v>
      </c>
      <c r="N578" s="370">
        <f>IF(ISBLANK(INDEX('Policy Characteristics'!H:H,MATCH($C578,'Policy Characteristics'!$C:$C,0))),"",INDEX('Policy Characteristics'!H:H,MATCH($C578,'Policy Characteristics'!$C:$C,0)))</f>
        <v>1</v>
      </c>
      <c r="O578" s="354" t="str">
        <f>IF(ISBLANK(INDEX('Policy Characteristics'!I:I,MATCH($C578,'Policy Characteristics'!$C:$C,0))),"",INDEX('Policy Characteristics'!I:I,MATCH($C578,'Policy Characteristics'!$C:$C,0)))</f>
        <v>thousand KRW/metric ton CO2e</v>
      </c>
      <c r="P578" s="354" t="str">
        <f>IF(ISBLANK(INDEX('Policy Characteristics'!J:J,MATCH($C578,'Policy Characteristics'!$C:$C,0))),"",INDEX('Policy Characteristics'!J:J,MATCH($C578,'Policy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78"/>
    </row>
    <row r="579" spans="1:18" ht="19.899999999999999" customHeight="1">
      <c r="A579" s="354" t="str">
        <f>IF(ISBLANK(INDEX('Policy Characteristics'!A:A,MATCH($C579,'Policy Characteristics'!$C:$C,0))),"",INDEX('Policy Characteristics'!A:A,MATCH($C579,'Policy Characteristics'!$C:$C,0)))</f>
        <v>Electricity Supply</v>
      </c>
      <c r="B579" s="366" t="str">
        <f>IF(ISBLANK(INDEX('Policy Characteristics'!B:B,MATCH($C579,'Policy Characteristics'!$C:$C,0))),"",INDEX('Policy Characteristics'!B:B,MATCH($C579,'Policy Characteristics'!$C:$C,0)))</f>
        <v>Electricity CCS Subsidy</v>
      </c>
      <c r="C579" s="354" t="str">
        <f t="shared" si="31"/>
        <v>Additional Subsidy for Elec CCS</v>
      </c>
      <c r="D579" s="348" t="s">
        <v>780</v>
      </c>
      <c r="F579" s="348" t="s">
        <v>781</v>
      </c>
      <c r="H579" s="18">
        <v>2282</v>
      </c>
      <c r="I579" t="s">
        <v>680</v>
      </c>
      <c r="J579" s="368" t="str">
        <f>IF(ISBLANK(INDEX('Policy Characteristics'!D:D,MATCH($C579,'Policy Characteristics'!$C:$C,0))),"",INDEX('Policy Characteristics'!D:D,MATCH($C579,'Policy Characteristics'!$C:$C,0)))</f>
        <v>Electricity CCS Subsidy</v>
      </c>
      <c r="K579" s="354" t="str">
        <f>IF(ISBLANK(INDEX('Policy Characteristics'!E:E,MATCH($C579,'Policy Characteristics'!$C:$C,0))),"",INDEX('Policy Characteristics'!E:E,MATCH($C579,'Policy Characteristics'!$C:$C,0)))</f>
        <v>elec CCS subsidy</v>
      </c>
      <c r="L579" s="370">
        <f>IF(ISBLANK(INDEX('Policy Characteristics'!F:F,MATCH($C579,'Policy Characteristics'!$C:$C,0))),"",INDEX('Policy Characteristics'!F:F,MATCH($C579,'Policy Characteristics'!$C:$C,0)))</f>
        <v>-150</v>
      </c>
      <c r="M579" s="370">
        <f>IF(ISBLANK(INDEX('Policy Characteristics'!G:G,MATCH($C579,'Policy Characteristics'!$C:$C,0))),"",INDEX('Policy Characteristics'!G:G,MATCH($C579,'Policy Characteristics'!$C:$C,0)))</f>
        <v>150</v>
      </c>
      <c r="N579" s="370">
        <f>IF(ISBLANK(INDEX('Policy Characteristics'!H:H,MATCH($C579,'Policy Characteristics'!$C:$C,0))),"",INDEX('Policy Characteristics'!H:H,MATCH($C579,'Policy Characteristics'!$C:$C,0)))</f>
        <v>1</v>
      </c>
      <c r="O579" s="354" t="str">
        <f>IF(ISBLANK(INDEX('Policy Characteristics'!I:I,MATCH($C579,'Policy Characteristics'!$C:$C,0))),"",INDEX('Policy Characteristics'!I:I,MATCH($C579,'Policy Characteristics'!$C:$C,0)))</f>
        <v>thousand KRW/metric ton CO2e</v>
      </c>
      <c r="P579" s="354" t="str">
        <f>IF(ISBLANK(INDEX('Policy Characteristics'!J:J,MATCH($C579,'Policy Characteristics'!$C:$C,0))),"",INDEX('Policy Characteristics'!J:J,MATCH($C579,'Policy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79"/>
    </row>
    <row r="580" spans="1:18" ht="19.899999999999999" customHeight="1">
      <c r="A580" s="354" t="str">
        <f>IF(ISBLANK(INDEX('Policy Characteristics'!A:A,MATCH($C580,'Policy Characteristics'!$C:$C,0))),"",INDEX('Policy Characteristics'!A:A,MATCH($C580,'Policy Characteristics'!$C:$C,0)))</f>
        <v>Electricity Supply</v>
      </c>
      <c r="B580" s="366" t="str">
        <f>IF(ISBLANK(INDEX('Policy Characteristics'!B:B,MATCH($C580,'Policy Characteristics'!$C:$C,0))),"",INDEX('Policy Characteristics'!B:B,MATCH($C580,'Policy Characteristics'!$C:$C,0)))</f>
        <v>Electricity CCS Subsidy</v>
      </c>
      <c r="C580" s="354" t="str">
        <f t="shared" si="31"/>
        <v>Additional Subsidy for Elec CCS</v>
      </c>
      <c r="D580" s="348" t="s">
        <v>782</v>
      </c>
      <c r="F580" s="348" t="s">
        <v>783</v>
      </c>
      <c r="H580" s="18">
        <v>2283</v>
      </c>
      <c r="I580" t="s">
        <v>680</v>
      </c>
      <c r="J580" s="368" t="str">
        <f>IF(ISBLANK(INDEX('Policy Characteristics'!D:D,MATCH($C580,'Policy Characteristics'!$C:$C,0))),"",INDEX('Policy Characteristics'!D:D,MATCH($C580,'Policy Characteristics'!$C:$C,0)))</f>
        <v>Electricity CCS Subsidy</v>
      </c>
      <c r="K580" s="354" t="str">
        <f>IF(ISBLANK(INDEX('Policy Characteristics'!E:E,MATCH($C580,'Policy Characteristics'!$C:$C,0))),"",INDEX('Policy Characteristics'!E:E,MATCH($C580,'Policy Characteristics'!$C:$C,0)))</f>
        <v>elec CCS subsidy</v>
      </c>
      <c r="L580" s="370">
        <f>IF(ISBLANK(INDEX('Policy Characteristics'!F:F,MATCH($C580,'Policy Characteristics'!$C:$C,0))),"",INDEX('Policy Characteristics'!F:F,MATCH($C580,'Policy Characteristics'!$C:$C,0)))</f>
        <v>-150</v>
      </c>
      <c r="M580" s="370">
        <f>IF(ISBLANK(INDEX('Policy Characteristics'!G:G,MATCH($C580,'Policy Characteristics'!$C:$C,0))),"",INDEX('Policy Characteristics'!G:G,MATCH($C580,'Policy Characteristics'!$C:$C,0)))</f>
        <v>150</v>
      </c>
      <c r="N580" s="370">
        <f>IF(ISBLANK(INDEX('Policy Characteristics'!H:H,MATCH($C580,'Policy Characteristics'!$C:$C,0))),"",INDEX('Policy Characteristics'!H:H,MATCH($C580,'Policy Characteristics'!$C:$C,0)))</f>
        <v>1</v>
      </c>
      <c r="O580" s="354" t="str">
        <f>IF(ISBLANK(INDEX('Policy Characteristics'!I:I,MATCH($C580,'Policy Characteristics'!$C:$C,0))),"",INDEX('Policy Characteristics'!I:I,MATCH($C580,'Policy Characteristics'!$C:$C,0)))</f>
        <v>thousand KRW/metric ton CO2e</v>
      </c>
      <c r="P580" s="354" t="str">
        <f>IF(ISBLANK(INDEX('Policy Characteristics'!J:J,MATCH($C580,'Policy Characteristics'!$C:$C,0))),"",INDEX('Policy Characteristics'!J:J,MATCH($C580,'Policy Characteristics'!$C:$C,0)))</f>
        <v>**Description:** This policy provides an additional subsidy for CO2 captured and stored by electricity generators, expressed in thousand KRW per metric ton CO2e. Since the BAU scenario contains no CCS subsidy for electricity generators, the value entered here represents the total newly introduced incentive. // **Guidance for setting values:** South Korea does not currently operate a standardized nationwide production tax credit that pays electricity generators a fixed amount for each metric ton of CO2 captured and stored. This lever can be used to test an additional per-ton CCS incentive.</v>
      </c>
      <c r="R580"/>
    </row>
    <row r="581" spans="1:18" ht="19.899999999999999" customHeight="1">
      <c r="A581" s="354" t="str">
        <f>IF(ISBLANK(INDEX('Policy Characteristics'!A:A,MATCH($C581,'Policy Characteristics'!$C:$C,0))),"",INDEX('Policy Characteristics'!A:A,MATCH($C581,'Policy Characteristics'!$C:$C,0)))</f>
        <v>Industry</v>
      </c>
      <c r="B581" s="366" t="str">
        <f>IF(ISBLANK(INDEX('Policy Characteristics'!B:B,MATCH($C581,'Policy Characteristics'!$C:$C,0))),"",INDEX('Policy Characteristics'!B:B,MATCH($C581,'Policy Characteristics'!$C:$C,0)))</f>
        <v>Buy In-Region Products</v>
      </c>
      <c r="C581" t="s">
        <v>343</v>
      </c>
      <c r="D581" s="253" t="s">
        <v>784</v>
      </c>
      <c r="E581" s="348"/>
      <c r="F581" t="s">
        <v>785</v>
      </c>
      <c r="G581" s="253"/>
      <c r="H581" s="18">
        <v>1537</v>
      </c>
      <c r="I581" s="367" t="s">
        <v>670</v>
      </c>
      <c r="J581" s="368" t="str">
        <f>IF(ISBLANK(INDEX('Policy Characteristics'!D:D,MATCH($C581,'Policy Characteristics'!$C:$C,0))),"",INDEX('Policy Characteristics'!D:D,MATCH($C581,'Policy Characteristics'!$C:$C,0)))</f>
        <v>Buy In-Region Products</v>
      </c>
      <c r="K581" s="354" t="str">
        <f>IF(ISBLANK(INDEX('Policy Characteristics'!E:E,MATCH($C581,'Policy Characteristics'!$C:$C,0))),"",INDEX('Policy Characteristics'!E:E,MATCH($C581,'Policy Characteristics'!$C:$C,0)))</f>
        <v>indst buy in region outputs</v>
      </c>
      <c r="L581" s="222">
        <f>IF(ISBLANK(INDEX('Policy Characteristics'!F:F,MATCH($C581,'Policy Characteristics'!$C:$C,0))),"",INDEX('Policy Characteristics'!F:F,MATCH($C581,'Policy Characteristics'!$C:$C,0)))</f>
        <v>0</v>
      </c>
      <c r="M581" s="222">
        <f>IF(ISBLANK(INDEX('Policy Characteristics'!G:G,MATCH($C581,'Policy Characteristics'!$C:$C,0))),"",INDEX('Policy Characteristics'!G:G,MATCH($C581,'Policy Characteristics'!$C:$C,0)))</f>
        <v>0.5</v>
      </c>
      <c r="N581" s="222">
        <f>IF(ISBLANK(INDEX('Policy Characteristics'!H:H,MATCH($C581,'Policy Characteristics'!$C:$C,0))),"",INDEX('Policy Characteristics'!H:H,MATCH($C581,'Policy Characteristics'!$C:$C,0)))</f>
        <v>0.01</v>
      </c>
      <c r="O581" s="354" t="str">
        <f>IF(ISBLANK(INDEX('Policy Characteristics'!I:I,MATCH($C581,'Policy Characteristics'!$C:$C,0))),"",INDEX('Policy Characteristics'!I:I,MATCH($C581,'Policy Characteristics'!$C:$C,0)))</f>
        <v>% of imports shifted</v>
      </c>
      <c r="P581" s="354" t="str">
        <f>IF(ISBLANK(INDEX('Policy Characteristics'!J:J,MATCH($C581,'Policy Characteristics'!$C:$C,0))),"",INDEX('Policy Characteristics'!J:J,MATCH($C581,'Policy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1" s="354" t="str">
        <f>IF(ISBLANK(INDEX('Policy Characteristics'!K:K,MATCH($C581,'Policy Characteristics'!$C:$C,0))),"",INDEX('Policy Characteristics'!K:K,MATCH($C581,'Policy Characteristics'!$C:$C,0)))</f>
        <v/>
      </c>
      <c r="R581" s="354" t="str">
        <f>IF(ISBLANK(INDEX('Policy Characteristics'!L:L,MATCH($C581,'Policy Characteristics'!$C:$C,0))),"",INDEX('Policy Characteristics'!L:L,MATCH($C581,'Policy Characteristics'!$C:$C,0)))</f>
        <v/>
      </c>
    </row>
    <row r="582" spans="1:18" ht="19.899999999999999" customHeight="1">
      <c r="A582" s="354" t="str">
        <f>IF(ISBLANK(INDEX('Policy Characteristics'!A:A,MATCH($C582,'Policy Characteristics'!$C:$C,0))),"",INDEX('Policy Characteristics'!A:A,MATCH($C582,'Policy Characteristics'!$C:$C,0)))</f>
        <v>Industry</v>
      </c>
      <c r="B582" s="366" t="str">
        <f>IF(ISBLANK(INDEX('Policy Characteristics'!B:B,MATCH($C582,'Policy Characteristics'!$C:$C,0))),"",INDEX('Policy Characteristics'!B:B,MATCH($C582,'Policy Characteristics'!$C:$C,0)))</f>
        <v>Buy In-Region Products</v>
      </c>
      <c r="C582" s="354" t="str">
        <f>C$581</f>
        <v>Fraction of Imported Industrial Outputs Shifted to In Region Suppliers</v>
      </c>
      <c r="D582" s="348" t="s">
        <v>786</v>
      </c>
      <c r="E582" s="348"/>
      <c r="F582" t="s">
        <v>787</v>
      </c>
      <c r="G582" s="353"/>
      <c r="H582" s="18">
        <v>1538</v>
      </c>
      <c r="I582" s="367" t="s">
        <v>670</v>
      </c>
      <c r="J582" s="368" t="str">
        <f>IF(ISBLANK(INDEX('Policy Characteristics'!D:D,MATCH($C582,'Policy Characteristics'!$C:$C,0))),"",INDEX('Policy Characteristics'!D:D,MATCH($C582,'Policy Characteristics'!$C:$C,0)))</f>
        <v>Buy In-Region Products</v>
      </c>
      <c r="K582" s="354" t="str">
        <f>IF(ISBLANK(INDEX('Policy Characteristics'!E:E,MATCH($C582,'Policy Characteristics'!$C:$C,0))),"",INDEX('Policy Characteristics'!E:E,MATCH($C582,'Policy Characteristics'!$C:$C,0)))</f>
        <v>indst buy in region outputs</v>
      </c>
      <c r="L582" s="222">
        <f>IF(ISBLANK(INDEX('Policy Characteristics'!F:F,MATCH($C582,'Policy Characteristics'!$C:$C,0))),"",INDEX('Policy Characteristics'!F:F,MATCH($C582,'Policy Characteristics'!$C:$C,0)))</f>
        <v>0</v>
      </c>
      <c r="M582" s="222">
        <f>IF(ISBLANK(INDEX('Policy Characteristics'!G:G,MATCH($C582,'Policy Characteristics'!$C:$C,0))),"",INDEX('Policy Characteristics'!G:G,MATCH($C582,'Policy Characteristics'!$C:$C,0)))</f>
        <v>0.5</v>
      </c>
      <c r="N582" s="222">
        <f>IF(ISBLANK(INDEX('Policy Characteristics'!H:H,MATCH($C582,'Policy Characteristics'!$C:$C,0))),"",INDEX('Policy Characteristics'!H:H,MATCH($C582,'Policy Characteristics'!$C:$C,0)))</f>
        <v>0.01</v>
      </c>
      <c r="O582" s="354" t="str">
        <f>IF(ISBLANK(INDEX('Policy Characteristics'!I:I,MATCH($C582,'Policy Characteristics'!$C:$C,0))),"",INDEX('Policy Characteristics'!I:I,MATCH($C582,'Policy Characteristics'!$C:$C,0)))</f>
        <v>% of imports shifted</v>
      </c>
      <c r="P582" s="354"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354" t="str">
        <f>IF(ISBLANK(INDEX('Policy Characteristics'!K:K,MATCH($C582,'Policy Characteristics'!$C:$C,0))),"",INDEX('Policy Characteristics'!K:K,MATCH($C582,'Policy Characteristics'!$C:$C,0)))</f>
        <v/>
      </c>
      <c r="R582" s="354" t="str">
        <f>IF(ISBLANK(INDEX('Policy Characteristics'!L:L,MATCH($C582,'Policy Characteristics'!$C:$C,0))),"",INDEX('Policy Characteristics'!L:L,MATCH($C582,'Policy Characteristics'!$C:$C,0)))</f>
        <v/>
      </c>
    </row>
    <row r="583" spans="1:18" ht="19.899999999999999" customHeight="1">
      <c r="A583" s="354" t="str">
        <f>IF(ISBLANK(INDEX('Policy Characteristics'!A:A,MATCH($C583,'Policy Characteristics'!$C:$C,0))),"",INDEX('Policy Characteristics'!A:A,MATCH($C583,'Policy Characteristics'!$C:$C,0)))</f>
        <v>Industry</v>
      </c>
      <c r="B583" s="366" t="str">
        <f>IF(ISBLANK(INDEX('Policy Characteristics'!B:B,MATCH($C583,'Policy Characteristics'!$C:$C,0))),"",INDEX('Policy Characteristics'!B:B,MATCH($C583,'Policy Characteristics'!$C:$C,0)))</f>
        <v>Buy In-Region Products</v>
      </c>
      <c r="C583" s="354" t="str">
        <f t="shared" ref="C583:C605" si="32">C$581</f>
        <v>Fraction of Imported Industrial Outputs Shifted to In Region Suppliers</v>
      </c>
      <c r="D583" s="348" t="s">
        <v>788</v>
      </c>
      <c r="E583" s="348"/>
      <c r="F583" t="s">
        <v>789</v>
      </c>
      <c r="G583" s="353"/>
      <c r="H583" s="18">
        <v>1539</v>
      </c>
      <c r="I583" s="367" t="s">
        <v>670</v>
      </c>
      <c r="J583" s="368" t="str">
        <f>IF(ISBLANK(INDEX('Policy Characteristics'!D:D,MATCH($C583,'Policy Characteristics'!$C:$C,0))),"",INDEX('Policy Characteristics'!D:D,MATCH($C583,'Policy Characteristics'!$C:$C,0)))</f>
        <v>Buy In-Region Products</v>
      </c>
      <c r="K583" s="354" t="str">
        <f>IF(ISBLANK(INDEX('Policy Characteristics'!E:E,MATCH($C583,'Policy Characteristics'!$C:$C,0))),"",INDEX('Policy Characteristics'!E:E,MATCH($C583,'Policy Characteristics'!$C:$C,0)))</f>
        <v>indst buy in region outputs</v>
      </c>
      <c r="L583" s="222">
        <f>IF(ISBLANK(INDEX('Policy Characteristics'!F:F,MATCH($C583,'Policy Characteristics'!$C:$C,0))),"",INDEX('Policy Characteristics'!F:F,MATCH($C583,'Policy Characteristics'!$C:$C,0)))</f>
        <v>0</v>
      </c>
      <c r="M583" s="222">
        <f>IF(ISBLANK(INDEX('Policy Characteristics'!G:G,MATCH($C583,'Policy Characteristics'!$C:$C,0))),"",INDEX('Policy Characteristics'!G:G,MATCH($C583,'Policy Characteristics'!$C:$C,0)))</f>
        <v>0.5</v>
      </c>
      <c r="N583" s="222">
        <f>IF(ISBLANK(INDEX('Policy Characteristics'!H:H,MATCH($C583,'Policy Characteristics'!$C:$C,0))),"",INDEX('Policy Characteristics'!H:H,MATCH($C583,'Policy Characteristics'!$C:$C,0)))</f>
        <v>0.01</v>
      </c>
      <c r="O583" s="354" t="str">
        <f>IF(ISBLANK(INDEX('Policy Characteristics'!I:I,MATCH($C583,'Policy Characteristics'!$C:$C,0))),"",INDEX('Policy Characteristics'!I:I,MATCH($C583,'Policy Characteristics'!$C:$C,0)))</f>
        <v>% of imports shifted</v>
      </c>
      <c r="P583" s="354"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354" t="str">
        <f>IF(ISBLANK(INDEX('Policy Characteristics'!K:K,MATCH($C583,'Policy Characteristics'!$C:$C,0))),"",INDEX('Policy Characteristics'!K:K,MATCH($C583,'Policy Characteristics'!$C:$C,0)))</f>
        <v/>
      </c>
      <c r="R583" s="354" t="str">
        <f>IF(ISBLANK(INDEX('Policy Characteristics'!L:L,MATCH($C583,'Policy Characteristics'!$C:$C,0))),"",INDEX('Policy Characteristics'!L:L,MATCH($C583,'Policy Characteristics'!$C:$C,0)))</f>
        <v/>
      </c>
    </row>
    <row r="584" spans="1:18" ht="19.899999999999999" customHeight="1">
      <c r="A584" s="354" t="str">
        <f>IF(ISBLANK(INDEX('Policy Characteristics'!A:A,MATCH($C584,'Policy Characteristics'!$C:$C,0))),"",INDEX('Policy Characteristics'!A:A,MATCH($C584,'Policy Characteristics'!$C:$C,0)))</f>
        <v>Industry</v>
      </c>
      <c r="B584" s="366" t="str">
        <f>IF(ISBLANK(INDEX('Policy Characteristics'!B:B,MATCH($C584,'Policy Characteristics'!$C:$C,0))),"",INDEX('Policy Characteristics'!B:B,MATCH($C584,'Policy Characteristics'!$C:$C,0)))</f>
        <v>Buy In-Region Products</v>
      </c>
      <c r="C584" s="354" t="str">
        <f t="shared" si="32"/>
        <v>Fraction of Imported Industrial Outputs Shifted to In Region Suppliers</v>
      </c>
      <c r="D584" s="348" t="s">
        <v>790</v>
      </c>
      <c r="E584" s="348"/>
      <c r="F584" t="s">
        <v>791</v>
      </c>
      <c r="G584" s="353"/>
      <c r="H584" s="18">
        <v>1540</v>
      </c>
      <c r="I584" s="367" t="s">
        <v>670</v>
      </c>
      <c r="J584" s="368" t="str">
        <f>IF(ISBLANK(INDEX('Policy Characteristics'!D:D,MATCH($C584,'Policy Characteristics'!$C:$C,0))),"",INDEX('Policy Characteristics'!D:D,MATCH($C584,'Policy Characteristics'!$C:$C,0)))</f>
        <v>Buy In-Region Products</v>
      </c>
      <c r="K584" s="354" t="str">
        <f>IF(ISBLANK(INDEX('Policy Characteristics'!E:E,MATCH($C584,'Policy Characteristics'!$C:$C,0))),"",INDEX('Policy Characteristics'!E:E,MATCH($C584,'Policy Characteristics'!$C:$C,0)))</f>
        <v>indst buy in region outputs</v>
      </c>
      <c r="L584" s="222">
        <f>IF(ISBLANK(INDEX('Policy Characteristics'!F:F,MATCH($C584,'Policy Characteristics'!$C:$C,0))),"",INDEX('Policy Characteristics'!F:F,MATCH($C584,'Policy Characteristics'!$C:$C,0)))</f>
        <v>0</v>
      </c>
      <c r="M584" s="222">
        <f>IF(ISBLANK(INDEX('Policy Characteristics'!G:G,MATCH($C584,'Policy Characteristics'!$C:$C,0))),"",INDEX('Policy Characteristics'!G:G,MATCH($C584,'Policy Characteristics'!$C:$C,0)))</f>
        <v>0.5</v>
      </c>
      <c r="N584" s="222">
        <f>IF(ISBLANK(INDEX('Policy Characteristics'!H:H,MATCH($C584,'Policy Characteristics'!$C:$C,0))),"",INDEX('Policy Characteristics'!H:H,MATCH($C584,'Policy Characteristics'!$C:$C,0)))</f>
        <v>0.01</v>
      </c>
      <c r="O584" s="354" t="str">
        <f>IF(ISBLANK(INDEX('Policy Characteristics'!I:I,MATCH($C584,'Policy Characteristics'!$C:$C,0))),"",INDEX('Policy Characteristics'!I:I,MATCH($C584,'Policy Characteristics'!$C:$C,0)))</f>
        <v>% of imports shifted</v>
      </c>
      <c r="P584" s="354"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354" t="str">
        <f>IF(ISBLANK(INDEX('Policy Characteristics'!K:K,MATCH($C584,'Policy Characteristics'!$C:$C,0))),"",INDEX('Policy Characteristics'!K:K,MATCH($C584,'Policy Characteristics'!$C:$C,0)))</f>
        <v/>
      </c>
      <c r="R584" s="354" t="str">
        <f>IF(ISBLANK(INDEX('Policy Characteristics'!L:L,MATCH($C584,'Policy Characteristics'!$C:$C,0))),"",INDEX('Policy Characteristics'!L:L,MATCH($C584,'Policy Characteristics'!$C:$C,0)))</f>
        <v/>
      </c>
    </row>
    <row r="585" spans="1:18" ht="19.899999999999999" customHeight="1">
      <c r="A585" s="354" t="str">
        <f>IF(ISBLANK(INDEX('Policy Characteristics'!A:A,MATCH($C585,'Policy Characteristics'!$C:$C,0))),"",INDEX('Policy Characteristics'!A:A,MATCH($C585,'Policy Characteristics'!$C:$C,0)))</f>
        <v>Industry</v>
      </c>
      <c r="B585" s="366" t="str">
        <f>IF(ISBLANK(INDEX('Policy Characteristics'!B:B,MATCH($C585,'Policy Characteristics'!$C:$C,0))),"",INDEX('Policy Characteristics'!B:B,MATCH($C585,'Policy Characteristics'!$C:$C,0)))</f>
        <v>Buy In-Region Products</v>
      </c>
      <c r="C585" s="354" t="str">
        <f t="shared" si="32"/>
        <v>Fraction of Imported Industrial Outputs Shifted to In Region Suppliers</v>
      </c>
      <c r="D585" s="348" t="s">
        <v>792</v>
      </c>
      <c r="E585" s="348"/>
      <c r="F585" t="s">
        <v>793</v>
      </c>
      <c r="G585" s="353"/>
      <c r="H585" s="18">
        <v>1541</v>
      </c>
      <c r="I585" s="367" t="s">
        <v>670</v>
      </c>
      <c r="J585" s="368" t="str">
        <f>IF(ISBLANK(INDEX('Policy Characteristics'!D:D,MATCH($C585,'Policy Characteristics'!$C:$C,0))),"",INDEX('Policy Characteristics'!D:D,MATCH($C585,'Policy Characteristics'!$C:$C,0)))</f>
        <v>Buy In-Region Products</v>
      </c>
      <c r="K585" s="354" t="str">
        <f>IF(ISBLANK(INDEX('Policy Characteristics'!E:E,MATCH($C585,'Policy Characteristics'!$C:$C,0))),"",INDEX('Policy Characteristics'!E:E,MATCH($C585,'Policy Characteristics'!$C:$C,0)))</f>
        <v>indst buy in region outputs</v>
      </c>
      <c r="L585" s="222">
        <f>IF(ISBLANK(INDEX('Policy Characteristics'!F:F,MATCH($C585,'Policy Characteristics'!$C:$C,0))),"",INDEX('Policy Characteristics'!F:F,MATCH($C585,'Policy Characteristics'!$C:$C,0)))</f>
        <v>0</v>
      </c>
      <c r="M585" s="222">
        <f>IF(ISBLANK(INDEX('Policy Characteristics'!G:G,MATCH($C585,'Policy Characteristics'!$C:$C,0))),"",INDEX('Policy Characteristics'!G:G,MATCH($C585,'Policy Characteristics'!$C:$C,0)))</f>
        <v>0.5</v>
      </c>
      <c r="N585" s="222">
        <f>IF(ISBLANK(INDEX('Policy Characteristics'!H:H,MATCH($C585,'Policy Characteristics'!$C:$C,0))),"",INDEX('Policy Characteristics'!H:H,MATCH($C585,'Policy Characteristics'!$C:$C,0)))</f>
        <v>0.01</v>
      </c>
      <c r="O585" s="354" t="str">
        <f>IF(ISBLANK(INDEX('Policy Characteristics'!I:I,MATCH($C585,'Policy Characteristics'!$C:$C,0))),"",INDEX('Policy Characteristics'!I:I,MATCH($C585,'Policy Characteristics'!$C:$C,0)))</f>
        <v>% of imports shifted</v>
      </c>
      <c r="P585" s="354"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354" t="str">
        <f>IF(ISBLANK(INDEX('Policy Characteristics'!K:K,MATCH($C585,'Policy Characteristics'!$C:$C,0))),"",INDEX('Policy Characteristics'!K:K,MATCH($C585,'Policy Characteristics'!$C:$C,0)))</f>
        <v/>
      </c>
      <c r="R585" s="354" t="str">
        <f>IF(ISBLANK(INDEX('Policy Characteristics'!L:L,MATCH($C585,'Policy Characteristics'!$C:$C,0))),"",INDEX('Policy Characteristics'!L:L,MATCH($C585,'Policy Characteristics'!$C:$C,0)))</f>
        <v/>
      </c>
    </row>
    <row r="586" spans="1:18" ht="19.899999999999999" customHeight="1">
      <c r="A586" s="354" t="str">
        <f>IF(ISBLANK(INDEX('Policy Characteristics'!A:A,MATCH($C586,'Policy Characteristics'!$C:$C,0))),"",INDEX('Policy Characteristics'!A:A,MATCH($C586,'Policy Characteristics'!$C:$C,0)))</f>
        <v>Industry</v>
      </c>
      <c r="B586" s="366" t="str">
        <f>IF(ISBLANK(INDEX('Policy Characteristics'!B:B,MATCH($C586,'Policy Characteristics'!$C:$C,0))),"",INDEX('Policy Characteristics'!B:B,MATCH($C586,'Policy Characteristics'!$C:$C,0)))</f>
        <v>Buy In-Region Products</v>
      </c>
      <c r="C586" s="354" t="str">
        <f t="shared" si="32"/>
        <v>Fraction of Imported Industrial Outputs Shifted to In Region Suppliers</v>
      </c>
      <c r="D586" s="348" t="s">
        <v>794</v>
      </c>
      <c r="E586" s="348"/>
      <c r="F586" t="s">
        <v>795</v>
      </c>
      <c r="G586" s="353"/>
      <c r="H586" s="18">
        <v>1542</v>
      </c>
      <c r="I586" s="367" t="s">
        <v>670</v>
      </c>
      <c r="J586" s="368" t="str">
        <f>IF(ISBLANK(INDEX('Policy Characteristics'!D:D,MATCH($C586,'Policy Characteristics'!$C:$C,0))),"",INDEX('Policy Characteristics'!D:D,MATCH($C586,'Policy Characteristics'!$C:$C,0)))</f>
        <v>Buy In-Region Products</v>
      </c>
      <c r="K586" s="354" t="str">
        <f>IF(ISBLANK(INDEX('Policy Characteristics'!E:E,MATCH($C586,'Policy Characteristics'!$C:$C,0))),"",INDEX('Policy Characteristics'!E:E,MATCH($C586,'Policy Characteristics'!$C:$C,0)))</f>
        <v>indst buy in region outputs</v>
      </c>
      <c r="L586" s="222">
        <f>IF(ISBLANK(INDEX('Policy Characteristics'!F:F,MATCH($C586,'Policy Characteristics'!$C:$C,0))),"",INDEX('Policy Characteristics'!F:F,MATCH($C586,'Policy Characteristics'!$C:$C,0)))</f>
        <v>0</v>
      </c>
      <c r="M586" s="222">
        <f>IF(ISBLANK(INDEX('Policy Characteristics'!G:G,MATCH($C586,'Policy Characteristics'!$C:$C,0))),"",INDEX('Policy Characteristics'!G:G,MATCH($C586,'Policy Characteristics'!$C:$C,0)))</f>
        <v>0.5</v>
      </c>
      <c r="N586" s="222">
        <f>IF(ISBLANK(INDEX('Policy Characteristics'!H:H,MATCH($C586,'Policy Characteristics'!$C:$C,0))),"",INDEX('Policy Characteristics'!H:H,MATCH($C586,'Policy Characteristics'!$C:$C,0)))</f>
        <v>0.01</v>
      </c>
      <c r="O586" s="354" t="str">
        <f>IF(ISBLANK(INDEX('Policy Characteristics'!I:I,MATCH($C586,'Policy Characteristics'!$C:$C,0))),"",INDEX('Policy Characteristics'!I:I,MATCH($C586,'Policy Characteristics'!$C:$C,0)))</f>
        <v>% of imports shifted</v>
      </c>
      <c r="P586" s="354"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354" t="str">
        <f>IF(ISBLANK(INDEX('Policy Characteristics'!K:K,MATCH($C586,'Policy Characteristics'!$C:$C,0))),"",INDEX('Policy Characteristics'!K:K,MATCH($C586,'Policy Characteristics'!$C:$C,0)))</f>
        <v/>
      </c>
      <c r="R586" s="354" t="str">
        <f>IF(ISBLANK(INDEX('Policy Characteristics'!L:L,MATCH($C586,'Policy Characteristics'!$C:$C,0))),"",INDEX('Policy Characteristics'!L:L,MATCH($C586,'Policy Characteristics'!$C:$C,0)))</f>
        <v/>
      </c>
    </row>
    <row r="587" spans="1:18" ht="19.899999999999999" customHeight="1">
      <c r="A587" s="354" t="str">
        <f>IF(ISBLANK(INDEX('Policy Characteristics'!A:A,MATCH($C587,'Policy Characteristics'!$C:$C,0))),"",INDEX('Policy Characteristics'!A:A,MATCH($C587,'Policy Characteristics'!$C:$C,0)))</f>
        <v>Industry</v>
      </c>
      <c r="B587" s="366" t="str">
        <f>IF(ISBLANK(INDEX('Policy Characteristics'!B:B,MATCH($C587,'Policy Characteristics'!$C:$C,0))),"",INDEX('Policy Characteristics'!B:B,MATCH($C587,'Policy Characteristics'!$C:$C,0)))</f>
        <v>Buy In-Region Products</v>
      </c>
      <c r="C587" s="354" t="str">
        <f t="shared" si="32"/>
        <v>Fraction of Imported Industrial Outputs Shifted to In Region Suppliers</v>
      </c>
      <c r="D587" s="348" t="s">
        <v>796</v>
      </c>
      <c r="E587" s="348"/>
      <c r="F587" t="s">
        <v>797</v>
      </c>
      <c r="G587" s="353"/>
      <c r="H587" s="18">
        <v>1543</v>
      </c>
      <c r="I587" s="367" t="s">
        <v>670</v>
      </c>
      <c r="J587" s="368" t="str">
        <f>IF(ISBLANK(INDEX('Policy Characteristics'!D:D,MATCH($C587,'Policy Characteristics'!$C:$C,0))),"",INDEX('Policy Characteristics'!D:D,MATCH($C587,'Policy Characteristics'!$C:$C,0)))</f>
        <v>Buy In-Region Products</v>
      </c>
      <c r="K587" s="354" t="str">
        <f>IF(ISBLANK(INDEX('Policy Characteristics'!E:E,MATCH($C587,'Policy Characteristics'!$C:$C,0))),"",INDEX('Policy Characteristics'!E:E,MATCH($C587,'Policy Characteristics'!$C:$C,0)))</f>
        <v>indst buy in region outputs</v>
      </c>
      <c r="L587" s="222">
        <f>IF(ISBLANK(INDEX('Policy Characteristics'!F:F,MATCH($C587,'Policy Characteristics'!$C:$C,0))),"",INDEX('Policy Characteristics'!F:F,MATCH($C587,'Policy Characteristics'!$C:$C,0)))</f>
        <v>0</v>
      </c>
      <c r="M587" s="222">
        <f>IF(ISBLANK(INDEX('Policy Characteristics'!G:G,MATCH($C587,'Policy Characteristics'!$C:$C,0))),"",INDEX('Policy Characteristics'!G:G,MATCH($C587,'Policy Characteristics'!$C:$C,0)))</f>
        <v>0.5</v>
      </c>
      <c r="N587" s="222">
        <f>IF(ISBLANK(INDEX('Policy Characteristics'!H:H,MATCH($C587,'Policy Characteristics'!$C:$C,0))),"",INDEX('Policy Characteristics'!H:H,MATCH($C587,'Policy Characteristics'!$C:$C,0)))</f>
        <v>0.01</v>
      </c>
      <c r="O587" s="354" t="str">
        <f>IF(ISBLANK(INDEX('Policy Characteristics'!I:I,MATCH($C587,'Policy Characteristics'!$C:$C,0))),"",INDEX('Policy Characteristics'!I:I,MATCH($C587,'Policy Characteristics'!$C:$C,0)))</f>
        <v>% of imports shifted</v>
      </c>
      <c r="P587" s="354"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354" t="str">
        <f>IF(ISBLANK(INDEX('Policy Characteristics'!K:K,MATCH($C587,'Policy Characteristics'!$C:$C,0))),"",INDEX('Policy Characteristics'!K:K,MATCH($C587,'Policy Characteristics'!$C:$C,0)))</f>
        <v/>
      </c>
      <c r="R587" s="354" t="str">
        <f>IF(ISBLANK(INDEX('Policy Characteristics'!L:L,MATCH($C587,'Policy Characteristics'!$C:$C,0))),"",INDEX('Policy Characteristics'!L:L,MATCH($C587,'Policy Characteristics'!$C:$C,0)))</f>
        <v/>
      </c>
    </row>
    <row r="588" spans="1:18" ht="19.899999999999999" customHeight="1">
      <c r="A588" s="354" t="str">
        <f>IF(ISBLANK(INDEX('Policy Characteristics'!A:A,MATCH($C588,'Policy Characteristics'!$C:$C,0))),"",INDEX('Policy Characteristics'!A:A,MATCH($C588,'Policy Characteristics'!$C:$C,0)))</f>
        <v>Industry</v>
      </c>
      <c r="B588" s="366" t="str">
        <f>IF(ISBLANK(INDEX('Policy Characteristics'!B:B,MATCH($C588,'Policy Characteristics'!$C:$C,0))),"",INDEX('Policy Characteristics'!B:B,MATCH($C588,'Policy Characteristics'!$C:$C,0)))</f>
        <v>Buy In-Region Products</v>
      </c>
      <c r="C588" s="354" t="str">
        <f t="shared" si="32"/>
        <v>Fraction of Imported Industrial Outputs Shifted to In Region Suppliers</v>
      </c>
      <c r="D588" s="348" t="s">
        <v>798</v>
      </c>
      <c r="E588" s="348"/>
      <c r="F588" t="s">
        <v>799</v>
      </c>
      <c r="G588" s="353"/>
      <c r="H588" s="18">
        <v>1544</v>
      </c>
      <c r="I588" s="367" t="s">
        <v>670</v>
      </c>
      <c r="J588" s="368" t="str">
        <f>IF(ISBLANK(INDEX('Policy Characteristics'!D:D,MATCH($C588,'Policy Characteristics'!$C:$C,0))),"",INDEX('Policy Characteristics'!D:D,MATCH($C588,'Policy Characteristics'!$C:$C,0)))</f>
        <v>Buy In-Region Products</v>
      </c>
      <c r="K588" s="354" t="str">
        <f>IF(ISBLANK(INDEX('Policy Characteristics'!E:E,MATCH($C588,'Policy Characteristics'!$C:$C,0))),"",INDEX('Policy Characteristics'!E:E,MATCH($C588,'Policy Characteristics'!$C:$C,0)))</f>
        <v>indst buy in region outputs</v>
      </c>
      <c r="L588" s="222">
        <f>IF(ISBLANK(INDEX('Policy Characteristics'!F:F,MATCH($C588,'Policy Characteristics'!$C:$C,0))),"",INDEX('Policy Characteristics'!F:F,MATCH($C588,'Policy Characteristics'!$C:$C,0)))</f>
        <v>0</v>
      </c>
      <c r="M588" s="222">
        <f>IF(ISBLANK(INDEX('Policy Characteristics'!G:G,MATCH($C588,'Policy Characteristics'!$C:$C,0))),"",INDEX('Policy Characteristics'!G:G,MATCH($C588,'Policy Characteristics'!$C:$C,0)))</f>
        <v>0.5</v>
      </c>
      <c r="N588" s="222">
        <f>IF(ISBLANK(INDEX('Policy Characteristics'!H:H,MATCH($C588,'Policy Characteristics'!$C:$C,0))),"",INDEX('Policy Characteristics'!H:H,MATCH($C588,'Policy Characteristics'!$C:$C,0)))</f>
        <v>0.01</v>
      </c>
      <c r="O588" s="354" t="str">
        <f>IF(ISBLANK(INDEX('Policy Characteristics'!I:I,MATCH($C588,'Policy Characteristics'!$C:$C,0))),"",INDEX('Policy Characteristics'!I:I,MATCH($C588,'Policy Characteristics'!$C:$C,0)))</f>
        <v>% of imports shifted</v>
      </c>
      <c r="P588" s="354"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354" t="str">
        <f>IF(ISBLANK(INDEX('Policy Characteristics'!K:K,MATCH($C588,'Policy Characteristics'!$C:$C,0))),"",INDEX('Policy Characteristics'!K:K,MATCH($C588,'Policy Characteristics'!$C:$C,0)))</f>
        <v/>
      </c>
      <c r="R588" s="354" t="str">
        <f>IF(ISBLANK(INDEX('Policy Characteristics'!L:L,MATCH($C588,'Policy Characteristics'!$C:$C,0))),"",INDEX('Policy Characteristics'!L:L,MATCH($C588,'Policy Characteristics'!$C:$C,0)))</f>
        <v/>
      </c>
    </row>
    <row r="589" spans="1:18" ht="19.899999999999999" customHeight="1">
      <c r="A589" s="354" t="str">
        <f>IF(ISBLANK(INDEX('Policy Characteristics'!A:A,MATCH($C589,'Policy Characteristics'!$C:$C,0))),"",INDEX('Policy Characteristics'!A:A,MATCH($C589,'Policy Characteristics'!$C:$C,0)))</f>
        <v>Industry</v>
      </c>
      <c r="B589" s="366" t="str">
        <f>IF(ISBLANK(INDEX('Policy Characteristics'!B:B,MATCH($C589,'Policy Characteristics'!$C:$C,0))),"",INDEX('Policy Characteristics'!B:B,MATCH($C589,'Policy Characteristics'!$C:$C,0)))</f>
        <v>Buy In-Region Products</v>
      </c>
      <c r="C589" s="354" t="str">
        <f t="shared" si="32"/>
        <v>Fraction of Imported Industrial Outputs Shifted to In Region Suppliers</v>
      </c>
      <c r="D589" s="348" t="s">
        <v>800</v>
      </c>
      <c r="E589" s="348"/>
      <c r="F589" t="s">
        <v>801</v>
      </c>
      <c r="G589" s="353"/>
      <c r="H589" s="18">
        <v>1545</v>
      </c>
      <c r="I589" s="367" t="s">
        <v>670</v>
      </c>
      <c r="J589" s="368" t="str">
        <f>IF(ISBLANK(INDEX('Policy Characteristics'!D:D,MATCH($C589,'Policy Characteristics'!$C:$C,0))),"",INDEX('Policy Characteristics'!D:D,MATCH($C589,'Policy Characteristics'!$C:$C,0)))</f>
        <v>Buy In-Region Products</v>
      </c>
      <c r="K589" s="354" t="str">
        <f>IF(ISBLANK(INDEX('Policy Characteristics'!E:E,MATCH($C589,'Policy Characteristics'!$C:$C,0))),"",INDEX('Policy Characteristics'!E:E,MATCH($C589,'Policy Characteristics'!$C:$C,0)))</f>
        <v>indst buy in region outputs</v>
      </c>
      <c r="L589" s="222">
        <f>IF(ISBLANK(INDEX('Policy Characteristics'!F:F,MATCH($C589,'Policy Characteristics'!$C:$C,0))),"",INDEX('Policy Characteristics'!F:F,MATCH($C589,'Policy Characteristics'!$C:$C,0)))</f>
        <v>0</v>
      </c>
      <c r="M589" s="222">
        <f>IF(ISBLANK(INDEX('Policy Characteristics'!G:G,MATCH($C589,'Policy Characteristics'!$C:$C,0))),"",INDEX('Policy Characteristics'!G:G,MATCH($C589,'Policy Characteristics'!$C:$C,0)))</f>
        <v>0.5</v>
      </c>
      <c r="N589" s="222">
        <f>IF(ISBLANK(INDEX('Policy Characteristics'!H:H,MATCH($C589,'Policy Characteristics'!$C:$C,0))),"",INDEX('Policy Characteristics'!H:H,MATCH($C589,'Policy Characteristics'!$C:$C,0)))</f>
        <v>0.01</v>
      </c>
      <c r="O589" s="354" t="str">
        <f>IF(ISBLANK(INDEX('Policy Characteristics'!I:I,MATCH($C589,'Policy Characteristics'!$C:$C,0))),"",INDEX('Policy Characteristics'!I:I,MATCH($C589,'Policy Characteristics'!$C:$C,0)))</f>
        <v>% of imports shifted</v>
      </c>
      <c r="P589" s="354"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354" t="str">
        <f>IF(ISBLANK(INDEX('Policy Characteristics'!K:K,MATCH($C589,'Policy Characteristics'!$C:$C,0))),"",INDEX('Policy Characteristics'!K:K,MATCH($C589,'Policy Characteristics'!$C:$C,0)))</f>
        <v/>
      </c>
      <c r="R589" s="354" t="str">
        <f>IF(ISBLANK(INDEX('Policy Characteristics'!L:L,MATCH($C589,'Policy Characteristics'!$C:$C,0))),"",INDEX('Policy Characteristics'!L:L,MATCH($C589,'Policy Characteristics'!$C:$C,0)))</f>
        <v/>
      </c>
    </row>
    <row r="590" spans="1:18" ht="19.899999999999999" customHeight="1">
      <c r="A590" s="354" t="str">
        <f>IF(ISBLANK(INDEX('Policy Characteristics'!A:A,MATCH($C590,'Policy Characteristics'!$C:$C,0))),"",INDEX('Policy Characteristics'!A:A,MATCH($C590,'Policy Characteristics'!$C:$C,0)))</f>
        <v>Industry</v>
      </c>
      <c r="B590" s="366" t="str">
        <f>IF(ISBLANK(INDEX('Policy Characteristics'!B:B,MATCH($C590,'Policy Characteristics'!$C:$C,0))),"",INDEX('Policy Characteristics'!B:B,MATCH($C590,'Policy Characteristics'!$C:$C,0)))</f>
        <v>Buy In-Region Products</v>
      </c>
      <c r="C590" s="354" t="str">
        <f t="shared" si="32"/>
        <v>Fraction of Imported Industrial Outputs Shifted to In Region Suppliers</v>
      </c>
      <c r="D590" s="348" t="s">
        <v>802</v>
      </c>
      <c r="E590" s="348"/>
      <c r="F590" t="s">
        <v>803</v>
      </c>
      <c r="G590" s="353"/>
      <c r="H590" s="18">
        <v>1546</v>
      </c>
      <c r="I590" s="367" t="s">
        <v>670</v>
      </c>
      <c r="J590" s="368" t="str">
        <f>IF(ISBLANK(INDEX('Policy Characteristics'!D:D,MATCH($C590,'Policy Characteristics'!$C:$C,0))),"",INDEX('Policy Characteristics'!D:D,MATCH($C590,'Policy Characteristics'!$C:$C,0)))</f>
        <v>Buy In-Region Products</v>
      </c>
      <c r="K590" s="354" t="str">
        <f>IF(ISBLANK(INDEX('Policy Characteristics'!E:E,MATCH($C590,'Policy Characteristics'!$C:$C,0))),"",INDEX('Policy Characteristics'!E:E,MATCH($C590,'Policy Characteristics'!$C:$C,0)))</f>
        <v>indst buy in region outputs</v>
      </c>
      <c r="L590" s="222">
        <f>IF(ISBLANK(INDEX('Policy Characteristics'!F:F,MATCH($C590,'Policy Characteristics'!$C:$C,0))),"",INDEX('Policy Characteristics'!F:F,MATCH($C590,'Policy Characteristics'!$C:$C,0)))</f>
        <v>0</v>
      </c>
      <c r="M590" s="222">
        <f>IF(ISBLANK(INDEX('Policy Characteristics'!G:G,MATCH($C590,'Policy Characteristics'!$C:$C,0))),"",INDEX('Policy Characteristics'!G:G,MATCH($C590,'Policy Characteristics'!$C:$C,0)))</f>
        <v>0.5</v>
      </c>
      <c r="N590" s="222">
        <f>IF(ISBLANK(INDEX('Policy Characteristics'!H:H,MATCH($C590,'Policy Characteristics'!$C:$C,0))),"",INDEX('Policy Characteristics'!H:H,MATCH($C590,'Policy Characteristics'!$C:$C,0)))</f>
        <v>0.01</v>
      </c>
      <c r="O590" s="354" t="str">
        <f>IF(ISBLANK(INDEX('Policy Characteristics'!I:I,MATCH($C590,'Policy Characteristics'!$C:$C,0))),"",INDEX('Policy Characteristics'!I:I,MATCH($C590,'Policy Characteristics'!$C:$C,0)))</f>
        <v>% of imports shifted</v>
      </c>
      <c r="P590" s="354"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354" t="str">
        <f>IF(ISBLANK(INDEX('Policy Characteristics'!K:K,MATCH($C590,'Policy Characteristics'!$C:$C,0))),"",INDEX('Policy Characteristics'!K:K,MATCH($C590,'Policy Characteristics'!$C:$C,0)))</f>
        <v/>
      </c>
      <c r="R590" s="354" t="str">
        <f>IF(ISBLANK(INDEX('Policy Characteristics'!L:L,MATCH($C590,'Policy Characteristics'!$C:$C,0))),"",INDEX('Policy Characteristics'!L:L,MATCH($C590,'Policy Characteristics'!$C:$C,0)))</f>
        <v/>
      </c>
    </row>
    <row r="591" spans="1:18" ht="19.899999999999999" customHeight="1">
      <c r="A591" s="354" t="str">
        <f>IF(ISBLANK(INDEX('Policy Characteristics'!A:A,MATCH($C591,'Policy Characteristics'!$C:$C,0))),"",INDEX('Policy Characteristics'!A:A,MATCH($C591,'Policy Characteristics'!$C:$C,0)))</f>
        <v>Industry</v>
      </c>
      <c r="B591" s="366" t="str">
        <f>IF(ISBLANK(INDEX('Policy Characteristics'!B:B,MATCH($C591,'Policy Characteristics'!$C:$C,0))),"",INDEX('Policy Characteristics'!B:B,MATCH($C591,'Policy Characteristics'!$C:$C,0)))</f>
        <v>Buy In-Region Products</v>
      </c>
      <c r="C591" s="354" t="str">
        <f t="shared" si="32"/>
        <v>Fraction of Imported Industrial Outputs Shifted to In Region Suppliers</v>
      </c>
      <c r="D591" s="348" t="s">
        <v>804</v>
      </c>
      <c r="E591" s="348"/>
      <c r="F591" t="s">
        <v>805</v>
      </c>
      <c r="G591" s="353"/>
      <c r="H591" s="18">
        <v>1547</v>
      </c>
      <c r="I591" s="367" t="s">
        <v>670</v>
      </c>
      <c r="J591" s="368" t="str">
        <f>IF(ISBLANK(INDEX('Policy Characteristics'!D:D,MATCH($C591,'Policy Characteristics'!$C:$C,0))),"",INDEX('Policy Characteristics'!D:D,MATCH($C591,'Policy Characteristics'!$C:$C,0)))</f>
        <v>Buy In-Region Products</v>
      </c>
      <c r="K591" s="354" t="str">
        <f>IF(ISBLANK(INDEX('Policy Characteristics'!E:E,MATCH($C591,'Policy Characteristics'!$C:$C,0))),"",INDEX('Policy Characteristics'!E:E,MATCH($C591,'Policy Characteristics'!$C:$C,0)))</f>
        <v>indst buy in region outputs</v>
      </c>
      <c r="L591" s="222">
        <f>IF(ISBLANK(INDEX('Policy Characteristics'!F:F,MATCH($C591,'Policy Characteristics'!$C:$C,0))),"",INDEX('Policy Characteristics'!F:F,MATCH($C591,'Policy Characteristics'!$C:$C,0)))</f>
        <v>0</v>
      </c>
      <c r="M591" s="222">
        <f>IF(ISBLANK(INDEX('Policy Characteristics'!G:G,MATCH($C591,'Policy Characteristics'!$C:$C,0))),"",INDEX('Policy Characteristics'!G:G,MATCH($C591,'Policy Characteristics'!$C:$C,0)))</f>
        <v>0.5</v>
      </c>
      <c r="N591" s="222">
        <f>IF(ISBLANK(INDEX('Policy Characteristics'!H:H,MATCH($C591,'Policy Characteristics'!$C:$C,0))),"",INDEX('Policy Characteristics'!H:H,MATCH($C591,'Policy Characteristics'!$C:$C,0)))</f>
        <v>0.01</v>
      </c>
      <c r="O591" s="354" t="str">
        <f>IF(ISBLANK(INDEX('Policy Characteristics'!I:I,MATCH($C591,'Policy Characteristics'!$C:$C,0))),"",INDEX('Policy Characteristics'!I:I,MATCH($C591,'Policy Characteristics'!$C:$C,0)))</f>
        <v>% of imports shifted</v>
      </c>
      <c r="P591" s="354"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354" t="str">
        <f>IF(ISBLANK(INDEX('Policy Characteristics'!K:K,MATCH($C591,'Policy Characteristics'!$C:$C,0))),"",INDEX('Policy Characteristics'!K:K,MATCH($C591,'Policy Characteristics'!$C:$C,0)))</f>
        <v/>
      </c>
      <c r="R591" s="354" t="str">
        <f>IF(ISBLANK(INDEX('Policy Characteristics'!L:L,MATCH($C591,'Policy Characteristics'!$C:$C,0))),"",INDEX('Policy Characteristics'!L:L,MATCH($C591,'Policy Characteristics'!$C:$C,0)))</f>
        <v/>
      </c>
    </row>
    <row r="592" spans="1:18" ht="19.899999999999999" customHeight="1">
      <c r="A592" s="354" t="str">
        <f>IF(ISBLANK(INDEX('Policy Characteristics'!A:A,MATCH($C592,'Policy Characteristics'!$C:$C,0))),"",INDEX('Policy Characteristics'!A:A,MATCH($C592,'Policy Characteristics'!$C:$C,0)))</f>
        <v>Industry</v>
      </c>
      <c r="B592" s="366" t="str">
        <f>IF(ISBLANK(INDEX('Policy Characteristics'!B:B,MATCH($C592,'Policy Characteristics'!$C:$C,0))),"",INDEX('Policy Characteristics'!B:B,MATCH($C592,'Policy Characteristics'!$C:$C,0)))</f>
        <v>Buy In-Region Products</v>
      </c>
      <c r="C592" s="354" t="str">
        <f t="shared" si="32"/>
        <v>Fraction of Imported Industrial Outputs Shifted to In Region Suppliers</v>
      </c>
      <c r="D592" s="348" t="s">
        <v>806</v>
      </c>
      <c r="E592" s="348"/>
      <c r="F592" t="s">
        <v>807</v>
      </c>
      <c r="G592" s="353"/>
      <c r="H592" s="18">
        <v>1548</v>
      </c>
      <c r="I592" s="367" t="s">
        <v>670</v>
      </c>
      <c r="J592" s="368" t="str">
        <f>IF(ISBLANK(INDEX('Policy Characteristics'!D:D,MATCH($C592,'Policy Characteristics'!$C:$C,0))),"",INDEX('Policy Characteristics'!D:D,MATCH($C592,'Policy Characteristics'!$C:$C,0)))</f>
        <v>Buy In-Region Products</v>
      </c>
      <c r="K592" s="354" t="str">
        <f>IF(ISBLANK(INDEX('Policy Characteristics'!E:E,MATCH($C592,'Policy Characteristics'!$C:$C,0))),"",INDEX('Policy Characteristics'!E:E,MATCH($C592,'Policy Characteristics'!$C:$C,0)))</f>
        <v>indst buy in region outputs</v>
      </c>
      <c r="L592" s="222">
        <f>IF(ISBLANK(INDEX('Policy Characteristics'!F:F,MATCH($C592,'Policy Characteristics'!$C:$C,0))),"",INDEX('Policy Characteristics'!F:F,MATCH($C592,'Policy Characteristics'!$C:$C,0)))</f>
        <v>0</v>
      </c>
      <c r="M592" s="222">
        <f>IF(ISBLANK(INDEX('Policy Characteristics'!G:G,MATCH($C592,'Policy Characteristics'!$C:$C,0))),"",INDEX('Policy Characteristics'!G:G,MATCH($C592,'Policy Characteristics'!$C:$C,0)))</f>
        <v>0.5</v>
      </c>
      <c r="N592" s="222">
        <f>IF(ISBLANK(INDEX('Policy Characteristics'!H:H,MATCH($C592,'Policy Characteristics'!$C:$C,0))),"",INDEX('Policy Characteristics'!H:H,MATCH($C592,'Policy Characteristics'!$C:$C,0)))</f>
        <v>0.01</v>
      </c>
      <c r="O592" s="354" t="str">
        <f>IF(ISBLANK(INDEX('Policy Characteristics'!I:I,MATCH($C592,'Policy Characteristics'!$C:$C,0))),"",INDEX('Policy Characteristics'!I:I,MATCH($C592,'Policy Characteristics'!$C:$C,0)))</f>
        <v>% of imports shifted</v>
      </c>
      <c r="P592" s="354"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354" t="str">
        <f>IF(ISBLANK(INDEX('Policy Characteristics'!K:K,MATCH($C592,'Policy Characteristics'!$C:$C,0))),"",INDEX('Policy Characteristics'!K:K,MATCH($C592,'Policy Characteristics'!$C:$C,0)))</f>
        <v/>
      </c>
      <c r="R592" s="354" t="str">
        <f>IF(ISBLANK(INDEX('Policy Characteristics'!L:L,MATCH($C592,'Policy Characteristics'!$C:$C,0))),"",INDEX('Policy Characteristics'!L:L,MATCH($C592,'Policy Characteristics'!$C:$C,0)))</f>
        <v/>
      </c>
    </row>
    <row r="593" spans="1:18" ht="19.899999999999999" customHeight="1">
      <c r="A593" s="354" t="str">
        <f>IF(ISBLANK(INDEX('Policy Characteristics'!A:A,MATCH($C593,'Policy Characteristics'!$C:$C,0))),"",INDEX('Policy Characteristics'!A:A,MATCH($C593,'Policy Characteristics'!$C:$C,0)))</f>
        <v>Industry</v>
      </c>
      <c r="B593" s="366" t="str">
        <f>IF(ISBLANK(INDEX('Policy Characteristics'!B:B,MATCH($C593,'Policy Characteristics'!$C:$C,0))),"",INDEX('Policy Characteristics'!B:B,MATCH($C593,'Policy Characteristics'!$C:$C,0)))</f>
        <v>Buy In-Region Products</v>
      </c>
      <c r="C593" s="354" t="str">
        <f t="shared" si="32"/>
        <v>Fraction of Imported Industrial Outputs Shifted to In Region Suppliers</v>
      </c>
      <c r="D593" s="348" t="s">
        <v>808</v>
      </c>
      <c r="E593" s="348"/>
      <c r="F593" t="s">
        <v>809</v>
      </c>
      <c r="G593" s="353"/>
      <c r="H593" s="18">
        <v>1549</v>
      </c>
      <c r="I593" s="367" t="s">
        <v>670</v>
      </c>
      <c r="J593" s="368" t="str">
        <f>IF(ISBLANK(INDEX('Policy Characteristics'!D:D,MATCH($C593,'Policy Characteristics'!$C:$C,0))),"",INDEX('Policy Characteristics'!D:D,MATCH($C593,'Policy Characteristics'!$C:$C,0)))</f>
        <v>Buy In-Region Products</v>
      </c>
      <c r="K593" s="354" t="str">
        <f>IF(ISBLANK(INDEX('Policy Characteristics'!E:E,MATCH($C593,'Policy Characteristics'!$C:$C,0))),"",INDEX('Policy Characteristics'!E:E,MATCH($C593,'Policy Characteristics'!$C:$C,0)))</f>
        <v>indst buy in region outputs</v>
      </c>
      <c r="L593" s="222">
        <f>IF(ISBLANK(INDEX('Policy Characteristics'!F:F,MATCH($C593,'Policy Characteristics'!$C:$C,0))),"",INDEX('Policy Characteristics'!F:F,MATCH($C593,'Policy Characteristics'!$C:$C,0)))</f>
        <v>0</v>
      </c>
      <c r="M593" s="222">
        <f>IF(ISBLANK(INDEX('Policy Characteristics'!G:G,MATCH($C593,'Policy Characteristics'!$C:$C,0))),"",INDEX('Policy Characteristics'!G:G,MATCH($C593,'Policy Characteristics'!$C:$C,0)))</f>
        <v>0.5</v>
      </c>
      <c r="N593" s="222">
        <f>IF(ISBLANK(INDEX('Policy Characteristics'!H:H,MATCH($C593,'Policy Characteristics'!$C:$C,0))),"",INDEX('Policy Characteristics'!H:H,MATCH($C593,'Policy Characteristics'!$C:$C,0)))</f>
        <v>0.01</v>
      </c>
      <c r="O593" s="354" t="str">
        <f>IF(ISBLANK(INDEX('Policy Characteristics'!I:I,MATCH($C593,'Policy Characteristics'!$C:$C,0))),"",INDEX('Policy Characteristics'!I:I,MATCH($C593,'Policy Characteristics'!$C:$C,0)))</f>
        <v>% of imports shifted</v>
      </c>
      <c r="P593" s="354"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354" t="str">
        <f>IF(ISBLANK(INDEX('Policy Characteristics'!K:K,MATCH($C593,'Policy Characteristics'!$C:$C,0))),"",INDEX('Policy Characteristics'!K:K,MATCH($C593,'Policy Characteristics'!$C:$C,0)))</f>
        <v/>
      </c>
      <c r="R593" s="354" t="str">
        <f>IF(ISBLANK(INDEX('Policy Characteristics'!L:L,MATCH($C593,'Policy Characteristics'!$C:$C,0))),"",INDEX('Policy Characteristics'!L:L,MATCH($C593,'Policy Characteristics'!$C:$C,0)))</f>
        <v/>
      </c>
    </row>
    <row r="594" spans="1:18" ht="19.899999999999999" customHeight="1">
      <c r="A594" s="354" t="str">
        <f>IF(ISBLANK(INDEX('Policy Characteristics'!A:A,MATCH($C594,'Policy Characteristics'!$C:$C,0))),"",INDEX('Policy Characteristics'!A:A,MATCH($C594,'Policy Characteristics'!$C:$C,0)))</f>
        <v>Industry</v>
      </c>
      <c r="B594" s="366" t="str">
        <f>IF(ISBLANK(INDEX('Policy Characteristics'!B:B,MATCH($C594,'Policy Characteristics'!$C:$C,0))),"",INDEX('Policy Characteristics'!B:B,MATCH($C594,'Policy Characteristics'!$C:$C,0)))</f>
        <v>Buy In-Region Products</v>
      </c>
      <c r="C594" s="354" t="str">
        <f t="shared" si="32"/>
        <v>Fraction of Imported Industrial Outputs Shifted to In Region Suppliers</v>
      </c>
      <c r="D594" s="348" t="s">
        <v>810</v>
      </c>
      <c r="E594" s="348"/>
      <c r="F594" t="s">
        <v>811</v>
      </c>
      <c r="G594" s="353"/>
      <c r="H594" s="18">
        <v>1550</v>
      </c>
      <c r="I594" s="367" t="s">
        <v>670</v>
      </c>
      <c r="J594" s="368" t="str">
        <f>IF(ISBLANK(INDEX('Policy Characteristics'!D:D,MATCH($C594,'Policy Characteristics'!$C:$C,0))),"",INDEX('Policy Characteristics'!D:D,MATCH($C594,'Policy Characteristics'!$C:$C,0)))</f>
        <v>Buy In-Region Products</v>
      </c>
      <c r="K594" s="354" t="str">
        <f>IF(ISBLANK(INDEX('Policy Characteristics'!E:E,MATCH($C594,'Policy Characteristics'!$C:$C,0))),"",INDEX('Policy Characteristics'!E:E,MATCH($C594,'Policy Characteristics'!$C:$C,0)))</f>
        <v>indst buy in region outputs</v>
      </c>
      <c r="L594" s="222">
        <f>IF(ISBLANK(INDEX('Policy Characteristics'!F:F,MATCH($C594,'Policy Characteristics'!$C:$C,0))),"",INDEX('Policy Characteristics'!F:F,MATCH($C594,'Policy Characteristics'!$C:$C,0)))</f>
        <v>0</v>
      </c>
      <c r="M594" s="222">
        <f>IF(ISBLANK(INDEX('Policy Characteristics'!G:G,MATCH($C594,'Policy Characteristics'!$C:$C,0))),"",INDEX('Policy Characteristics'!G:G,MATCH($C594,'Policy Characteristics'!$C:$C,0)))</f>
        <v>0.5</v>
      </c>
      <c r="N594" s="222">
        <f>IF(ISBLANK(INDEX('Policy Characteristics'!H:H,MATCH($C594,'Policy Characteristics'!$C:$C,0))),"",INDEX('Policy Characteristics'!H:H,MATCH($C594,'Policy Characteristics'!$C:$C,0)))</f>
        <v>0.01</v>
      </c>
      <c r="O594" s="354" t="str">
        <f>IF(ISBLANK(INDEX('Policy Characteristics'!I:I,MATCH($C594,'Policy Characteristics'!$C:$C,0))),"",INDEX('Policy Characteristics'!I:I,MATCH($C594,'Policy Characteristics'!$C:$C,0)))</f>
        <v>% of imports shifted</v>
      </c>
      <c r="P594" s="354"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354" t="str">
        <f>IF(ISBLANK(INDEX('Policy Characteristics'!K:K,MATCH($C594,'Policy Characteristics'!$C:$C,0))),"",INDEX('Policy Characteristics'!K:K,MATCH($C594,'Policy Characteristics'!$C:$C,0)))</f>
        <v/>
      </c>
      <c r="R594" s="354" t="str">
        <f>IF(ISBLANK(INDEX('Policy Characteristics'!L:L,MATCH($C594,'Policy Characteristics'!$C:$C,0))),"",INDEX('Policy Characteristics'!L:L,MATCH($C594,'Policy Characteristics'!$C:$C,0)))</f>
        <v/>
      </c>
    </row>
    <row r="595" spans="1:18" ht="19.899999999999999" customHeight="1">
      <c r="A595" s="354" t="str">
        <f>IF(ISBLANK(INDEX('Policy Characteristics'!A:A,MATCH($C595,'Policy Characteristics'!$C:$C,0))),"",INDEX('Policy Characteristics'!A:A,MATCH($C595,'Policy Characteristics'!$C:$C,0)))</f>
        <v>Industry</v>
      </c>
      <c r="B595" s="366" t="str">
        <f>IF(ISBLANK(INDEX('Policy Characteristics'!B:B,MATCH($C595,'Policy Characteristics'!$C:$C,0))),"",INDEX('Policy Characteristics'!B:B,MATCH($C595,'Policy Characteristics'!$C:$C,0)))</f>
        <v>Buy In-Region Products</v>
      </c>
      <c r="C595" s="354" t="str">
        <f t="shared" si="32"/>
        <v>Fraction of Imported Industrial Outputs Shifted to In Region Suppliers</v>
      </c>
      <c r="D595" s="348" t="s">
        <v>812</v>
      </c>
      <c r="E595" s="348"/>
      <c r="F595" t="s">
        <v>813</v>
      </c>
      <c r="G595" s="353"/>
      <c r="H595" s="18">
        <v>1551</v>
      </c>
      <c r="I595" s="367" t="s">
        <v>670</v>
      </c>
      <c r="J595" s="368" t="str">
        <f>IF(ISBLANK(INDEX('Policy Characteristics'!D:D,MATCH($C595,'Policy Characteristics'!$C:$C,0))),"",INDEX('Policy Characteristics'!D:D,MATCH($C595,'Policy Characteristics'!$C:$C,0)))</f>
        <v>Buy In-Region Products</v>
      </c>
      <c r="K595" s="354" t="str">
        <f>IF(ISBLANK(INDEX('Policy Characteristics'!E:E,MATCH($C595,'Policy Characteristics'!$C:$C,0))),"",INDEX('Policy Characteristics'!E:E,MATCH($C595,'Policy Characteristics'!$C:$C,0)))</f>
        <v>indst buy in region outputs</v>
      </c>
      <c r="L595" s="222">
        <f>IF(ISBLANK(INDEX('Policy Characteristics'!F:F,MATCH($C595,'Policy Characteristics'!$C:$C,0))),"",INDEX('Policy Characteristics'!F:F,MATCH($C595,'Policy Characteristics'!$C:$C,0)))</f>
        <v>0</v>
      </c>
      <c r="M595" s="222">
        <f>IF(ISBLANK(INDEX('Policy Characteristics'!G:G,MATCH($C595,'Policy Characteristics'!$C:$C,0))),"",INDEX('Policy Characteristics'!G:G,MATCH($C595,'Policy Characteristics'!$C:$C,0)))</f>
        <v>0.5</v>
      </c>
      <c r="N595" s="222">
        <f>IF(ISBLANK(INDEX('Policy Characteristics'!H:H,MATCH($C595,'Policy Characteristics'!$C:$C,0))),"",INDEX('Policy Characteristics'!H:H,MATCH($C595,'Policy Characteristics'!$C:$C,0)))</f>
        <v>0.01</v>
      </c>
      <c r="O595" s="354" t="str">
        <f>IF(ISBLANK(INDEX('Policy Characteristics'!I:I,MATCH($C595,'Policy Characteristics'!$C:$C,0))),"",INDEX('Policy Characteristics'!I:I,MATCH($C595,'Policy Characteristics'!$C:$C,0)))</f>
        <v>% of imports shifted</v>
      </c>
      <c r="P595" s="354"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354" t="str">
        <f>IF(ISBLANK(INDEX('Policy Characteristics'!K:K,MATCH($C595,'Policy Characteristics'!$C:$C,0))),"",INDEX('Policy Characteristics'!K:K,MATCH($C595,'Policy Characteristics'!$C:$C,0)))</f>
        <v/>
      </c>
      <c r="R595" s="354" t="str">
        <f>IF(ISBLANK(INDEX('Policy Characteristics'!L:L,MATCH($C595,'Policy Characteristics'!$C:$C,0))),"",INDEX('Policy Characteristics'!L:L,MATCH($C595,'Policy Characteristics'!$C:$C,0)))</f>
        <v/>
      </c>
    </row>
    <row r="596" spans="1:18" ht="19.899999999999999" customHeight="1">
      <c r="A596" s="354" t="str">
        <f>IF(ISBLANK(INDEX('Policy Characteristics'!A:A,MATCH($C596,'Policy Characteristics'!$C:$C,0))),"",INDEX('Policy Characteristics'!A:A,MATCH($C596,'Policy Characteristics'!$C:$C,0)))</f>
        <v>Industry</v>
      </c>
      <c r="B596" s="366" t="str">
        <f>IF(ISBLANK(INDEX('Policy Characteristics'!B:B,MATCH($C596,'Policy Characteristics'!$C:$C,0))),"",INDEX('Policy Characteristics'!B:B,MATCH($C596,'Policy Characteristics'!$C:$C,0)))</f>
        <v>Buy In-Region Products</v>
      </c>
      <c r="C596" s="354" t="str">
        <f t="shared" si="32"/>
        <v>Fraction of Imported Industrial Outputs Shifted to In Region Suppliers</v>
      </c>
      <c r="D596" s="348" t="s">
        <v>814</v>
      </c>
      <c r="E596" s="348"/>
      <c r="F596" t="s">
        <v>815</v>
      </c>
      <c r="G596" s="353"/>
      <c r="H596" s="18">
        <v>1552</v>
      </c>
      <c r="I596" s="367" t="s">
        <v>670</v>
      </c>
      <c r="J596" s="368" t="str">
        <f>IF(ISBLANK(INDEX('Policy Characteristics'!D:D,MATCH($C596,'Policy Characteristics'!$C:$C,0))),"",INDEX('Policy Characteristics'!D:D,MATCH($C596,'Policy Characteristics'!$C:$C,0)))</f>
        <v>Buy In-Region Products</v>
      </c>
      <c r="K596" s="354" t="str">
        <f>IF(ISBLANK(INDEX('Policy Characteristics'!E:E,MATCH($C596,'Policy Characteristics'!$C:$C,0))),"",INDEX('Policy Characteristics'!E:E,MATCH($C596,'Policy Characteristics'!$C:$C,0)))</f>
        <v>indst buy in region outputs</v>
      </c>
      <c r="L596" s="222">
        <f>IF(ISBLANK(INDEX('Policy Characteristics'!F:F,MATCH($C596,'Policy Characteristics'!$C:$C,0))),"",INDEX('Policy Characteristics'!F:F,MATCH($C596,'Policy Characteristics'!$C:$C,0)))</f>
        <v>0</v>
      </c>
      <c r="M596" s="222">
        <f>IF(ISBLANK(INDEX('Policy Characteristics'!G:G,MATCH($C596,'Policy Characteristics'!$C:$C,0))),"",INDEX('Policy Characteristics'!G:G,MATCH($C596,'Policy Characteristics'!$C:$C,0)))</f>
        <v>0.5</v>
      </c>
      <c r="N596" s="222">
        <f>IF(ISBLANK(INDEX('Policy Characteristics'!H:H,MATCH($C596,'Policy Characteristics'!$C:$C,0))),"",INDEX('Policy Characteristics'!H:H,MATCH($C596,'Policy Characteristics'!$C:$C,0)))</f>
        <v>0.01</v>
      </c>
      <c r="O596" s="354" t="str">
        <f>IF(ISBLANK(INDEX('Policy Characteristics'!I:I,MATCH($C596,'Policy Characteristics'!$C:$C,0))),"",INDEX('Policy Characteristics'!I:I,MATCH($C596,'Policy Characteristics'!$C:$C,0)))</f>
        <v>% of imports shifted</v>
      </c>
      <c r="P596" s="354"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354" t="str">
        <f>IF(ISBLANK(INDEX('Policy Characteristics'!K:K,MATCH($C596,'Policy Characteristics'!$C:$C,0))),"",INDEX('Policy Characteristics'!K:K,MATCH($C596,'Policy Characteristics'!$C:$C,0)))</f>
        <v/>
      </c>
      <c r="R596" s="354" t="str">
        <f>IF(ISBLANK(INDEX('Policy Characteristics'!L:L,MATCH($C596,'Policy Characteristics'!$C:$C,0))),"",INDEX('Policy Characteristics'!L:L,MATCH($C596,'Policy Characteristics'!$C:$C,0)))</f>
        <v/>
      </c>
    </row>
    <row r="597" spans="1:18" ht="19.899999999999999" customHeight="1">
      <c r="A597" s="354" t="str">
        <f>IF(ISBLANK(INDEX('Policy Characteristics'!A:A,MATCH($C597,'Policy Characteristics'!$C:$C,0))),"",INDEX('Policy Characteristics'!A:A,MATCH($C597,'Policy Characteristics'!$C:$C,0)))</f>
        <v>Industry</v>
      </c>
      <c r="B597" s="366" t="str">
        <f>IF(ISBLANK(INDEX('Policy Characteristics'!B:B,MATCH($C597,'Policy Characteristics'!$C:$C,0))),"",INDEX('Policy Characteristics'!B:B,MATCH($C597,'Policy Characteristics'!$C:$C,0)))</f>
        <v>Buy In-Region Products</v>
      </c>
      <c r="C597" s="354" t="str">
        <f t="shared" si="32"/>
        <v>Fraction of Imported Industrial Outputs Shifted to In Region Suppliers</v>
      </c>
      <c r="D597" s="348" t="s">
        <v>816</v>
      </c>
      <c r="E597" s="348"/>
      <c r="F597" t="s">
        <v>817</v>
      </c>
      <c r="G597" s="353"/>
      <c r="H597" s="18">
        <v>1553</v>
      </c>
      <c r="I597" s="367" t="s">
        <v>670</v>
      </c>
      <c r="J597" s="368" t="str">
        <f>IF(ISBLANK(INDEX('Policy Characteristics'!D:D,MATCH($C597,'Policy Characteristics'!$C:$C,0))),"",INDEX('Policy Characteristics'!D:D,MATCH($C597,'Policy Characteristics'!$C:$C,0)))</f>
        <v>Buy In-Region Products</v>
      </c>
      <c r="K597" s="354" t="str">
        <f>IF(ISBLANK(INDEX('Policy Characteristics'!E:E,MATCH($C597,'Policy Characteristics'!$C:$C,0))),"",INDEX('Policy Characteristics'!E:E,MATCH($C597,'Policy Characteristics'!$C:$C,0)))</f>
        <v>indst buy in region outputs</v>
      </c>
      <c r="L597" s="222">
        <f>IF(ISBLANK(INDEX('Policy Characteristics'!F:F,MATCH($C597,'Policy Characteristics'!$C:$C,0))),"",INDEX('Policy Characteristics'!F:F,MATCH($C597,'Policy Characteristics'!$C:$C,0)))</f>
        <v>0</v>
      </c>
      <c r="M597" s="222">
        <f>IF(ISBLANK(INDEX('Policy Characteristics'!G:G,MATCH($C597,'Policy Characteristics'!$C:$C,0))),"",INDEX('Policy Characteristics'!G:G,MATCH($C597,'Policy Characteristics'!$C:$C,0)))</f>
        <v>0.5</v>
      </c>
      <c r="N597" s="222">
        <f>IF(ISBLANK(INDEX('Policy Characteristics'!H:H,MATCH($C597,'Policy Characteristics'!$C:$C,0))),"",INDEX('Policy Characteristics'!H:H,MATCH($C597,'Policy Characteristics'!$C:$C,0)))</f>
        <v>0.01</v>
      </c>
      <c r="O597" s="354" t="str">
        <f>IF(ISBLANK(INDEX('Policy Characteristics'!I:I,MATCH($C597,'Policy Characteristics'!$C:$C,0))),"",INDEX('Policy Characteristics'!I:I,MATCH($C597,'Policy Characteristics'!$C:$C,0)))</f>
        <v>% of imports shifted</v>
      </c>
      <c r="P597" s="354"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354" t="str">
        <f>IF(ISBLANK(INDEX('Policy Characteristics'!K:K,MATCH($C597,'Policy Characteristics'!$C:$C,0))),"",INDEX('Policy Characteristics'!K:K,MATCH($C597,'Policy Characteristics'!$C:$C,0)))</f>
        <v/>
      </c>
      <c r="R597" s="354" t="str">
        <f>IF(ISBLANK(INDEX('Policy Characteristics'!L:L,MATCH($C597,'Policy Characteristics'!$C:$C,0))),"",INDEX('Policy Characteristics'!L:L,MATCH($C597,'Policy Characteristics'!$C:$C,0)))</f>
        <v/>
      </c>
    </row>
    <row r="598" spans="1:18" ht="19.899999999999999" customHeight="1">
      <c r="A598" s="354" t="str">
        <f>IF(ISBLANK(INDEX('Policy Characteristics'!A:A,MATCH($C598,'Policy Characteristics'!$C:$C,0))),"",INDEX('Policy Characteristics'!A:A,MATCH($C598,'Policy Characteristics'!$C:$C,0)))</f>
        <v>Industry</v>
      </c>
      <c r="B598" s="366" t="str">
        <f>IF(ISBLANK(INDEX('Policy Characteristics'!B:B,MATCH($C598,'Policy Characteristics'!$C:$C,0))),"",INDEX('Policy Characteristics'!B:B,MATCH($C598,'Policy Characteristics'!$C:$C,0)))</f>
        <v>Buy In-Region Products</v>
      </c>
      <c r="C598" s="354" t="str">
        <f t="shared" si="32"/>
        <v>Fraction of Imported Industrial Outputs Shifted to In Region Suppliers</v>
      </c>
      <c r="D598" s="348" t="s">
        <v>818</v>
      </c>
      <c r="E598" s="348"/>
      <c r="F598" t="s">
        <v>819</v>
      </c>
      <c r="G598" s="353"/>
      <c r="H598" s="18">
        <v>1554</v>
      </c>
      <c r="I598" s="367" t="s">
        <v>670</v>
      </c>
      <c r="J598" s="368" t="str">
        <f>IF(ISBLANK(INDEX('Policy Characteristics'!D:D,MATCH($C598,'Policy Characteristics'!$C:$C,0))),"",INDEX('Policy Characteristics'!D:D,MATCH($C598,'Policy Characteristics'!$C:$C,0)))</f>
        <v>Buy In-Region Products</v>
      </c>
      <c r="K598" s="354" t="str">
        <f>IF(ISBLANK(INDEX('Policy Characteristics'!E:E,MATCH($C598,'Policy Characteristics'!$C:$C,0))),"",INDEX('Policy Characteristics'!E:E,MATCH($C598,'Policy Characteristics'!$C:$C,0)))</f>
        <v>indst buy in region outputs</v>
      </c>
      <c r="L598" s="222">
        <f>IF(ISBLANK(INDEX('Policy Characteristics'!F:F,MATCH($C598,'Policy Characteristics'!$C:$C,0))),"",INDEX('Policy Characteristics'!F:F,MATCH($C598,'Policy Characteristics'!$C:$C,0)))</f>
        <v>0</v>
      </c>
      <c r="M598" s="222">
        <f>IF(ISBLANK(INDEX('Policy Characteristics'!G:G,MATCH($C598,'Policy Characteristics'!$C:$C,0))),"",INDEX('Policy Characteristics'!G:G,MATCH($C598,'Policy Characteristics'!$C:$C,0)))</f>
        <v>0.5</v>
      </c>
      <c r="N598" s="222">
        <f>IF(ISBLANK(INDEX('Policy Characteristics'!H:H,MATCH($C598,'Policy Characteristics'!$C:$C,0))),"",INDEX('Policy Characteristics'!H:H,MATCH($C598,'Policy Characteristics'!$C:$C,0)))</f>
        <v>0.01</v>
      </c>
      <c r="O598" s="354" t="str">
        <f>IF(ISBLANK(INDEX('Policy Characteristics'!I:I,MATCH($C598,'Policy Characteristics'!$C:$C,0))),"",INDEX('Policy Characteristics'!I:I,MATCH($C598,'Policy Characteristics'!$C:$C,0)))</f>
        <v>% of imports shifted</v>
      </c>
      <c r="P598" s="354"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354" t="str">
        <f>IF(ISBLANK(INDEX('Policy Characteristics'!K:K,MATCH($C598,'Policy Characteristics'!$C:$C,0))),"",INDEX('Policy Characteristics'!K:K,MATCH($C598,'Policy Characteristics'!$C:$C,0)))</f>
        <v/>
      </c>
      <c r="R598" s="354" t="str">
        <f>IF(ISBLANK(INDEX('Policy Characteristics'!L:L,MATCH($C598,'Policy Characteristics'!$C:$C,0))),"",INDEX('Policy Characteristics'!L:L,MATCH($C598,'Policy Characteristics'!$C:$C,0)))</f>
        <v/>
      </c>
    </row>
    <row r="599" spans="1:18" ht="19.899999999999999" customHeight="1">
      <c r="A599" s="354" t="str">
        <f>IF(ISBLANK(INDEX('Policy Characteristics'!A:A,MATCH($C599,'Policy Characteristics'!$C:$C,0))),"",INDEX('Policy Characteristics'!A:A,MATCH($C599,'Policy Characteristics'!$C:$C,0)))</f>
        <v>Industry</v>
      </c>
      <c r="B599" s="366" t="str">
        <f>IF(ISBLANK(INDEX('Policy Characteristics'!B:B,MATCH($C599,'Policy Characteristics'!$C:$C,0))),"",INDEX('Policy Characteristics'!B:B,MATCH($C599,'Policy Characteristics'!$C:$C,0)))</f>
        <v>Buy In-Region Products</v>
      </c>
      <c r="C599" s="354" t="str">
        <f t="shared" si="32"/>
        <v>Fraction of Imported Industrial Outputs Shifted to In Region Suppliers</v>
      </c>
      <c r="D599" s="348" t="s">
        <v>820</v>
      </c>
      <c r="E599" s="348"/>
      <c r="F599" t="s">
        <v>821</v>
      </c>
      <c r="G599" s="353"/>
      <c r="H599" s="18">
        <v>1555</v>
      </c>
      <c r="I599" s="367" t="s">
        <v>670</v>
      </c>
      <c r="J599" s="368" t="str">
        <f>IF(ISBLANK(INDEX('Policy Characteristics'!D:D,MATCH($C599,'Policy Characteristics'!$C:$C,0))),"",INDEX('Policy Characteristics'!D:D,MATCH($C599,'Policy Characteristics'!$C:$C,0)))</f>
        <v>Buy In-Region Products</v>
      </c>
      <c r="K599" s="354" t="str">
        <f>IF(ISBLANK(INDEX('Policy Characteristics'!E:E,MATCH($C599,'Policy Characteristics'!$C:$C,0))),"",INDEX('Policy Characteristics'!E:E,MATCH($C599,'Policy Characteristics'!$C:$C,0)))</f>
        <v>indst buy in region outputs</v>
      </c>
      <c r="L599" s="222">
        <f>IF(ISBLANK(INDEX('Policy Characteristics'!F:F,MATCH($C599,'Policy Characteristics'!$C:$C,0))),"",INDEX('Policy Characteristics'!F:F,MATCH($C599,'Policy Characteristics'!$C:$C,0)))</f>
        <v>0</v>
      </c>
      <c r="M599" s="222">
        <f>IF(ISBLANK(INDEX('Policy Characteristics'!G:G,MATCH($C599,'Policy Characteristics'!$C:$C,0))),"",INDEX('Policy Characteristics'!G:G,MATCH($C599,'Policy Characteristics'!$C:$C,0)))</f>
        <v>0.5</v>
      </c>
      <c r="N599" s="222">
        <f>IF(ISBLANK(INDEX('Policy Characteristics'!H:H,MATCH($C599,'Policy Characteristics'!$C:$C,0))),"",INDEX('Policy Characteristics'!H:H,MATCH($C599,'Policy Characteristics'!$C:$C,0)))</f>
        <v>0.01</v>
      </c>
      <c r="O599" s="354" t="str">
        <f>IF(ISBLANK(INDEX('Policy Characteristics'!I:I,MATCH($C599,'Policy Characteristics'!$C:$C,0))),"",INDEX('Policy Characteristics'!I:I,MATCH($C599,'Policy Characteristics'!$C:$C,0)))</f>
        <v>% of imports shifted</v>
      </c>
      <c r="P599" s="354"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354" t="str">
        <f>IF(ISBLANK(INDEX('Policy Characteristics'!K:K,MATCH($C599,'Policy Characteristics'!$C:$C,0))),"",INDEX('Policy Characteristics'!K:K,MATCH($C599,'Policy Characteristics'!$C:$C,0)))</f>
        <v/>
      </c>
      <c r="R599" s="354" t="str">
        <f>IF(ISBLANK(INDEX('Policy Characteristics'!L:L,MATCH($C599,'Policy Characteristics'!$C:$C,0))),"",INDEX('Policy Characteristics'!L:L,MATCH($C599,'Policy Characteristics'!$C:$C,0)))</f>
        <v/>
      </c>
    </row>
    <row r="600" spans="1:18" ht="19.899999999999999" customHeight="1">
      <c r="A600" s="354" t="str">
        <f>IF(ISBLANK(INDEX('Policy Characteristics'!A:A,MATCH($C600,'Policy Characteristics'!$C:$C,0))),"",INDEX('Policy Characteristics'!A:A,MATCH($C600,'Policy Characteristics'!$C:$C,0)))</f>
        <v>Industry</v>
      </c>
      <c r="B600" s="366" t="str">
        <f>IF(ISBLANK(INDEX('Policy Characteristics'!B:B,MATCH($C600,'Policy Characteristics'!$C:$C,0))),"",INDEX('Policy Characteristics'!B:B,MATCH($C600,'Policy Characteristics'!$C:$C,0)))</f>
        <v>Buy In-Region Products</v>
      </c>
      <c r="C600" s="354" t="str">
        <f t="shared" si="32"/>
        <v>Fraction of Imported Industrial Outputs Shifted to In Region Suppliers</v>
      </c>
      <c r="D600" s="348" t="s">
        <v>822</v>
      </c>
      <c r="E600" s="348"/>
      <c r="F600" t="s">
        <v>823</v>
      </c>
      <c r="G600" s="353"/>
      <c r="H600" s="18">
        <v>1556</v>
      </c>
      <c r="I600" s="367" t="s">
        <v>670</v>
      </c>
      <c r="J600" s="368" t="str">
        <f>IF(ISBLANK(INDEX('Policy Characteristics'!D:D,MATCH($C600,'Policy Characteristics'!$C:$C,0))),"",INDEX('Policy Characteristics'!D:D,MATCH($C600,'Policy Characteristics'!$C:$C,0)))</f>
        <v>Buy In-Region Products</v>
      </c>
      <c r="K600" s="354" t="str">
        <f>IF(ISBLANK(INDEX('Policy Characteristics'!E:E,MATCH($C600,'Policy Characteristics'!$C:$C,0))),"",INDEX('Policy Characteristics'!E:E,MATCH($C600,'Policy Characteristics'!$C:$C,0)))</f>
        <v>indst buy in region outputs</v>
      </c>
      <c r="L600" s="222">
        <f>IF(ISBLANK(INDEX('Policy Characteristics'!F:F,MATCH($C600,'Policy Characteristics'!$C:$C,0))),"",INDEX('Policy Characteristics'!F:F,MATCH($C600,'Policy Characteristics'!$C:$C,0)))</f>
        <v>0</v>
      </c>
      <c r="M600" s="222">
        <f>IF(ISBLANK(INDEX('Policy Characteristics'!G:G,MATCH($C600,'Policy Characteristics'!$C:$C,0))),"",INDEX('Policy Characteristics'!G:G,MATCH($C600,'Policy Characteristics'!$C:$C,0)))</f>
        <v>0.5</v>
      </c>
      <c r="N600" s="222">
        <f>IF(ISBLANK(INDEX('Policy Characteristics'!H:H,MATCH($C600,'Policy Characteristics'!$C:$C,0))),"",INDEX('Policy Characteristics'!H:H,MATCH($C600,'Policy Characteristics'!$C:$C,0)))</f>
        <v>0.01</v>
      </c>
      <c r="O600" s="354" t="str">
        <f>IF(ISBLANK(INDEX('Policy Characteristics'!I:I,MATCH($C600,'Policy Characteristics'!$C:$C,0))),"",INDEX('Policy Characteristics'!I:I,MATCH($C600,'Policy Characteristics'!$C:$C,0)))</f>
        <v>% of imports shifted</v>
      </c>
      <c r="P600" s="354"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354" t="str">
        <f>IF(ISBLANK(INDEX('Policy Characteristics'!K:K,MATCH($C600,'Policy Characteristics'!$C:$C,0))),"",INDEX('Policy Characteristics'!K:K,MATCH($C600,'Policy Characteristics'!$C:$C,0)))</f>
        <v/>
      </c>
      <c r="R600" s="354" t="str">
        <f>IF(ISBLANK(INDEX('Policy Characteristics'!L:L,MATCH($C600,'Policy Characteristics'!$C:$C,0))),"",INDEX('Policy Characteristics'!L:L,MATCH($C600,'Policy Characteristics'!$C:$C,0)))</f>
        <v/>
      </c>
    </row>
    <row r="601" spans="1:18" ht="19.899999999999999" customHeight="1">
      <c r="A601" s="354" t="str">
        <f>IF(ISBLANK(INDEX('Policy Characteristics'!A:A,MATCH($C601,'Policy Characteristics'!$C:$C,0))),"",INDEX('Policy Characteristics'!A:A,MATCH($C601,'Policy Characteristics'!$C:$C,0)))</f>
        <v>Industry</v>
      </c>
      <c r="B601" s="366" t="str">
        <f>IF(ISBLANK(INDEX('Policy Characteristics'!B:B,MATCH($C601,'Policy Characteristics'!$C:$C,0))),"",INDEX('Policy Characteristics'!B:B,MATCH($C601,'Policy Characteristics'!$C:$C,0)))</f>
        <v>Buy In-Region Products</v>
      </c>
      <c r="C601" s="354" t="str">
        <f t="shared" si="32"/>
        <v>Fraction of Imported Industrial Outputs Shifted to In Region Suppliers</v>
      </c>
      <c r="D601" s="348" t="s">
        <v>824</v>
      </c>
      <c r="E601" s="348"/>
      <c r="F601" t="s">
        <v>825</v>
      </c>
      <c r="G601" s="353"/>
      <c r="H601" s="18">
        <v>1557</v>
      </c>
      <c r="I601" s="367" t="s">
        <v>670</v>
      </c>
      <c r="J601" s="368" t="str">
        <f>IF(ISBLANK(INDEX('Policy Characteristics'!D:D,MATCH($C601,'Policy Characteristics'!$C:$C,0))),"",INDEX('Policy Characteristics'!D:D,MATCH($C601,'Policy Characteristics'!$C:$C,0)))</f>
        <v>Buy In-Region Products</v>
      </c>
      <c r="K601" s="354" t="str">
        <f>IF(ISBLANK(INDEX('Policy Characteristics'!E:E,MATCH($C601,'Policy Characteristics'!$C:$C,0))),"",INDEX('Policy Characteristics'!E:E,MATCH($C601,'Policy Characteristics'!$C:$C,0)))</f>
        <v>indst buy in region outputs</v>
      </c>
      <c r="L601" s="222">
        <f>IF(ISBLANK(INDEX('Policy Characteristics'!F:F,MATCH($C601,'Policy Characteristics'!$C:$C,0))),"",INDEX('Policy Characteristics'!F:F,MATCH($C601,'Policy Characteristics'!$C:$C,0)))</f>
        <v>0</v>
      </c>
      <c r="M601" s="222">
        <f>IF(ISBLANK(INDEX('Policy Characteristics'!G:G,MATCH($C601,'Policy Characteristics'!$C:$C,0))),"",INDEX('Policy Characteristics'!G:G,MATCH($C601,'Policy Characteristics'!$C:$C,0)))</f>
        <v>0.5</v>
      </c>
      <c r="N601" s="222">
        <f>IF(ISBLANK(INDEX('Policy Characteristics'!H:H,MATCH($C601,'Policy Characteristics'!$C:$C,0))),"",INDEX('Policy Characteristics'!H:H,MATCH($C601,'Policy Characteristics'!$C:$C,0)))</f>
        <v>0.01</v>
      </c>
      <c r="O601" s="354" t="str">
        <f>IF(ISBLANK(INDEX('Policy Characteristics'!I:I,MATCH($C601,'Policy Characteristics'!$C:$C,0))),"",INDEX('Policy Characteristics'!I:I,MATCH($C601,'Policy Characteristics'!$C:$C,0)))</f>
        <v>% of imports shifted</v>
      </c>
      <c r="P601" s="354"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354" t="str">
        <f>IF(ISBLANK(INDEX('Policy Characteristics'!K:K,MATCH($C601,'Policy Characteristics'!$C:$C,0))),"",INDEX('Policy Characteristics'!K:K,MATCH($C601,'Policy Characteristics'!$C:$C,0)))</f>
        <v/>
      </c>
      <c r="R601" s="354" t="str">
        <f>IF(ISBLANK(INDEX('Policy Characteristics'!L:L,MATCH($C601,'Policy Characteristics'!$C:$C,0))),"",INDEX('Policy Characteristics'!L:L,MATCH($C601,'Policy Characteristics'!$C:$C,0)))</f>
        <v/>
      </c>
    </row>
    <row r="602" spans="1:18" ht="19.899999999999999" customHeight="1">
      <c r="A602" s="354" t="str">
        <f>IF(ISBLANK(INDEX('Policy Characteristics'!A:A,MATCH($C602,'Policy Characteristics'!$C:$C,0))),"",INDEX('Policy Characteristics'!A:A,MATCH($C602,'Policy Characteristics'!$C:$C,0)))</f>
        <v>Industry</v>
      </c>
      <c r="B602" s="366" t="str">
        <f>IF(ISBLANK(INDEX('Policy Characteristics'!B:B,MATCH($C602,'Policy Characteristics'!$C:$C,0))),"",INDEX('Policy Characteristics'!B:B,MATCH($C602,'Policy Characteristics'!$C:$C,0)))</f>
        <v>Buy In-Region Products</v>
      </c>
      <c r="C602" s="354" t="str">
        <f t="shared" si="32"/>
        <v>Fraction of Imported Industrial Outputs Shifted to In Region Suppliers</v>
      </c>
      <c r="D602" s="348" t="s">
        <v>826</v>
      </c>
      <c r="E602" s="348"/>
      <c r="F602" t="s">
        <v>827</v>
      </c>
      <c r="G602" s="353"/>
      <c r="H602" s="18">
        <v>1558</v>
      </c>
      <c r="I602" s="367" t="s">
        <v>670</v>
      </c>
      <c r="J602" s="368" t="str">
        <f>IF(ISBLANK(INDEX('Policy Characteristics'!D:D,MATCH($C602,'Policy Characteristics'!$C:$C,0))),"",INDEX('Policy Characteristics'!D:D,MATCH($C602,'Policy Characteristics'!$C:$C,0)))</f>
        <v>Buy In-Region Products</v>
      </c>
      <c r="K602" s="354" t="str">
        <f>IF(ISBLANK(INDEX('Policy Characteristics'!E:E,MATCH($C602,'Policy Characteristics'!$C:$C,0))),"",INDEX('Policy Characteristics'!E:E,MATCH($C602,'Policy Characteristics'!$C:$C,0)))</f>
        <v>indst buy in region outputs</v>
      </c>
      <c r="L602" s="222">
        <f>IF(ISBLANK(INDEX('Policy Characteristics'!F:F,MATCH($C602,'Policy Characteristics'!$C:$C,0))),"",INDEX('Policy Characteristics'!F:F,MATCH($C602,'Policy Characteristics'!$C:$C,0)))</f>
        <v>0</v>
      </c>
      <c r="M602" s="222">
        <f>IF(ISBLANK(INDEX('Policy Characteristics'!G:G,MATCH($C602,'Policy Characteristics'!$C:$C,0))),"",INDEX('Policy Characteristics'!G:G,MATCH($C602,'Policy Characteristics'!$C:$C,0)))</f>
        <v>0.5</v>
      </c>
      <c r="N602" s="222">
        <f>IF(ISBLANK(INDEX('Policy Characteristics'!H:H,MATCH($C602,'Policy Characteristics'!$C:$C,0))),"",INDEX('Policy Characteristics'!H:H,MATCH($C602,'Policy Characteristics'!$C:$C,0)))</f>
        <v>0.01</v>
      </c>
      <c r="O602" s="354" t="str">
        <f>IF(ISBLANK(INDEX('Policy Characteristics'!I:I,MATCH($C602,'Policy Characteristics'!$C:$C,0))),"",INDEX('Policy Characteristics'!I:I,MATCH($C602,'Policy Characteristics'!$C:$C,0)))</f>
        <v>% of imports shifted</v>
      </c>
      <c r="P602" s="354"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354" t="str">
        <f>IF(ISBLANK(INDEX('Policy Characteristics'!K:K,MATCH($C602,'Policy Characteristics'!$C:$C,0))),"",INDEX('Policy Characteristics'!K:K,MATCH($C602,'Policy Characteristics'!$C:$C,0)))</f>
        <v/>
      </c>
      <c r="R602" s="354" t="str">
        <f>IF(ISBLANK(INDEX('Policy Characteristics'!L:L,MATCH($C602,'Policy Characteristics'!$C:$C,0))),"",INDEX('Policy Characteristics'!L:L,MATCH($C602,'Policy Characteristics'!$C:$C,0)))</f>
        <v/>
      </c>
    </row>
    <row r="603" spans="1:18" ht="19.899999999999999" customHeight="1">
      <c r="A603" s="354" t="str">
        <f>IF(ISBLANK(INDEX('Policy Characteristics'!A:A,MATCH($C603,'Policy Characteristics'!$C:$C,0))),"",INDEX('Policy Characteristics'!A:A,MATCH($C603,'Policy Characteristics'!$C:$C,0)))</f>
        <v>Industry</v>
      </c>
      <c r="B603" s="366" t="str">
        <f>IF(ISBLANK(INDEX('Policy Characteristics'!B:B,MATCH($C603,'Policy Characteristics'!$C:$C,0))),"",INDEX('Policy Characteristics'!B:B,MATCH($C603,'Policy Characteristics'!$C:$C,0)))</f>
        <v>Buy In-Region Products</v>
      </c>
      <c r="C603" s="354" t="str">
        <f t="shared" si="32"/>
        <v>Fraction of Imported Industrial Outputs Shifted to In Region Suppliers</v>
      </c>
      <c r="D603" s="348" t="s">
        <v>828</v>
      </c>
      <c r="E603" s="348"/>
      <c r="F603" t="s">
        <v>829</v>
      </c>
      <c r="G603" s="353"/>
      <c r="H603" s="18">
        <v>1559</v>
      </c>
      <c r="I603" s="367" t="s">
        <v>670</v>
      </c>
      <c r="J603" s="368" t="str">
        <f>IF(ISBLANK(INDEX('Policy Characteristics'!D:D,MATCH($C603,'Policy Characteristics'!$C:$C,0))),"",INDEX('Policy Characteristics'!D:D,MATCH($C603,'Policy Characteristics'!$C:$C,0)))</f>
        <v>Buy In-Region Products</v>
      </c>
      <c r="K603" s="354" t="str">
        <f>IF(ISBLANK(INDEX('Policy Characteristics'!E:E,MATCH($C603,'Policy Characteristics'!$C:$C,0))),"",INDEX('Policy Characteristics'!E:E,MATCH($C603,'Policy Characteristics'!$C:$C,0)))</f>
        <v>indst buy in region outputs</v>
      </c>
      <c r="L603" s="222">
        <f>IF(ISBLANK(INDEX('Policy Characteristics'!F:F,MATCH($C603,'Policy Characteristics'!$C:$C,0))),"",INDEX('Policy Characteristics'!F:F,MATCH($C603,'Policy Characteristics'!$C:$C,0)))</f>
        <v>0</v>
      </c>
      <c r="M603" s="222">
        <f>IF(ISBLANK(INDEX('Policy Characteristics'!G:G,MATCH($C603,'Policy Characteristics'!$C:$C,0))),"",INDEX('Policy Characteristics'!G:G,MATCH($C603,'Policy Characteristics'!$C:$C,0)))</f>
        <v>0.5</v>
      </c>
      <c r="N603" s="222">
        <f>IF(ISBLANK(INDEX('Policy Characteristics'!H:H,MATCH($C603,'Policy Characteristics'!$C:$C,0))),"",INDEX('Policy Characteristics'!H:H,MATCH($C603,'Policy Characteristics'!$C:$C,0)))</f>
        <v>0.01</v>
      </c>
      <c r="O603" s="354" t="str">
        <f>IF(ISBLANK(INDEX('Policy Characteristics'!I:I,MATCH($C603,'Policy Characteristics'!$C:$C,0))),"",INDEX('Policy Characteristics'!I:I,MATCH($C603,'Policy Characteristics'!$C:$C,0)))</f>
        <v>% of imports shifted</v>
      </c>
      <c r="P603" s="354"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354" t="str">
        <f>IF(ISBLANK(INDEX('Policy Characteristics'!K:K,MATCH($C603,'Policy Characteristics'!$C:$C,0))),"",INDEX('Policy Characteristics'!K:K,MATCH($C603,'Policy Characteristics'!$C:$C,0)))</f>
        <v/>
      </c>
      <c r="R603" s="354" t="str">
        <f>IF(ISBLANK(INDEX('Policy Characteristics'!L:L,MATCH($C603,'Policy Characteristics'!$C:$C,0))),"",INDEX('Policy Characteristics'!L:L,MATCH($C603,'Policy Characteristics'!$C:$C,0)))</f>
        <v/>
      </c>
    </row>
    <row r="604" spans="1:18" ht="19.899999999999999" customHeight="1">
      <c r="A604" s="354" t="str">
        <f>IF(ISBLANK(INDEX('Policy Characteristics'!A:A,MATCH($C604,'Policy Characteristics'!$C:$C,0))),"",INDEX('Policy Characteristics'!A:A,MATCH($C604,'Policy Characteristics'!$C:$C,0)))</f>
        <v>Industry</v>
      </c>
      <c r="B604" s="366" t="str">
        <f>IF(ISBLANK(INDEX('Policy Characteristics'!B:B,MATCH($C604,'Policy Characteristics'!$C:$C,0))),"",INDEX('Policy Characteristics'!B:B,MATCH($C604,'Policy Characteristics'!$C:$C,0)))</f>
        <v>Buy In-Region Products</v>
      </c>
      <c r="C604" s="354" t="str">
        <f t="shared" si="32"/>
        <v>Fraction of Imported Industrial Outputs Shifted to In Region Suppliers</v>
      </c>
      <c r="D604" s="348" t="s">
        <v>830</v>
      </c>
      <c r="E604" s="348"/>
      <c r="F604" t="s">
        <v>831</v>
      </c>
      <c r="G604" s="353"/>
      <c r="H604" s="18">
        <v>1560</v>
      </c>
      <c r="I604" s="367" t="s">
        <v>670</v>
      </c>
      <c r="J604" s="368" t="str">
        <f>IF(ISBLANK(INDEX('Policy Characteristics'!D:D,MATCH($C604,'Policy Characteristics'!$C:$C,0))),"",INDEX('Policy Characteristics'!D:D,MATCH($C604,'Policy Characteristics'!$C:$C,0)))</f>
        <v>Buy In-Region Products</v>
      </c>
      <c r="K604" s="354" t="str">
        <f>IF(ISBLANK(INDEX('Policy Characteristics'!E:E,MATCH($C604,'Policy Characteristics'!$C:$C,0))),"",INDEX('Policy Characteristics'!E:E,MATCH($C604,'Policy Characteristics'!$C:$C,0)))</f>
        <v>indst buy in region outputs</v>
      </c>
      <c r="L604" s="222">
        <f>IF(ISBLANK(INDEX('Policy Characteristics'!F:F,MATCH($C604,'Policy Characteristics'!$C:$C,0))),"",INDEX('Policy Characteristics'!F:F,MATCH($C604,'Policy Characteristics'!$C:$C,0)))</f>
        <v>0</v>
      </c>
      <c r="M604" s="222">
        <f>IF(ISBLANK(INDEX('Policy Characteristics'!G:G,MATCH($C604,'Policy Characteristics'!$C:$C,0))),"",INDEX('Policy Characteristics'!G:G,MATCH($C604,'Policy Characteristics'!$C:$C,0)))</f>
        <v>0.5</v>
      </c>
      <c r="N604" s="222">
        <f>IF(ISBLANK(INDEX('Policy Characteristics'!H:H,MATCH($C604,'Policy Characteristics'!$C:$C,0))),"",INDEX('Policy Characteristics'!H:H,MATCH($C604,'Policy Characteristics'!$C:$C,0)))</f>
        <v>0.01</v>
      </c>
      <c r="O604" s="354" t="str">
        <f>IF(ISBLANK(INDEX('Policy Characteristics'!I:I,MATCH($C604,'Policy Characteristics'!$C:$C,0))),"",INDEX('Policy Characteristics'!I:I,MATCH($C604,'Policy Characteristics'!$C:$C,0)))</f>
        <v>% of imports shifted</v>
      </c>
      <c r="P604" s="354"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354" t="str">
        <f>IF(ISBLANK(INDEX('Policy Characteristics'!K:K,MATCH($C604,'Policy Characteristics'!$C:$C,0))),"",INDEX('Policy Characteristics'!K:K,MATCH($C604,'Policy Characteristics'!$C:$C,0)))</f>
        <v/>
      </c>
      <c r="R604" s="354" t="str">
        <f>IF(ISBLANK(INDEX('Policy Characteristics'!L:L,MATCH($C604,'Policy Characteristics'!$C:$C,0))),"",INDEX('Policy Characteristics'!L:L,MATCH($C604,'Policy Characteristics'!$C:$C,0)))</f>
        <v/>
      </c>
    </row>
    <row r="605" spans="1:18" ht="19.899999999999999" customHeight="1">
      <c r="A605" s="354" t="str">
        <f>IF(ISBLANK(INDEX('Policy Characteristics'!A:A,MATCH($C605,'Policy Characteristics'!$C:$C,0))),"",INDEX('Policy Characteristics'!A:A,MATCH($C605,'Policy Characteristics'!$C:$C,0)))</f>
        <v>Industry</v>
      </c>
      <c r="B605" s="366" t="str">
        <f>IF(ISBLANK(INDEX('Policy Characteristics'!B:B,MATCH($C605,'Policy Characteristics'!$C:$C,0))),"",INDEX('Policy Characteristics'!B:B,MATCH($C605,'Policy Characteristics'!$C:$C,0)))</f>
        <v>Buy In-Region Products</v>
      </c>
      <c r="C605" s="354" t="str">
        <f t="shared" si="32"/>
        <v>Fraction of Imported Industrial Outputs Shifted to In Region Suppliers</v>
      </c>
      <c r="D605" s="348" t="s">
        <v>832</v>
      </c>
      <c r="E605" s="348"/>
      <c r="F605" t="s">
        <v>833</v>
      </c>
      <c r="G605" s="353"/>
      <c r="H605" s="18">
        <v>1561</v>
      </c>
      <c r="I605" s="367" t="s">
        <v>670</v>
      </c>
      <c r="J605" s="368" t="str">
        <f>IF(ISBLANK(INDEX('Policy Characteristics'!D:D,MATCH($C605,'Policy Characteristics'!$C:$C,0))),"",INDEX('Policy Characteristics'!D:D,MATCH($C605,'Policy Characteristics'!$C:$C,0)))</f>
        <v>Buy In-Region Products</v>
      </c>
      <c r="K605" s="354" t="str">
        <f>IF(ISBLANK(INDEX('Policy Characteristics'!E:E,MATCH($C605,'Policy Characteristics'!$C:$C,0))),"",INDEX('Policy Characteristics'!E:E,MATCH($C605,'Policy Characteristics'!$C:$C,0)))</f>
        <v>indst buy in region outputs</v>
      </c>
      <c r="L605" s="222">
        <f>IF(ISBLANK(INDEX('Policy Characteristics'!F:F,MATCH($C605,'Policy Characteristics'!$C:$C,0))),"",INDEX('Policy Characteristics'!F:F,MATCH($C605,'Policy Characteristics'!$C:$C,0)))</f>
        <v>0</v>
      </c>
      <c r="M605" s="222">
        <f>IF(ISBLANK(INDEX('Policy Characteristics'!G:G,MATCH($C605,'Policy Characteristics'!$C:$C,0))),"",INDEX('Policy Characteristics'!G:G,MATCH($C605,'Policy Characteristics'!$C:$C,0)))</f>
        <v>0.5</v>
      </c>
      <c r="N605" s="222">
        <f>IF(ISBLANK(INDEX('Policy Characteristics'!H:H,MATCH($C605,'Policy Characteristics'!$C:$C,0))),"",INDEX('Policy Characteristics'!H:H,MATCH($C605,'Policy Characteristics'!$C:$C,0)))</f>
        <v>0.01</v>
      </c>
      <c r="O605" s="354" t="str">
        <f>IF(ISBLANK(INDEX('Policy Characteristics'!I:I,MATCH($C605,'Policy Characteristics'!$C:$C,0))),"",INDEX('Policy Characteristics'!I:I,MATCH($C605,'Policy Characteristics'!$C:$C,0)))</f>
        <v>% of imports shifted</v>
      </c>
      <c r="P605" s="354"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354" t="str">
        <f>IF(ISBLANK(INDEX('Policy Characteristics'!K:K,MATCH($C605,'Policy Characteristics'!$C:$C,0))),"",INDEX('Policy Characteristics'!K:K,MATCH($C605,'Policy Characteristics'!$C:$C,0)))</f>
        <v/>
      </c>
      <c r="R605" s="354" t="str">
        <f>IF(ISBLANK(INDEX('Policy Characteristics'!L:L,MATCH($C605,'Policy Characteristics'!$C:$C,0))),"",INDEX('Policy Characteristics'!L:L,MATCH($C605,'Policy Characteristics'!$C:$C,0)))</f>
        <v/>
      </c>
    </row>
    <row r="606" spans="1:18" ht="19.899999999999999" customHeight="1">
      <c r="A606" s="354" t="str">
        <f>IF(ISBLANK(INDEX('Policy Characteristics'!A:A,MATCH($C606,'Policy Characteristics'!$C:$C,0))),"",INDEX('Policy Characteristics'!A:A,MATCH($C606,'Policy Characteristics'!$C:$C,0)))</f>
        <v>Industry</v>
      </c>
      <c r="B606" s="366" t="str">
        <f>IF(ISBLANK(INDEX('Policy Characteristics'!B:B,MATCH($C606,'Policy Characteristics'!$C:$C,0))),"",INDEX('Policy Characteristics'!B:B,MATCH($C606,'Policy Characteristics'!$C:$C,0)))</f>
        <v>Carbon Capture and Sequestration</v>
      </c>
      <c r="C606" t="s">
        <v>348</v>
      </c>
      <c r="D606" s="253" t="s">
        <v>784</v>
      </c>
      <c r="E606" s="348" t="s">
        <v>834</v>
      </c>
      <c r="F606" t="s">
        <v>785</v>
      </c>
      <c r="G606" s="253" t="s">
        <v>835</v>
      </c>
      <c r="H606" s="18">
        <v>908</v>
      </c>
      <c r="I606" s="369" t="s">
        <v>680</v>
      </c>
      <c r="J606" s="368" t="str">
        <f>IF(ISBLANK(INDEX('Policy Characteristics'!D:D,MATCH($C606,'Policy Characteristics'!$C:$C,0))),"",INDEX('Policy Characteristics'!D:D,MATCH($C606,'Policy Characteristics'!$C:$C,0)))</f>
        <v>Industry CCS</v>
      </c>
      <c r="K606" s="354" t="str">
        <f>IF(ISBLANK(INDEX('Policy Characteristics'!E:E,MATCH($C606,'Policy Characteristics'!$C:$C,0))),"",INDEX('Policy Characteristics'!E:E,MATCH($C606,'Policy Characteristics'!$C:$C,0)))</f>
        <v>indst CCS</v>
      </c>
      <c r="L606" s="222">
        <f>IF(ISBLANK(INDEX('Policy Characteristics'!F:F,MATCH($C606,'Policy Characteristics'!$C:$C,0))),"",INDEX('Policy Characteristics'!F:F,MATCH($C606,'Policy Characteristics'!$C:$C,0)))</f>
        <v>0</v>
      </c>
      <c r="M606" s="222">
        <f>IF(ISBLANK(INDEX('Policy Characteristics'!G:G,MATCH($C606,'Policy Characteristics'!$C:$C,0))),"",INDEX('Policy Characteristics'!G:G,MATCH($C606,'Policy Characteristics'!$C:$C,0)))</f>
        <v>1</v>
      </c>
      <c r="N606" s="222">
        <f>IF(ISBLANK(INDEX('Policy Characteristics'!H:H,MATCH($C606,'Policy Characteristics'!$C:$C,0))),"",INDEX('Policy Characteristics'!H:H,MATCH($C606,'Policy Characteristics'!$C:$C,0)))</f>
        <v>0.01</v>
      </c>
      <c r="O606" s="354" t="str">
        <f>IF(ISBLANK(INDEX('Policy Characteristics'!I:I,MATCH($C606,'Policy Characteristics'!$C:$C,0))),"",INDEX('Policy Characteristics'!I:I,MATCH($C606,'Policy Characteristics'!$C:$C,0)))</f>
        <v>% of CO2 captured</v>
      </c>
      <c r="P606" s="354" t="str">
        <f>IF(ISBLANK(INDEX('Policy Characteristics'!J:J,MATCH($C606,'Policy Characteristics'!$C:$C,0))),"",INDEX('Policy Characteristics'!J:J,MATCH($C606,'Policy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06" s="354" t="str">
        <f>IF(ISBLANK(INDEX('Policy Characteristics'!K:K,MATCH($C606,'Policy Characteristics'!$C:$C,0))),"",INDEX('Policy Characteristics'!K:K,MATCH($C606,'Policy Characteristics'!$C:$C,0)))</f>
        <v>ccs.html#ccs</v>
      </c>
      <c r="R606" s="354" t="str">
        <f>IF(ISBLANK(INDEX('Policy Characteristics'!L:L,MATCH($C606,'Policy Characteristics'!$C:$C,0))),"",INDEX('Policy Characteristics'!L:L,MATCH($C606,'Policy Characteristics'!$C:$C,0)))</f>
        <v>carbon-capture-and-sequestration.html</v>
      </c>
    </row>
    <row r="607" spans="1:18" ht="19.899999999999999" customHeight="1">
      <c r="A607" s="354" t="str">
        <f>IF(ISBLANK(INDEX('Policy Characteristics'!A:A,MATCH($C607,'Policy Characteristics'!$C:$C,0))),"",INDEX('Policy Characteristics'!A:A,MATCH($C607,'Policy Characteristics'!$C:$C,0)))</f>
        <v>Industry</v>
      </c>
      <c r="B607" s="366" t="str">
        <f>IF(ISBLANK(INDEX('Policy Characteristics'!B:B,MATCH($C607,'Policy Characteristics'!$C:$C,0))),"",INDEX('Policy Characteristics'!B:B,MATCH($C607,'Policy Characteristics'!$C:$C,0)))</f>
        <v>Carbon Capture and Sequestration</v>
      </c>
      <c r="C607" s="354" t="str">
        <f t="shared" ref="C607:C622" si="33">C$606</f>
        <v>Industry Sector Fraction of Potential Additional CCS Achieved</v>
      </c>
      <c r="D607" s="253" t="s">
        <v>784</v>
      </c>
      <c r="E607" s="348" t="s">
        <v>836</v>
      </c>
      <c r="F607" t="s">
        <v>785</v>
      </c>
      <c r="G607" s="253" t="s">
        <v>837</v>
      </c>
      <c r="H607" s="18">
        <v>909</v>
      </c>
      <c r="I607" s="369" t="s">
        <v>680</v>
      </c>
      <c r="J607" s="368" t="str">
        <f>IF(ISBLANK(INDEX('Policy Characteristics'!D:D,MATCH($C607,'Policy Characteristics'!$C:$C,0))),"",INDEX('Policy Characteristics'!D:D,MATCH($C607,'Policy Characteristics'!$C:$C,0)))</f>
        <v>Industry CCS</v>
      </c>
      <c r="K607" s="354" t="str">
        <f>IF(ISBLANK(INDEX('Policy Characteristics'!E:E,MATCH($C607,'Policy Characteristics'!$C:$C,0))),"",INDEX('Policy Characteristics'!E:E,MATCH($C607,'Policy Characteristics'!$C:$C,0)))</f>
        <v>indst CCS</v>
      </c>
      <c r="L607" s="222">
        <f>IF(ISBLANK(INDEX('Policy Characteristics'!F:F,MATCH($C607,'Policy Characteristics'!$C:$C,0))),"",INDEX('Policy Characteristics'!F:F,MATCH($C607,'Policy Characteristics'!$C:$C,0)))</f>
        <v>0</v>
      </c>
      <c r="M607" s="222">
        <f>IF(ISBLANK(INDEX('Policy Characteristics'!G:G,MATCH($C607,'Policy Characteristics'!$C:$C,0))),"",INDEX('Policy Characteristics'!G:G,MATCH($C607,'Policy Characteristics'!$C:$C,0)))</f>
        <v>1</v>
      </c>
      <c r="N607" s="222">
        <f>IF(ISBLANK(INDEX('Policy Characteristics'!H:H,MATCH($C607,'Policy Characteristics'!$C:$C,0))),"",INDEX('Policy Characteristics'!H:H,MATCH($C607,'Policy Characteristics'!$C:$C,0)))</f>
        <v>0.01</v>
      </c>
      <c r="O607" s="354" t="str">
        <f>IF(ISBLANK(INDEX('Policy Characteristics'!I:I,MATCH($C607,'Policy Characteristics'!$C:$C,0))),"",INDEX('Policy Characteristics'!I:I,MATCH($C607,'Policy Characteristics'!$C:$C,0)))</f>
        <v>% of CO2 captured</v>
      </c>
      <c r="P607" s="354"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07" s="354" t="str">
        <f>IF(ISBLANK(INDEX('Policy Characteristics'!K:K,MATCH($C607,'Policy Characteristics'!$C:$C,0))),"",INDEX('Policy Characteristics'!K:K,MATCH($C607,'Policy Characteristics'!$C:$C,0)))</f>
        <v>ccs.html#ccs</v>
      </c>
      <c r="R607" s="354" t="str">
        <f>IF(ISBLANK(INDEX('Policy Characteristics'!L:L,MATCH($C607,'Policy Characteristics'!$C:$C,0))),"",INDEX('Policy Characteristics'!L:L,MATCH($C607,'Policy Characteristics'!$C:$C,0)))</f>
        <v>carbon-capture-and-sequestration.html</v>
      </c>
    </row>
    <row r="608" spans="1:18" ht="19.899999999999999" customHeight="1">
      <c r="A608" s="371"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371" t="str">
        <f t="shared" si="33"/>
        <v>Industry Sector Fraction of Potential Additional CCS Achieved</v>
      </c>
      <c r="D608" s="373" t="s">
        <v>786</v>
      </c>
      <c r="E608" s="373" t="s">
        <v>834</v>
      </c>
      <c r="F608" s="374" t="s">
        <v>787</v>
      </c>
      <c r="G608" s="375" t="s">
        <v>835</v>
      </c>
      <c r="H608" s="376">
        <v>910</v>
      </c>
      <c r="I608" s="369" t="s">
        <v>670</v>
      </c>
      <c r="J608" s="368" t="str">
        <f>IF(ISBLANK(INDEX('Policy Characteristics'!D:D,MATCH($C608,'Policy Characteristics'!$C:$C,0))),"",INDEX('Policy Characteristics'!D:D,MATCH($C608,'Policy Characteristics'!$C:$C,0)))</f>
        <v>Industry CCS</v>
      </c>
      <c r="K608" s="354" t="str">
        <f>IF(ISBLANK(INDEX('Policy Characteristics'!E:E,MATCH($C608,'Policy Characteristics'!$C:$C,0))),"",INDEX('Policy Characteristics'!E:E,MATCH($C608,'Policy Characteristics'!$C:$C,0)))</f>
        <v>indst CCS</v>
      </c>
      <c r="L608" s="222">
        <f>IF(ISBLANK(INDEX('Policy Characteristics'!F:F,MATCH($C608,'Policy Characteristics'!$C:$C,0))),"",INDEX('Policy Characteristics'!F:F,MATCH($C608,'Policy Characteristics'!$C:$C,0)))</f>
        <v>0</v>
      </c>
      <c r="M608" s="222">
        <f>IF(ISBLANK(INDEX('Policy Characteristics'!G:G,MATCH($C608,'Policy Characteristics'!$C:$C,0))),"",INDEX('Policy Characteristics'!G:G,MATCH($C608,'Policy Characteristics'!$C:$C,0)))</f>
        <v>1</v>
      </c>
      <c r="N608" s="222">
        <f>IF(ISBLANK(INDEX('Policy Characteristics'!H:H,MATCH($C608,'Policy Characteristics'!$C:$C,0))),"",INDEX('Policy Characteristics'!H:H,MATCH($C608,'Policy Characteristics'!$C:$C,0)))</f>
        <v>0.01</v>
      </c>
      <c r="O608" s="354" t="str">
        <f>IF(ISBLANK(INDEX('Policy Characteristics'!I:I,MATCH($C608,'Policy Characteristics'!$C:$C,0))),"",INDEX('Policy Characteristics'!I:I,MATCH($C608,'Policy Characteristics'!$C:$C,0)))</f>
        <v>% of CO2 captured</v>
      </c>
      <c r="P608" s="354"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08" s="354" t="str">
        <f>IF(ISBLANK(INDEX('Policy Characteristics'!K:K,MATCH($C608,'Policy Characteristics'!$C:$C,0))),"",INDEX('Policy Characteristics'!K:K,MATCH($C608,'Policy Characteristics'!$C:$C,0)))</f>
        <v>ccs.html#ccs</v>
      </c>
      <c r="R608" s="354" t="str">
        <f>IF(ISBLANK(INDEX('Policy Characteristics'!L:L,MATCH($C608,'Policy Characteristics'!$C:$C,0))),"",INDEX('Policy Characteristics'!L:L,MATCH($C608,'Policy Characteristics'!$C:$C,0)))</f>
        <v>carbon-capture-and-sequestration.html</v>
      </c>
    </row>
    <row r="609" spans="1:18" ht="19.899999999999999" customHeight="1">
      <c r="A609" s="354" t="str">
        <f>IF(ISBLANK(INDEX('Policy Characteristics'!A:A,MATCH($C609,'Policy Characteristics'!$C:$C,0))),"",INDEX('Policy Characteristics'!A:A,MATCH($C609,'Policy Characteristics'!$C:$C,0)))</f>
        <v>Industry</v>
      </c>
      <c r="B609" s="366" t="str">
        <f>IF(ISBLANK(INDEX('Policy Characteristics'!B:B,MATCH($C609,'Policy Characteristics'!$C:$C,0))),"",INDEX('Policy Characteristics'!B:B,MATCH($C609,'Policy Characteristics'!$C:$C,0)))</f>
        <v>Carbon Capture and Sequestration</v>
      </c>
      <c r="C609" s="354" t="str">
        <f t="shared" si="33"/>
        <v>Industry Sector Fraction of Potential Additional CCS Achieved</v>
      </c>
      <c r="D609" s="348" t="s">
        <v>786</v>
      </c>
      <c r="E609" s="348" t="s">
        <v>836</v>
      </c>
      <c r="F609" t="s">
        <v>787</v>
      </c>
      <c r="G609" s="253" t="s">
        <v>837</v>
      </c>
      <c r="H609" s="18">
        <v>911</v>
      </c>
      <c r="I609" s="369" t="s">
        <v>680</v>
      </c>
      <c r="J609" s="368" t="str">
        <f>IF(ISBLANK(INDEX('Policy Characteristics'!D:D,MATCH($C609,'Policy Characteristics'!$C:$C,0))),"",INDEX('Policy Characteristics'!D:D,MATCH($C609,'Policy Characteristics'!$C:$C,0)))</f>
        <v>Industry CCS</v>
      </c>
      <c r="K609" s="354" t="str">
        <f>IF(ISBLANK(INDEX('Policy Characteristics'!E:E,MATCH($C609,'Policy Characteristics'!$C:$C,0))),"",INDEX('Policy Characteristics'!E:E,MATCH($C609,'Policy Characteristics'!$C:$C,0)))</f>
        <v>indst CCS</v>
      </c>
      <c r="L609" s="222">
        <f>IF(ISBLANK(INDEX('Policy Characteristics'!F:F,MATCH($C609,'Policy Characteristics'!$C:$C,0))),"",INDEX('Policy Characteristics'!F:F,MATCH($C609,'Policy Characteristics'!$C:$C,0)))</f>
        <v>0</v>
      </c>
      <c r="M609" s="222">
        <f>IF(ISBLANK(INDEX('Policy Characteristics'!G:G,MATCH($C609,'Policy Characteristics'!$C:$C,0))),"",INDEX('Policy Characteristics'!G:G,MATCH($C609,'Policy Characteristics'!$C:$C,0)))</f>
        <v>1</v>
      </c>
      <c r="N609" s="222">
        <f>IF(ISBLANK(INDEX('Policy Characteristics'!H:H,MATCH($C609,'Policy Characteristics'!$C:$C,0))),"",INDEX('Policy Characteristics'!H:H,MATCH($C609,'Policy Characteristics'!$C:$C,0)))</f>
        <v>0.01</v>
      </c>
      <c r="O609" s="354" t="str">
        <f>IF(ISBLANK(INDEX('Policy Characteristics'!I:I,MATCH($C609,'Policy Characteristics'!$C:$C,0))),"",INDEX('Policy Characteristics'!I:I,MATCH($C609,'Policy Characteristics'!$C:$C,0)))</f>
        <v>% of CO2 captured</v>
      </c>
      <c r="P609" s="354"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09" s="354" t="str">
        <f>IF(ISBLANK(INDEX('Policy Characteristics'!K:K,MATCH($C609,'Policy Characteristics'!$C:$C,0))),"",INDEX('Policy Characteristics'!K:K,MATCH($C609,'Policy Characteristics'!$C:$C,0)))</f>
        <v>ccs.html#ccs</v>
      </c>
      <c r="R609" s="354" t="str">
        <f>IF(ISBLANK(INDEX('Policy Characteristics'!L:L,MATCH($C609,'Policy Characteristics'!$C:$C,0))),"",INDEX('Policy Characteristics'!L:L,MATCH($C609,'Policy Characteristics'!$C:$C,0)))</f>
        <v>carbon-capture-and-sequestration.html</v>
      </c>
    </row>
    <row r="610" spans="1:18" ht="19.899999999999999" customHeight="1">
      <c r="A610" s="354" t="str">
        <f>IF(ISBLANK(INDEX('Policy Characteristics'!A:A,MATCH($C610,'Policy Characteristics'!$C:$C,0))),"",INDEX('Policy Characteristics'!A:A,MATCH($C610,'Policy Characteristics'!$C:$C,0)))</f>
        <v>Industry</v>
      </c>
      <c r="B610" s="366" t="str">
        <f>IF(ISBLANK(INDEX('Policy Characteristics'!B:B,MATCH($C610,'Policy Characteristics'!$C:$C,0))),"",INDEX('Policy Characteristics'!B:B,MATCH($C610,'Policy Characteristics'!$C:$C,0)))</f>
        <v>Carbon Capture and Sequestration</v>
      </c>
      <c r="C610" s="354" t="str">
        <f t="shared" si="33"/>
        <v>Industry Sector Fraction of Potential Additional CCS Achieved</v>
      </c>
      <c r="D610" s="348" t="s">
        <v>788</v>
      </c>
      <c r="E610" s="348" t="s">
        <v>834</v>
      </c>
      <c r="F610" t="s">
        <v>789</v>
      </c>
      <c r="G610" s="253" t="s">
        <v>835</v>
      </c>
      <c r="H610" s="18">
        <v>912</v>
      </c>
      <c r="I610" s="369" t="s">
        <v>680</v>
      </c>
      <c r="J610" s="368" t="str">
        <f>IF(ISBLANK(INDEX('Policy Characteristics'!D:D,MATCH($C610,'Policy Characteristics'!$C:$C,0))),"",INDEX('Policy Characteristics'!D:D,MATCH($C610,'Policy Characteristics'!$C:$C,0)))</f>
        <v>Industry CCS</v>
      </c>
      <c r="K610" s="354" t="str">
        <f>IF(ISBLANK(INDEX('Policy Characteristics'!E:E,MATCH($C610,'Policy Characteristics'!$C:$C,0))),"",INDEX('Policy Characteristics'!E:E,MATCH($C610,'Policy Characteristics'!$C:$C,0)))</f>
        <v>indst CCS</v>
      </c>
      <c r="L610" s="222">
        <f>IF(ISBLANK(INDEX('Policy Characteristics'!F:F,MATCH($C610,'Policy Characteristics'!$C:$C,0))),"",INDEX('Policy Characteristics'!F:F,MATCH($C610,'Policy Characteristics'!$C:$C,0)))</f>
        <v>0</v>
      </c>
      <c r="M610" s="222">
        <f>IF(ISBLANK(INDEX('Policy Characteristics'!G:G,MATCH($C610,'Policy Characteristics'!$C:$C,0))),"",INDEX('Policy Characteristics'!G:G,MATCH($C610,'Policy Characteristics'!$C:$C,0)))</f>
        <v>1</v>
      </c>
      <c r="N610" s="222">
        <f>IF(ISBLANK(INDEX('Policy Characteristics'!H:H,MATCH($C610,'Policy Characteristics'!$C:$C,0))),"",INDEX('Policy Characteristics'!H:H,MATCH($C610,'Policy Characteristics'!$C:$C,0)))</f>
        <v>0.01</v>
      </c>
      <c r="O610" s="354" t="str">
        <f>IF(ISBLANK(INDEX('Policy Characteristics'!I:I,MATCH($C610,'Policy Characteristics'!$C:$C,0))),"",INDEX('Policy Characteristics'!I:I,MATCH($C610,'Policy Characteristics'!$C:$C,0)))</f>
        <v>% of CO2 captured</v>
      </c>
      <c r="P610" s="354"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10" s="354" t="str">
        <f>IF(ISBLANK(INDEX('Policy Characteristics'!K:K,MATCH($C610,'Policy Characteristics'!$C:$C,0))),"",INDEX('Policy Characteristics'!K:K,MATCH($C610,'Policy Characteristics'!$C:$C,0)))</f>
        <v>ccs.html#ccs</v>
      </c>
      <c r="R610" s="354" t="str">
        <f>IF(ISBLANK(INDEX('Policy Characteristics'!L:L,MATCH($C610,'Policy Characteristics'!$C:$C,0))),"",INDEX('Policy Characteristics'!L:L,MATCH($C610,'Policy Characteristics'!$C:$C,0)))</f>
        <v>carbon-capture-and-sequestration.html</v>
      </c>
    </row>
    <row r="611" spans="1:18" ht="19.899999999999999" customHeight="1">
      <c r="A611" s="371"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371" t="str">
        <f t="shared" si="33"/>
        <v>Industry Sector Fraction of Potential Additional CCS Achieved</v>
      </c>
      <c r="D611" s="373" t="s">
        <v>788</v>
      </c>
      <c r="E611" s="373" t="s">
        <v>836</v>
      </c>
      <c r="F611" s="374" t="s">
        <v>789</v>
      </c>
      <c r="G611" s="375" t="s">
        <v>837</v>
      </c>
      <c r="H611" s="376">
        <v>913</v>
      </c>
      <c r="I611" s="369" t="s">
        <v>670</v>
      </c>
      <c r="J611" s="368" t="str">
        <f>IF(ISBLANK(INDEX('Policy Characteristics'!D:D,MATCH($C611,'Policy Characteristics'!$C:$C,0))),"",INDEX('Policy Characteristics'!D:D,MATCH($C611,'Policy Characteristics'!$C:$C,0)))</f>
        <v>Industry CCS</v>
      </c>
      <c r="K611" s="354" t="str">
        <f>IF(ISBLANK(INDEX('Policy Characteristics'!E:E,MATCH($C611,'Policy Characteristics'!$C:$C,0))),"",INDEX('Policy Characteristics'!E:E,MATCH($C611,'Policy Characteristics'!$C:$C,0)))</f>
        <v>indst CCS</v>
      </c>
      <c r="L611" s="222">
        <f>IF(ISBLANK(INDEX('Policy Characteristics'!F:F,MATCH($C611,'Policy Characteristics'!$C:$C,0))),"",INDEX('Policy Characteristics'!F:F,MATCH($C611,'Policy Characteristics'!$C:$C,0)))</f>
        <v>0</v>
      </c>
      <c r="M611" s="222">
        <f>IF(ISBLANK(INDEX('Policy Characteristics'!G:G,MATCH($C611,'Policy Characteristics'!$C:$C,0))),"",INDEX('Policy Characteristics'!G:G,MATCH($C611,'Policy Characteristics'!$C:$C,0)))</f>
        <v>1</v>
      </c>
      <c r="N611" s="222">
        <f>IF(ISBLANK(INDEX('Policy Characteristics'!H:H,MATCH($C611,'Policy Characteristics'!$C:$C,0))),"",INDEX('Policy Characteristics'!H:H,MATCH($C611,'Policy Characteristics'!$C:$C,0)))</f>
        <v>0.01</v>
      </c>
      <c r="O611" s="354" t="str">
        <f>IF(ISBLANK(INDEX('Policy Characteristics'!I:I,MATCH($C611,'Policy Characteristics'!$C:$C,0))),"",INDEX('Policy Characteristics'!I:I,MATCH($C611,'Policy Characteristics'!$C:$C,0)))</f>
        <v>% of CO2 captured</v>
      </c>
      <c r="P611" s="354"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11" s="354" t="str">
        <f>IF(ISBLANK(INDEX('Policy Characteristics'!K:K,MATCH($C611,'Policy Characteristics'!$C:$C,0))),"",INDEX('Policy Characteristics'!K:K,MATCH($C611,'Policy Characteristics'!$C:$C,0)))</f>
        <v>ccs.html#ccs</v>
      </c>
      <c r="R611" s="354" t="str">
        <f>IF(ISBLANK(INDEX('Policy Characteristics'!L:L,MATCH($C611,'Policy Characteristics'!$C:$C,0))),"",INDEX('Policy Characteristics'!L:L,MATCH($C611,'Policy Characteristics'!$C:$C,0)))</f>
        <v>carbon-capture-and-sequestration.html</v>
      </c>
    </row>
    <row r="612" spans="1:18" ht="19.899999999999999" customHeight="1">
      <c r="A612" s="371"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371" t="str">
        <f t="shared" si="33"/>
        <v>Industry Sector Fraction of Potential Additional CCS Achieved</v>
      </c>
      <c r="D612" s="373" t="s">
        <v>790</v>
      </c>
      <c r="E612" s="373" t="s">
        <v>834</v>
      </c>
      <c r="F612" s="374" t="s">
        <v>791</v>
      </c>
      <c r="G612" s="375" t="s">
        <v>835</v>
      </c>
      <c r="H612" s="376">
        <v>914</v>
      </c>
      <c r="I612" s="369" t="s">
        <v>670</v>
      </c>
      <c r="J612" s="368" t="str">
        <f>IF(ISBLANK(INDEX('Policy Characteristics'!D:D,MATCH($C612,'Policy Characteristics'!$C:$C,0))),"",INDEX('Policy Characteristics'!D:D,MATCH($C612,'Policy Characteristics'!$C:$C,0)))</f>
        <v>Industry CCS</v>
      </c>
      <c r="K612" s="354" t="str">
        <f>IF(ISBLANK(INDEX('Policy Characteristics'!E:E,MATCH($C612,'Policy Characteristics'!$C:$C,0))),"",INDEX('Policy Characteristics'!E:E,MATCH($C612,'Policy Characteristics'!$C:$C,0)))</f>
        <v>indst CCS</v>
      </c>
      <c r="L612" s="222">
        <f>IF(ISBLANK(INDEX('Policy Characteristics'!F:F,MATCH($C612,'Policy Characteristics'!$C:$C,0))),"",INDEX('Policy Characteristics'!F:F,MATCH($C612,'Policy Characteristics'!$C:$C,0)))</f>
        <v>0</v>
      </c>
      <c r="M612" s="222">
        <f>IF(ISBLANK(INDEX('Policy Characteristics'!G:G,MATCH($C612,'Policy Characteristics'!$C:$C,0))),"",INDEX('Policy Characteristics'!G:G,MATCH($C612,'Policy Characteristics'!$C:$C,0)))</f>
        <v>1</v>
      </c>
      <c r="N612" s="222">
        <f>IF(ISBLANK(INDEX('Policy Characteristics'!H:H,MATCH($C612,'Policy Characteristics'!$C:$C,0))),"",INDEX('Policy Characteristics'!H:H,MATCH($C612,'Policy Characteristics'!$C:$C,0)))</f>
        <v>0.01</v>
      </c>
      <c r="O612" s="354" t="str">
        <f>IF(ISBLANK(INDEX('Policy Characteristics'!I:I,MATCH($C612,'Policy Characteristics'!$C:$C,0))),"",INDEX('Policy Characteristics'!I:I,MATCH($C612,'Policy Characteristics'!$C:$C,0)))</f>
        <v>% of CO2 captured</v>
      </c>
      <c r="P612" s="354"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12" s="354" t="str">
        <f>IF(ISBLANK(INDEX('Policy Characteristics'!K:K,MATCH($C612,'Policy Characteristics'!$C:$C,0))),"",INDEX('Policy Characteristics'!K:K,MATCH($C612,'Policy Characteristics'!$C:$C,0)))</f>
        <v>ccs.html#ccs</v>
      </c>
      <c r="R612" s="354" t="str">
        <f>IF(ISBLANK(INDEX('Policy Characteristics'!L:L,MATCH($C612,'Policy Characteristics'!$C:$C,0))),"",INDEX('Policy Characteristics'!L:L,MATCH($C612,'Policy Characteristics'!$C:$C,0)))</f>
        <v>carbon-capture-and-sequestration.html</v>
      </c>
    </row>
    <row r="613" spans="1:18" ht="19.899999999999999" customHeight="1">
      <c r="A613" s="354" t="str">
        <f>IF(ISBLANK(INDEX('Policy Characteristics'!A:A,MATCH($C613,'Policy Characteristics'!$C:$C,0))),"",INDEX('Policy Characteristics'!A:A,MATCH($C613,'Policy Characteristics'!$C:$C,0)))</f>
        <v>Industry</v>
      </c>
      <c r="B613" s="366" t="str">
        <f>IF(ISBLANK(INDEX('Policy Characteristics'!B:B,MATCH($C613,'Policy Characteristics'!$C:$C,0))),"",INDEX('Policy Characteristics'!B:B,MATCH($C613,'Policy Characteristics'!$C:$C,0)))</f>
        <v>Carbon Capture and Sequestration</v>
      </c>
      <c r="C613" s="354" t="str">
        <f t="shared" si="33"/>
        <v>Industry Sector Fraction of Potential Additional CCS Achieved</v>
      </c>
      <c r="D613" s="348" t="s">
        <v>790</v>
      </c>
      <c r="E613" s="348" t="s">
        <v>836</v>
      </c>
      <c r="F613" t="s">
        <v>791</v>
      </c>
      <c r="G613" s="253" t="s">
        <v>837</v>
      </c>
      <c r="H613" s="18">
        <v>915</v>
      </c>
      <c r="I613" s="369" t="s">
        <v>680</v>
      </c>
      <c r="J613" s="368" t="str">
        <f>IF(ISBLANK(INDEX('Policy Characteristics'!D:D,MATCH($C613,'Policy Characteristics'!$C:$C,0))),"",INDEX('Policy Characteristics'!D:D,MATCH($C613,'Policy Characteristics'!$C:$C,0)))</f>
        <v>Industry CCS</v>
      </c>
      <c r="K613" s="354" t="str">
        <f>IF(ISBLANK(INDEX('Policy Characteristics'!E:E,MATCH($C613,'Policy Characteristics'!$C:$C,0))),"",INDEX('Policy Characteristics'!E:E,MATCH($C613,'Policy Characteristics'!$C:$C,0)))</f>
        <v>indst CCS</v>
      </c>
      <c r="L613" s="222">
        <f>IF(ISBLANK(INDEX('Policy Characteristics'!F:F,MATCH($C613,'Policy Characteristics'!$C:$C,0))),"",INDEX('Policy Characteristics'!F:F,MATCH($C613,'Policy Characteristics'!$C:$C,0)))</f>
        <v>0</v>
      </c>
      <c r="M613" s="222">
        <f>IF(ISBLANK(INDEX('Policy Characteristics'!G:G,MATCH($C613,'Policy Characteristics'!$C:$C,0))),"",INDEX('Policy Characteristics'!G:G,MATCH($C613,'Policy Characteristics'!$C:$C,0)))</f>
        <v>1</v>
      </c>
      <c r="N613" s="222">
        <f>IF(ISBLANK(INDEX('Policy Characteristics'!H:H,MATCH($C613,'Policy Characteristics'!$C:$C,0))),"",INDEX('Policy Characteristics'!H:H,MATCH($C613,'Policy Characteristics'!$C:$C,0)))</f>
        <v>0.01</v>
      </c>
      <c r="O613" s="354" t="str">
        <f>IF(ISBLANK(INDEX('Policy Characteristics'!I:I,MATCH($C613,'Policy Characteristics'!$C:$C,0))),"",INDEX('Policy Characteristics'!I:I,MATCH($C613,'Policy Characteristics'!$C:$C,0)))</f>
        <v>% of CO2 captured</v>
      </c>
      <c r="P613" s="354"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13" s="354" t="str">
        <f>IF(ISBLANK(INDEX('Policy Characteristics'!K:K,MATCH($C613,'Policy Characteristics'!$C:$C,0))),"",INDEX('Policy Characteristics'!K:K,MATCH($C613,'Policy Characteristics'!$C:$C,0)))</f>
        <v>ccs.html#ccs</v>
      </c>
      <c r="R613" s="354" t="str">
        <f>IF(ISBLANK(INDEX('Policy Characteristics'!L:L,MATCH($C613,'Policy Characteristics'!$C:$C,0))),"",INDEX('Policy Characteristics'!L:L,MATCH($C613,'Policy Characteristics'!$C:$C,0)))</f>
        <v>carbon-capture-and-sequestration.html</v>
      </c>
    </row>
    <row r="614" spans="1:18" ht="19.899999999999999" customHeight="1">
      <c r="A614" s="354" t="str">
        <f>IF(ISBLANK(INDEX('Policy Characteristics'!A:A,MATCH($C614,'Policy Characteristics'!$C:$C,0))),"",INDEX('Policy Characteristics'!A:A,MATCH($C614,'Policy Characteristics'!$C:$C,0)))</f>
        <v>Industry</v>
      </c>
      <c r="B614" s="366" t="str">
        <f>IF(ISBLANK(INDEX('Policy Characteristics'!B:B,MATCH($C614,'Policy Characteristics'!$C:$C,0))),"",INDEX('Policy Characteristics'!B:B,MATCH($C614,'Policy Characteristics'!$C:$C,0)))</f>
        <v>Carbon Capture and Sequestration</v>
      </c>
      <c r="C614" s="354" t="str">
        <f t="shared" si="33"/>
        <v>Industry Sector Fraction of Potential Additional CCS Achieved</v>
      </c>
      <c r="D614" s="348" t="s">
        <v>792</v>
      </c>
      <c r="E614" s="348" t="s">
        <v>834</v>
      </c>
      <c r="F614" t="s">
        <v>793</v>
      </c>
      <c r="G614" s="253" t="s">
        <v>835</v>
      </c>
      <c r="H614" s="18">
        <v>916</v>
      </c>
      <c r="I614" s="367" t="s">
        <v>670</v>
      </c>
      <c r="J614" s="368" t="str">
        <f>IF(ISBLANK(INDEX('Policy Characteristics'!D:D,MATCH($C614,'Policy Characteristics'!$C:$C,0))),"",INDEX('Policy Characteristics'!D:D,MATCH($C614,'Policy Characteristics'!$C:$C,0)))</f>
        <v>Industry CCS</v>
      </c>
      <c r="K614" s="354" t="str">
        <f>IF(ISBLANK(INDEX('Policy Characteristics'!E:E,MATCH($C614,'Policy Characteristics'!$C:$C,0))),"",INDEX('Policy Characteristics'!E:E,MATCH($C614,'Policy Characteristics'!$C:$C,0)))</f>
        <v>indst CCS</v>
      </c>
      <c r="L614" s="222">
        <f>IF(ISBLANK(INDEX('Policy Characteristics'!F:F,MATCH($C614,'Policy Characteristics'!$C:$C,0))),"",INDEX('Policy Characteristics'!F:F,MATCH($C614,'Policy Characteristics'!$C:$C,0)))</f>
        <v>0</v>
      </c>
      <c r="M614" s="222">
        <f>IF(ISBLANK(INDEX('Policy Characteristics'!G:G,MATCH($C614,'Policy Characteristics'!$C:$C,0))),"",INDEX('Policy Characteristics'!G:G,MATCH($C614,'Policy Characteristics'!$C:$C,0)))</f>
        <v>1</v>
      </c>
      <c r="N614" s="222">
        <f>IF(ISBLANK(INDEX('Policy Characteristics'!H:H,MATCH($C614,'Policy Characteristics'!$C:$C,0))),"",INDEX('Policy Characteristics'!H:H,MATCH($C614,'Policy Characteristics'!$C:$C,0)))</f>
        <v>0.01</v>
      </c>
      <c r="O614" s="354" t="str">
        <f>IF(ISBLANK(INDEX('Policy Characteristics'!I:I,MATCH($C614,'Policy Characteristics'!$C:$C,0))),"",INDEX('Policy Characteristics'!I:I,MATCH($C614,'Policy Characteristics'!$C:$C,0)))</f>
        <v>% of CO2 captured</v>
      </c>
      <c r="P614" s="354"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14" s="354" t="str">
        <f>IF(ISBLANK(INDEX('Policy Characteristics'!K:K,MATCH($C614,'Policy Characteristics'!$C:$C,0))),"",INDEX('Policy Characteristics'!K:K,MATCH($C614,'Policy Characteristics'!$C:$C,0)))</f>
        <v>ccs.html#ccs</v>
      </c>
      <c r="R614" s="354" t="str">
        <f>IF(ISBLANK(INDEX('Policy Characteristics'!L:L,MATCH($C614,'Policy Characteristics'!$C:$C,0))),"",INDEX('Policy Characteristics'!L:L,MATCH($C614,'Policy Characteristics'!$C:$C,0)))</f>
        <v>carbon-capture-and-sequestration.html</v>
      </c>
    </row>
    <row r="615" spans="1:18" ht="19.899999999999999" customHeight="1">
      <c r="A615" s="354" t="str">
        <f>IF(ISBLANK(INDEX('Policy Characteristics'!A:A,MATCH($C615,'Policy Characteristics'!$C:$C,0))),"",INDEX('Policy Characteristics'!A:A,MATCH($C615,'Policy Characteristics'!$C:$C,0)))</f>
        <v>Industry</v>
      </c>
      <c r="B615" s="366" t="str">
        <f>IF(ISBLANK(INDEX('Policy Characteristics'!B:B,MATCH($C615,'Policy Characteristics'!$C:$C,0))),"",INDEX('Policy Characteristics'!B:B,MATCH($C615,'Policy Characteristics'!$C:$C,0)))</f>
        <v>Carbon Capture and Sequestration</v>
      </c>
      <c r="C615" s="354" t="str">
        <f t="shared" si="33"/>
        <v>Industry Sector Fraction of Potential Additional CCS Achieved</v>
      </c>
      <c r="D615" s="348" t="s">
        <v>792</v>
      </c>
      <c r="E615" s="348" t="s">
        <v>836</v>
      </c>
      <c r="F615" t="s">
        <v>793</v>
      </c>
      <c r="G615" s="253" t="s">
        <v>837</v>
      </c>
      <c r="H615" s="18">
        <v>917</v>
      </c>
      <c r="I615" s="369" t="s">
        <v>680</v>
      </c>
      <c r="J615" s="368" t="str">
        <f>IF(ISBLANK(INDEX('Policy Characteristics'!D:D,MATCH($C615,'Policy Characteristics'!$C:$C,0))),"",INDEX('Policy Characteristics'!D:D,MATCH($C615,'Policy Characteristics'!$C:$C,0)))</f>
        <v>Industry CCS</v>
      </c>
      <c r="K615" s="354" t="str">
        <f>IF(ISBLANK(INDEX('Policy Characteristics'!E:E,MATCH($C615,'Policy Characteristics'!$C:$C,0))),"",INDEX('Policy Characteristics'!E:E,MATCH($C615,'Policy Characteristics'!$C:$C,0)))</f>
        <v>indst CCS</v>
      </c>
      <c r="L615" s="222">
        <f>IF(ISBLANK(INDEX('Policy Characteristics'!F:F,MATCH($C615,'Policy Characteristics'!$C:$C,0))),"",INDEX('Policy Characteristics'!F:F,MATCH($C615,'Policy Characteristics'!$C:$C,0)))</f>
        <v>0</v>
      </c>
      <c r="M615" s="222">
        <f>IF(ISBLANK(INDEX('Policy Characteristics'!G:G,MATCH($C615,'Policy Characteristics'!$C:$C,0))),"",INDEX('Policy Characteristics'!G:G,MATCH($C615,'Policy Characteristics'!$C:$C,0)))</f>
        <v>1</v>
      </c>
      <c r="N615" s="222">
        <f>IF(ISBLANK(INDEX('Policy Characteristics'!H:H,MATCH($C615,'Policy Characteristics'!$C:$C,0))),"",INDEX('Policy Characteristics'!H:H,MATCH($C615,'Policy Characteristics'!$C:$C,0)))</f>
        <v>0.01</v>
      </c>
      <c r="O615" s="354" t="str">
        <f>IF(ISBLANK(INDEX('Policy Characteristics'!I:I,MATCH($C615,'Policy Characteristics'!$C:$C,0))),"",INDEX('Policy Characteristics'!I:I,MATCH($C615,'Policy Characteristics'!$C:$C,0)))</f>
        <v>% of CO2 captured</v>
      </c>
      <c r="P615" s="354"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15" s="354" t="str">
        <f>IF(ISBLANK(INDEX('Policy Characteristics'!K:K,MATCH($C615,'Policy Characteristics'!$C:$C,0))),"",INDEX('Policy Characteristics'!K:K,MATCH($C615,'Policy Characteristics'!$C:$C,0)))</f>
        <v>ccs.html#ccs</v>
      </c>
      <c r="R615" s="354" t="str">
        <f>IF(ISBLANK(INDEX('Policy Characteristics'!L:L,MATCH($C615,'Policy Characteristics'!$C:$C,0))),"",INDEX('Policy Characteristics'!L:L,MATCH($C615,'Policy Characteristics'!$C:$C,0)))</f>
        <v>carbon-capture-and-sequestration.html</v>
      </c>
    </row>
    <row r="616" spans="1:18" ht="19.899999999999999" customHeight="1">
      <c r="A616" s="354" t="str">
        <f>IF(ISBLANK(INDEX('Policy Characteristics'!A:A,MATCH($C616,'Policy Characteristics'!$C:$C,0))),"",INDEX('Policy Characteristics'!A:A,MATCH($C616,'Policy Characteristics'!$C:$C,0)))</f>
        <v>Industry</v>
      </c>
      <c r="B616" s="366" t="str">
        <f>IF(ISBLANK(INDEX('Policy Characteristics'!B:B,MATCH($C616,'Policy Characteristics'!$C:$C,0))),"",INDEX('Policy Characteristics'!B:B,MATCH($C616,'Policy Characteristics'!$C:$C,0)))</f>
        <v>Carbon Capture and Sequestration</v>
      </c>
      <c r="C616" s="354" t="str">
        <f t="shared" si="33"/>
        <v>Industry Sector Fraction of Potential Additional CCS Achieved</v>
      </c>
      <c r="D616" s="348" t="s">
        <v>794</v>
      </c>
      <c r="E616" s="348" t="s">
        <v>834</v>
      </c>
      <c r="F616" t="s">
        <v>795</v>
      </c>
      <c r="G616" s="253" t="s">
        <v>835</v>
      </c>
      <c r="H616" s="18">
        <v>918</v>
      </c>
      <c r="I616" s="367" t="s">
        <v>670</v>
      </c>
      <c r="J616" s="368" t="str">
        <f>IF(ISBLANK(INDEX('Policy Characteristics'!D:D,MATCH($C616,'Policy Characteristics'!$C:$C,0))),"",INDEX('Policy Characteristics'!D:D,MATCH($C616,'Policy Characteristics'!$C:$C,0)))</f>
        <v>Industry CCS</v>
      </c>
      <c r="K616" s="354" t="str">
        <f>IF(ISBLANK(INDEX('Policy Characteristics'!E:E,MATCH($C616,'Policy Characteristics'!$C:$C,0))),"",INDEX('Policy Characteristics'!E:E,MATCH($C616,'Policy Characteristics'!$C:$C,0)))</f>
        <v>indst CCS</v>
      </c>
      <c r="L616" s="222">
        <f>IF(ISBLANK(INDEX('Policy Characteristics'!F:F,MATCH($C616,'Policy Characteristics'!$C:$C,0))),"",INDEX('Policy Characteristics'!F:F,MATCH($C616,'Policy Characteristics'!$C:$C,0)))</f>
        <v>0</v>
      </c>
      <c r="M616" s="222">
        <f>IF(ISBLANK(INDEX('Policy Characteristics'!G:G,MATCH($C616,'Policy Characteristics'!$C:$C,0))),"",INDEX('Policy Characteristics'!G:G,MATCH($C616,'Policy Characteristics'!$C:$C,0)))</f>
        <v>1</v>
      </c>
      <c r="N616" s="222">
        <f>IF(ISBLANK(INDEX('Policy Characteristics'!H:H,MATCH($C616,'Policy Characteristics'!$C:$C,0))),"",INDEX('Policy Characteristics'!H:H,MATCH($C616,'Policy Characteristics'!$C:$C,0)))</f>
        <v>0.01</v>
      </c>
      <c r="O616" s="354" t="str">
        <f>IF(ISBLANK(INDEX('Policy Characteristics'!I:I,MATCH($C616,'Policy Characteristics'!$C:$C,0))),"",INDEX('Policy Characteristics'!I:I,MATCH($C616,'Policy Characteristics'!$C:$C,0)))</f>
        <v>% of CO2 captured</v>
      </c>
      <c r="P616" s="354"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16" s="354" t="str">
        <f>IF(ISBLANK(INDEX('Policy Characteristics'!K:K,MATCH($C616,'Policy Characteristics'!$C:$C,0))),"",INDEX('Policy Characteristics'!K:K,MATCH($C616,'Policy Characteristics'!$C:$C,0)))</f>
        <v>ccs.html#ccs</v>
      </c>
      <c r="R616" s="354" t="str">
        <f>IF(ISBLANK(INDEX('Policy Characteristics'!L:L,MATCH($C616,'Policy Characteristics'!$C:$C,0))),"",INDEX('Policy Characteristics'!L:L,MATCH($C616,'Policy Characteristics'!$C:$C,0)))</f>
        <v>carbon-capture-and-sequestration.html</v>
      </c>
    </row>
    <row r="617" spans="1:18" ht="19.899999999999999" customHeight="1">
      <c r="A617" s="354" t="str">
        <f>IF(ISBLANK(INDEX('Policy Characteristics'!A:A,MATCH($C617,'Policy Characteristics'!$C:$C,0))),"",INDEX('Policy Characteristics'!A:A,MATCH($C617,'Policy Characteristics'!$C:$C,0)))</f>
        <v>Industry</v>
      </c>
      <c r="B617" s="366" t="str">
        <f>IF(ISBLANK(INDEX('Policy Characteristics'!B:B,MATCH($C617,'Policy Characteristics'!$C:$C,0))),"",INDEX('Policy Characteristics'!B:B,MATCH($C617,'Policy Characteristics'!$C:$C,0)))</f>
        <v>Carbon Capture and Sequestration</v>
      </c>
      <c r="C617" s="354" t="str">
        <f t="shared" si="33"/>
        <v>Industry Sector Fraction of Potential Additional CCS Achieved</v>
      </c>
      <c r="D617" s="348" t="s">
        <v>794</v>
      </c>
      <c r="E617" s="348" t="s">
        <v>836</v>
      </c>
      <c r="F617" t="s">
        <v>795</v>
      </c>
      <c r="G617" s="253" t="s">
        <v>837</v>
      </c>
      <c r="H617" s="18">
        <v>919</v>
      </c>
      <c r="I617" s="369" t="s">
        <v>680</v>
      </c>
      <c r="J617" s="368" t="str">
        <f>IF(ISBLANK(INDEX('Policy Characteristics'!D:D,MATCH($C617,'Policy Characteristics'!$C:$C,0))),"",INDEX('Policy Characteristics'!D:D,MATCH($C617,'Policy Characteristics'!$C:$C,0)))</f>
        <v>Industry CCS</v>
      </c>
      <c r="K617" s="354" t="str">
        <f>IF(ISBLANK(INDEX('Policy Characteristics'!E:E,MATCH($C617,'Policy Characteristics'!$C:$C,0))),"",INDEX('Policy Characteristics'!E:E,MATCH($C617,'Policy Characteristics'!$C:$C,0)))</f>
        <v>indst CCS</v>
      </c>
      <c r="L617" s="222">
        <f>IF(ISBLANK(INDEX('Policy Characteristics'!F:F,MATCH($C617,'Policy Characteristics'!$C:$C,0))),"",INDEX('Policy Characteristics'!F:F,MATCH($C617,'Policy Characteristics'!$C:$C,0)))</f>
        <v>0</v>
      </c>
      <c r="M617" s="222">
        <f>IF(ISBLANK(INDEX('Policy Characteristics'!G:G,MATCH($C617,'Policy Characteristics'!$C:$C,0))),"",INDEX('Policy Characteristics'!G:G,MATCH($C617,'Policy Characteristics'!$C:$C,0)))</f>
        <v>1</v>
      </c>
      <c r="N617" s="222">
        <f>IF(ISBLANK(INDEX('Policy Characteristics'!H:H,MATCH($C617,'Policy Characteristics'!$C:$C,0))),"",INDEX('Policy Characteristics'!H:H,MATCH($C617,'Policy Characteristics'!$C:$C,0)))</f>
        <v>0.01</v>
      </c>
      <c r="O617" s="354" t="str">
        <f>IF(ISBLANK(INDEX('Policy Characteristics'!I:I,MATCH($C617,'Policy Characteristics'!$C:$C,0))),"",INDEX('Policy Characteristics'!I:I,MATCH($C617,'Policy Characteristics'!$C:$C,0)))</f>
        <v>% of CO2 captured</v>
      </c>
      <c r="P617" s="354"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17" s="354" t="str">
        <f>IF(ISBLANK(INDEX('Policy Characteristics'!K:K,MATCH($C617,'Policy Characteristics'!$C:$C,0))),"",INDEX('Policy Characteristics'!K:K,MATCH($C617,'Policy Characteristics'!$C:$C,0)))</f>
        <v>ccs.html#ccs</v>
      </c>
      <c r="R617" s="354" t="str">
        <f>IF(ISBLANK(INDEX('Policy Characteristics'!L:L,MATCH($C617,'Policy Characteristics'!$C:$C,0))),"",INDEX('Policy Characteristics'!L:L,MATCH($C617,'Policy Characteristics'!$C:$C,0)))</f>
        <v>carbon-capture-and-sequestration.html</v>
      </c>
    </row>
    <row r="618" spans="1:18" ht="19.899999999999999" customHeight="1">
      <c r="A618" s="354" t="str">
        <f>IF(ISBLANK(INDEX('Policy Characteristics'!A:A,MATCH($C618,'Policy Characteristics'!$C:$C,0))),"",INDEX('Policy Characteristics'!A:A,MATCH($C618,'Policy Characteristics'!$C:$C,0)))</f>
        <v>Industry</v>
      </c>
      <c r="B618" s="366" t="str">
        <f>IF(ISBLANK(INDEX('Policy Characteristics'!B:B,MATCH($C618,'Policy Characteristics'!$C:$C,0))),"",INDEX('Policy Characteristics'!B:B,MATCH($C618,'Policy Characteristics'!$C:$C,0)))</f>
        <v>Carbon Capture and Sequestration</v>
      </c>
      <c r="C618" s="354" t="str">
        <f t="shared" si="33"/>
        <v>Industry Sector Fraction of Potential Additional CCS Achieved</v>
      </c>
      <c r="D618" s="348" t="s">
        <v>796</v>
      </c>
      <c r="E618" s="348" t="s">
        <v>834</v>
      </c>
      <c r="F618" t="s">
        <v>797</v>
      </c>
      <c r="G618" s="253" t="s">
        <v>835</v>
      </c>
      <c r="H618" s="18">
        <v>920</v>
      </c>
      <c r="I618" s="367" t="s">
        <v>670</v>
      </c>
      <c r="J618" s="368" t="str">
        <f>IF(ISBLANK(INDEX('Policy Characteristics'!D:D,MATCH($C618,'Policy Characteristics'!$C:$C,0))),"",INDEX('Policy Characteristics'!D:D,MATCH($C618,'Policy Characteristics'!$C:$C,0)))</f>
        <v>Industry CCS</v>
      </c>
      <c r="K618" s="354" t="str">
        <f>IF(ISBLANK(INDEX('Policy Characteristics'!E:E,MATCH($C618,'Policy Characteristics'!$C:$C,0))),"",INDEX('Policy Characteristics'!E:E,MATCH($C618,'Policy Characteristics'!$C:$C,0)))</f>
        <v>indst CCS</v>
      </c>
      <c r="L618" s="222">
        <f>IF(ISBLANK(INDEX('Policy Characteristics'!F:F,MATCH($C618,'Policy Characteristics'!$C:$C,0))),"",INDEX('Policy Characteristics'!F:F,MATCH($C618,'Policy Characteristics'!$C:$C,0)))</f>
        <v>0</v>
      </c>
      <c r="M618" s="222">
        <f>IF(ISBLANK(INDEX('Policy Characteristics'!G:G,MATCH($C618,'Policy Characteristics'!$C:$C,0))),"",INDEX('Policy Characteristics'!G:G,MATCH($C618,'Policy Characteristics'!$C:$C,0)))</f>
        <v>1</v>
      </c>
      <c r="N618" s="222">
        <f>IF(ISBLANK(INDEX('Policy Characteristics'!H:H,MATCH($C618,'Policy Characteristics'!$C:$C,0))),"",INDEX('Policy Characteristics'!H:H,MATCH($C618,'Policy Characteristics'!$C:$C,0)))</f>
        <v>0.01</v>
      </c>
      <c r="O618" s="354" t="str">
        <f>IF(ISBLANK(INDEX('Policy Characteristics'!I:I,MATCH($C618,'Policy Characteristics'!$C:$C,0))),"",INDEX('Policy Characteristics'!I:I,MATCH($C618,'Policy Characteristics'!$C:$C,0)))</f>
        <v>% of CO2 captured</v>
      </c>
      <c r="P618" s="354"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18" s="354" t="str">
        <f>IF(ISBLANK(INDEX('Policy Characteristics'!K:K,MATCH($C618,'Policy Characteristics'!$C:$C,0))),"",INDEX('Policy Characteristics'!K:K,MATCH($C618,'Policy Characteristics'!$C:$C,0)))</f>
        <v>ccs.html#ccs</v>
      </c>
      <c r="R618" s="354" t="str">
        <f>IF(ISBLANK(INDEX('Policy Characteristics'!L:L,MATCH($C618,'Policy Characteristics'!$C:$C,0))),"",INDEX('Policy Characteristics'!L:L,MATCH($C618,'Policy Characteristics'!$C:$C,0)))</f>
        <v>carbon-capture-and-sequestration.html</v>
      </c>
    </row>
    <row r="619" spans="1:18" ht="19.899999999999999" customHeight="1">
      <c r="A619" s="354" t="str">
        <f>IF(ISBLANK(INDEX('Policy Characteristics'!A:A,MATCH($C619,'Policy Characteristics'!$C:$C,0))),"",INDEX('Policy Characteristics'!A:A,MATCH($C619,'Policy Characteristics'!$C:$C,0)))</f>
        <v>Industry</v>
      </c>
      <c r="B619" s="366" t="str">
        <f>IF(ISBLANK(INDEX('Policy Characteristics'!B:B,MATCH($C619,'Policy Characteristics'!$C:$C,0))),"",INDEX('Policy Characteristics'!B:B,MATCH($C619,'Policy Characteristics'!$C:$C,0)))</f>
        <v>Carbon Capture and Sequestration</v>
      </c>
      <c r="C619" s="354" t="str">
        <f t="shared" si="33"/>
        <v>Industry Sector Fraction of Potential Additional CCS Achieved</v>
      </c>
      <c r="D619" s="348" t="s">
        <v>796</v>
      </c>
      <c r="E619" s="348" t="s">
        <v>836</v>
      </c>
      <c r="F619" t="s">
        <v>797</v>
      </c>
      <c r="G619" s="253" t="s">
        <v>837</v>
      </c>
      <c r="H619" s="18">
        <v>921</v>
      </c>
      <c r="I619" s="369" t="s">
        <v>680</v>
      </c>
      <c r="J619" s="368" t="str">
        <f>IF(ISBLANK(INDEX('Policy Characteristics'!D:D,MATCH($C619,'Policy Characteristics'!$C:$C,0))),"",INDEX('Policy Characteristics'!D:D,MATCH($C619,'Policy Characteristics'!$C:$C,0)))</f>
        <v>Industry CCS</v>
      </c>
      <c r="K619" s="354" t="str">
        <f>IF(ISBLANK(INDEX('Policy Characteristics'!E:E,MATCH($C619,'Policy Characteristics'!$C:$C,0))),"",INDEX('Policy Characteristics'!E:E,MATCH($C619,'Policy Characteristics'!$C:$C,0)))</f>
        <v>indst CCS</v>
      </c>
      <c r="L619" s="222">
        <f>IF(ISBLANK(INDEX('Policy Characteristics'!F:F,MATCH($C619,'Policy Characteristics'!$C:$C,0))),"",INDEX('Policy Characteristics'!F:F,MATCH($C619,'Policy Characteristics'!$C:$C,0)))</f>
        <v>0</v>
      </c>
      <c r="M619" s="222">
        <f>IF(ISBLANK(INDEX('Policy Characteristics'!G:G,MATCH($C619,'Policy Characteristics'!$C:$C,0))),"",INDEX('Policy Characteristics'!G:G,MATCH($C619,'Policy Characteristics'!$C:$C,0)))</f>
        <v>1</v>
      </c>
      <c r="N619" s="222">
        <f>IF(ISBLANK(INDEX('Policy Characteristics'!H:H,MATCH($C619,'Policy Characteristics'!$C:$C,0))),"",INDEX('Policy Characteristics'!H:H,MATCH($C619,'Policy Characteristics'!$C:$C,0)))</f>
        <v>0.01</v>
      </c>
      <c r="O619" s="354" t="str">
        <f>IF(ISBLANK(INDEX('Policy Characteristics'!I:I,MATCH($C619,'Policy Characteristics'!$C:$C,0))),"",INDEX('Policy Characteristics'!I:I,MATCH($C619,'Policy Characteristics'!$C:$C,0)))</f>
        <v>% of CO2 captured</v>
      </c>
      <c r="P619" s="354"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19" s="354" t="str">
        <f>IF(ISBLANK(INDEX('Policy Characteristics'!K:K,MATCH($C619,'Policy Characteristics'!$C:$C,0))),"",INDEX('Policy Characteristics'!K:K,MATCH($C619,'Policy Characteristics'!$C:$C,0)))</f>
        <v>ccs.html#ccs</v>
      </c>
      <c r="R619" s="354" t="str">
        <f>IF(ISBLANK(INDEX('Policy Characteristics'!L:L,MATCH($C619,'Policy Characteristics'!$C:$C,0))),"",INDEX('Policy Characteristics'!L:L,MATCH($C619,'Policy Characteristics'!$C:$C,0)))</f>
        <v>carbon-capture-and-sequestration.html</v>
      </c>
    </row>
    <row r="620" spans="1:18" ht="19.899999999999999" customHeight="1">
      <c r="A620" s="354" t="str">
        <f>IF(ISBLANK(INDEX('Policy Characteristics'!A:A,MATCH($C620,'Policy Characteristics'!$C:$C,0))),"",INDEX('Policy Characteristics'!A:A,MATCH($C620,'Policy Characteristics'!$C:$C,0)))</f>
        <v>Industry</v>
      </c>
      <c r="B620" s="366" t="str">
        <f>IF(ISBLANK(INDEX('Policy Characteristics'!B:B,MATCH($C620,'Policy Characteristics'!$C:$C,0))),"",INDEX('Policy Characteristics'!B:B,MATCH($C620,'Policy Characteristics'!$C:$C,0)))</f>
        <v>Carbon Capture and Sequestration</v>
      </c>
      <c r="C620" s="354" t="str">
        <f t="shared" si="33"/>
        <v>Industry Sector Fraction of Potential Additional CCS Achieved</v>
      </c>
      <c r="D620" s="348" t="s">
        <v>798</v>
      </c>
      <c r="E620" s="348" t="s">
        <v>834</v>
      </c>
      <c r="F620" t="s">
        <v>799</v>
      </c>
      <c r="G620" s="253" t="s">
        <v>835</v>
      </c>
      <c r="H620" s="18">
        <v>922</v>
      </c>
      <c r="I620" s="367" t="s">
        <v>670</v>
      </c>
      <c r="J620" s="368" t="str">
        <f>IF(ISBLANK(INDEX('Policy Characteristics'!D:D,MATCH($C620,'Policy Characteristics'!$C:$C,0))),"",INDEX('Policy Characteristics'!D:D,MATCH($C620,'Policy Characteristics'!$C:$C,0)))</f>
        <v>Industry CCS</v>
      </c>
      <c r="K620" s="354" t="str">
        <f>IF(ISBLANK(INDEX('Policy Characteristics'!E:E,MATCH($C620,'Policy Characteristics'!$C:$C,0))),"",INDEX('Policy Characteristics'!E:E,MATCH($C620,'Policy Characteristics'!$C:$C,0)))</f>
        <v>indst CCS</v>
      </c>
      <c r="L620" s="222">
        <f>IF(ISBLANK(INDEX('Policy Characteristics'!F:F,MATCH($C620,'Policy Characteristics'!$C:$C,0))),"",INDEX('Policy Characteristics'!F:F,MATCH($C620,'Policy Characteristics'!$C:$C,0)))</f>
        <v>0</v>
      </c>
      <c r="M620" s="222">
        <f>IF(ISBLANK(INDEX('Policy Characteristics'!G:G,MATCH($C620,'Policy Characteristics'!$C:$C,0))),"",INDEX('Policy Characteristics'!G:G,MATCH($C620,'Policy Characteristics'!$C:$C,0)))</f>
        <v>1</v>
      </c>
      <c r="N620" s="222">
        <f>IF(ISBLANK(INDEX('Policy Characteristics'!H:H,MATCH($C620,'Policy Characteristics'!$C:$C,0))),"",INDEX('Policy Characteristics'!H:H,MATCH($C620,'Policy Characteristics'!$C:$C,0)))</f>
        <v>0.01</v>
      </c>
      <c r="O620" s="354" t="str">
        <f>IF(ISBLANK(INDEX('Policy Characteristics'!I:I,MATCH($C620,'Policy Characteristics'!$C:$C,0))),"",INDEX('Policy Characteristics'!I:I,MATCH($C620,'Policy Characteristics'!$C:$C,0)))</f>
        <v>% of CO2 captured</v>
      </c>
      <c r="P620" s="354"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20" s="354" t="str">
        <f>IF(ISBLANK(INDEX('Policy Characteristics'!K:K,MATCH($C620,'Policy Characteristics'!$C:$C,0))),"",INDEX('Policy Characteristics'!K:K,MATCH($C620,'Policy Characteristics'!$C:$C,0)))</f>
        <v>ccs.html#ccs</v>
      </c>
      <c r="R620" s="354" t="str">
        <f>IF(ISBLANK(INDEX('Policy Characteristics'!L:L,MATCH($C620,'Policy Characteristics'!$C:$C,0))),"",INDEX('Policy Characteristics'!L:L,MATCH($C620,'Policy Characteristics'!$C:$C,0)))</f>
        <v>carbon-capture-and-sequestration.html</v>
      </c>
    </row>
    <row r="621" spans="1:18" ht="19.899999999999999" customHeight="1">
      <c r="A621" s="354" t="str">
        <f>IF(ISBLANK(INDEX('Policy Characteristics'!A:A,MATCH($C621,'Policy Characteristics'!$C:$C,0))),"",INDEX('Policy Characteristics'!A:A,MATCH($C621,'Policy Characteristics'!$C:$C,0)))</f>
        <v>Industry</v>
      </c>
      <c r="B621" s="366" t="str">
        <f>IF(ISBLANK(INDEX('Policy Characteristics'!B:B,MATCH($C621,'Policy Characteristics'!$C:$C,0))),"",INDEX('Policy Characteristics'!B:B,MATCH($C621,'Policy Characteristics'!$C:$C,0)))</f>
        <v>Carbon Capture and Sequestration</v>
      </c>
      <c r="C621" s="354" t="str">
        <f t="shared" si="33"/>
        <v>Industry Sector Fraction of Potential Additional CCS Achieved</v>
      </c>
      <c r="D621" s="348" t="s">
        <v>798</v>
      </c>
      <c r="E621" s="348" t="s">
        <v>836</v>
      </c>
      <c r="F621" t="s">
        <v>799</v>
      </c>
      <c r="G621" s="253" t="s">
        <v>837</v>
      </c>
      <c r="H621" s="18">
        <v>923</v>
      </c>
      <c r="I621" s="369" t="s">
        <v>680</v>
      </c>
      <c r="J621" s="368" t="str">
        <f>IF(ISBLANK(INDEX('Policy Characteristics'!D:D,MATCH($C621,'Policy Characteristics'!$C:$C,0))),"",INDEX('Policy Characteristics'!D:D,MATCH($C621,'Policy Characteristics'!$C:$C,0)))</f>
        <v>Industry CCS</v>
      </c>
      <c r="K621" s="354" t="str">
        <f>IF(ISBLANK(INDEX('Policy Characteristics'!E:E,MATCH($C621,'Policy Characteristics'!$C:$C,0))),"",INDEX('Policy Characteristics'!E:E,MATCH($C621,'Policy Characteristics'!$C:$C,0)))</f>
        <v>indst CCS</v>
      </c>
      <c r="L621" s="222">
        <f>IF(ISBLANK(INDEX('Policy Characteristics'!F:F,MATCH($C621,'Policy Characteristics'!$C:$C,0))),"",INDEX('Policy Characteristics'!F:F,MATCH($C621,'Policy Characteristics'!$C:$C,0)))</f>
        <v>0</v>
      </c>
      <c r="M621" s="222">
        <f>IF(ISBLANK(INDEX('Policy Characteristics'!G:G,MATCH($C621,'Policy Characteristics'!$C:$C,0))),"",INDEX('Policy Characteristics'!G:G,MATCH($C621,'Policy Characteristics'!$C:$C,0)))</f>
        <v>1</v>
      </c>
      <c r="N621" s="222">
        <f>IF(ISBLANK(INDEX('Policy Characteristics'!H:H,MATCH($C621,'Policy Characteristics'!$C:$C,0))),"",INDEX('Policy Characteristics'!H:H,MATCH($C621,'Policy Characteristics'!$C:$C,0)))</f>
        <v>0.01</v>
      </c>
      <c r="O621" s="354" t="str">
        <f>IF(ISBLANK(INDEX('Policy Characteristics'!I:I,MATCH($C621,'Policy Characteristics'!$C:$C,0))),"",INDEX('Policy Characteristics'!I:I,MATCH($C621,'Policy Characteristics'!$C:$C,0)))</f>
        <v>% of CO2 captured</v>
      </c>
      <c r="P621" s="354"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21" s="354" t="str">
        <f>IF(ISBLANK(INDEX('Policy Characteristics'!K:K,MATCH($C621,'Policy Characteristics'!$C:$C,0))),"",INDEX('Policy Characteristics'!K:K,MATCH($C621,'Policy Characteristics'!$C:$C,0)))</f>
        <v>ccs.html#ccs</v>
      </c>
      <c r="R621" s="354" t="str">
        <f>IF(ISBLANK(INDEX('Policy Characteristics'!L:L,MATCH($C621,'Policy Characteristics'!$C:$C,0))),"",INDEX('Policy Characteristics'!L:L,MATCH($C621,'Policy Characteristics'!$C:$C,0)))</f>
        <v>carbon-capture-and-sequestration.html</v>
      </c>
    </row>
    <row r="622" spans="1:18" ht="19.899999999999999" customHeight="1">
      <c r="A622" s="354" t="str">
        <f>IF(ISBLANK(INDEX('Policy Characteristics'!A:A,MATCH($C622,'Policy Characteristics'!$C:$C,0))),"",INDEX('Policy Characteristics'!A:A,MATCH($C622,'Policy Characteristics'!$C:$C,0)))</f>
        <v>Industry</v>
      </c>
      <c r="B622" s="366" t="str">
        <f>IF(ISBLANK(INDEX('Policy Characteristics'!B:B,MATCH($C622,'Policy Characteristics'!$C:$C,0))),"",INDEX('Policy Characteristics'!B:B,MATCH($C622,'Policy Characteristics'!$C:$C,0)))</f>
        <v>Carbon Capture and Sequestration</v>
      </c>
      <c r="C622" s="354" t="str">
        <f t="shared" si="33"/>
        <v>Industry Sector Fraction of Potential Additional CCS Achieved</v>
      </c>
      <c r="D622" s="348" t="s">
        <v>800</v>
      </c>
      <c r="E622" s="348" t="s">
        <v>834</v>
      </c>
      <c r="F622" t="s">
        <v>801</v>
      </c>
      <c r="G622" s="253" t="s">
        <v>835</v>
      </c>
      <c r="H622" s="18">
        <v>924</v>
      </c>
      <c r="I622" s="367" t="s">
        <v>670</v>
      </c>
      <c r="J622" s="368" t="str">
        <f>IF(ISBLANK(INDEX('Policy Characteristics'!D:D,MATCH($C622,'Policy Characteristics'!$C:$C,0))),"",INDEX('Policy Characteristics'!D:D,MATCH($C622,'Policy Characteristics'!$C:$C,0)))</f>
        <v>Industry CCS</v>
      </c>
      <c r="K622" s="354" t="str">
        <f>IF(ISBLANK(INDEX('Policy Characteristics'!E:E,MATCH($C622,'Policy Characteristics'!$C:$C,0))),"",INDEX('Policy Characteristics'!E:E,MATCH($C622,'Policy Characteristics'!$C:$C,0)))</f>
        <v>indst CCS</v>
      </c>
      <c r="L622" s="222">
        <f>IF(ISBLANK(INDEX('Policy Characteristics'!F:F,MATCH($C622,'Policy Characteristics'!$C:$C,0))),"",INDEX('Policy Characteristics'!F:F,MATCH($C622,'Policy Characteristics'!$C:$C,0)))</f>
        <v>0</v>
      </c>
      <c r="M622" s="222">
        <f>IF(ISBLANK(INDEX('Policy Characteristics'!G:G,MATCH($C622,'Policy Characteristics'!$C:$C,0))),"",INDEX('Policy Characteristics'!G:G,MATCH($C622,'Policy Characteristics'!$C:$C,0)))</f>
        <v>1</v>
      </c>
      <c r="N622" s="222">
        <f>IF(ISBLANK(INDEX('Policy Characteristics'!H:H,MATCH($C622,'Policy Characteristics'!$C:$C,0))),"",INDEX('Policy Characteristics'!H:H,MATCH($C622,'Policy Characteristics'!$C:$C,0)))</f>
        <v>0.01</v>
      </c>
      <c r="O622" s="354" t="str">
        <f>IF(ISBLANK(INDEX('Policy Characteristics'!I:I,MATCH($C622,'Policy Characteristics'!$C:$C,0))),"",INDEX('Policy Characteristics'!I:I,MATCH($C622,'Policy Characteristics'!$C:$C,0)))</f>
        <v>% of CO2 captured</v>
      </c>
      <c r="P622" s="354"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22" s="354" t="str">
        <f>IF(ISBLANK(INDEX('Policy Characteristics'!K:K,MATCH($C622,'Policy Characteristics'!$C:$C,0))),"",INDEX('Policy Characteristics'!K:K,MATCH($C622,'Policy Characteristics'!$C:$C,0)))</f>
        <v>ccs.html#ccs</v>
      </c>
      <c r="R622" s="354" t="str">
        <f>IF(ISBLANK(INDEX('Policy Characteristics'!L:L,MATCH($C622,'Policy Characteristics'!$C:$C,0))),"",INDEX('Policy Characteristics'!L:L,MATCH($C622,'Policy Characteristics'!$C:$C,0)))</f>
        <v>carbon-capture-and-sequestration.html</v>
      </c>
    </row>
    <row r="623" spans="1:18" ht="19.899999999999999" customHeight="1">
      <c r="A623" s="354" t="str">
        <f>IF(ISBLANK(INDEX('Policy Characteristics'!A:A,MATCH($C623,'Policy Characteristics'!$C:$C,0))),"",INDEX('Policy Characteristics'!A:A,MATCH($C623,'Policy Characteristics'!$C:$C,0)))</f>
        <v>Industry</v>
      </c>
      <c r="B623" s="366" t="str">
        <f>IF(ISBLANK(INDEX('Policy Characteristics'!B:B,MATCH($C623,'Policy Characteristics'!$C:$C,0))),"",INDEX('Policy Characteristics'!B:B,MATCH($C623,'Policy Characteristics'!$C:$C,0)))</f>
        <v>Carbon Capture and Sequestration</v>
      </c>
      <c r="C623" s="354" t="str">
        <f t="shared" ref="C623:C655" si="34">C$606</f>
        <v>Industry Sector Fraction of Potential Additional CCS Achieved</v>
      </c>
      <c r="D623" s="348" t="s">
        <v>800</v>
      </c>
      <c r="E623" s="348" t="s">
        <v>836</v>
      </c>
      <c r="F623" t="s">
        <v>801</v>
      </c>
      <c r="G623" s="253" t="s">
        <v>837</v>
      </c>
      <c r="H623" s="18">
        <v>925</v>
      </c>
      <c r="I623" s="369" t="s">
        <v>670</v>
      </c>
      <c r="J623" s="368" t="str">
        <f>IF(ISBLANK(INDEX('Policy Characteristics'!D:D,MATCH($C623,'Policy Characteristics'!$C:$C,0))),"",INDEX('Policy Characteristics'!D:D,MATCH($C623,'Policy Characteristics'!$C:$C,0)))</f>
        <v>Industry CCS</v>
      </c>
      <c r="K623" s="354" t="str">
        <f>IF(ISBLANK(INDEX('Policy Characteristics'!E:E,MATCH($C623,'Policy Characteristics'!$C:$C,0))),"",INDEX('Policy Characteristics'!E:E,MATCH($C623,'Policy Characteristics'!$C:$C,0)))</f>
        <v>indst CCS</v>
      </c>
      <c r="L623" s="222">
        <f>IF(ISBLANK(INDEX('Policy Characteristics'!F:F,MATCH($C623,'Policy Characteristics'!$C:$C,0))),"",INDEX('Policy Characteristics'!F:F,MATCH($C623,'Policy Characteristics'!$C:$C,0)))</f>
        <v>0</v>
      </c>
      <c r="M623" s="222">
        <f>IF(ISBLANK(INDEX('Policy Characteristics'!G:G,MATCH($C623,'Policy Characteristics'!$C:$C,0))),"",INDEX('Policy Characteristics'!G:G,MATCH($C623,'Policy Characteristics'!$C:$C,0)))</f>
        <v>1</v>
      </c>
      <c r="N623" s="222">
        <f>IF(ISBLANK(INDEX('Policy Characteristics'!H:H,MATCH($C623,'Policy Characteristics'!$C:$C,0))),"",INDEX('Policy Characteristics'!H:H,MATCH($C623,'Policy Characteristics'!$C:$C,0)))</f>
        <v>0.01</v>
      </c>
      <c r="O623" s="354" t="str">
        <f>IF(ISBLANK(INDEX('Policy Characteristics'!I:I,MATCH($C623,'Policy Characteristics'!$C:$C,0))),"",INDEX('Policy Characteristics'!I:I,MATCH($C623,'Policy Characteristics'!$C:$C,0)))</f>
        <v>% of CO2 captured</v>
      </c>
      <c r="P623" s="354"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23" s="354" t="str">
        <f>IF(ISBLANK(INDEX('Policy Characteristics'!K:K,MATCH($C623,'Policy Characteristics'!$C:$C,0))),"",INDEX('Policy Characteristics'!K:K,MATCH($C623,'Policy Characteristics'!$C:$C,0)))</f>
        <v>ccs.html#ccs</v>
      </c>
      <c r="R623" s="354" t="str">
        <f>IF(ISBLANK(INDEX('Policy Characteristics'!L:L,MATCH($C623,'Policy Characteristics'!$C:$C,0))),"",INDEX('Policy Characteristics'!L:L,MATCH($C623,'Policy Characteristics'!$C:$C,0)))</f>
        <v>carbon-capture-and-sequestration.html</v>
      </c>
    </row>
    <row r="624" spans="1:18" ht="19.899999999999999" customHeight="1">
      <c r="A624" s="354" t="str">
        <f>IF(ISBLANK(INDEX('Policy Characteristics'!A:A,MATCH($C624,'Policy Characteristics'!$C:$C,0))),"",INDEX('Policy Characteristics'!A:A,MATCH($C624,'Policy Characteristics'!$C:$C,0)))</f>
        <v>Industry</v>
      </c>
      <c r="B624" s="366" t="str">
        <f>IF(ISBLANK(INDEX('Policy Characteristics'!B:B,MATCH($C624,'Policy Characteristics'!$C:$C,0))),"",INDEX('Policy Characteristics'!B:B,MATCH($C624,'Policy Characteristics'!$C:$C,0)))</f>
        <v>Carbon Capture and Sequestration</v>
      </c>
      <c r="C624" s="354" t="str">
        <f t="shared" si="34"/>
        <v>Industry Sector Fraction of Potential Additional CCS Achieved</v>
      </c>
      <c r="D624" s="348" t="s">
        <v>802</v>
      </c>
      <c r="E624" s="348" t="s">
        <v>834</v>
      </c>
      <c r="F624" t="s">
        <v>803</v>
      </c>
      <c r="G624" s="253" t="s">
        <v>835</v>
      </c>
      <c r="H624" s="18">
        <v>926</v>
      </c>
      <c r="I624" s="367" t="s">
        <v>670</v>
      </c>
      <c r="J624" s="368" t="str">
        <f>IF(ISBLANK(INDEX('Policy Characteristics'!D:D,MATCH($C624,'Policy Characteristics'!$C:$C,0))),"",INDEX('Policy Characteristics'!D:D,MATCH($C624,'Policy Characteristics'!$C:$C,0)))</f>
        <v>Industry CCS</v>
      </c>
      <c r="K624" s="354" t="str">
        <f>IF(ISBLANK(INDEX('Policy Characteristics'!E:E,MATCH($C624,'Policy Characteristics'!$C:$C,0))),"",INDEX('Policy Characteristics'!E:E,MATCH($C624,'Policy Characteristics'!$C:$C,0)))</f>
        <v>indst CCS</v>
      </c>
      <c r="L624" s="222">
        <f>IF(ISBLANK(INDEX('Policy Characteristics'!F:F,MATCH($C624,'Policy Characteristics'!$C:$C,0))),"",INDEX('Policy Characteristics'!F:F,MATCH($C624,'Policy Characteristics'!$C:$C,0)))</f>
        <v>0</v>
      </c>
      <c r="M624" s="222">
        <f>IF(ISBLANK(INDEX('Policy Characteristics'!G:G,MATCH($C624,'Policy Characteristics'!$C:$C,0))),"",INDEX('Policy Characteristics'!G:G,MATCH($C624,'Policy Characteristics'!$C:$C,0)))</f>
        <v>1</v>
      </c>
      <c r="N624" s="222">
        <f>IF(ISBLANK(INDEX('Policy Characteristics'!H:H,MATCH($C624,'Policy Characteristics'!$C:$C,0))),"",INDEX('Policy Characteristics'!H:H,MATCH($C624,'Policy Characteristics'!$C:$C,0)))</f>
        <v>0.01</v>
      </c>
      <c r="O624" s="354" t="str">
        <f>IF(ISBLANK(INDEX('Policy Characteristics'!I:I,MATCH($C624,'Policy Characteristics'!$C:$C,0))),"",INDEX('Policy Characteristics'!I:I,MATCH($C624,'Policy Characteristics'!$C:$C,0)))</f>
        <v>% of CO2 captured</v>
      </c>
      <c r="P624" s="354"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24" s="354" t="str">
        <f>IF(ISBLANK(INDEX('Policy Characteristics'!K:K,MATCH($C624,'Policy Characteristics'!$C:$C,0))),"",INDEX('Policy Characteristics'!K:K,MATCH($C624,'Policy Characteristics'!$C:$C,0)))</f>
        <v>ccs.html#ccs</v>
      </c>
      <c r="R624" s="354" t="str">
        <f>IF(ISBLANK(INDEX('Policy Characteristics'!L:L,MATCH($C624,'Policy Characteristics'!$C:$C,0))),"",INDEX('Policy Characteristics'!L:L,MATCH($C624,'Policy Characteristics'!$C:$C,0)))</f>
        <v>carbon-capture-and-sequestration.html</v>
      </c>
    </row>
    <row r="625" spans="1:18" ht="19.899999999999999" customHeight="1">
      <c r="A625" s="354" t="str">
        <f>IF(ISBLANK(INDEX('Policy Characteristics'!A:A,MATCH($C625,'Policy Characteristics'!$C:$C,0))),"",INDEX('Policy Characteristics'!A:A,MATCH($C625,'Policy Characteristics'!$C:$C,0)))</f>
        <v>Industry</v>
      </c>
      <c r="B625" s="366" t="str">
        <f>IF(ISBLANK(INDEX('Policy Characteristics'!B:B,MATCH($C625,'Policy Characteristics'!$C:$C,0))),"",INDEX('Policy Characteristics'!B:B,MATCH($C625,'Policy Characteristics'!$C:$C,0)))</f>
        <v>Carbon Capture and Sequestration</v>
      </c>
      <c r="C625" s="354" t="str">
        <f t="shared" si="34"/>
        <v>Industry Sector Fraction of Potential Additional CCS Achieved</v>
      </c>
      <c r="D625" s="348" t="s">
        <v>802</v>
      </c>
      <c r="E625" s="348" t="s">
        <v>836</v>
      </c>
      <c r="F625" t="s">
        <v>803</v>
      </c>
      <c r="G625" s="253" t="s">
        <v>837</v>
      </c>
      <c r="H625" s="18">
        <v>927</v>
      </c>
      <c r="I625" s="367" t="s">
        <v>670</v>
      </c>
      <c r="J625" s="368" t="str">
        <f>IF(ISBLANK(INDEX('Policy Characteristics'!D:D,MATCH($C625,'Policy Characteristics'!$C:$C,0))),"",INDEX('Policy Characteristics'!D:D,MATCH($C625,'Policy Characteristics'!$C:$C,0)))</f>
        <v>Industry CCS</v>
      </c>
      <c r="K625" s="354" t="str">
        <f>IF(ISBLANK(INDEX('Policy Characteristics'!E:E,MATCH($C625,'Policy Characteristics'!$C:$C,0))),"",INDEX('Policy Characteristics'!E:E,MATCH($C625,'Policy Characteristics'!$C:$C,0)))</f>
        <v>indst CCS</v>
      </c>
      <c r="L625" s="222">
        <f>IF(ISBLANK(INDEX('Policy Characteristics'!F:F,MATCH($C625,'Policy Characteristics'!$C:$C,0))),"",INDEX('Policy Characteristics'!F:F,MATCH($C625,'Policy Characteristics'!$C:$C,0)))</f>
        <v>0</v>
      </c>
      <c r="M625" s="222">
        <f>IF(ISBLANK(INDEX('Policy Characteristics'!G:G,MATCH($C625,'Policy Characteristics'!$C:$C,0))),"",INDEX('Policy Characteristics'!G:G,MATCH($C625,'Policy Characteristics'!$C:$C,0)))</f>
        <v>1</v>
      </c>
      <c r="N625" s="222">
        <f>IF(ISBLANK(INDEX('Policy Characteristics'!H:H,MATCH($C625,'Policy Characteristics'!$C:$C,0))),"",INDEX('Policy Characteristics'!H:H,MATCH($C625,'Policy Characteristics'!$C:$C,0)))</f>
        <v>0.01</v>
      </c>
      <c r="O625" s="354" t="str">
        <f>IF(ISBLANK(INDEX('Policy Characteristics'!I:I,MATCH($C625,'Policy Characteristics'!$C:$C,0))),"",INDEX('Policy Characteristics'!I:I,MATCH($C625,'Policy Characteristics'!$C:$C,0)))</f>
        <v>% of CO2 captured</v>
      </c>
      <c r="P625" s="354"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25" s="354" t="str">
        <f>IF(ISBLANK(INDEX('Policy Characteristics'!K:K,MATCH($C625,'Policy Characteristics'!$C:$C,0))),"",INDEX('Policy Characteristics'!K:K,MATCH($C625,'Policy Characteristics'!$C:$C,0)))</f>
        <v>ccs.html#ccs</v>
      </c>
      <c r="R625" s="354" t="str">
        <f>IF(ISBLANK(INDEX('Policy Characteristics'!L:L,MATCH($C625,'Policy Characteristics'!$C:$C,0))),"",INDEX('Policy Characteristics'!L:L,MATCH($C625,'Policy Characteristics'!$C:$C,0)))</f>
        <v>carbon-capture-and-sequestration.html</v>
      </c>
    </row>
    <row r="626" spans="1:18" ht="19.899999999999999" customHeight="1">
      <c r="A626" s="354" t="str">
        <f>IF(ISBLANK(INDEX('Policy Characteristics'!A:A,MATCH($C626,'Policy Characteristics'!$C:$C,0))),"",INDEX('Policy Characteristics'!A:A,MATCH($C626,'Policy Characteristics'!$C:$C,0)))</f>
        <v>Industry</v>
      </c>
      <c r="B626" s="366" t="str">
        <f>IF(ISBLANK(INDEX('Policy Characteristics'!B:B,MATCH($C626,'Policy Characteristics'!$C:$C,0))),"",INDEX('Policy Characteristics'!B:B,MATCH($C626,'Policy Characteristics'!$C:$C,0)))</f>
        <v>Carbon Capture and Sequestration</v>
      </c>
      <c r="C626" s="354" t="str">
        <f t="shared" si="34"/>
        <v>Industry Sector Fraction of Potential Additional CCS Achieved</v>
      </c>
      <c r="D626" s="348" t="s">
        <v>804</v>
      </c>
      <c r="E626" s="348" t="s">
        <v>834</v>
      </c>
      <c r="F626" t="s">
        <v>805</v>
      </c>
      <c r="G626" s="253" t="s">
        <v>835</v>
      </c>
      <c r="H626" s="18">
        <v>928</v>
      </c>
      <c r="I626" s="367" t="s">
        <v>670</v>
      </c>
      <c r="J626" s="368" t="str">
        <f>IF(ISBLANK(INDEX('Policy Characteristics'!D:D,MATCH($C626,'Policy Characteristics'!$C:$C,0))),"",INDEX('Policy Characteristics'!D:D,MATCH($C626,'Policy Characteristics'!$C:$C,0)))</f>
        <v>Industry CCS</v>
      </c>
      <c r="K626" s="354" t="str">
        <f>IF(ISBLANK(INDEX('Policy Characteristics'!E:E,MATCH($C626,'Policy Characteristics'!$C:$C,0))),"",INDEX('Policy Characteristics'!E:E,MATCH($C626,'Policy Characteristics'!$C:$C,0)))</f>
        <v>indst CCS</v>
      </c>
      <c r="L626" s="222">
        <f>IF(ISBLANK(INDEX('Policy Characteristics'!F:F,MATCH($C626,'Policy Characteristics'!$C:$C,0))),"",INDEX('Policy Characteristics'!F:F,MATCH($C626,'Policy Characteristics'!$C:$C,0)))</f>
        <v>0</v>
      </c>
      <c r="M626" s="222">
        <f>IF(ISBLANK(INDEX('Policy Characteristics'!G:G,MATCH($C626,'Policy Characteristics'!$C:$C,0))),"",INDEX('Policy Characteristics'!G:G,MATCH($C626,'Policy Characteristics'!$C:$C,0)))</f>
        <v>1</v>
      </c>
      <c r="N626" s="222">
        <f>IF(ISBLANK(INDEX('Policy Characteristics'!H:H,MATCH($C626,'Policy Characteristics'!$C:$C,0))),"",INDEX('Policy Characteristics'!H:H,MATCH($C626,'Policy Characteristics'!$C:$C,0)))</f>
        <v>0.01</v>
      </c>
      <c r="O626" s="354" t="str">
        <f>IF(ISBLANK(INDEX('Policy Characteristics'!I:I,MATCH($C626,'Policy Characteristics'!$C:$C,0))),"",INDEX('Policy Characteristics'!I:I,MATCH($C626,'Policy Characteristics'!$C:$C,0)))</f>
        <v>% of CO2 captured</v>
      </c>
      <c r="P626" s="354"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26" s="354" t="str">
        <f>IF(ISBLANK(INDEX('Policy Characteristics'!K:K,MATCH($C626,'Policy Characteristics'!$C:$C,0))),"",INDEX('Policy Characteristics'!K:K,MATCH($C626,'Policy Characteristics'!$C:$C,0)))</f>
        <v>ccs.html#ccs</v>
      </c>
      <c r="R626" s="354" t="str">
        <f>IF(ISBLANK(INDEX('Policy Characteristics'!L:L,MATCH($C626,'Policy Characteristics'!$C:$C,0))),"",INDEX('Policy Characteristics'!L:L,MATCH($C626,'Policy Characteristics'!$C:$C,0)))</f>
        <v>carbon-capture-and-sequestration.html</v>
      </c>
    </row>
    <row r="627" spans="1:18" ht="19.899999999999999" customHeight="1">
      <c r="A627" s="354" t="str">
        <f>IF(ISBLANK(INDEX('Policy Characteristics'!A:A,MATCH($C627,'Policy Characteristics'!$C:$C,0))),"",INDEX('Policy Characteristics'!A:A,MATCH($C627,'Policy Characteristics'!$C:$C,0)))</f>
        <v>Industry</v>
      </c>
      <c r="B627" s="366" t="str">
        <f>IF(ISBLANK(INDEX('Policy Characteristics'!B:B,MATCH($C627,'Policy Characteristics'!$C:$C,0))),"",INDEX('Policy Characteristics'!B:B,MATCH($C627,'Policy Characteristics'!$C:$C,0)))</f>
        <v>Carbon Capture and Sequestration</v>
      </c>
      <c r="C627" s="354" t="str">
        <f t="shared" si="34"/>
        <v>Industry Sector Fraction of Potential Additional CCS Achieved</v>
      </c>
      <c r="D627" s="348" t="s">
        <v>804</v>
      </c>
      <c r="E627" s="348" t="s">
        <v>836</v>
      </c>
      <c r="F627" t="s">
        <v>805</v>
      </c>
      <c r="G627" s="253" t="s">
        <v>837</v>
      </c>
      <c r="H627" s="18">
        <v>929</v>
      </c>
      <c r="I627" s="369" t="s">
        <v>680</v>
      </c>
      <c r="J627" s="368" t="str">
        <f>IF(ISBLANK(INDEX('Policy Characteristics'!D:D,MATCH($C627,'Policy Characteristics'!$C:$C,0))),"",INDEX('Policy Characteristics'!D:D,MATCH($C627,'Policy Characteristics'!$C:$C,0)))</f>
        <v>Industry CCS</v>
      </c>
      <c r="K627" s="354" t="str">
        <f>IF(ISBLANK(INDEX('Policy Characteristics'!E:E,MATCH($C627,'Policy Characteristics'!$C:$C,0))),"",INDEX('Policy Characteristics'!E:E,MATCH($C627,'Policy Characteristics'!$C:$C,0)))</f>
        <v>indst CCS</v>
      </c>
      <c r="L627" s="222">
        <f>IF(ISBLANK(INDEX('Policy Characteristics'!F:F,MATCH($C627,'Policy Characteristics'!$C:$C,0))),"",INDEX('Policy Characteristics'!F:F,MATCH($C627,'Policy Characteristics'!$C:$C,0)))</f>
        <v>0</v>
      </c>
      <c r="M627" s="222">
        <f>IF(ISBLANK(INDEX('Policy Characteristics'!G:G,MATCH($C627,'Policy Characteristics'!$C:$C,0))),"",INDEX('Policy Characteristics'!G:G,MATCH($C627,'Policy Characteristics'!$C:$C,0)))</f>
        <v>1</v>
      </c>
      <c r="N627" s="222">
        <f>IF(ISBLANK(INDEX('Policy Characteristics'!H:H,MATCH($C627,'Policy Characteristics'!$C:$C,0))),"",INDEX('Policy Characteristics'!H:H,MATCH($C627,'Policy Characteristics'!$C:$C,0)))</f>
        <v>0.01</v>
      </c>
      <c r="O627" s="354" t="str">
        <f>IF(ISBLANK(INDEX('Policy Characteristics'!I:I,MATCH($C627,'Policy Characteristics'!$C:$C,0))),"",INDEX('Policy Characteristics'!I:I,MATCH($C627,'Policy Characteristics'!$C:$C,0)))</f>
        <v>% of CO2 captured</v>
      </c>
      <c r="P627" s="354"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27" s="354" t="str">
        <f>IF(ISBLANK(INDEX('Policy Characteristics'!K:K,MATCH($C627,'Policy Characteristics'!$C:$C,0))),"",INDEX('Policy Characteristics'!K:K,MATCH($C627,'Policy Characteristics'!$C:$C,0)))</f>
        <v>ccs.html#ccs</v>
      </c>
      <c r="R627" s="354" t="str">
        <f>IF(ISBLANK(INDEX('Policy Characteristics'!L:L,MATCH($C627,'Policy Characteristics'!$C:$C,0))),"",INDEX('Policy Characteristics'!L:L,MATCH($C627,'Policy Characteristics'!$C:$C,0)))</f>
        <v>carbon-capture-and-sequestration.html</v>
      </c>
    </row>
    <row r="628" spans="1:18" ht="19.899999999999999" customHeight="1">
      <c r="A628" s="354" t="str">
        <f>IF(ISBLANK(INDEX('Policy Characteristics'!A:A,MATCH($C628,'Policy Characteristics'!$C:$C,0))),"",INDEX('Policy Characteristics'!A:A,MATCH($C628,'Policy Characteristics'!$C:$C,0)))</f>
        <v>Industry</v>
      </c>
      <c r="B628" s="366" t="str">
        <f>IF(ISBLANK(INDEX('Policy Characteristics'!B:B,MATCH($C628,'Policy Characteristics'!$C:$C,0))),"",INDEX('Policy Characteristics'!B:B,MATCH($C628,'Policy Characteristics'!$C:$C,0)))</f>
        <v>Carbon Capture and Sequestration</v>
      </c>
      <c r="C628" s="354" t="str">
        <f t="shared" si="34"/>
        <v>Industry Sector Fraction of Potential Additional CCS Achieved</v>
      </c>
      <c r="D628" s="348" t="s">
        <v>806</v>
      </c>
      <c r="E628" s="348" t="s">
        <v>834</v>
      </c>
      <c r="F628" t="s">
        <v>807</v>
      </c>
      <c r="G628" s="253" t="s">
        <v>835</v>
      </c>
      <c r="H628" s="18">
        <v>930</v>
      </c>
      <c r="I628" s="367" t="s">
        <v>670</v>
      </c>
      <c r="J628" s="368" t="str">
        <f>IF(ISBLANK(INDEX('Policy Characteristics'!D:D,MATCH($C628,'Policy Characteristics'!$C:$C,0))),"",INDEX('Policy Characteristics'!D:D,MATCH($C628,'Policy Characteristics'!$C:$C,0)))</f>
        <v>Industry CCS</v>
      </c>
      <c r="K628" s="354" t="str">
        <f>IF(ISBLANK(INDEX('Policy Characteristics'!E:E,MATCH($C628,'Policy Characteristics'!$C:$C,0))),"",INDEX('Policy Characteristics'!E:E,MATCH($C628,'Policy Characteristics'!$C:$C,0)))</f>
        <v>indst CCS</v>
      </c>
      <c r="L628" s="222">
        <f>IF(ISBLANK(INDEX('Policy Characteristics'!F:F,MATCH($C628,'Policy Characteristics'!$C:$C,0))),"",INDEX('Policy Characteristics'!F:F,MATCH($C628,'Policy Characteristics'!$C:$C,0)))</f>
        <v>0</v>
      </c>
      <c r="M628" s="222">
        <f>IF(ISBLANK(INDEX('Policy Characteristics'!G:G,MATCH($C628,'Policy Characteristics'!$C:$C,0))),"",INDEX('Policy Characteristics'!G:G,MATCH($C628,'Policy Characteristics'!$C:$C,0)))</f>
        <v>1</v>
      </c>
      <c r="N628" s="222">
        <f>IF(ISBLANK(INDEX('Policy Characteristics'!H:H,MATCH($C628,'Policy Characteristics'!$C:$C,0))),"",INDEX('Policy Characteristics'!H:H,MATCH($C628,'Policy Characteristics'!$C:$C,0)))</f>
        <v>0.01</v>
      </c>
      <c r="O628" s="354" t="str">
        <f>IF(ISBLANK(INDEX('Policy Characteristics'!I:I,MATCH($C628,'Policy Characteristics'!$C:$C,0))),"",INDEX('Policy Characteristics'!I:I,MATCH($C628,'Policy Characteristics'!$C:$C,0)))</f>
        <v>% of CO2 captured</v>
      </c>
      <c r="P628" s="354"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28" s="354" t="str">
        <f>IF(ISBLANK(INDEX('Policy Characteristics'!K:K,MATCH($C628,'Policy Characteristics'!$C:$C,0))),"",INDEX('Policy Characteristics'!K:K,MATCH($C628,'Policy Characteristics'!$C:$C,0)))</f>
        <v>ccs.html#ccs</v>
      </c>
      <c r="R628" s="354" t="str">
        <f>IF(ISBLANK(INDEX('Policy Characteristics'!L:L,MATCH($C628,'Policy Characteristics'!$C:$C,0))),"",INDEX('Policy Characteristics'!L:L,MATCH($C628,'Policy Characteristics'!$C:$C,0)))</f>
        <v>carbon-capture-and-sequestration.html</v>
      </c>
    </row>
    <row r="629" spans="1:18" ht="19.899999999999999" customHeight="1">
      <c r="A629" s="354" t="str">
        <f>IF(ISBLANK(INDEX('Policy Characteristics'!A:A,MATCH($C629,'Policy Characteristics'!$C:$C,0))),"",INDEX('Policy Characteristics'!A:A,MATCH($C629,'Policy Characteristics'!$C:$C,0)))</f>
        <v>Industry</v>
      </c>
      <c r="B629" s="366" t="str">
        <f>IF(ISBLANK(INDEX('Policy Characteristics'!B:B,MATCH($C629,'Policy Characteristics'!$C:$C,0))),"",INDEX('Policy Characteristics'!B:B,MATCH($C629,'Policy Characteristics'!$C:$C,0)))</f>
        <v>Carbon Capture and Sequestration</v>
      </c>
      <c r="C629" s="354" t="str">
        <f t="shared" si="34"/>
        <v>Industry Sector Fraction of Potential Additional CCS Achieved</v>
      </c>
      <c r="D629" s="348" t="s">
        <v>806</v>
      </c>
      <c r="E629" s="348" t="s">
        <v>836</v>
      </c>
      <c r="F629" t="s">
        <v>807</v>
      </c>
      <c r="G629" s="253" t="s">
        <v>837</v>
      </c>
      <c r="H629" s="18">
        <v>931</v>
      </c>
      <c r="I629" s="369" t="s">
        <v>680</v>
      </c>
      <c r="J629" s="368" t="str">
        <f>IF(ISBLANK(INDEX('Policy Characteristics'!D:D,MATCH($C629,'Policy Characteristics'!$C:$C,0))),"",INDEX('Policy Characteristics'!D:D,MATCH($C629,'Policy Characteristics'!$C:$C,0)))</f>
        <v>Industry CCS</v>
      </c>
      <c r="K629" s="354" t="str">
        <f>IF(ISBLANK(INDEX('Policy Characteristics'!E:E,MATCH($C629,'Policy Characteristics'!$C:$C,0))),"",INDEX('Policy Characteristics'!E:E,MATCH($C629,'Policy Characteristics'!$C:$C,0)))</f>
        <v>indst CCS</v>
      </c>
      <c r="L629" s="222">
        <f>IF(ISBLANK(INDEX('Policy Characteristics'!F:F,MATCH($C629,'Policy Characteristics'!$C:$C,0))),"",INDEX('Policy Characteristics'!F:F,MATCH($C629,'Policy Characteristics'!$C:$C,0)))</f>
        <v>0</v>
      </c>
      <c r="M629" s="222">
        <f>IF(ISBLANK(INDEX('Policy Characteristics'!G:G,MATCH($C629,'Policy Characteristics'!$C:$C,0))),"",INDEX('Policy Characteristics'!G:G,MATCH($C629,'Policy Characteristics'!$C:$C,0)))</f>
        <v>1</v>
      </c>
      <c r="N629" s="222">
        <f>IF(ISBLANK(INDEX('Policy Characteristics'!H:H,MATCH($C629,'Policy Characteristics'!$C:$C,0))),"",INDEX('Policy Characteristics'!H:H,MATCH($C629,'Policy Characteristics'!$C:$C,0)))</f>
        <v>0.01</v>
      </c>
      <c r="O629" s="354" t="str">
        <f>IF(ISBLANK(INDEX('Policy Characteristics'!I:I,MATCH($C629,'Policy Characteristics'!$C:$C,0))),"",INDEX('Policy Characteristics'!I:I,MATCH($C629,'Policy Characteristics'!$C:$C,0)))</f>
        <v>% of CO2 captured</v>
      </c>
      <c r="P629" s="354"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29" s="354" t="str">
        <f>IF(ISBLANK(INDEX('Policy Characteristics'!K:K,MATCH($C629,'Policy Characteristics'!$C:$C,0))),"",INDEX('Policy Characteristics'!K:K,MATCH($C629,'Policy Characteristics'!$C:$C,0)))</f>
        <v>ccs.html#ccs</v>
      </c>
      <c r="R629" s="354" t="str">
        <f>IF(ISBLANK(INDEX('Policy Characteristics'!L:L,MATCH($C629,'Policy Characteristics'!$C:$C,0))),"",INDEX('Policy Characteristics'!L:L,MATCH($C629,'Policy Characteristics'!$C:$C,0)))</f>
        <v>carbon-capture-and-sequestration.html</v>
      </c>
    </row>
    <row r="630" spans="1:18" ht="19.899999999999999" customHeight="1">
      <c r="A630" s="354" t="str">
        <f>IF(ISBLANK(INDEX('Policy Characteristics'!A:A,MATCH($C630,'Policy Characteristics'!$C:$C,0))),"",INDEX('Policy Characteristics'!A:A,MATCH($C630,'Policy Characteristics'!$C:$C,0)))</f>
        <v>Industry</v>
      </c>
      <c r="B630" s="366" t="str">
        <f>IF(ISBLANK(INDEX('Policy Characteristics'!B:B,MATCH($C630,'Policy Characteristics'!$C:$C,0))),"",INDEX('Policy Characteristics'!B:B,MATCH($C630,'Policy Characteristics'!$C:$C,0)))</f>
        <v>Carbon Capture and Sequestration</v>
      </c>
      <c r="C630" s="354" t="str">
        <f t="shared" si="34"/>
        <v>Industry Sector Fraction of Potential Additional CCS Achieved</v>
      </c>
      <c r="D630" s="348" t="s">
        <v>808</v>
      </c>
      <c r="E630" s="348" t="s">
        <v>834</v>
      </c>
      <c r="F630" t="s">
        <v>809</v>
      </c>
      <c r="G630" s="253" t="s">
        <v>835</v>
      </c>
      <c r="H630" s="18">
        <v>932</v>
      </c>
      <c r="I630" s="367" t="s">
        <v>670</v>
      </c>
      <c r="J630" s="368" t="str">
        <f>IF(ISBLANK(INDEX('Policy Characteristics'!D:D,MATCH($C630,'Policy Characteristics'!$C:$C,0))),"",INDEX('Policy Characteristics'!D:D,MATCH($C630,'Policy Characteristics'!$C:$C,0)))</f>
        <v>Industry CCS</v>
      </c>
      <c r="K630" s="354" t="str">
        <f>IF(ISBLANK(INDEX('Policy Characteristics'!E:E,MATCH($C630,'Policy Characteristics'!$C:$C,0))),"",INDEX('Policy Characteristics'!E:E,MATCH($C630,'Policy Characteristics'!$C:$C,0)))</f>
        <v>indst CCS</v>
      </c>
      <c r="L630" s="222">
        <f>IF(ISBLANK(INDEX('Policy Characteristics'!F:F,MATCH($C630,'Policy Characteristics'!$C:$C,0))),"",INDEX('Policy Characteristics'!F:F,MATCH($C630,'Policy Characteristics'!$C:$C,0)))</f>
        <v>0</v>
      </c>
      <c r="M630" s="222">
        <f>IF(ISBLANK(INDEX('Policy Characteristics'!G:G,MATCH($C630,'Policy Characteristics'!$C:$C,0))),"",INDEX('Policy Characteristics'!G:G,MATCH($C630,'Policy Characteristics'!$C:$C,0)))</f>
        <v>1</v>
      </c>
      <c r="N630" s="222">
        <f>IF(ISBLANK(INDEX('Policy Characteristics'!H:H,MATCH($C630,'Policy Characteristics'!$C:$C,0))),"",INDEX('Policy Characteristics'!H:H,MATCH($C630,'Policy Characteristics'!$C:$C,0)))</f>
        <v>0.01</v>
      </c>
      <c r="O630" s="354" t="str">
        <f>IF(ISBLANK(INDEX('Policy Characteristics'!I:I,MATCH($C630,'Policy Characteristics'!$C:$C,0))),"",INDEX('Policy Characteristics'!I:I,MATCH($C630,'Policy Characteristics'!$C:$C,0)))</f>
        <v>% of CO2 captured</v>
      </c>
      <c r="P630" s="354"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30" s="354" t="str">
        <f>IF(ISBLANK(INDEX('Policy Characteristics'!K:K,MATCH($C630,'Policy Characteristics'!$C:$C,0))),"",INDEX('Policy Characteristics'!K:K,MATCH($C630,'Policy Characteristics'!$C:$C,0)))</f>
        <v>ccs.html#ccs</v>
      </c>
      <c r="R630" s="354" t="str">
        <f>IF(ISBLANK(INDEX('Policy Characteristics'!L:L,MATCH($C630,'Policy Characteristics'!$C:$C,0))),"",INDEX('Policy Characteristics'!L:L,MATCH($C630,'Policy Characteristics'!$C:$C,0)))</f>
        <v>carbon-capture-and-sequestration.html</v>
      </c>
    </row>
    <row r="631" spans="1:18" ht="19.899999999999999" customHeight="1">
      <c r="A631" s="354" t="str">
        <f>IF(ISBLANK(INDEX('Policy Characteristics'!A:A,MATCH($C631,'Policy Characteristics'!$C:$C,0))),"",INDEX('Policy Characteristics'!A:A,MATCH($C631,'Policy Characteristics'!$C:$C,0)))</f>
        <v>Industry</v>
      </c>
      <c r="B631" s="366" t="str">
        <f>IF(ISBLANK(INDEX('Policy Characteristics'!B:B,MATCH($C631,'Policy Characteristics'!$C:$C,0))),"",INDEX('Policy Characteristics'!B:B,MATCH($C631,'Policy Characteristics'!$C:$C,0)))</f>
        <v>Carbon Capture and Sequestration</v>
      </c>
      <c r="C631" s="354" t="str">
        <f t="shared" si="34"/>
        <v>Industry Sector Fraction of Potential Additional CCS Achieved</v>
      </c>
      <c r="D631" s="348" t="s">
        <v>808</v>
      </c>
      <c r="E631" s="348" t="s">
        <v>836</v>
      </c>
      <c r="F631" t="s">
        <v>809</v>
      </c>
      <c r="G631" s="253" t="s">
        <v>837</v>
      </c>
      <c r="H631" s="18">
        <v>933</v>
      </c>
      <c r="I631" s="367" t="s">
        <v>670</v>
      </c>
      <c r="J631" s="368" t="str">
        <f>IF(ISBLANK(INDEX('Policy Characteristics'!D:D,MATCH($C631,'Policy Characteristics'!$C:$C,0))),"",INDEX('Policy Characteristics'!D:D,MATCH($C631,'Policy Characteristics'!$C:$C,0)))</f>
        <v>Industry CCS</v>
      </c>
      <c r="K631" s="354" t="str">
        <f>IF(ISBLANK(INDEX('Policy Characteristics'!E:E,MATCH($C631,'Policy Characteristics'!$C:$C,0))),"",INDEX('Policy Characteristics'!E:E,MATCH($C631,'Policy Characteristics'!$C:$C,0)))</f>
        <v>indst CCS</v>
      </c>
      <c r="L631" s="222">
        <f>IF(ISBLANK(INDEX('Policy Characteristics'!F:F,MATCH($C631,'Policy Characteristics'!$C:$C,0))),"",INDEX('Policy Characteristics'!F:F,MATCH($C631,'Policy Characteristics'!$C:$C,0)))</f>
        <v>0</v>
      </c>
      <c r="M631" s="222">
        <f>IF(ISBLANK(INDEX('Policy Characteristics'!G:G,MATCH($C631,'Policy Characteristics'!$C:$C,0))),"",INDEX('Policy Characteristics'!G:G,MATCH($C631,'Policy Characteristics'!$C:$C,0)))</f>
        <v>1</v>
      </c>
      <c r="N631" s="222">
        <f>IF(ISBLANK(INDEX('Policy Characteristics'!H:H,MATCH($C631,'Policy Characteristics'!$C:$C,0))),"",INDEX('Policy Characteristics'!H:H,MATCH($C631,'Policy Characteristics'!$C:$C,0)))</f>
        <v>0.01</v>
      </c>
      <c r="O631" s="354" t="str">
        <f>IF(ISBLANK(INDEX('Policy Characteristics'!I:I,MATCH($C631,'Policy Characteristics'!$C:$C,0))),"",INDEX('Policy Characteristics'!I:I,MATCH($C631,'Policy Characteristics'!$C:$C,0)))</f>
        <v>% of CO2 captured</v>
      </c>
      <c r="P631" s="354"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31" s="354" t="str">
        <f>IF(ISBLANK(INDEX('Policy Characteristics'!K:K,MATCH($C631,'Policy Characteristics'!$C:$C,0))),"",INDEX('Policy Characteristics'!K:K,MATCH($C631,'Policy Characteristics'!$C:$C,0)))</f>
        <v>ccs.html#ccs</v>
      </c>
      <c r="R631" s="354" t="str">
        <f>IF(ISBLANK(INDEX('Policy Characteristics'!L:L,MATCH($C631,'Policy Characteristics'!$C:$C,0))),"",INDEX('Policy Characteristics'!L:L,MATCH($C631,'Policy Characteristics'!$C:$C,0)))</f>
        <v>carbon-capture-and-sequestration.html</v>
      </c>
    </row>
    <row r="632" spans="1:18" ht="19.899999999999999" customHeight="1">
      <c r="A632" s="354" t="str">
        <f>IF(ISBLANK(INDEX('Policy Characteristics'!A:A,MATCH($C632,'Policy Characteristics'!$C:$C,0))),"",INDEX('Policy Characteristics'!A:A,MATCH($C632,'Policy Characteristics'!$C:$C,0)))</f>
        <v>Industry</v>
      </c>
      <c r="B632" s="366" t="str">
        <f>IF(ISBLANK(INDEX('Policy Characteristics'!B:B,MATCH($C632,'Policy Characteristics'!$C:$C,0))),"",INDEX('Policy Characteristics'!B:B,MATCH($C632,'Policy Characteristics'!$C:$C,0)))</f>
        <v>Carbon Capture and Sequestration</v>
      </c>
      <c r="C632" s="354" t="str">
        <f t="shared" si="34"/>
        <v>Industry Sector Fraction of Potential Additional CCS Achieved</v>
      </c>
      <c r="D632" s="348" t="s">
        <v>810</v>
      </c>
      <c r="E632" s="348" t="s">
        <v>834</v>
      </c>
      <c r="F632" t="s">
        <v>811</v>
      </c>
      <c r="G632" s="253" t="s">
        <v>835</v>
      </c>
      <c r="H632" s="18">
        <v>934</v>
      </c>
      <c r="I632" s="367" t="s">
        <v>670</v>
      </c>
      <c r="J632" s="368" t="str">
        <f>IF(ISBLANK(INDEX('Policy Characteristics'!D:D,MATCH($C632,'Policy Characteristics'!$C:$C,0))),"",INDEX('Policy Characteristics'!D:D,MATCH($C632,'Policy Characteristics'!$C:$C,0)))</f>
        <v>Industry CCS</v>
      </c>
      <c r="K632" s="354" t="str">
        <f>IF(ISBLANK(INDEX('Policy Characteristics'!E:E,MATCH($C632,'Policy Characteristics'!$C:$C,0))),"",INDEX('Policy Characteristics'!E:E,MATCH($C632,'Policy Characteristics'!$C:$C,0)))</f>
        <v>indst CCS</v>
      </c>
      <c r="L632" s="222">
        <f>IF(ISBLANK(INDEX('Policy Characteristics'!F:F,MATCH($C632,'Policy Characteristics'!$C:$C,0))),"",INDEX('Policy Characteristics'!F:F,MATCH($C632,'Policy Characteristics'!$C:$C,0)))</f>
        <v>0</v>
      </c>
      <c r="M632" s="222">
        <f>IF(ISBLANK(INDEX('Policy Characteristics'!G:G,MATCH($C632,'Policy Characteristics'!$C:$C,0))),"",INDEX('Policy Characteristics'!G:G,MATCH($C632,'Policy Characteristics'!$C:$C,0)))</f>
        <v>1</v>
      </c>
      <c r="N632" s="222">
        <f>IF(ISBLANK(INDEX('Policy Characteristics'!H:H,MATCH($C632,'Policy Characteristics'!$C:$C,0))),"",INDEX('Policy Characteristics'!H:H,MATCH($C632,'Policy Characteristics'!$C:$C,0)))</f>
        <v>0.01</v>
      </c>
      <c r="O632" s="354" t="str">
        <f>IF(ISBLANK(INDEX('Policy Characteristics'!I:I,MATCH($C632,'Policy Characteristics'!$C:$C,0))),"",INDEX('Policy Characteristics'!I:I,MATCH($C632,'Policy Characteristics'!$C:$C,0)))</f>
        <v>% of CO2 captured</v>
      </c>
      <c r="P632" s="354"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32" s="354" t="str">
        <f>IF(ISBLANK(INDEX('Policy Characteristics'!K:K,MATCH($C632,'Policy Characteristics'!$C:$C,0))),"",INDEX('Policy Characteristics'!K:K,MATCH($C632,'Policy Characteristics'!$C:$C,0)))</f>
        <v>ccs.html#ccs</v>
      </c>
      <c r="R632" s="354" t="str">
        <f>IF(ISBLANK(INDEX('Policy Characteristics'!L:L,MATCH($C632,'Policy Characteristics'!$C:$C,0))),"",INDEX('Policy Characteristics'!L:L,MATCH($C632,'Policy Characteristics'!$C:$C,0)))</f>
        <v>carbon-capture-and-sequestration.html</v>
      </c>
    </row>
    <row r="633" spans="1:18" ht="19.899999999999999" customHeight="1">
      <c r="A633" s="354" t="str">
        <f>IF(ISBLANK(INDEX('Policy Characteristics'!A:A,MATCH($C633,'Policy Characteristics'!$C:$C,0))),"",INDEX('Policy Characteristics'!A:A,MATCH($C633,'Policy Characteristics'!$C:$C,0)))</f>
        <v>Industry</v>
      </c>
      <c r="B633" s="366" t="str">
        <f>IF(ISBLANK(INDEX('Policy Characteristics'!B:B,MATCH($C633,'Policy Characteristics'!$C:$C,0))),"",INDEX('Policy Characteristics'!B:B,MATCH($C633,'Policy Characteristics'!$C:$C,0)))</f>
        <v>Carbon Capture and Sequestration</v>
      </c>
      <c r="C633" s="354" t="str">
        <f t="shared" si="34"/>
        <v>Industry Sector Fraction of Potential Additional CCS Achieved</v>
      </c>
      <c r="D633" s="348" t="s">
        <v>810</v>
      </c>
      <c r="E633" s="348" t="s">
        <v>836</v>
      </c>
      <c r="F633" t="s">
        <v>811</v>
      </c>
      <c r="G633" s="253" t="s">
        <v>837</v>
      </c>
      <c r="H633" s="18">
        <v>935</v>
      </c>
      <c r="I633" s="367" t="s">
        <v>670</v>
      </c>
      <c r="J633" s="368" t="str">
        <f>IF(ISBLANK(INDEX('Policy Characteristics'!D:D,MATCH($C633,'Policy Characteristics'!$C:$C,0))),"",INDEX('Policy Characteristics'!D:D,MATCH($C633,'Policy Characteristics'!$C:$C,0)))</f>
        <v>Industry CCS</v>
      </c>
      <c r="K633" s="354" t="str">
        <f>IF(ISBLANK(INDEX('Policy Characteristics'!E:E,MATCH($C633,'Policy Characteristics'!$C:$C,0))),"",INDEX('Policy Characteristics'!E:E,MATCH($C633,'Policy Characteristics'!$C:$C,0)))</f>
        <v>indst CCS</v>
      </c>
      <c r="L633" s="222">
        <f>IF(ISBLANK(INDEX('Policy Characteristics'!F:F,MATCH($C633,'Policy Characteristics'!$C:$C,0))),"",INDEX('Policy Characteristics'!F:F,MATCH($C633,'Policy Characteristics'!$C:$C,0)))</f>
        <v>0</v>
      </c>
      <c r="M633" s="222">
        <f>IF(ISBLANK(INDEX('Policy Characteristics'!G:G,MATCH($C633,'Policy Characteristics'!$C:$C,0))),"",INDEX('Policy Characteristics'!G:G,MATCH($C633,'Policy Characteristics'!$C:$C,0)))</f>
        <v>1</v>
      </c>
      <c r="N633" s="222">
        <f>IF(ISBLANK(INDEX('Policy Characteristics'!H:H,MATCH($C633,'Policy Characteristics'!$C:$C,0))),"",INDEX('Policy Characteristics'!H:H,MATCH($C633,'Policy Characteristics'!$C:$C,0)))</f>
        <v>0.01</v>
      </c>
      <c r="O633" s="354" t="str">
        <f>IF(ISBLANK(INDEX('Policy Characteristics'!I:I,MATCH($C633,'Policy Characteristics'!$C:$C,0))),"",INDEX('Policy Characteristics'!I:I,MATCH($C633,'Policy Characteristics'!$C:$C,0)))</f>
        <v>% of CO2 captured</v>
      </c>
      <c r="P633" s="354"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33" s="354" t="str">
        <f>IF(ISBLANK(INDEX('Policy Characteristics'!K:K,MATCH($C633,'Policy Characteristics'!$C:$C,0))),"",INDEX('Policy Characteristics'!K:K,MATCH($C633,'Policy Characteristics'!$C:$C,0)))</f>
        <v>ccs.html#ccs</v>
      </c>
      <c r="R633" s="354" t="str">
        <f>IF(ISBLANK(INDEX('Policy Characteristics'!L:L,MATCH($C633,'Policy Characteristics'!$C:$C,0))),"",INDEX('Policy Characteristics'!L:L,MATCH($C633,'Policy Characteristics'!$C:$C,0)))</f>
        <v>carbon-capture-and-sequestration.html</v>
      </c>
    </row>
    <row r="634" spans="1:18" ht="19.899999999999999" customHeight="1">
      <c r="A634" s="354" t="str">
        <f>IF(ISBLANK(INDEX('Policy Characteristics'!A:A,MATCH($C634,'Policy Characteristics'!$C:$C,0))),"",INDEX('Policy Characteristics'!A:A,MATCH($C634,'Policy Characteristics'!$C:$C,0)))</f>
        <v>Industry</v>
      </c>
      <c r="B634" s="366" t="str">
        <f>IF(ISBLANK(INDEX('Policy Characteristics'!B:B,MATCH($C634,'Policy Characteristics'!$C:$C,0))),"",INDEX('Policy Characteristics'!B:B,MATCH($C634,'Policy Characteristics'!$C:$C,0)))</f>
        <v>Carbon Capture and Sequestration</v>
      </c>
      <c r="C634" s="354" t="str">
        <f t="shared" si="34"/>
        <v>Industry Sector Fraction of Potential Additional CCS Achieved</v>
      </c>
      <c r="D634" s="348" t="s">
        <v>812</v>
      </c>
      <c r="E634" s="348" t="s">
        <v>834</v>
      </c>
      <c r="F634" t="s">
        <v>813</v>
      </c>
      <c r="G634" s="253" t="s">
        <v>835</v>
      </c>
      <c r="H634" s="18">
        <v>936</v>
      </c>
      <c r="I634" s="367" t="s">
        <v>670</v>
      </c>
      <c r="J634" s="368" t="str">
        <f>IF(ISBLANK(INDEX('Policy Characteristics'!D:D,MATCH($C634,'Policy Characteristics'!$C:$C,0))),"",INDEX('Policy Characteristics'!D:D,MATCH($C634,'Policy Characteristics'!$C:$C,0)))</f>
        <v>Industry CCS</v>
      </c>
      <c r="K634" s="354" t="str">
        <f>IF(ISBLANK(INDEX('Policy Characteristics'!E:E,MATCH($C634,'Policy Characteristics'!$C:$C,0))),"",INDEX('Policy Characteristics'!E:E,MATCH($C634,'Policy Characteristics'!$C:$C,0)))</f>
        <v>indst CCS</v>
      </c>
      <c r="L634" s="222">
        <f>IF(ISBLANK(INDEX('Policy Characteristics'!F:F,MATCH($C634,'Policy Characteristics'!$C:$C,0))),"",INDEX('Policy Characteristics'!F:F,MATCH($C634,'Policy Characteristics'!$C:$C,0)))</f>
        <v>0</v>
      </c>
      <c r="M634" s="222">
        <f>IF(ISBLANK(INDEX('Policy Characteristics'!G:G,MATCH($C634,'Policy Characteristics'!$C:$C,0))),"",INDEX('Policy Characteristics'!G:G,MATCH($C634,'Policy Characteristics'!$C:$C,0)))</f>
        <v>1</v>
      </c>
      <c r="N634" s="222">
        <f>IF(ISBLANK(INDEX('Policy Characteristics'!H:H,MATCH($C634,'Policy Characteristics'!$C:$C,0))),"",INDEX('Policy Characteristics'!H:H,MATCH($C634,'Policy Characteristics'!$C:$C,0)))</f>
        <v>0.01</v>
      </c>
      <c r="O634" s="354" t="str">
        <f>IF(ISBLANK(INDEX('Policy Characteristics'!I:I,MATCH($C634,'Policy Characteristics'!$C:$C,0))),"",INDEX('Policy Characteristics'!I:I,MATCH($C634,'Policy Characteristics'!$C:$C,0)))</f>
        <v>% of CO2 captured</v>
      </c>
      <c r="P634" s="354"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34" s="354" t="str">
        <f>IF(ISBLANK(INDEX('Policy Characteristics'!K:K,MATCH($C634,'Policy Characteristics'!$C:$C,0))),"",INDEX('Policy Characteristics'!K:K,MATCH($C634,'Policy Characteristics'!$C:$C,0)))</f>
        <v>ccs.html#ccs</v>
      </c>
      <c r="R634" s="354" t="str">
        <f>IF(ISBLANK(INDEX('Policy Characteristics'!L:L,MATCH($C634,'Policy Characteristics'!$C:$C,0))),"",INDEX('Policy Characteristics'!L:L,MATCH($C634,'Policy Characteristics'!$C:$C,0)))</f>
        <v>carbon-capture-and-sequestration.html</v>
      </c>
    </row>
    <row r="635" spans="1:18" ht="19.899999999999999" customHeight="1">
      <c r="A635" s="371"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371" t="str">
        <f t="shared" si="34"/>
        <v>Industry Sector Fraction of Potential Additional CCS Achieved</v>
      </c>
      <c r="D635" s="373" t="s">
        <v>812</v>
      </c>
      <c r="E635" s="373" t="s">
        <v>836</v>
      </c>
      <c r="F635" s="374" t="s">
        <v>813</v>
      </c>
      <c r="G635" s="375" t="s">
        <v>837</v>
      </c>
      <c r="H635" s="376">
        <v>937</v>
      </c>
      <c r="I635" s="369" t="s">
        <v>670</v>
      </c>
      <c r="J635" s="368" t="str">
        <f>IF(ISBLANK(INDEX('Policy Characteristics'!D:D,MATCH($C635,'Policy Characteristics'!$C:$C,0))),"",INDEX('Policy Characteristics'!D:D,MATCH($C635,'Policy Characteristics'!$C:$C,0)))</f>
        <v>Industry CCS</v>
      </c>
      <c r="K635" s="354" t="str">
        <f>IF(ISBLANK(INDEX('Policy Characteristics'!E:E,MATCH($C635,'Policy Characteristics'!$C:$C,0))),"",INDEX('Policy Characteristics'!E:E,MATCH($C635,'Policy Characteristics'!$C:$C,0)))</f>
        <v>indst CCS</v>
      </c>
      <c r="L635" s="222">
        <f>IF(ISBLANK(INDEX('Policy Characteristics'!F:F,MATCH($C635,'Policy Characteristics'!$C:$C,0))),"",INDEX('Policy Characteristics'!F:F,MATCH($C635,'Policy Characteristics'!$C:$C,0)))</f>
        <v>0</v>
      </c>
      <c r="M635" s="222">
        <f>IF(ISBLANK(INDEX('Policy Characteristics'!G:G,MATCH($C635,'Policy Characteristics'!$C:$C,0))),"",INDEX('Policy Characteristics'!G:G,MATCH($C635,'Policy Characteristics'!$C:$C,0)))</f>
        <v>1</v>
      </c>
      <c r="N635" s="222">
        <f>IF(ISBLANK(INDEX('Policy Characteristics'!H:H,MATCH($C635,'Policy Characteristics'!$C:$C,0))),"",INDEX('Policy Characteristics'!H:H,MATCH($C635,'Policy Characteristics'!$C:$C,0)))</f>
        <v>0.01</v>
      </c>
      <c r="O635" s="354" t="str">
        <f>IF(ISBLANK(INDEX('Policy Characteristics'!I:I,MATCH($C635,'Policy Characteristics'!$C:$C,0))),"",INDEX('Policy Characteristics'!I:I,MATCH($C635,'Policy Characteristics'!$C:$C,0)))</f>
        <v>% of CO2 captured</v>
      </c>
      <c r="P635" s="354"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35" s="354" t="str">
        <f>IF(ISBLANK(INDEX('Policy Characteristics'!K:K,MATCH($C635,'Policy Characteristics'!$C:$C,0))),"",INDEX('Policy Characteristics'!K:K,MATCH($C635,'Policy Characteristics'!$C:$C,0)))</f>
        <v>ccs.html#ccs</v>
      </c>
      <c r="R635" s="354" t="str">
        <f>IF(ISBLANK(INDEX('Policy Characteristics'!L:L,MATCH($C635,'Policy Characteristics'!$C:$C,0))),"",INDEX('Policy Characteristics'!L:L,MATCH($C635,'Policy Characteristics'!$C:$C,0)))</f>
        <v>carbon-capture-and-sequestration.html</v>
      </c>
    </row>
    <row r="636" spans="1:18" ht="19.899999999999999" customHeight="1">
      <c r="A636" s="354" t="str">
        <f>IF(ISBLANK(INDEX('Policy Characteristics'!A:A,MATCH($C636,'Policy Characteristics'!$C:$C,0))),"",INDEX('Policy Characteristics'!A:A,MATCH($C636,'Policy Characteristics'!$C:$C,0)))</f>
        <v>Industry</v>
      </c>
      <c r="B636" s="366" t="str">
        <f>IF(ISBLANK(INDEX('Policy Characteristics'!B:B,MATCH($C636,'Policy Characteristics'!$C:$C,0))),"",INDEX('Policy Characteristics'!B:B,MATCH($C636,'Policy Characteristics'!$C:$C,0)))</f>
        <v>Carbon Capture and Sequestration</v>
      </c>
      <c r="C636" s="354" t="str">
        <f t="shared" si="34"/>
        <v>Industry Sector Fraction of Potential Additional CCS Achieved</v>
      </c>
      <c r="D636" s="348" t="s">
        <v>814</v>
      </c>
      <c r="E636" s="348" t="s">
        <v>834</v>
      </c>
      <c r="F636" t="s">
        <v>815</v>
      </c>
      <c r="G636" s="253" t="s">
        <v>835</v>
      </c>
      <c r="H636" s="18">
        <v>938</v>
      </c>
      <c r="I636" s="367" t="s">
        <v>670</v>
      </c>
      <c r="J636" s="368" t="str">
        <f>IF(ISBLANK(INDEX('Policy Characteristics'!D:D,MATCH($C636,'Policy Characteristics'!$C:$C,0))),"",INDEX('Policy Characteristics'!D:D,MATCH($C636,'Policy Characteristics'!$C:$C,0)))</f>
        <v>Industry CCS</v>
      </c>
      <c r="K636" s="354" t="str">
        <f>IF(ISBLANK(INDEX('Policy Characteristics'!E:E,MATCH($C636,'Policy Characteristics'!$C:$C,0))),"",INDEX('Policy Characteristics'!E:E,MATCH($C636,'Policy Characteristics'!$C:$C,0)))</f>
        <v>indst CCS</v>
      </c>
      <c r="L636" s="222">
        <f>IF(ISBLANK(INDEX('Policy Characteristics'!F:F,MATCH($C636,'Policy Characteristics'!$C:$C,0))),"",INDEX('Policy Characteristics'!F:F,MATCH($C636,'Policy Characteristics'!$C:$C,0)))</f>
        <v>0</v>
      </c>
      <c r="M636" s="222">
        <f>IF(ISBLANK(INDEX('Policy Characteristics'!G:G,MATCH($C636,'Policy Characteristics'!$C:$C,0))),"",INDEX('Policy Characteristics'!G:G,MATCH($C636,'Policy Characteristics'!$C:$C,0)))</f>
        <v>1</v>
      </c>
      <c r="N636" s="222">
        <f>IF(ISBLANK(INDEX('Policy Characteristics'!H:H,MATCH($C636,'Policy Characteristics'!$C:$C,0))),"",INDEX('Policy Characteristics'!H:H,MATCH($C636,'Policy Characteristics'!$C:$C,0)))</f>
        <v>0.01</v>
      </c>
      <c r="O636" s="354" t="str">
        <f>IF(ISBLANK(INDEX('Policy Characteristics'!I:I,MATCH($C636,'Policy Characteristics'!$C:$C,0))),"",INDEX('Policy Characteristics'!I:I,MATCH($C636,'Policy Characteristics'!$C:$C,0)))</f>
        <v>% of CO2 captured</v>
      </c>
      <c r="P636" s="354"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36" s="354" t="str">
        <f>IF(ISBLANK(INDEX('Policy Characteristics'!K:K,MATCH($C636,'Policy Characteristics'!$C:$C,0))),"",INDEX('Policy Characteristics'!K:K,MATCH($C636,'Policy Characteristics'!$C:$C,0)))</f>
        <v>ccs.html#ccs</v>
      </c>
      <c r="R636" s="354" t="str">
        <f>IF(ISBLANK(INDEX('Policy Characteristics'!L:L,MATCH($C636,'Policy Characteristics'!$C:$C,0))),"",INDEX('Policy Characteristics'!L:L,MATCH($C636,'Policy Characteristics'!$C:$C,0)))</f>
        <v>carbon-capture-and-sequestration.html</v>
      </c>
    </row>
    <row r="637" spans="1:18" ht="19.899999999999999" customHeight="1">
      <c r="A637" s="354" t="str">
        <f>IF(ISBLANK(INDEX('Policy Characteristics'!A:A,MATCH($C637,'Policy Characteristics'!$C:$C,0))),"",INDEX('Policy Characteristics'!A:A,MATCH($C637,'Policy Characteristics'!$C:$C,0)))</f>
        <v>Industry</v>
      </c>
      <c r="B637" s="366" t="str">
        <f>IF(ISBLANK(INDEX('Policy Characteristics'!B:B,MATCH($C637,'Policy Characteristics'!$C:$C,0))),"",INDEX('Policy Characteristics'!B:B,MATCH($C637,'Policy Characteristics'!$C:$C,0)))</f>
        <v>Carbon Capture and Sequestration</v>
      </c>
      <c r="C637" s="354" t="str">
        <f t="shared" si="34"/>
        <v>Industry Sector Fraction of Potential Additional CCS Achieved</v>
      </c>
      <c r="D637" s="348" t="s">
        <v>814</v>
      </c>
      <c r="E637" s="348" t="s">
        <v>836</v>
      </c>
      <c r="F637" t="s">
        <v>815</v>
      </c>
      <c r="G637" s="253" t="s">
        <v>837</v>
      </c>
      <c r="H637" s="18">
        <v>939</v>
      </c>
      <c r="I637" s="369" t="s">
        <v>680</v>
      </c>
      <c r="J637" s="368" t="str">
        <f>IF(ISBLANK(INDEX('Policy Characteristics'!D:D,MATCH($C637,'Policy Characteristics'!$C:$C,0))),"",INDEX('Policy Characteristics'!D:D,MATCH($C637,'Policy Characteristics'!$C:$C,0)))</f>
        <v>Industry CCS</v>
      </c>
      <c r="K637" s="354" t="str">
        <f>IF(ISBLANK(INDEX('Policy Characteristics'!E:E,MATCH($C637,'Policy Characteristics'!$C:$C,0))),"",INDEX('Policy Characteristics'!E:E,MATCH($C637,'Policy Characteristics'!$C:$C,0)))</f>
        <v>indst CCS</v>
      </c>
      <c r="L637" s="222">
        <f>IF(ISBLANK(INDEX('Policy Characteristics'!F:F,MATCH($C637,'Policy Characteristics'!$C:$C,0))),"",INDEX('Policy Characteristics'!F:F,MATCH($C637,'Policy Characteristics'!$C:$C,0)))</f>
        <v>0</v>
      </c>
      <c r="M637" s="222">
        <f>IF(ISBLANK(INDEX('Policy Characteristics'!G:G,MATCH($C637,'Policy Characteristics'!$C:$C,0))),"",INDEX('Policy Characteristics'!G:G,MATCH($C637,'Policy Characteristics'!$C:$C,0)))</f>
        <v>1</v>
      </c>
      <c r="N637" s="222">
        <f>IF(ISBLANK(INDEX('Policy Characteristics'!H:H,MATCH($C637,'Policy Characteristics'!$C:$C,0))),"",INDEX('Policy Characteristics'!H:H,MATCH($C637,'Policy Characteristics'!$C:$C,0)))</f>
        <v>0.01</v>
      </c>
      <c r="O637" s="354" t="str">
        <f>IF(ISBLANK(INDEX('Policy Characteristics'!I:I,MATCH($C637,'Policy Characteristics'!$C:$C,0))),"",INDEX('Policy Characteristics'!I:I,MATCH($C637,'Policy Characteristics'!$C:$C,0)))</f>
        <v>% of CO2 captured</v>
      </c>
      <c r="P637" s="354"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37" s="354" t="str">
        <f>IF(ISBLANK(INDEX('Policy Characteristics'!K:K,MATCH($C637,'Policy Characteristics'!$C:$C,0))),"",INDEX('Policy Characteristics'!K:K,MATCH($C637,'Policy Characteristics'!$C:$C,0)))</f>
        <v>ccs.html#ccs</v>
      </c>
      <c r="R637" s="354" t="str">
        <f>IF(ISBLANK(INDEX('Policy Characteristics'!L:L,MATCH($C637,'Policy Characteristics'!$C:$C,0))),"",INDEX('Policy Characteristics'!L:L,MATCH($C637,'Policy Characteristics'!$C:$C,0)))</f>
        <v>carbon-capture-and-sequestration.html</v>
      </c>
    </row>
    <row r="638" spans="1:18" ht="19.899999999999999" customHeight="1">
      <c r="A638" s="354" t="str">
        <f>IF(ISBLANK(INDEX('Policy Characteristics'!A:A,MATCH($C638,'Policy Characteristics'!$C:$C,0))),"",INDEX('Policy Characteristics'!A:A,MATCH($C638,'Policy Characteristics'!$C:$C,0)))</f>
        <v>Industry</v>
      </c>
      <c r="B638" s="366" t="str">
        <f>IF(ISBLANK(INDEX('Policy Characteristics'!B:B,MATCH($C638,'Policy Characteristics'!$C:$C,0))),"",INDEX('Policy Characteristics'!B:B,MATCH($C638,'Policy Characteristics'!$C:$C,0)))</f>
        <v>Carbon Capture and Sequestration</v>
      </c>
      <c r="C638" s="354" t="str">
        <f t="shared" si="34"/>
        <v>Industry Sector Fraction of Potential Additional CCS Achieved</v>
      </c>
      <c r="D638" s="348" t="s">
        <v>816</v>
      </c>
      <c r="E638" s="348" t="s">
        <v>834</v>
      </c>
      <c r="F638" t="s">
        <v>817</v>
      </c>
      <c r="G638" s="253" t="s">
        <v>835</v>
      </c>
      <c r="H638" s="18">
        <v>940</v>
      </c>
      <c r="I638" s="367" t="s">
        <v>670</v>
      </c>
      <c r="J638" s="368" t="str">
        <f>IF(ISBLANK(INDEX('Policy Characteristics'!D:D,MATCH($C638,'Policy Characteristics'!$C:$C,0))),"",INDEX('Policy Characteristics'!D:D,MATCH($C638,'Policy Characteristics'!$C:$C,0)))</f>
        <v>Industry CCS</v>
      </c>
      <c r="K638" s="354" t="str">
        <f>IF(ISBLANK(INDEX('Policy Characteristics'!E:E,MATCH($C638,'Policy Characteristics'!$C:$C,0))),"",INDEX('Policy Characteristics'!E:E,MATCH($C638,'Policy Characteristics'!$C:$C,0)))</f>
        <v>indst CCS</v>
      </c>
      <c r="L638" s="222">
        <f>IF(ISBLANK(INDEX('Policy Characteristics'!F:F,MATCH($C638,'Policy Characteristics'!$C:$C,0))),"",INDEX('Policy Characteristics'!F:F,MATCH($C638,'Policy Characteristics'!$C:$C,0)))</f>
        <v>0</v>
      </c>
      <c r="M638" s="222">
        <f>IF(ISBLANK(INDEX('Policy Characteristics'!G:G,MATCH($C638,'Policy Characteristics'!$C:$C,0))),"",INDEX('Policy Characteristics'!G:G,MATCH($C638,'Policy Characteristics'!$C:$C,0)))</f>
        <v>1</v>
      </c>
      <c r="N638" s="222">
        <f>IF(ISBLANK(INDEX('Policy Characteristics'!H:H,MATCH($C638,'Policy Characteristics'!$C:$C,0))),"",INDEX('Policy Characteristics'!H:H,MATCH($C638,'Policy Characteristics'!$C:$C,0)))</f>
        <v>0.01</v>
      </c>
      <c r="O638" s="354" t="str">
        <f>IF(ISBLANK(INDEX('Policy Characteristics'!I:I,MATCH($C638,'Policy Characteristics'!$C:$C,0))),"",INDEX('Policy Characteristics'!I:I,MATCH($C638,'Policy Characteristics'!$C:$C,0)))</f>
        <v>% of CO2 captured</v>
      </c>
      <c r="P638" s="354"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38" s="354" t="str">
        <f>IF(ISBLANK(INDEX('Policy Characteristics'!K:K,MATCH($C638,'Policy Characteristics'!$C:$C,0))),"",INDEX('Policy Characteristics'!K:K,MATCH($C638,'Policy Characteristics'!$C:$C,0)))</f>
        <v>ccs.html#ccs</v>
      </c>
      <c r="R638" s="354" t="str">
        <f>IF(ISBLANK(INDEX('Policy Characteristics'!L:L,MATCH($C638,'Policy Characteristics'!$C:$C,0))),"",INDEX('Policy Characteristics'!L:L,MATCH($C638,'Policy Characteristics'!$C:$C,0)))</f>
        <v>carbon-capture-and-sequestration.html</v>
      </c>
    </row>
    <row r="639" spans="1:18" ht="19.899999999999999" customHeight="1">
      <c r="A639" s="354" t="str">
        <f>IF(ISBLANK(INDEX('Policy Characteristics'!A:A,MATCH($C639,'Policy Characteristics'!$C:$C,0))),"",INDEX('Policy Characteristics'!A:A,MATCH($C639,'Policy Characteristics'!$C:$C,0)))</f>
        <v>Industry</v>
      </c>
      <c r="B639" s="366" t="str">
        <f>IF(ISBLANK(INDEX('Policy Characteristics'!B:B,MATCH($C639,'Policy Characteristics'!$C:$C,0))),"",INDEX('Policy Characteristics'!B:B,MATCH($C639,'Policy Characteristics'!$C:$C,0)))</f>
        <v>Carbon Capture and Sequestration</v>
      </c>
      <c r="C639" s="354" t="str">
        <f t="shared" si="34"/>
        <v>Industry Sector Fraction of Potential Additional CCS Achieved</v>
      </c>
      <c r="D639" s="348" t="s">
        <v>816</v>
      </c>
      <c r="E639" s="348" t="s">
        <v>836</v>
      </c>
      <c r="F639" t="s">
        <v>817</v>
      </c>
      <c r="G639" s="253" t="s">
        <v>837</v>
      </c>
      <c r="H639" s="18">
        <v>941</v>
      </c>
      <c r="I639" s="369" t="s">
        <v>680</v>
      </c>
      <c r="J639" s="368" t="str">
        <f>IF(ISBLANK(INDEX('Policy Characteristics'!D:D,MATCH($C639,'Policy Characteristics'!$C:$C,0))),"",INDEX('Policy Characteristics'!D:D,MATCH($C639,'Policy Characteristics'!$C:$C,0)))</f>
        <v>Industry CCS</v>
      </c>
      <c r="K639" s="354" t="str">
        <f>IF(ISBLANK(INDEX('Policy Characteristics'!E:E,MATCH($C639,'Policy Characteristics'!$C:$C,0))),"",INDEX('Policy Characteristics'!E:E,MATCH($C639,'Policy Characteristics'!$C:$C,0)))</f>
        <v>indst CCS</v>
      </c>
      <c r="L639" s="222">
        <f>IF(ISBLANK(INDEX('Policy Characteristics'!F:F,MATCH($C639,'Policy Characteristics'!$C:$C,0))),"",INDEX('Policy Characteristics'!F:F,MATCH($C639,'Policy Characteristics'!$C:$C,0)))</f>
        <v>0</v>
      </c>
      <c r="M639" s="222">
        <f>IF(ISBLANK(INDEX('Policy Characteristics'!G:G,MATCH($C639,'Policy Characteristics'!$C:$C,0))),"",INDEX('Policy Characteristics'!G:G,MATCH($C639,'Policy Characteristics'!$C:$C,0)))</f>
        <v>1</v>
      </c>
      <c r="N639" s="222">
        <f>IF(ISBLANK(INDEX('Policy Characteristics'!H:H,MATCH($C639,'Policy Characteristics'!$C:$C,0))),"",INDEX('Policy Characteristics'!H:H,MATCH($C639,'Policy Characteristics'!$C:$C,0)))</f>
        <v>0.01</v>
      </c>
      <c r="O639" s="354" t="str">
        <f>IF(ISBLANK(INDEX('Policy Characteristics'!I:I,MATCH($C639,'Policy Characteristics'!$C:$C,0))),"",INDEX('Policy Characteristics'!I:I,MATCH($C639,'Policy Characteristics'!$C:$C,0)))</f>
        <v>% of CO2 captured</v>
      </c>
      <c r="P639" s="354"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39" s="354" t="str">
        <f>IF(ISBLANK(INDEX('Policy Characteristics'!K:K,MATCH($C639,'Policy Characteristics'!$C:$C,0))),"",INDEX('Policy Characteristics'!K:K,MATCH($C639,'Policy Characteristics'!$C:$C,0)))</f>
        <v>ccs.html#ccs</v>
      </c>
      <c r="R639" s="354" t="str">
        <f>IF(ISBLANK(INDEX('Policy Characteristics'!L:L,MATCH($C639,'Policy Characteristics'!$C:$C,0))),"",INDEX('Policy Characteristics'!L:L,MATCH($C639,'Policy Characteristics'!$C:$C,0)))</f>
        <v>carbon-capture-and-sequestration.html</v>
      </c>
    </row>
    <row r="640" spans="1:18" ht="19.899999999999999" customHeight="1">
      <c r="A640" s="354" t="str">
        <f>IF(ISBLANK(INDEX('Policy Characteristics'!A:A,MATCH($C640,'Policy Characteristics'!$C:$C,0))),"",INDEX('Policy Characteristics'!A:A,MATCH($C640,'Policy Characteristics'!$C:$C,0)))</f>
        <v>Industry</v>
      </c>
      <c r="B640" s="366" t="str">
        <f>IF(ISBLANK(INDEX('Policy Characteristics'!B:B,MATCH($C640,'Policy Characteristics'!$C:$C,0))),"",INDEX('Policy Characteristics'!B:B,MATCH($C640,'Policy Characteristics'!$C:$C,0)))</f>
        <v>Carbon Capture and Sequestration</v>
      </c>
      <c r="C640" s="354" t="str">
        <f t="shared" si="34"/>
        <v>Industry Sector Fraction of Potential Additional CCS Achieved</v>
      </c>
      <c r="D640" s="348" t="s">
        <v>818</v>
      </c>
      <c r="E640" s="348" t="s">
        <v>834</v>
      </c>
      <c r="F640" t="s">
        <v>819</v>
      </c>
      <c r="G640" s="253" t="s">
        <v>835</v>
      </c>
      <c r="H640" s="18">
        <v>942</v>
      </c>
      <c r="I640" s="367" t="s">
        <v>670</v>
      </c>
      <c r="J640" s="368" t="str">
        <f>IF(ISBLANK(INDEX('Policy Characteristics'!D:D,MATCH($C640,'Policy Characteristics'!$C:$C,0))),"",INDEX('Policy Characteristics'!D:D,MATCH($C640,'Policy Characteristics'!$C:$C,0)))</f>
        <v>Industry CCS</v>
      </c>
      <c r="K640" s="354" t="str">
        <f>IF(ISBLANK(INDEX('Policy Characteristics'!E:E,MATCH($C640,'Policy Characteristics'!$C:$C,0))),"",INDEX('Policy Characteristics'!E:E,MATCH($C640,'Policy Characteristics'!$C:$C,0)))</f>
        <v>indst CCS</v>
      </c>
      <c r="L640" s="222">
        <f>IF(ISBLANK(INDEX('Policy Characteristics'!F:F,MATCH($C640,'Policy Characteristics'!$C:$C,0))),"",INDEX('Policy Characteristics'!F:F,MATCH($C640,'Policy Characteristics'!$C:$C,0)))</f>
        <v>0</v>
      </c>
      <c r="M640" s="222">
        <f>IF(ISBLANK(INDEX('Policy Characteristics'!G:G,MATCH($C640,'Policy Characteristics'!$C:$C,0))),"",INDEX('Policy Characteristics'!G:G,MATCH($C640,'Policy Characteristics'!$C:$C,0)))</f>
        <v>1</v>
      </c>
      <c r="N640" s="222">
        <f>IF(ISBLANK(INDEX('Policy Characteristics'!H:H,MATCH($C640,'Policy Characteristics'!$C:$C,0))),"",INDEX('Policy Characteristics'!H:H,MATCH($C640,'Policy Characteristics'!$C:$C,0)))</f>
        <v>0.01</v>
      </c>
      <c r="O640" s="354" t="str">
        <f>IF(ISBLANK(INDEX('Policy Characteristics'!I:I,MATCH($C640,'Policy Characteristics'!$C:$C,0))),"",INDEX('Policy Characteristics'!I:I,MATCH($C640,'Policy Characteristics'!$C:$C,0)))</f>
        <v>% of CO2 captured</v>
      </c>
      <c r="P640" s="354"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40" s="354" t="str">
        <f>IF(ISBLANK(INDEX('Policy Characteristics'!K:K,MATCH($C640,'Policy Characteristics'!$C:$C,0))),"",INDEX('Policy Characteristics'!K:K,MATCH($C640,'Policy Characteristics'!$C:$C,0)))</f>
        <v>ccs.html#ccs</v>
      </c>
      <c r="R640" s="354" t="str">
        <f>IF(ISBLANK(INDEX('Policy Characteristics'!L:L,MATCH($C640,'Policy Characteristics'!$C:$C,0))),"",INDEX('Policy Characteristics'!L:L,MATCH($C640,'Policy Characteristics'!$C:$C,0)))</f>
        <v>carbon-capture-and-sequestration.html</v>
      </c>
    </row>
    <row r="641" spans="1:18" ht="19.899999999999999" customHeight="1">
      <c r="A641" s="354" t="str">
        <f>IF(ISBLANK(INDEX('Policy Characteristics'!A:A,MATCH($C641,'Policy Characteristics'!$C:$C,0))),"",INDEX('Policy Characteristics'!A:A,MATCH($C641,'Policy Characteristics'!$C:$C,0)))</f>
        <v>Industry</v>
      </c>
      <c r="B641" s="366" t="str">
        <f>IF(ISBLANK(INDEX('Policy Characteristics'!B:B,MATCH($C641,'Policy Characteristics'!$C:$C,0))),"",INDEX('Policy Characteristics'!B:B,MATCH($C641,'Policy Characteristics'!$C:$C,0)))</f>
        <v>Carbon Capture and Sequestration</v>
      </c>
      <c r="C641" s="354" t="str">
        <f t="shared" si="34"/>
        <v>Industry Sector Fraction of Potential Additional CCS Achieved</v>
      </c>
      <c r="D641" s="348" t="s">
        <v>818</v>
      </c>
      <c r="E641" s="348" t="s">
        <v>836</v>
      </c>
      <c r="F641" t="s">
        <v>819</v>
      </c>
      <c r="G641" s="253" t="s">
        <v>837</v>
      </c>
      <c r="H641" s="18">
        <v>943</v>
      </c>
      <c r="I641" s="369" t="s">
        <v>680</v>
      </c>
      <c r="J641" s="368" t="str">
        <f>IF(ISBLANK(INDEX('Policy Characteristics'!D:D,MATCH($C641,'Policy Characteristics'!$C:$C,0))),"",INDEX('Policy Characteristics'!D:D,MATCH($C641,'Policy Characteristics'!$C:$C,0)))</f>
        <v>Industry CCS</v>
      </c>
      <c r="K641" s="354" t="str">
        <f>IF(ISBLANK(INDEX('Policy Characteristics'!E:E,MATCH($C641,'Policy Characteristics'!$C:$C,0))),"",INDEX('Policy Characteristics'!E:E,MATCH($C641,'Policy Characteristics'!$C:$C,0)))</f>
        <v>indst CCS</v>
      </c>
      <c r="L641" s="222">
        <f>IF(ISBLANK(INDEX('Policy Characteristics'!F:F,MATCH($C641,'Policy Characteristics'!$C:$C,0))),"",INDEX('Policy Characteristics'!F:F,MATCH($C641,'Policy Characteristics'!$C:$C,0)))</f>
        <v>0</v>
      </c>
      <c r="M641" s="222">
        <f>IF(ISBLANK(INDEX('Policy Characteristics'!G:G,MATCH($C641,'Policy Characteristics'!$C:$C,0))),"",INDEX('Policy Characteristics'!G:G,MATCH($C641,'Policy Characteristics'!$C:$C,0)))</f>
        <v>1</v>
      </c>
      <c r="N641" s="222">
        <f>IF(ISBLANK(INDEX('Policy Characteristics'!H:H,MATCH($C641,'Policy Characteristics'!$C:$C,0))),"",INDEX('Policy Characteristics'!H:H,MATCH($C641,'Policy Characteristics'!$C:$C,0)))</f>
        <v>0.01</v>
      </c>
      <c r="O641" s="354" t="str">
        <f>IF(ISBLANK(INDEX('Policy Characteristics'!I:I,MATCH($C641,'Policy Characteristics'!$C:$C,0))),"",INDEX('Policy Characteristics'!I:I,MATCH($C641,'Policy Characteristics'!$C:$C,0)))</f>
        <v>% of CO2 captured</v>
      </c>
      <c r="P641" s="354"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41" s="354" t="str">
        <f>IF(ISBLANK(INDEX('Policy Characteristics'!K:K,MATCH($C641,'Policy Characteristics'!$C:$C,0))),"",INDEX('Policy Characteristics'!K:K,MATCH($C641,'Policy Characteristics'!$C:$C,0)))</f>
        <v>ccs.html#ccs</v>
      </c>
      <c r="R641" s="354" t="str">
        <f>IF(ISBLANK(INDEX('Policy Characteristics'!L:L,MATCH($C641,'Policy Characteristics'!$C:$C,0))),"",INDEX('Policy Characteristics'!L:L,MATCH($C641,'Policy Characteristics'!$C:$C,0)))</f>
        <v>carbon-capture-and-sequestration.html</v>
      </c>
    </row>
    <row r="642" spans="1:18" ht="19.899999999999999" customHeight="1">
      <c r="A642" s="354" t="str">
        <f>IF(ISBLANK(INDEX('Policy Characteristics'!A:A,MATCH($C642,'Policy Characteristics'!$C:$C,0))),"",INDEX('Policy Characteristics'!A:A,MATCH($C642,'Policy Characteristics'!$C:$C,0)))</f>
        <v>Industry</v>
      </c>
      <c r="B642" s="366" t="str">
        <f>IF(ISBLANK(INDEX('Policy Characteristics'!B:B,MATCH($C642,'Policy Characteristics'!$C:$C,0))),"",INDEX('Policy Characteristics'!B:B,MATCH($C642,'Policy Characteristics'!$C:$C,0)))</f>
        <v>Carbon Capture and Sequestration</v>
      </c>
      <c r="C642" s="354" t="str">
        <f t="shared" si="34"/>
        <v>Industry Sector Fraction of Potential Additional CCS Achieved</v>
      </c>
      <c r="D642" s="348" t="s">
        <v>820</v>
      </c>
      <c r="E642" s="348" t="s">
        <v>834</v>
      </c>
      <c r="F642" t="s">
        <v>821</v>
      </c>
      <c r="G642" s="253" t="s">
        <v>835</v>
      </c>
      <c r="H642" s="18">
        <v>944</v>
      </c>
      <c r="I642" s="367" t="s">
        <v>670</v>
      </c>
      <c r="J642" s="368" t="str">
        <f>IF(ISBLANK(INDEX('Policy Characteristics'!D:D,MATCH($C642,'Policy Characteristics'!$C:$C,0))),"",INDEX('Policy Characteristics'!D:D,MATCH($C642,'Policy Characteristics'!$C:$C,0)))</f>
        <v>Industry CCS</v>
      </c>
      <c r="K642" s="354" t="str">
        <f>IF(ISBLANK(INDEX('Policy Characteristics'!E:E,MATCH($C642,'Policy Characteristics'!$C:$C,0))),"",INDEX('Policy Characteristics'!E:E,MATCH($C642,'Policy Characteristics'!$C:$C,0)))</f>
        <v>indst CCS</v>
      </c>
      <c r="L642" s="222">
        <f>IF(ISBLANK(INDEX('Policy Characteristics'!F:F,MATCH($C642,'Policy Characteristics'!$C:$C,0))),"",INDEX('Policy Characteristics'!F:F,MATCH($C642,'Policy Characteristics'!$C:$C,0)))</f>
        <v>0</v>
      </c>
      <c r="M642" s="222">
        <f>IF(ISBLANK(INDEX('Policy Characteristics'!G:G,MATCH($C642,'Policy Characteristics'!$C:$C,0))),"",INDEX('Policy Characteristics'!G:G,MATCH($C642,'Policy Characteristics'!$C:$C,0)))</f>
        <v>1</v>
      </c>
      <c r="N642" s="222">
        <f>IF(ISBLANK(INDEX('Policy Characteristics'!H:H,MATCH($C642,'Policy Characteristics'!$C:$C,0))),"",INDEX('Policy Characteristics'!H:H,MATCH($C642,'Policy Characteristics'!$C:$C,0)))</f>
        <v>0.01</v>
      </c>
      <c r="O642" s="354" t="str">
        <f>IF(ISBLANK(INDEX('Policy Characteristics'!I:I,MATCH($C642,'Policy Characteristics'!$C:$C,0))),"",INDEX('Policy Characteristics'!I:I,MATCH($C642,'Policy Characteristics'!$C:$C,0)))</f>
        <v>% of CO2 captured</v>
      </c>
      <c r="P642" s="354"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42" s="354" t="str">
        <f>IF(ISBLANK(INDEX('Policy Characteristics'!K:K,MATCH($C642,'Policy Characteristics'!$C:$C,0))),"",INDEX('Policy Characteristics'!K:K,MATCH($C642,'Policy Characteristics'!$C:$C,0)))</f>
        <v>ccs.html#ccs</v>
      </c>
      <c r="R642" s="354" t="str">
        <f>IF(ISBLANK(INDEX('Policy Characteristics'!L:L,MATCH($C642,'Policy Characteristics'!$C:$C,0))),"",INDEX('Policy Characteristics'!L:L,MATCH($C642,'Policy Characteristics'!$C:$C,0)))</f>
        <v>carbon-capture-and-sequestration.html</v>
      </c>
    </row>
    <row r="643" spans="1:18" ht="19.899999999999999" customHeight="1">
      <c r="A643" s="354" t="str">
        <f>IF(ISBLANK(INDEX('Policy Characteristics'!A:A,MATCH($C643,'Policy Characteristics'!$C:$C,0))),"",INDEX('Policy Characteristics'!A:A,MATCH($C643,'Policy Characteristics'!$C:$C,0)))</f>
        <v>Industry</v>
      </c>
      <c r="B643" s="366" t="str">
        <f>IF(ISBLANK(INDEX('Policy Characteristics'!B:B,MATCH($C643,'Policy Characteristics'!$C:$C,0))),"",INDEX('Policy Characteristics'!B:B,MATCH($C643,'Policy Characteristics'!$C:$C,0)))</f>
        <v>Carbon Capture and Sequestration</v>
      </c>
      <c r="C643" s="354" t="str">
        <f t="shared" si="34"/>
        <v>Industry Sector Fraction of Potential Additional CCS Achieved</v>
      </c>
      <c r="D643" s="348" t="s">
        <v>820</v>
      </c>
      <c r="E643" s="348" t="s">
        <v>836</v>
      </c>
      <c r="F643" t="s">
        <v>821</v>
      </c>
      <c r="G643" s="253" t="s">
        <v>837</v>
      </c>
      <c r="H643" s="18">
        <v>945</v>
      </c>
      <c r="I643" s="369" t="s">
        <v>680</v>
      </c>
      <c r="J643" s="368" t="str">
        <f>IF(ISBLANK(INDEX('Policy Characteristics'!D:D,MATCH($C643,'Policy Characteristics'!$C:$C,0))),"",INDEX('Policy Characteristics'!D:D,MATCH($C643,'Policy Characteristics'!$C:$C,0)))</f>
        <v>Industry CCS</v>
      </c>
      <c r="K643" s="354" t="str">
        <f>IF(ISBLANK(INDEX('Policy Characteristics'!E:E,MATCH($C643,'Policy Characteristics'!$C:$C,0))),"",INDEX('Policy Characteristics'!E:E,MATCH($C643,'Policy Characteristics'!$C:$C,0)))</f>
        <v>indst CCS</v>
      </c>
      <c r="L643" s="222">
        <f>IF(ISBLANK(INDEX('Policy Characteristics'!F:F,MATCH($C643,'Policy Characteristics'!$C:$C,0))),"",INDEX('Policy Characteristics'!F:F,MATCH($C643,'Policy Characteristics'!$C:$C,0)))</f>
        <v>0</v>
      </c>
      <c r="M643" s="222">
        <f>IF(ISBLANK(INDEX('Policy Characteristics'!G:G,MATCH($C643,'Policy Characteristics'!$C:$C,0))),"",INDEX('Policy Characteristics'!G:G,MATCH($C643,'Policy Characteristics'!$C:$C,0)))</f>
        <v>1</v>
      </c>
      <c r="N643" s="222">
        <f>IF(ISBLANK(INDEX('Policy Characteristics'!H:H,MATCH($C643,'Policy Characteristics'!$C:$C,0))),"",INDEX('Policy Characteristics'!H:H,MATCH($C643,'Policy Characteristics'!$C:$C,0)))</f>
        <v>0.01</v>
      </c>
      <c r="O643" s="354" t="str">
        <f>IF(ISBLANK(INDEX('Policy Characteristics'!I:I,MATCH($C643,'Policy Characteristics'!$C:$C,0))),"",INDEX('Policy Characteristics'!I:I,MATCH($C643,'Policy Characteristics'!$C:$C,0)))</f>
        <v>% of CO2 captured</v>
      </c>
      <c r="P643" s="354"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43" s="354" t="str">
        <f>IF(ISBLANK(INDEX('Policy Characteristics'!K:K,MATCH($C643,'Policy Characteristics'!$C:$C,0))),"",INDEX('Policy Characteristics'!K:K,MATCH($C643,'Policy Characteristics'!$C:$C,0)))</f>
        <v>ccs.html#ccs</v>
      </c>
      <c r="R643" s="354" t="str">
        <f>IF(ISBLANK(INDEX('Policy Characteristics'!L:L,MATCH($C643,'Policy Characteristics'!$C:$C,0))),"",INDEX('Policy Characteristics'!L:L,MATCH($C643,'Policy Characteristics'!$C:$C,0)))</f>
        <v>carbon-capture-and-sequestration.html</v>
      </c>
    </row>
    <row r="644" spans="1:18" ht="19.899999999999999" customHeight="1">
      <c r="A644" s="354" t="str">
        <f>IF(ISBLANK(INDEX('Policy Characteristics'!A:A,MATCH($C644,'Policy Characteristics'!$C:$C,0))),"",INDEX('Policy Characteristics'!A:A,MATCH($C644,'Policy Characteristics'!$C:$C,0)))</f>
        <v>Industry</v>
      </c>
      <c r="B644" s="366" t="str">
        <f>IF(ISBLANK(INDEX('Policy Characteristics'!B:B,MATCH($C644,'Policy Characteristics'!$C:$C,0))),"",INDEX('Policy Characteristics'!B:B,MATCH($C644,'Policy Characteristics'!$C:$C,0)))</f>
        <v>Carbon Capture and Sequestration</v>
      </c>
      <c r="C644" s="354" t="str">
        <f t="shared" si="34"/>
        <v>Industry Sector Fraction of Potential Additional CCS Achieved</v>
      </c>
      <c r="D644" s="348" t="s">
        <v>822</v>
      </c>
      <c r="E644" s="348" t="s">
        <v>834</v>
      </c>
      <c r="F644" t="s">
        <v>823</v>
      </c>
      <c r="G644" s="253" t="s">
        <v>835</v>
      </c>
      <c r="H644" s="18">
        <v>946</v>
      </c>
      <c r="I644" s="367" t="s">
        <v>670</v>
      </c>
      <c r="J644" s="368" t="str">
        <f>IF(ISBLANK(INDEX('Policy Characteristics'!D:D,MATCH($C644,'Policy Characteristics'!$C:$C,0))),"",INDEX('Policy Characteristics'!D:D,MATCH($C644,'Policy Characteristics'!$C:$C,0)))</f>
        <v>Industry CCS</v>
      </c>
      <c r="K644" s="354" t="str">
        <f>IF(ISBLANK(INDEX('Policy Characteristics'!E:E,MATCH($C644,'Policy Characteristics'!$C:$C,0))),"",INDEX('Policy Characteristics'!E:E,MATCH($C644,'Policy Characteristics'!$C:$C,0)))</f>
        <v>indst CCS</v>
      </c>
      <c r="L644" s="222">
        <f>IF(ISBLANK(INDEX('Policy Characteristics'!F:F,MATCH($C644,'Policy Characteristics'!$C:$C,0))),"",INDEX('Policy Characteristics'!F:F,MATCH($C644,'Policy Characteristics'!$C:$C,0)))</f>
        <v>0</v>
      </c>
      <c r="M644" s="222">
        <f>IF(ISBLANK(INDEX('Policy Characteristics'!G:G,MATCH($C644,'Policy Characteristics'!$C:$C,0))),"",INDEX('Policy Characteristics'!G:G,MATCH($C644,'Policy Characteristics'!$C:$C,0)))</f>
        <v>1</v>
      </c>
      <c r="N644" s="222">
        <f>IF(ISBLANK(INDEX('Policy Characteristics'!H:H,MATCH($C644,'Policy Characteristics'!$C:$C,0))),"",INDEX('Policy Characteristics'!H:H,MATCH($C644,'Policy Characteristics'!$C:$C,0)))</f>
        <v>0.01</v>
      </c>
      <c r="O644" s="354" t="str">
        <f>IF(ISBLANK(INDEX('Policy Characteristics'!I:I,MATCH($C644,'Policy Characteristics'!$C:$C,0))),"",INDEX('Policy Characteristics'!I:I,MATCH($C644,'Policy Characteristics'!$C:$C,0)))</f>
        <v>% of CO2 captured</v>
      </c>
      <c r="P644" s="354"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44" s="354" t="str">
        <f>IF(ISBLANK(INDEX('Policy Characteristics'!K:K,MATCH($C644,'Policy Characteristics'!$C:$C,0))),"",INDEX('Policy Characteristics'!K:K,MATCH($C644,'Policy Characteristics'!$C:$C,0)))</f>
        <v>ccs.html#ccs</v>
      </c>
      <c r="R644" s="354" t="str">
        <f>IF(ISBLANK(INDEX('Policy Characteristics'!L:L,MATCH($C644,'Policy Characteristics'!$C:$C,0))),"",INDEX('Policy Characteristics'!L:L,MATCH($C644,'Policy Characteristics'!$C:$C,0)))</f>
        <v>carbon-capture-and-sequestration.html</v>
      </c>
    </row>
    <row r="645" spans="1:18" ht="19.899999999999999" customHeight="1">
      <c r="A645" s="354" t="str">
        <f>IF(ISBLANK(INDEX('Policy Characteristics'!A:A,MATCH($C645,'Policy Characteristics'!$C:$C,0))),"",INDEX('Policy Characteristics'!A:A,MATCH($C645,'Policy Characteristics'!$C:$C,0)))</f>
        <v>Industry</v>
      </c>
      <c r="B645" s="366" t="str">
        <f>IF(ISBLANK(INDEX('Policy Characteristics'!B:B,MATCH($C645,'Policy Characteristics'!$C:$C,0))),"",INDEX('Policy Characteristics'!B:B,MATCH($C645,'Policy Characteristics'!$C:$C,0)))</f>
        <v>Carbon Capture and Sequestration</v>
      </c>
      <c r="C645" s="354" t="str">
        <f t="shared" si="34"/>
        <v>Industry Sector Fraction of Potential Additional CCS Achieved</v>
      </c>
      <c r="D645" s="348" t="s">
        <v>822</v>
      </c>
      <c r="E645" s="348" t="s">
        <v>836</v>
      </c>
      <c r="F645" t="s">
        <v>823</v>
      </c>
      <c r="G645" s="253" t="s">
        <v>837</v>
      </c>
      <c r="H645" s="18">
        <v>947</v>
      </c>
      <c r="I645" s="369" t="s">
        <v>680</v>
      </c>
      <c r="J645" s="368" t="str">
        <f>IF(ISBLANK(INDEX('Policy Characteristics'!D:D,MATCH($C645,'Policy Characteristics'!$C:$C,0))),"",INDEX('Policy Characteristics'!D:D,MATCH($C645,'Policy Characteristics'!$C:$C,0)))</f>
        <v>Industry CCS</v>
      </c>
      <c r="K645" s="354" t="str">
        <f>IF(ISBLANK(INDEX('Policy Characteristics'!E:E,MATCH($C645,'Policy Characteristics'!$C:$C,0))),"",INDEX('Policy Characteristics'!E:E,MATCH($C645,'Policy Characteristics'!$C:$C,0)))</f>
        <v>indst CCS</v>
      </c>
      <c r="L645" s="222">
        <f>IF(ISBLANK(INDEX('Policy Characteristics'!F:F,MATCH($C645,'Policy Characteristics'!$C:$C,0))),"",INDEX('Policy Characteristics'!F:F,MATCH($C645,'Policy Characteristics'!$C:$C,0)))</f>
        <v>0</v>
      </c>
      <c r="M645" s="222">
        <f>IF(ISBLANK(INDEX('Policy Characteristics'!G:G,MATCH($C645,'Policy Characteristics'!$C:$C,0))),"",INDEX('Policy Characteristics'!G:G,MATCH($C645,'Policy Characteristics'!$C:$C,0)))</f>
        <v>1</v>
      </c>
      <c r="N645" s="222">
        <f>IF(ISBLANK(INDEX('Policy Characteristics'!H:H,MATCH($C645,'Policy Characteristics'!$C:$C,0))),"",INDEX('Policy Characteristics'!H:H,MATCH($C645,'Policy Characteristics'!$C:$C,0)))</f>
        <v>0.01</v>
      </c>
      <c r="O645" s="354" t="str">
        <f>IF(ISBLANK(INDEX('Policy Characteristics'!I:I,MATCH($C645,'Policy Characteristics'!$C:$C,0))),"",INDEX('Policy Characteristics'!I:I,MATCH($C645,'Policy Characteristics'!$C:$C,0)))</f>
        <v>% of CO2 captured</v>
      </c>
      <c r="P645" s="354"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45" s="354" t="str">
        <f>IF(ISBLANK(INDEX('Policy Characteristics'!K:K,MATCH($C645,'Policy Characteristics'!$C:$C,0))),"",INDEX('Policy Characteristics'!K:K,MATCH($C645,'Policy Characteristics'!$C:$C,0)))</f>
        <v>ccs.html#ccs</v>
      </c>
      <c r="R645" s="354" t="str">
        <f>IF(ISBLANK(INDEX('Policy Characteristics'!L:L,MATCH($C645,'Policy Characteristics'!$C:$C,0))),"",INDEX('Policy Characteristics'!L:L,MATCH($C645,'Policy Characteristics'!$C:$C,0)))</f>
        <v>carbon-capture-and-sequestration.html</v>
      </c>
    </row>
    <row r="646" spans="1:18" ht="19.899999999999999" customHeight="1">
      <c r="A646" s="354" t="str">
        <f>IF(ISBLANK(INDEX('Policy Characteristics'!A:A,MATCH($C646,'Policy Characteristics'!$C:$C,0))),"",INDEX('Policy Characteristics'!A:A,MATCH($C646,'Policy Characteristics'!$C:$C,0)))</f>
        <v>Industry</v>
      </c>
      <c r="B646" s="366" t="str">
        <f>IF(ISBLANK(INDEX('Policy Characteristics'!B:B,MATCH($C646,'Policy Characteristics'!$C:$C,0))),"",INDEX('Policy Characteristics'!B:B,MATCH($C646,'Policy Characteristics'!$C:$C,0)))</f>
        <v>Carbon Capture and Sequestration</v>
      </c>
      <c r="C646" s="354" t="str">
        <f t="shared" si="34"/>
        <v>Industry Sector Fraction of Potential Additional CCS Achieved</v>
      </c>
      <c r="D646" s="348" t="s">
        <v>824</v>
      </c>
      <c r="E646" s="348" t="s">
        <v>834</v>
      </c>
      <c r="F646" t="s">
        <v>825</v>
      </c>
      <c r="G646" s="253" t="s">
        <v>835</v>
      </c>
      <c r="H646" s="18">
        <v>948</v>
      </c>
      <c r="I646" s="367" t="s">
        <v>670</v>
      </c>
      <c r="J646" s="368" t="str">
        <f>IF(ISBLANK(INDEX('Policy Characteristics'!D:D,MATCH($C646,'Policy Characteristics'!$C:$C,0))),"",INDEX('Policy Characteristics'!D:D,MATCH($C646,'Policy Characteristics'!$C:$C,0)))</f>
        <v>Industry CCS</v>
      </c>
      <c r="K646" s="354" t="str">
        <f>IF(ISBLANK(INDEX('Policy Characteristics'!E:E,MATCH($C646,'Policy Characteristics'!$C:$C,0))),"",INDEX('Policy Characteristics'!E:E,MATCH($C646,'Policy Characteristics'!$C:$C,0)))</f>
        <v>indst CCS</v>
      </c>
      <c r="L646" s="222">
        <f>IF(ISBLANK(INDEX('Policy Characteristics'!F:F,MATCH($C646,'Policy Characteristics'!$C:$C,0))),"",INDEX('Policy Characteristics'!F:F,MATCH($C646,'Policy Characteristics'!$C:$C,0)))</f>
        <v>0</v>
      </c>
      <c r="M646" s="222">
        <f>IF(ISBLANK(INDEX('Policy Characteristics'!G:G,MATCH($C646,'Policy Characteristics'!$C:$C,0))),"",INDEX('Policy Characteristics'!G:G,MATCH($C646,'Policy Characteristics'!$C:$C,0)))</f>
        <v>1</v>
      </c>
      <c r="N646" s="222">
        <f>IF(ISBLANK(INDEX('Policy Characteristics'!H:H,MATCH($C646,'Policy Characteristics'!$C:$C,0))),"",INDEX('Policy Characteristics'!H:H,MATCH($C646,'Policy Characteristics'!$C:$C,0)))</f>
        <v>0.01</v>
      </c>
      <c r="O646" s="354" t="str">
        <f>IF(ISBLANK(INDEX('Policy Characteristics'!I:I,MATCH($C646,'Policy Characteristics'!$C:$C,0))),"",INDEX('Policy Characteristics'!I:I,MATCH($C646,'Policy Characteristics'!$C:$C,0)))</f>
        <v>% of CO2 captured</v>
      </c>
      <c r="P646" s="354"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46" s="354" t="str">
        <f>IF(ISBLANK(INDEX('Policy Characteristics'!K:K,MATCH($C646,'Policy Characteristics'!$C:$C,0))),"",INDEX('Policy Characteristics'!K:K,MATCH($C646,'Policy Characteristics'!$C:$C,0)))</f>
        <v>ccs.html#ccs</v>
      </c>
      <c r="R646" s="354" t="str">
        <f>IF(ISBLANK(INDEX('Policy Characteristics'!L:L,MATCH($C646,'Policy Characteristics'!$C:$C,0))),"",INDEX('Policy Characteristics'!L:L,MATCH($C646,'Policy Characteristics'!$C:$C,0)))</f>
        <v>carbon-capture-and-sequestration.html</v>
      </c>
    </row>
    <row r="647" spans="1:18" ht="19.899999999999999" customHeight="1">
      <c r="A647" s="354" t="str">
        <f>IF(ISBLANK(INDEX('Policy Characteristics'!A:A,MATCH($C647,'Policy Characteristics'!$C:$C,0))),"",INDEX('Policy Characteristics'!A:A,MATCH($C647,'Policy Characteristics'!$C:$C,0)))</f>
        <v>Industry</v>
      </c>
      <c r="B647" s="366" t="str">
        <f>IF(ISBLANK(INDEX('Policy Characteristics'!B:B,MATCH($C647,'Policy Characteristics'!$C:$C,0))),"",INDEX('Policy Characteristics'!B:B,MATCH($C647,'Policy Characteristics'!$C:$C,0)))</f>
        <v>Carbon Capture and Sequestration</v>
      </c>
      <c r="C647" s="354" t="str">
        <f t="shared" si="34"/>
        <v>Industry Sector Fraction of Potential Additional CCS Achieved</v>
      </c>
      <c r="D647" s="348" t="s">
        <v>824</v>
      </c>
      <c r="E647" s="348" t="s">
        <v>836</v>
      </c>
      <c r="F647" t="s">
        <v>825</v>
      </c>
      <c r="G647" s="253" t="s">
        <v>837</v>
      </c>
      <c r="H647" s="18">
        <v>949</v>
      </c>
      <c r="I647" s="369" t="s">
        <v>680</v>
      </c>
      <c r="J647" s="368" t="str">
        <f>IF(ISBLANK(INDEX('Policy Characteristics'!D:D,MATCH($C647,'Policy Characteristics'!$C:$C,0))),"",INDEX('Policy Characteristics'!D:D,MATCH($C647,'Policy Characteristics'!$C:$C,0)))</f>
        <v>Industry CCS</v>
      </c>
      <c r="K647" s="354" t="str">
        <f>IF(ISBLANK(INDEX('Policy Characteristics'!E:E,MATCH($C647,'Policy Characteristics'!$C:$C,0))),"",INDEX('Policy Characteristics'!E:E,MATCH($C647,'Policy Characteristics'!$C:$C,0)))</f>
        <v>indst CCS</v>
      </c>
      <c r="L647" s="222">
        <f>IF(ISBLANK(INDEX('Policy Characteristics'!F:F,MATCH($C647,'Policy Characteristics'!$C:$C,0))),"",INDEX('Policy Characteristics'!F:F,MATCH($C647,'Policy Characteristics'!$C:$C,0)))</f>
        <v>0</v>
      </c>
      <c r="M647" s="222">
        <f>IF(ISBLANK(INDEX('Policy Characteristics'!G:G,MATCH($C647,'Policy Characteristics'!$C:$C,0))),"",INDEX('Policy Characteristics'!G:G,MATCH($C647,'Policy Characteristics'!$C:$C,0)))</f>
        <v>1</v>
      </c>
      <c r="N647" s="222">
        <f>IF(ISBLANK(INDEX('Policy Characteristics'!H:H,MATCH($C647,'Policy Characteristics'!$C:$C,0))),"",INDEX('Policy Characteristics'!H:H,MATCH($C647,'Policy Characteristics'!$C:$C,0)))</f>
        <v>0.01</v>
      </c>
      <c r="O647" s="354" t="str">
        <f>IF(ISBLANK(INDEX('Policy Characteristics'!I:I,MATCH($C647,'Policy Characteristics'!$C:$C,0))),"",INDEX('Policy Characteristics'!I:I,MATCH($C647,'Policy Characteristics'!$C:$C,0)))</f>
        <v>% of CO2 captured</v>
      </c>
      <c r="P647" s="354"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47" s="354" t="str">
        <f>IF(ISBLANK(INDEX('Policy Characteristics'!K:K,MATCH($C647,'Policy Characteristics'!$C:$C,0))),"",INDEX('Policy Characteristics'!K:K,MATCH($C647,'Policy Characteristics'!$C:$C,0)))</f>
        <v>ccs.html#ccs</v>
      </c>
      <c r="R647" s="354" t="str">
        <f>IF(ISBLANK(INDEX('Policy Characteristics'!L:L,MATCH($C647,'Policy Characteristics'!$C:$C,0))),"",INDEX('Policy Characteristics'!L:L,MATCH($C647,'Policy Characteristics'!$C:$C,0)))</f>
        <v>carbon-capture-and-sequestration.html</v>
      </c>
    </row>
    <row r="648" spans="1:18" ht="19.899999999999999" customHeight="1">
      <c r="A648" s="354" t="str">
        <f>IF(ISBLANK(INDEX('Policy Characteristics'!A:A,MATCH($C648,'Policy Characteristics'!$C:$C,0))),"",INDEX('Policy Characteristics'!A:A,MATCH($C648,'Policy Characteristics'!$C:$C,0)))</f>
        <v>Industry</v>
      </c>
      <c r="B648" s="366" t="str">
        <f>IF(ISBLANK(INDEX('Policy Characteristics'!B:B,MATCH($C648,'Policy Characteristics'!$C:$C,0))),"",INDEX('Policy Characteristics'!B:B,MATCH($C648,'Policy Characteristics'!$C:$C,0)))</f>
        <v>Carbon Capture and Sequestration</v>
      </c>
      <c r="C648" s="354" t="str">
        <f t="shared" si="34"/>
        <v>Industry Sector Fraction of Potential Additional CCS Achieved</v>
      </c>
      <c r="D648" s="348" t="s">
        <v>826</v>
      </c>
      <c r="E648" s="348" t="s">
        <v>834</v>
      </c>
      <c r="F648" t="s">
        <v>827</v>
      </c>
      <c r="G648" s="253" t="s">
        <v>835</v>
      </c>
      <c r="H648" s="18">
        <v>950</v>
      </c>
      <c r="I648" s="367" t="s">
        <v>670</v>
      </c>
      <c r="J648" s="368" t="str">
        <f>IF(ISBLANK(INDEX('Policy Characteristics'!D:D,MATCH($C648,'Policy Characteristics'!$C:$C,0))),"",INDEX('Policy Characteristics'!D:D,MATCH($C648,'Policy Characteristics'!$C:$C,0)))</f>
        <v>Industry CCS</v>
      </c>
      <c r="K648" s="354" t="str">
        <f>IF(ISBLANK(INDEX('Policy Characteristics'!E:E,MATCH($C648,'Policy Characteristics'!$C:$C,0))),"",INDEX('Policy Characteristics'!E:E,MATCH($C648,'Policy Characteristics'!$C:$C,0)))</f>
        <v>indst CCS</v>
      </c>
      <c r="L648" s="222">
        <f>IF(ISBLANK(INDEX('Policy Characteristics'!F:F,MATCH($C648,'Policy Characteristics'!$C:$C,0))),"",INDEX('Policy Characteristics'!F:F,MATCH($C648,'Policy Characteristics'!$C:$C,0)))</f>
        <v>0</v>
      </c>
      <c r="M648" s="222">
        <f>IF(ISBLANK(INDEX('Policy Characteristics'!G:G,MATCH($C648,'Policy Characteristics'!$C:$C,0))),"",INDEX('Policy Characteristics'!G:G,MATCH($C648,'Policy Characteristics'!$C:$C,0)))</f>
        <v>1</v>
      </c>
      <c r="N648" s="222">
        <f>IF(ISBLANK(INDEX('Policy Characteristics'!H:H,MATCH($C648,'Policy Characteristics'!$C:$C,0))),"",INDEX('Policy Characteristics'!H:H,MATCH($C648,'Policy Characteristics'!$C:$C,0)))</f>
        <v>0.01</v>
      </c>
      <c r="O648" s="354" t="str">
        <f>IF(ISBLANK(INDEX('Policy Characteristics'!I:I,MATCH($C648,'Policy Characteristics'!$C:$C,0))),"",INDEX('Policy Characteristics'!I:I,MATCH($C648,'Policy Characteristics'!$C:$C,0)))</f>
        <v>% of CO2 captured</v>
      </c>
      <c r="P648" s="354"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48" s="354" t="str">
        <f>IF(ISBLANK(INDEX('Policy Characteristics'!K:K,MATCH($C648,'Policy Characteristics'!$C:$C,0))),"",INDEX('Policy Characteristics'!K:K,MATCH($C648,'Policy Characteristics'!$C:$C,0)))</f>
        <v>ccs.html#ccs</v>
      </c>
      <c r="R648" s="354" t="str">
        <f>IF(ISBLANK(INDEX('Policy Characteristics'!L:L,MATCH($C648,'Policy Characteristics'!$C:$C,0))),"",INDEX('Policy Characteristics'!L:L,MATCH($C648,'Policy Characteristics'!$C:$C,0)))</f>
        <v>carbon-capture-and-sequestration.html</v>
      </c>
    </row>
    <row r="649" spans="1:18" ht="19.899999999999999" customHeight="1">
      <c r="A649" s="354" t="str">
        <f>IF(ISBLANK(INDEX('Policy Characteristics'!A:A,MATCH($C649,'Policy Characteristics'!$C:$C,0))),"",INDEX('Policy Characteristics'!A:A,MATCH($C649,'Policy Characteristics'!$C:$C,0)))</f>
        <v>Industry</v>
      </c>
      <c r="B649" s="366" t="str">
        <f>IF(ISBLANK(INDEX('Policy Characteristics'!B:B,MATCH($C649,'Policy Characteristics'!$C:$C,0))),"",INDEX('Policy Characteristics'!B:B,MATCH($C649,'Policy Characteristics'!$C:$C,0)))</f>
        <v>Carbon Capture and Sequestration</v>
      </c>
      <c r="C649" s="354" t="str">
        <f t="shared" si="34"/>
        <v>Industry Sector Fraction of Potential Additional CCS Achieved</v>
      </c>
      <c r="D649" s="348" t="s">
        <v>826</v>
      </c>
      <c r="E649" s="348" t="s">
        <v>836</v>
      </c>
      <c r="F649" t="s">
        <v>827</v>
      </c>
      <c r="G649" s="253" t="s">
        <v>837</v>
      </c>
      <c r="H649" s="18">
        <v>951</v>
      </c>
      <c r="I649" s="369" t="s">
        <v>680</v>
      </c>
      <c r="J649" s="368" t="str">
        <f>IF(ISBLANK(INDEX('Policy Characteristics'!D:D,MATCH($C649,'Policy Characteristics'!$C:$C,0))),"",INDEX('Policy Characteristics'!D:D,MATCH($C649,'Policy Characteristics'!$C:$C,0)))</f>
        <v>Industry CCS</v>
      </c>
      <c r="K649" s="354" t="str">
        <f>IF(ISBLANK(INDEX('Policy Characteristics'!E:E,MATCH($C649,'Policy Characteristics'!$C:$C,0))),"",INDEX('Policy Characteristics'!E:E,MATCH($C649,'Policy Characteristics'!$C:$C,0)))</f>
        <v>indst CCS</v>
      </c>
      <c r="L649" s="222">
        <f>IF(ISBLANK(INDEX('Policy Characteristics'!F:F,MATCH($C649,'Policy Characteristics'!$C:$C,0))),"",INDEX('Policy Characteristics'!F:F,MATCH($C649,'Policy Characteristics'!$C:$C,0)))</f>
        <v>0</v>
      </c>
      <c r="M649" s="222">
        <f>IF(ISBLANK(INDEX('Policy Characteristics'!G:G,MATCH($C649,'Policy Characteristics'!$C:$C,0))),"",INDEX('Policy Characteristics'!G:G,MATCH($C649,'Policy Characteristics'!$C:$C,0)))</f>
        <v>1</v>
      </c>
      <c r="N649" s="222">
        <f>IF(ISBLANK(INDEX('Policy Characteristics'!H:H,MATCH($C649,'Policy Characteristics'!$C:$C,0))),"",INDEX('Policy Characteristics'!H:H,MATCH($C649,'Policy Characteristics'!$C:$C,0)))</f>
        <v>0.01</v>
      </c>
      <c r="O649" s="354" t="str">
        <f>IF(ISBLANK(INDEX('Policy Characteristics'!I:I,MATCH($C649,'Policy Characteristics'!$C:$C,0))),"",INDEX('Policy Characteristics'!I:I,MATCH($C649,'Policy Characteristics'!$C:$C,0)))</f>
        <v>% of CO2 captured</v>
      </c>
      <c r="P649" s="354"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49" s="354" t="str">
        <f>IF(ISBLANK(INDEX('Policy Characteristics'!K:K,MATCH($C649,'Policy Characteristics'!$C:$C,0))),"",INDEX('Policy Characteristics'!K:K,MATCH($C649,'Policy Characteristics'!$C:$C,0)))</f>
        <v>ccs.html#ccs</v>
      </c>
      <c r="R649" s="354" t="str">
        <f>IF(ISBLANK(INDEX('Policy Characteristics'!L:L,MATCH($C649,'Policy Characteristics'!$C:$C,0))),"",INDEX('Policy Characteristics'!L:L,MATCH($C649,'Policy Characteristics'!$C:$C,0)))</f>
        <v>carbon-capture-and-sequestration.html</v>
      </c>
    </row>
    <row r="650" spans="1:18" ht="19.899999999999999" customHeight="1">
      <c r="A650" s="354" t="str">
        <f>IF(ISBLANK(INDEX('Policy Characteristics'!A:A,MATCH($C650,'Policy Characteristics'!$C:$C,0))),"",INDEX('Policy Characteristics'!A:A,MATCH($C650,'Policy Characteristics'!$C:$C,0)))</f>
        <v>Industry</v>
      </c>
      <c r="B650" s="366" t="str">
        <f>IF(ISBLANK(INDEX('Policy Characteristics'!B:B,MATCH($C650,'Policy Characteristics'!$C:$C,0))),"",INDEX('Policy Characteristics'!B:B,MATCH($C650,'Policy Characteristics'!$C:$C,0)))</f>
        <v>Carbon Capture and Sequestration</v>
      </c>
      <c r="C650" s="354" t="str">
        <f t="shared" si="34"/>
        <v>Industry Sector Fraction of Potential Additional CCS Achieved</v>
      </c>
      <c r="D650" s="348" t="s">
        <v>828</v>
      </c>
      <c r="E650" s="348" t="s">
        <v>834</v>
      </c>
      <c r="F650" t="s">
        <v>829</v>
      </c>
      <c r="G650" s="253" t="s">
        <v>835</v>
      </c>
      <c r="H650" s="18">
        <v>952</v>
      </c>
      <c r="I650" s="367" t="s">
        <v>670</v>
      </c>
      <c r="J650" s="368" t="str">
        <f>IF(ISBLANK(INDEX('Policy Characteristics'!D:D,MATCH($C650,'Policy Characteristics'!$C:$C,0))),"",INDEX('Policy Characteristics'!D:D,MATCH($C650,'Policy Characteristics'!$C:$C,0)))</f>
        <v>Industry CCS</v>
      </c>
      <c r="K650" s="354" t="str">
        <f>IF(ISBLANK(INDEX('Policy Characteristics'!E:E,MATCH($C650,'Policy Characteristics'!$C:$C,0))),"",INDEX('Policy Characteristics'!E:E,MATCH($C650,'Policy Characteristics'!$C:$C,0)))</f>
        <v>indst CCS</v>
      </c>
      <c r="L650" s="222">
        <f>IF(ISBLANK(INDEX('Policy Characteristics'!F:F,MATCH($C650,'Policy Characteristics'!$C:$C,0))),"",INDEX('Policy Characteristics'!F:F,MATCH($C650,'Policy Characteristics'!$C:$C,0)))</f>
        <v>0</v>
      </c>
      <c r="M650" s="222">
        <f>IF(ISBLANK(INDEX('Policy Characteristics'!G:G,MATCH($C650,'Policy Characteristics'!$C:$C,0))),"",INDEX('Policy Characteristics'!G:G,MATCH($C650,'Policy Characteristics'!$C:$C,0)))</f>
        <v>1</v>
      </c>
      <c r="N650" s="222">
        <f>IF(ISBLANK(INDEX('Policy Characteristics'!H:H,MATCH($C650,'Policy Characteristics'!$C:$C,0))),"",INDEX('Policy Characteristics'!H:H,MATCH($C650,'Policy Characteristics'!$C:$C,0)))</f>
        <v>0.01</v>
      </c>
      <c r="O650" s="354" t="str">
        <f>IF(ISBLANK(INDEX('Policy Characteristics'!I:I,MATCH($C650,'Policy Characteristics'!$C:$C,0))),"",INDEX('Policy Characteristics'!I:I,MATCH($C650,'Policy Characteristics'!$C:$C,0)))</f>
        <v>% of CO2 captured</v>
      </c>
      <c r="P650" s="354"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50" s="354" t="str">
        <f>IF(ISBLANK(INDEX('Policy Characteristics'!K:K,MATCH($C650,'Policy Characteristics'!$C:$C,0))),"",INDEX('Policy Characteristics'!K:K,MATCH($C650,'Policy Characteristics'!$C:$C,0)))</f>
        <v>ccs.html#ccs</v>
      </c>
      <c r="R650" s="354" t="str">
        <f>IF(ISBLANK(INDEX('Policy Characteristics'!L:L,MATCH($C650,'Policy Characteristics'!$C:$C,0))),"",INDEX('Policy Characteristics'!L:L,MATCH($C650,'Policy Characteristics'!$C:$C,0)))</f>
        <v>carbon-capture-and-sequestration.html</v>
      </c>
    </row>
    <row r="651" spans="1:18" ht="19.899999999999999" customHeight="1">
      <c r="A651" s="354" t="str">
        <f>IF(ISBLANK(INDEX('Policy Characteristics'!A:A,MATCH($C651,'Policy Characteristics'!$C:$C,0))),"",INDEX('Policy Characteristics'!A:A,MATCH($C651,'Policy Characteristics'!$C:$C,0)))</f>
        <v>Industry</v>
      </c>
      <c r="B651" s="366" t="str">
        <f>IF(ISBLANK(INDEX('Policy Characteristics'!B:B,MATCH($C651,'Policy Characteristics'!$C:$C,0))),"",INDEX('Policy Characteristics'!B:B,MATCH($C651,'Policy Characteristics'!$C:$C,0)))</f>
        <v>Carbon Capture and Sequestration</v>
      </c>
      <c r="C651" s="354" t="str">
        <f t="shared" si="34"/>
        <v>Industry Sector Fraction of Potential Additional CCS Achieved</v>
      </c>
      <c r="D651" s="348" t="s">
        <v>828</v>
      </c>
      <c r="E651" s="348" t="s">
        <v>836</v>
      </c>
      <c r="F651" t="s">
        <v>829</v>
      </c>
      <c r="G651" s="253" t="s">
        <v>837</v>
      </c>
      <c r="H651" s="18">
        <v>953</v>
      </c>
      <c r="I651" s="369" t="s">
        <v>670</v>
      </c>
      <c r="J651" s="368" t="str">
        <f>IF(ISBLANK(INDEX('Policy Characteristics'!D:D,MATCH($C651,'Policy Characteristics'!$C:$C,0))),"",INDEX('Policy Characteristics'!D:D,MATCH($C651,'Policy Characteristics'!$C:$C,0)))</f>
        <v>Industry CCS</v>
      </c>
      <c r="K651" s="354" t="str">
        <f>IF(ISBLANK(INDEX('Policy Characteristics'!E:E,MATCH($C651,'Policy Characteristics'!$C:$C,0))),"",INDEX('Policy Characteristics'!E:E,MATCH($C651,'Policy Characteristics'!$C:$C,0)))</f>
        <v>indst CCS</v>
      </c>
      <c r="L651" s="222">
        <f>IF(ISBLANK(INDEX('Policy Characteristics'!F:F,MATCH($C651,'Policy Characteristics'!$C:$C,0))),"",INDEX('Policy Characteristics'!F:F,MATCH($C651,'Policy Characteristics'!$C:$C,0)))</f>
        <v>0</v>
      </c>
      <c r="M651" s="222">
        <f>IF(ISBLANK(INDEX('Policy Characteristics'!G:G,MATCH($C651,'Policy Characteristics'!$C:$C,0))),"",INDEX('Policy Characteristics'!G:G,MATCH($C651,'Policy Characteristics'!$C:$C,0)))</f>
        <v>1</v>
      </c>
      <c r="N651" s="222">
        <f>IF(ISBLANK(INDEX('Policy Characteristics'!H:H,MATCH($C651,'Policy Characteristics'!$C:$C,0))),"",INDEX('Policy Characteristics'!H:H,MATCH($C651,'Policy Characteristics'!$C:$C,0)))</f>
        <v>0.01</v>
      </c>
      <c r="O651" s="354" t="str">
        <f>IF(ISBLANK(INDEX('Policy Characteristics'!I:I,MATCH($C651,'Policy Characteristics'!$C:$C,0))),"",INDEX('Policy Characteristics'!I:I,MATCH($C651,'Policy Characteristics'!$C:$C,0)))</f>
        <v>% of CO2 captured</v>
      </c>
      <c r="P651" s="354"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51" s="354" t="str">
        <f>IF(ISBLANK(INDEX('Policy Characteristics'!K:K,MATCH($C651,'Policy Characteristics'!$C:$C,0))),"",INDEX('Policy Characteristics'!K:K,MATCH($C651,'Policy Characteristics'!$C:$C,0)))</f>
        <v>ccs.html#ccs</v>
      </c>
      <c r="R651" s="354" t="str">
        <f>IF(ISBLANK(INDEX('Policy Characteristics'!L:L,MATCH($C651,'Policy Characteristics'!$C:$C,0))),"",INDEX('Policy Characteristics'!L:L,MATCH($C651,'Policy Characteristics'!$C:$C,0)))</f>
        <v>carbon-capture-and-sequestration.html</v>
      </c>
    </row>
    <row r="652" spans="1:18" ht="19.899999999999999" customHeight="1">
      <c r="A652" s="371"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371" t="str">
        <f t="shared" si="34"/>
        <v>Industry Sector Fraction of Potential Additional CCS Achieved</v>
      </c>
      <c r="D652" s="373" t="s">
        <v>830</v>
      </c>
      <c r="E652" s="373" t="s">
        <v>834</v>
      </c>
      <c r="F652" s="374" t="s">
        <v>831</v>
      </c>
      <c r="G652" s="375" t="s">
        <v>835</v>
      </c>
      <c r="H652" s="376">
        <v>954</v>
      </c>
      <c r="I652" s="369" t="s">
        <v>670</v>
      </c>
      <c r="J652" s="368" t="str">
        <f>IF(ISBLANK(INDEX('Policy Characteristics'!D:D,MATCH($C652,'Policy Characteristics'!$C:$C,0))),"",INDEX('Policy Characteristics'!D:D,MATCH($C652,'Policy Characteristics'!$C:$C,0)))</f>
        <v>Industry CCS</v>
      </c>
      <c r="K652" s="354" t="str">
        <f>IF(ISBLANK(INDEX('Policy Characteristics'!E:E,MATCH($C652,'Policy Characteristics'!$C:$C,0))),"",INDEX('Policy Characteristics'!E:E,MATCH($C652,'Policy Characteristics'!$C:$C,0)))</f>
        <v>indst CCS</v>
      </c>
      <c r="L652" s="222">
        <f>IF(ISBLANK(INDEX('Policy Characteristics'!F:F,MATCH($C652,'Policy Characteristics'!$C:$C,0))),"",INDEX('Policy Characteristics'!F:F,MATCH($C652,'Policy Characteristics'!$C:$C,0)))</f>
        <v>0</v>
      </c>
      <c r="M652" s="222">
        <f>IF(ISBLANK(INDEX('Policy Characteristics'!G:G,MATCH($C652,'Policy Characteristics'!$C:$C,0))),"",INDEX('Policy Characteristics'!G:G,MATCH($C652,'Policy Characteristics'!$C:$C,0)))</f>
        <v>1</v>
      </c>
      <c r="N652" s="222">
        <f>IF(ISBLANK(INDEX('Policy Characteristics'!H:H,MATCH($C652,'Policy Characteristics'!$C:$C,0))),"",INDEX('Policy Characteristics'!H:H,MATCH($C652,'Policy Characteristics'!$C:$C,0)))</f>
        <v>0.01</v>
      </c>
      <c r="O652" s="354" t="str">
        <f>IF(ISBLANK(INDEX('Policy Characteristics'!I:I,MATCH($C652,'Policy Characteristics'!$C:$C,0))),"",INDEX('Policy Characteristics'!I:I,MATCH($C652,'Policy Characteristics'!$C:$C,0)))</f>
        <v>% of CO2 captured</v>
      </c>
      <c r="P652" s="354"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52" s="354" t="str">
        <f>IF(ISBLANK(INDEX('Policy Characteristics'!K:K,MATCH($C652,'Policy Characteristics'!$C:$C,0))),"",INDEX('Policy Characteristics'!K:K,MATCH($C652,'Policy Characteristics'!$C:$C,0)))</f>
        <v>ccs.html#ccs</v>
      </c>
      <c r="R652" s="354" t="str">
        <f>IF(ISBLANK(INDEX('Policy Characteristics'!L:L,MATCH($C652,'Policy Characteristics'!$C:$C,0))),"",INDEX('Policy Characteristics'!L:L,MATCH($C652,'Policy Characteristics'!$C:$C,0)))</f>
        <v>carbon-capture-and-sequestration.html</v>
      </c>
    </row>
    <row r="653" spans="1:18" ht="19.899999999999999" customHeight="1">
      <c r="A653" s="354" t="str">
        <f>IF(ISBLANK(INDEX('Policy Characteristics'!A:A,MATCH($C653,'Policy Characteristics'!$C:$C,0))),"",INDEX('Policy Characteristics'!A:A,MATCH($C653,'Policy Characteristics'!$C:$C,0)))</f>
        <v>Industry</v>
      </c>
      <c r="B653" s="366" t="str">
        <f>IF(ISBLANK(INDEX('Policy Characteristics'!B:B,MATCH($C653,'Policy Characteristics'!$C:$C,0))),"",INDEX('Policy Characteristics'!B:B,MATCH($C653,'Policy Characteristics'!$C:$C,0)))</f>
        <v>Carbon Capture and Sequestration</v>
      </c>
      <c r="C653" s="354" t="str">
        <f t="shared" si="34"/>
        <v>Industry Sector Fraction of Potential Additional CCS Achieved</v>
      </c>
      <c r="D653" s="348" t="s">
        <v>830</v>
      </c>
      <c r="E653" s="348" t="s">
        <v>836</v>
      </c>
      <c r="F653" t="s">
        <v>831</v>
      </c>
      <c r="G653" s="253" t="s">
        <v>837</v>
      </c>
      <c r="H653" s="18">
        <v>955</v>
      </c>
      <c r="I653" s="369" t="s">
        <v>680</v>
      </c>
      <c r="J653" s="368" t="str">
        <f>IF(ISBLANK(INDEX('Policy Characteristics'!D:D,MATCH($C653,'Policy Characteristics'!$C:$C,0))),"",INDEX('Policy Characteristics'!D:D,MATCH($C653,'Policy Characteristics'!$C:$C,0)))</f>
        <v>Industry CCS</v>
      </c>
      <c r="K653" s="354" t="str">
        <f>IF(ISBLANK(INDEX('Policy Characteristics'!E:E,MATCH($C653,'Policy Characteristics'!$C:$C,0))),"",INDEX('Policy Characteristics'!E:E,MATCH($C653,'Policy Characteristics'!$C:$C,0)))</f>
        <v>indst CCS</v>
      </c>
      <c r="L653" s="222">
        <f>IF(ISBLANK(INDEX('Policy Characteristics'!F:F,MATCH($C653,'Policy Characteristics'!$C:$C,0))),"",INDEX('Policy Characteristics'!F:F,MATCH($C653,'Policy Characteristics'!$C:$C,0)))</f>
        <v>0</v>
      </c>
      <c r="M653" s="222">
        <f>IF(ISBLANK(INDEX('Policy Characteristics'!G:G,MATCH($C653,'Policy Characteristics'!$C:$C,0))),"",INDEX('Policy Characteristics'!G:G,MATCH($C653,'Policy Characteristics'!$C:$C,0)))</f>
        <v>1</v>
      </c>
      <c r="N653" s="222">
        <f>IF(ISBLANK(INDEX('Policy Characteristics'!H:H,MATCH($C653,'Policy Characteristics'!$C:$C,0))),"",INDEX('Policy Characteristics'!H:H,MATCH($C653,'Policy Characteristics'!$C:$C,0)))</f>
        <v>0.01</v>
      </c>
      <c r="O653" s="354" t="str">
        <f>IF(ISBLANK(INDEX('Policy Characteristics'!I:I,MATCH($C653,'Policy Characteristics'!$C:$C,0))),"",INDEX('Policy Characteristics'!I:I,MATCH($C653,'Policy Characteristics'!$C:$C,0)))</f>
        <v>% of CO2 captured</v>
      </c>
      <c r="P653" s="354"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53" s="354" t="str">
        <f>IF(ISBLANK(INDEX('Policy Characteristics'!K:K,MATCH($C653,'Policy Characteristics'!$C:$C,0))),"",INDEX('Policy Characteristics'!K:K,MATCH($C653,'Policy Characteristics'!$C:$C,0)))</f>
        <v>ccs.html#ccs</v>
      </c>
      <c r="R653" s="354" t="str">
        <f>IF(ISBLANK(INDEX('Policy Characteristics'!L:L,MATCH($C653,'Policy Characteristics'!$C:$C,0))),"",INDEX('Policy Characteristics'!L:L,MATCH($C653,'Policy Characteristics'!$C:$C,0)))</f>
        <v>carbon-capture-and-sequestration.html</v>
      </c>
    </row>
    <row r="654" spans="1:18" ht="19.899999999999999" customHeight="1">
      <c r="A654" s="354" t="str">
        <f>IF(ISBLANK(INDEX('Policy Characteristics'!A:A,MATCH($C654,'Policy Characteristics'!$C:$C,0))),"",INDEX('Policy Characteristics'!A:A,MATCH($C654,'Policy Characteristics'!$C:$C,0)))</f>
        <v>Industry</v>
      </c>
      <c r="B654" s="366" t="str">
        <f>IF(ISBLANK(INDEX('Policy Characteristics'!B:B,MATCH($C654,'Policy Characteristics'!$C:$C,0))),"",INDEX('Policy Characteristics'!B:B,MATCH($C654,'Policy Characteristics'!$C:$C,0)))</f>
        <v>Carbon Capture and Sequestration</v>
      </c>
      <c r="C654" s="354" t="str">
        <f t="shared" si="34"/>
        <v>Industry Sector Fraction of Potential Additional CCS Achieved</v>
      </c>
      <c r="D654" s="348" t="s">
        <v>832</v>
      </c>
      <c r="E654" s="348" t="s">
        <v>834</v>
      </c>
      <c r="F654" t="s">
        <v>833</v>
      </c>
      <c r="G654" s="253" t="s">
        <v>835</v>
      </c>
      <c r="H654" s="18">
        <v>956</v>
      </c>
      <c r="I654" s="369" t="s">
        <v>680</v>
      </c>
      <c r="J654" s="368" t="str">
        <f>IF(ISBLANK(INDEX('Policy Characteristics'!D:D,MATCH($C654,'Policy Characteristics'!$C:$C,0))),"",INDEX('Policy Characteristics'!D:D,MATCH($C654,'Policy Characteristics'!$C:$C,0)))</f>
        <v>Industry CCS</v>
      </c>
      <c r="K654" s="354" t="str">
        <f>IF(ISBLANK(INDEX('Policy Characteristics'!E:E,MATCH($C654,'Policy Characteristics'!$C:$C,0))),"",INDEX('Policy Characteristics'!E:E,MATCH($C654,'Policy Characteristics'!$C:$C,0)))</f>
        <v>indst CCS</v>
      </c>
      <c r="L654" s="222">
        <f>IF(ISBLANK(INDEX('Policy Characteristics'!F:F,MATCH($C654,'Policy Characteristics'!$C:$C,0))),"",INDEX('Policy Characteristics'!F:F,MATCH($C654,'Policy Characteristics'!$C:$C,0)))</f>
        <v>0</v>
      </c>
      <c r="M654" s="222">
        <f>IF(ISBLANK(INDEX('Policy Characteristics'!G:G,MATCH($C654,'Policy Characteristics'!$C:$C,0))),"",INDEX('Policy Characteristics'!G:G,MATCH($C654,'Policy Characteristics'!$C:$C,0)))</f>
        <v>1</v>
      </c>
      <c r="N654" s="222">
        <f>IF(ISBLANK(INDEX('Policy Characteristics'!H:H,MATCH($C654,'Policy Characteristics'!$C:$C,0))),"",INDEX('Policy Characteristics'!H:H,MATCH($C654,'Policy Characteristics'!$C:$C,0)))</f>
        <v>0.01</v>
      </c>
      <c r="O654" s="354" t="str">
        <f>IF(ISBLANK(INDEX('Policy Characteristics'!I:I,MATCH($C654,'Policy Characteristics'!$C:$C,0))),"",INDEX('Policy Characteristics'!I:I,MATCH($C654,'Policy Characteristics'!$C:$C,0)))</f>
        <v>% of CO2 captured</v>
      </c>
      <c r="P654" s="354"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54" s="354" t="str">
        <f>IF(ISBLANK(INDEX('Policy Characteristics'!K:K,MATCH($C654,'Policy Characteristics'!$C:$C,0))),"",INDEX('Policy Characteristics'!K:K,MATCH($C654,'Policy Characteristics'!$C:$C,0)))</f>
        <v>ccs.html#ccs</v>
      </c>
      <c r="R654" s="354" t="str">
        <f>IF(ISBLANK(INDEX('Policy Characteristics'!L:L,MATCH($C654,'Policy Characteristics'!$C:$C,0))),"",INDEX('Policy Characteristics'!L:L,MATCH($C654,'Policy Characteristics'!$C:$C,0)))</f>
        <v>carbon-capture-and-sequestration.html</v>
      </c>
    </row>
    <row r="655" spans="1:18" ht="19.899999999999999" customHeight="1">
      <c r="A655" s="354" t="str">
        <f>IF(ISBLANK(INDEX('Policy Characteristics'!A:A,MATCH($C655,'Policy Characteristics'!$C:$C,0))),"",INDEX('Policy Characteristics'!A:A,MATCH($C655,'Policy Characteristics'!$C:$C,0)))</f>
        <v>Industry</v>
      </c>
      <c r="B655" s="366" t="str">
        <f>IF(ISBLANK(INDEX('Policy Characteristics'!B:B,MATCH($C655,'Policy Characteristics'!$C:$C,0))),"",INDEX('Policy Characteristics'!B:B,MATCH($C655,'Policy Characteristics'!$C:$C,0)))</f>
        <v>Carbon Capture and Sequestration</v>
      </c>
      <c r="C655" s="354" t="str">
        <f t="shared" si="34"/>
        <v>Industry Sector Fraction of Potential Additional CCS Achieved</v>
      </c>
      <c r="D655" s="348" t="s">
        <v>832</v>
      </c>
      <c r="E655" s="348" t="s">
        <v>836</v>
      </c>
      <c r="F655" t="s">
        <v>833</v>
      </c>
      <c r="G655" s="253" t="s">
        <v>837</v>
      </c>
      <c r="H655" s="18">
        <v>957</v>
      </c>
      <c r="I655" s="369" t="s">
        <v>680</v>
      </c>
      <c r="J655" s="368" t="str">
        <f>IF(ISBLANK(INDEX('Policy Characteristics'!D:D,MATCH($C655,'Policy Characteristics'!$C:$C,0))),"",INDEX('Policy Characteristics'!D:D,MATCH($C655,'Policy Characteristics'!$C:$C,0)))</f>
        <v>Industry CCS</v>
      </c>
      <c r="K655" s="354" t="str">
        <f>IF(ISBLANK(INDEX('Policy Characteristics'!E:E,MATCH($C655,'Policy Characteristics'!$C:$C,0))),"",INDEX('Policy Characteristics'!E:E,MATCH($C655,'Policy Characteristics'!$C:$C,0)))</f>
        <v>indst CCS</v>
      </c>
      <c r="L655" s="222">
        <f>IF(ISBLANK(INDEX('Policy Characteristics'!F:F,MATCH($C655,'Policy Characteristics'!$C:$C,0))),"",INDEX('Policy Characteristics'!F:F,MATCH($C655,'Policy Characteristics'!$C:$C,0)))</f>
        <v>0</v>
      </c>
      <c r="M655" s="222">
        <f>IF(ISBLANK(INDEX('Policy Characteristics'!G:G,MATCH($C655,'Policy Characteristics'!$C:$C,0))),"",INDEX('Policy Characteristics'!G:G,MATCH($C655,'Policy Characteristics'!$C:$C,0)))</f>
        <v>1</v>
      </c>
      <c r="N655" s="222">
        <f>IF(ISBLANK(INDEX('Policy Characteristics'!H:H,MATCH($C655,'Policy Characteristics'!$C:$C,0))),"",INDEX('Policy Characteristics'!H:H,MATCH($C655,'Policy Characteristics'!$C:$C,0)))</f>
        <v>0.01</v>
      </c>
      <c r="O655" s="354" t="str">
        <f>IF(ISBLANK(INDEX('Policy Characteristics'!I:I,MATCH($C655,'Policy Characteristics'!$C:$C,0))),"",INDEX('Policy Characteristics'!I:I,MATCH($C655,'Policy Characteristics'!$C:$C,0)))</f>
        <v>% of CO2 captured</v>
      </c>
      <c r="P655" s="354"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feasible.//**- 2050 BAU  Scenario**//Cement Sector: Achieves capture of approximately 52.5% of process emissions.//Petroleum Refining Sector: Achieves capture of approximately 61.3% of process emissions and 44.2% of energy emissions.//Steel Sector: Achieves capture of approximately 27.7% of process emissions.</v>
      </c>
      <c r="Q655" s="354" t="str">
        <f>IF(ISBLANK(INDEX('Policy Characteristics'!K:K,MATCH($C655,'Policy Characteristics'!$C:$C,0))),"",INDEX('Policy Characteristics'!K:K,MATCH($C655,'Policy Characteristics'!$C:$C,0)))</f>
        <v>ccs.html#ccs</v>
      </c>
      <c r="R655" s="354" t="str">
        <f>IF(ISBLANK(INDEX('Policy Characteristics'!L:L,MATCH($C655,'Policy Characteristics'!$C:$C,0))),"",INDEX('Policy Characteristics'!L:L,MATCH($C655,'Policy Characteristics'!$C:$C,0)))</f>
        <v>carbon-capture-and-sequestration.html</v>
      </c>
    </row>
    <row r="656" spans="1:18" ht="19.899999999999999" customHeight="1">
      <c r="A656" s="354" t="str">
        <f>IF(ISBLANK(INDEX('Policy Characteristics'!A:A,MATCH($C656,'Policy Characteristics'!$C:$C,0))),"",INDEX('Policy Characteristics'!A:A,MATCH($C656,'Policy Characteristics'!$C:$C,0)))</f>
        <v>Industry</v>
      </c>
      <c r="B656" s="366" t="str">
        <f>IF(ISBLANK(INDEX('Policy Characteristics'!B:B,MATCH($C656,'Policy Characteristics'!$C:$C,0))),"",INDEX('Policy Characteristics'!B:B,MATCH($C656,'Policy Characteristics'!$C:$C,0)))</f>
        <v>Non BAU Industry CCS Subsidy</v>
      </c>
      <c r="C656" t="s">
        <v>355</v>
      </c>
      <c r="D656" s="253" t="s">
        <v>784</v>
      </c>
      <c r="E656" s="348"/>
      <c r="F656" t="s">
        <v>785</v>
      </c>
      <c r="H656" s="18">
        <v>2723</v>
      </c>
      <c r="I656" s="367" t="s">
        <v>670</v>
      </c>
      <c r="J656" s="368" t="str">
        <f>IF(ISBLANK(INDEX('Policy Characteristics'!D:D,MATCH($C656,'Policy Characteristics'!$C:$C,0))),"",INDEX('Policy Characteristics'!D:D,MATCH($C656,'Policy Characteristics'!$C:$C,0)))</f>
        <v>Industry CCS</v>
      </c>
      <c r="K656" s="354" t="str">
        <f>IF(ISBLANK(INDEX('Policy Characteristics'!E:E,MATCH($C656,'Policy Characteristics'!$C:$C,0))),"",INDEX('Policy Characteristics'!E:E,MATCH($C656,'Policy Characteristics'!$C:$C,0)))</f>
        <v>indst non BAU CCS</v>
      </c>
      <c r="L656" s="222">
        <f>IF(ISBLANK(INDEX('Policy Characteristics'!F:F,MATCH($C656,'Policy Characteristics'!$C:$C,0))),"",INDEX('Policy Characteristics'!F:F,MATCH($C656,'Policy Characteristics'!$C:$C,0)))</f>
        <v>0</v>
      </c>
      <c r="M656" s="222">
        <f>IF(ISBLANK(INDEX('Policy Characteristics'!G:G,MATCH($C656,'Policy Characteristics'!$C:$C,0))),"",INDEX('Policy Characteristics'!G:G,MATCH($C656,'Policy Characteristics'!$C:$C,0)))</f>
        <v>1</v>
      </c>
      <c r="N656" s="222">
        <f>IF(ISBLANK(INDEX('Policy Characteristics'!H:H,MATCH($C656,'Policy Characteristics'!$C:$C,0))),"",INDEX('Policy Characteristics'!H:H,MATCH($C656,'Policy Characteristics'!$C:$C,0)))</f>
        <v>1</v>
      </c>
      <c r="O656" s="354" t="str">
        <f>IF(ISBLANK(INDEX('Policy Characteristics'!I:I,MATCH($C656,'Policy Characteristics'!$C:$C,0))),"",INDEX('Policy Characteristics'!I:I,MATCH($C656,'Policy Characteristics'!$C:$C,0)))</f>
        <v>on/off</v>
      </c>
      <c r="P656" s="354" t="str">
        <f>IF(ISBLANK(INDEX('Policy Characteristics'!J:J,MATCH($C656,'Policy Characteristics'!$C:$C,0))),"",INDEX('Policy Characteristics'!J:J,MATCH($C656,'Policy Characteristics'!$C:$C,0)))</f>
        <v>**Description:** This policy allows users to model the emissions and cash flow impact of a non-BAU industry CCS subsidy. This lever is set up to test the impacts of removing all CCS subsidies flowing to industry in the BAU scenario.</v>
      </c>
      <c r="Q656" s="354" t="str">
        <f>IF(ISBLANK(INDEX('Policy Characteristics'!K:K,MATCH($C656,'Policy Characteristics'!$C:$C,0))),"",INDEX('Policy Characteristics'!K:K,MATCH($C656,'Policy Characteristics'!$C:$C,0)))</f>
        <v>ccs.html#ccs</v>
      </c>
      <c r="R656" s="354" t="str">
        <f>IF(ISBLANK(INDEX('Policy Characteristics'!L:L,MATCH($C656,'Policy Characteristics'!$C:$C,0))),"",INDEX('Policy Characteristics'!L:L,MATCH($C656,'Policy Characteristics'!$C:$C,0)))</f>
        <v>carbon-capture-and-sequestration.html</v>
      </c>
    </row>
    <row r="657" spans="1:18" ht="19.899999999999999" customHeight="1">
      <c r="A657" s="354" t="str">
        <f>IF(ISBLANK(INDEX('Policy Characteristics'!A:A,MATCH($C657,'Policy Characteristics'!$C:$C,0))),"",INDEX('Policy Characteristics'!A:A,MATCH($C657,'Policy Characteristics'!$C:$C,0)))</f>
        <v>Industry</v>
      </c>
      <c r="B657" s="366" t="str">
        <f>IF(ISBLANK(INDEX('Policy Characteristics'!B:B,MATCH($C657,'Policy Characteristics'!$C:$C,0))),"",INDEX('Policy Characteristics'!B:B,MATCH($C657,'Policy Characteristics'!$C:$C,0)))</f>
        <v>Non BAU Industry CCS Subsidy</v>
      </c>
      <c r="C657" s="354" t="str">
        <f>$C$656</f>
        <v>Boolean Use Non BAU Industry CCS Subsidies</v>
      </c>
      <c r="D657" s="348" t="s">
        <v>786</v>
      </c>
      <c r="E657" s="348"/>
      <c r="F657" t="s">
        <v>787</v>
      </c>
      <c r="H657" s="18">
        <v>2724</v>
      </c>
      <c r="I657" s="367" t="s">
        <v>670</v>
      </c>
      <c r="J657" s="368" t="str">
        <f>IF(ISBLANK(INDEX('Policy Characteristics'!D:D,MATCH($C657,'Policy Characteristics'!$C:$C,0))),"",INDEX('Policy Characteristics'!D:D,MATCH($C657,'Policy Characteristics'!$C:$C,0)))</f>
        <v>Industry CCS</v>
      </c>
      <c r="K657" s="354" t="str">
        <f>IF(ISBLANK(INDEX('Policy Characteristics'!E:E,MATCH($C657,'Policy Characteristics'!$C:$C,0))),"",INDEX('Policy Characteristics'!E:E,MATCH($C657,'Policy Characteristics'!$C:$C,0)))</f>
        <v>indst non BAU CCS</v>
      </c>
      <c r="L657" s="222">
        <f>IF(ISBLANK(INDEX('Policy Characteristics'!F:F,MATCH($C657,'Policy Characteristics'!$C:$C,0))),"",INDEX('Policy Characteristics'!F:F,MATCH($C657,'Policy Characteristics'!$C:$C,0)))</f>
        <v>0</v>
      </c>
      <c r="M657" s="222">
        <f>IF(ISBLANK(INDEX('Policy Characteristics'!G:G,MATCH($C657,'Policy Characteristics'!$C:$C,0))),"",INDEX('Policy Characteristics'!G:G,MATCH($C657,'Policy Characteristics'!$C:$C,0)))</f>
        <v>1</v>
      </c>
      <c r="N657" s="222">
        <f>IF(ISBLANK(INDEX('Policy Characteristics'!H:H,MATCH($C657,'Policy Characteristics'!$C:$C,0))),"",INDEX('Policy Characteristics'!H:H,MATCH($C657,'Policy Characteristics'!$C:$C,0)))</f>
        <v>1</v>
      </c>
      <c r="O657" s="354" t="str">
        <f>IF(ISBLANK(INDEX('Policy Characteristics'!I:I,MATCH($C657,'Policy Characteristics'!$C:$C,0))),"",INDEX('Policy Characteristics'!I:I,MATCH($C657,'Policy Characteristics'!$C:$C,0)))</f>
        <v>on/off</v>
      </c>
      <c r="P657" s="354" t="str">
        <f>IF(ISBLANK(INDEX('Policy Characteristics'!J:J,MATCH($C657,'Policy Characteristics'!$C:$C,0))),"",INDEX('Policy Characteristics'!J:J,MATCH($C657,'Policy Characteristics'!$C:$C,0)))</f>
        <v>**Description:** This policy allows users to model the emissions and cash flow impact of a non-BAU industry CCS subsidy. This lever is set up to test the impacts of removing all CCS subsidies flowing to industry in the BAU scenario.</v>
      </c>
      <c r="Q657" s="354" t="str">
        <f>IF(ISBLANK(INDEX('Policy Characteristics'!K:K,MATCH($C657,'Policy Characteristics'!$C:$C,0))),"",INDEX('Policy Characteristics'!K:K,MATCH($C657,'Policy Characteristics'!$C:$C,0)))</f>
        <v>ccs.html#ccs</v>
      </c>
      <c r="R657" s="354" t="str">
        <f>IF(ISBLANK(INDEX('Policy Characteristics'!L:L,MATCH($C657,'Policy Characteristics'!$C:$C,0))),"",INDEX('Policy Characteristics'!L:L,MATCH($C657,'Policy Characteristics'!$C:$C,0)))</f>
        <v>carbon-capture-and-sequestration.html</v>
      </c>
    </row>
    <row r="658" spans="1:18" ht="19.899999999999999" customHeight="1">
      <c r="A658" s="354" t="str">
        <f>IF(ISBLANK(INDEX('Policy Characteristics'!A:A,MATCH($C658,'Policy Characteristics'!$C:$C,0))),"",INDEX('Policy Characteristics'!A:A,MATCH($C658,'Policy Characteristics'!$C:$C,0)))</f>
        <v>Industry</v>
      </c>
      <c r="B658" s="366" t="str">
        <f>IF(ISBLANK(INDEX('Policy Characteristics'!B:B,MATCH($C658,'Policy Characteristics'!$C:$C,0))),"",INDEX('Policy Characteristics'!B:B,MATCH($C658,'Policy Characteristics'!$C:$C,0)))</f>
        <v>Non BAU Industry CCS Subsidy</v>
      </c>
      <c r="C658" s="354" t="str">
        <f t="shared" ref="C658:C680" si="35">$C$656</f>
        <v>Boolean Use Non BAU Industry CCS Subsidies</v>
      </c>
      <c r="D658" s="348" t="s">
        <v>788</v>
      </c>
      <c r="E658" s="348"/>
      <c r="F658" t="s">
        <v>789</v>
      </c>
      <c r="H658" s="18">
        <v>2725</v>
      </c>
      <c r="I658" s="367" t="s">
        <v>670</v>
      </c>
      <c r="J658" s="368" t="str">
        <f>IF(ISBLANK(INDEX('Policy Characteristics'!D:D,MATCH($C658,'Policy Characteristics'!$C:$C,0))),"",INDEX('Policy Characteristics'!D:D,MATCH($C658,'Policy Characteristics'!$C:$C,0)))</f>
        <v>Industry CCS</v>
      </c>
      <c r="K658" s="354" t="str">
        <f>IF(ISBLANK(INDEX('Policy Characteristics'!E:E,MATCH($C658,'Policy Characteristics'!$C:$C,0))),"",INDEX('Policy Characteristics'!E:E,MATCH($C658,'Policy Characteristics'!$C:$C,0)))</f>
        <v>indst non BAU CCS</v>
      </c>
      <c r="L658" s="222">
        <f>IF(ISBLANK(INDEX('Policy Characteristics'!F:F,MATCH($C658,'Policy Characteristics'!$C:$C,0))),"",INDEX('Policy Characteristics'!F:F,MATCH($C658,'Policy Characteristics'!$C:$C,0)))</f>
        <v>0</v>
      </c>
      <c r="M658" s="222">
        <f>IF(ISBLANK(INDEX('Policy Characteristics'!G:G,MATCH($C658,'Policy Characteristics'!$C:$C,0))),"",INDEX('Policy Characteristics'!G:G,MATCH($C658,'Policy Characteristics'!$C:$C,0)))</f>
        <v>1</v>
      </c>
      <c r="N658" s="222">
        <f>IF(ISBLANK(INDEX('Policy Characteristics'!H:H,MATCH($C658,'Policy Characteristics'!$C:$C,0))),"",INDEX('Policy Characteristics'!H:H,MATCH($C658,'Policy Characteristics'!$C:$C,0)))</f>
        <v>1</v>
      </c>
      <c r="O658" s="354" t="str">
        <f>IF(ISBLANK(INDEX('Policy Characteristics'!I:I,MATCH($C658,'Policy Characteristics'!$C:$C,0))),"",INDEX('Policy Characteristics'!I:I,MATCH($C658,'Policy Characteristics'!$C:$C,0)))</f>
        <v>on/off</v>
      </c>
      <c r="P658" s="354" t="str">
        <f>IF(ISBLANK(INDEX('Policy Characteristics'!J:J,MATCH($C658,'Policy Characteristics'!$C:$C,0))),"",INDEX('Policy Characteristics'!J:J,MATCH($C658,'Policy Characteristics'!$C:$C,0)))</f>
        <v>**Description:** This policy allows users to model the emissions and cash flow impact of a non-BAU industry CCS subsidy. This lever is set up to test the impacts of removing all CCS subsidies flowing to industry in the BAU scenario.</v>
      </c>
      <c r="Q658" s="354" t="str">
        <f>IF(ISBLANK(INDEX('Policy Characteristics'!K:K,MATCH($C658,'Policy Characteristics'!$C:$C,0))),"",INDEX('Policy Characteristics'!K:K,MATCH($C658,'Policy Characteristics'!$C:$C,0)))</f>
        <v>ccs.html#ccs</v>
      </c>
      <c r="R658" s="354" t="str">
        <f>IF(ISBLANK(INDEX('Policy Characteristics'!L:L,MATCH($C658,'Policy Characteristics'!$C:$C,0))),"",INDEX('Policy Characteristics'!L:L,MATCH($C658,'Policy Characteristics'!$C:$C,0)))</f>
        <v>carbon-capture-and-sequestration.html</v>
      </c>
    </row>
    <row r="659" spans="1:18" ht="19.899999999999999" customHeight="1">
      <c r="A659" s="354" t="str">
        <f>IF(ISBLANK(INDEX('Policy Characteristics'!A:A,MATCH($C659,'Policy Characteristics'!$C:$C,0))),"",INDEX('Policy Characteristics'!A:A,MATCH($C659,'Policy Characteristics'!$C:$C,0)))</f>
        <v>Industry</v>
      </c>
      <c r="B659" s="366" t="str">
        <f>IF(ISBLANK(INDEX('Policy Characteristics'!B:B,MATCH($C659,'Policy Characteristics'!$C:$C,0))),"",INDEX('Policy Characteristics'!B:B,MATCH($C659,'Policy Characteristics'!$C:$C,0)))</f>
        <v>Non BAU Industry CCS Subsidy</v>
      </c>
      <c r="C659" s="354" t="str">
        <f t="shared" si="35"/>
        <v>Boolean Use Non BAU Industry CCS Subsidies</v>
      </c>
      <c r="D659" s="348" t="s">
        <v>790</v>
      </c>
      <c r="E659" s="348"/>
      <c r="F659" t="s">
        <v>791</v>
      </c>
      <c r="H659" s="18">
        <v>2726</v>
      </c>
      <c r="I659" s="367" t="s">
        <v>670</v>
      </c>
      <c r="J659" s="368" t="str">
        <f>IF(ISBLANK(INDEX('Policy Characteristics'!D:D,MATCH($C659,'Policy Characteristics'!$C:$C,0))),"",INDEX('Policy Characteristics'!D:D,MATCH($C659,'Policy Characteristics'!$C:$C,0)))</f>
        <v>Industry CCS</v>
      </c>
      <c r="K659" s="354" t="str">
        <f>IF(ISBLANK(INDEX('Policy Characteristics'!E:E,MATCH($C659,'Policy Characteristics'!$C:$C,0))),"",INDEX('Policy Characteristics'!E:E,MATCH($C659,'Policy Characteristics'!$C:$C,0)))</f>
        <v>indst non BAU CCS</v>
      </c>
      <c r="L659" s="222">
        <f>IF(ISBLANK(INDEX('Policy Characteristics'!F:F,MATCH($C659,'Policy Characteristics'!$C:$C,0))),"",INDEX('Policy Characteristics'!F:F,MATCH($C659,'Policy Characteristics'!$C:$C,0)))</f>
        <v>0</v>
      </c>
      <c r="M659" s="222">
        <f>IF(ISBLANK(INDEX('Policy Characteristics'!G:G,MATCH($C659,'Policy Characteristics'!$C:$C,0))),"",INDEX('Policy Characteristics'!G:G,MATCH($C659,'Policy Characteristics'!$C:$C,0)))</f>
        <v>1</v>
      </c>
      <c r="N659" s="222">
        <f>IF(ISBLANK(INDEX('Policy Characteristics'!H:H,MATCH($C659,'Policy Characteristics'!$C:$C,0))),"",INDEX('Policy Characteristics'!H:H,MATCH($C659,'Policy Characteristics'!$C:$C,0)))</f>
        <v>1</v>
      </c>
      <c r="O659" s="354" t="str">
        <f>IF(ISBLANK(INDEX('Policy Characteristics'!I:I,MATCH($C659,'Policy Characteristics'!$C:$C,0))),"",INDEX('Policy Characteristics'!I:I,MATCH($C659,'Policy Characteristics'!$C:$C,0)))</f>
        <v>on/off</v>
      </c>
      <c r="P659" s="354" t="str">
        <f>IF(ISBLANK(INDEX('Policy Characteristics'!J:J,MATCH($C659,'Policy Characteristics'!$C:$C,0))),"",INDEX('Policy Characteristics'!J:J,MATCH($C659,'Policy Characteristics'!$C:$C,0)))</f>
        <v>**Description:** This policy allows users to model the emissions and cash flow impact of a non-BAU industry CCS subsidy. This lever is set up to test the impacts of removing all CCS subsidies flowing to industry in the BAU scenario.</v>
      </c>
      <c r="Q659" s="354" t="str">
        <f>IF(ISBLANK(INDEX('Policy Characteristics'!K:K,MATCH($C659,'Policy Characteristics'!$C:$C,0))),"",INDEX('Policy Characteristics'!K:K,MATCH($C659,'Policy Characteristics'!$C:$C,0)))</f>
        <v>ccs.html#ccs</v>
      </c>
      <c r="R659" s="354" t="str">
        <f>IF(ISBLANK(INDEX('Policy Characteristics'!L:L,MATCH($C659,'Policy Characteristics'!$C:$C,0))),"",INDEX('Policy Characteristics'!L:L,MATCH($C659,'Policy Characteristics'!$C:$C,0)))</f>
        <v>carbon-capture-and-sequestration.html</v>
      </c>
    </row>
    <row r="660" spans="1:18" ht="19.899999999999999" customHeight="1">
      <c r="A660" s="354" t="str">
        <f>IF(ISBLANK(INDEX('Policy Characteristics'!A:A,MATCH($C660,'Policy Characteristics'!$C:$C,0))),"",INDEX('Policy Characteristics'!A:A,MATCH($C660,'Policy Characteristics'!$C:$C,0)))</f>
        <v>Industry</v>
      </c>
      <c r="B660" s="366" t="str">
        <f>IF(ISBLANK(INDEX('Policy Characteristics'!B:B,MATCH($C660,'Policy Characteristics'!$C:$C,0))),"",INDEX('Policy Characteristics'!B:B,MATCH($C660,'Policy Characteristics'!$C:$C,0)))</f>
        <v>Non BAU Industry CCS Subsidy</v>
      </c>
      <c r="C660" s="354" t="str">
        <f t="shared" si="35"/>
        <v>Boolean Use Non BAU Industry CCS Subsidies</v>
      </c>
      <c r="D660" s="348" t="s">
        <v>792</v>
      </c>
      <c r="E660" s="348"/>
      <c r="F660" t="s">
        <v>793</v>
      </c>
      <c r="H660" s="18">
        <v>2727</v>
      </c>
      <c r="I660" s="367" t="s">
        <v>670</v>
      </c>
      <c r="J660" s="368" t="str">
        <f>IF(ISBLANK(INDEX('Policy Characteristics'!D:D,MATCH($C660,'Policy Characteristics'!$C:$C,0))),"",INDEX('Policy Characteristics'!D:D,MATCH($C660,'Policy Characteristics'!$C:$C,0)))</f>
        <v>Industry CCS</v>
      </c>
      <c r="K660" s="354" t="str">
        <f>IF(ISBLANK(INDEX('Policy Characteristics'!E:E,MATCH($C660,'Policy Characteristics'!$C:$C,0))),"",INDEX('Policy Characteristics'!E:E,MATCH($C660,'Policy Characteristics'!$C:$C,0)))</f>
        <v>indst non BAU CCS</v>
      </c>
      <c r="L660" s="222">
        <f>IF(ISBLANK(INDEX('Policy Characteristics'!F:F,MATCH($C660,'Policy Characteristics'!$C:$C,0))),"",INDEX('Policy Characteristics'!F:F,MATCH($C660,'Policy Characteristics'!$C:$C,0)))</f>
        <v>0</v>
      </c>
      <c r="M660" s="222">
        <f>IF(ISBLANK(INDEX('Policy Characteristics'!G:G,MATCH($C660,'Policy Characteristics'!$C:$C,0))),"",INDEX('Policy Characteristics'!G:G,MATCH($C660,'Policy Characteristics'!$C:$C,0)))</f>
        <v>1</v>
      </c>
      <c r="N660" s="222">
        <f>IF(ISBLANK(INDEX('Policy Characteristics'!H:H,MATCH($C660,'Policy Characteristics'!$C:$C,0))),"",INDEX('Policy Characteristics'!H:H,MATCH($C660,'Policy Characteristics'!$C:$C,0)))</f>
        <v>1</v>
      </c>
      <c r="O660" s="354" t="str">
        <f>IF(ISBLANK(INDEX('Policy Characteristics'!I:I,MATCH($C660,'Policy Characteristics'!$C:$C,0))),"",INDEX('Policy Characteristics'!I:I,MATCH($C660,'Policy Characteristics'!$C:$C,0)))</f>
        <v>on/off</v>
      </c>
      <c r="P660" s="354" t="str">
        <f>IF(ISBLANK(INDEX('Policy Characteristics'!J:J,MATCH($C660,'Policy Characteristics'!$C:$C,0))),"",INDEX('Policy Characteristics'!J:J,MATCH($C660,'Policy Characteristics'!$C:$C,0)))</f>
        <v>**Description:** This policy allows users to model the emissions and cash flow impact of a non-BAU industry CCS subsidy. This lever is set up to test the impacts of removing all CCS subsidies flowing to industry in the BAU scenario.</v>
      </c>
      <c r="Q660" s="354" t="str">
        <f>IF(ISBLANK(INDEX('Policy Characteristics'!K:K,MATCH($C660,'Policy Characteristics'!$C:$C,0))),"",INDEX('Policy Characteristics'!K:K,MATCH($C660,'Policy Characteristics'!$C:$C,0)))</f>
        <v>ccs.html#ccs</v>
      </c>
      <c r="R660" s="354" t="str">
        <f>IF(ISBLANK(INDEX('Policy Characteristics'!L:L,MATCH($C660,'Policy Characteristics'!$C:$C,0))),"",INDEX('Policy Characteristics'!L:L,MATCH($C660,'Policy Characteristics'!$C:$C,0)))</f>
        <v>carbon-capture-and-sequestration.html</v>
      </c>
    </row>
    <row r="661" spans="1:18" ht="19.899999999999999" customHeight="1">
      <c r="A661" s="354" t="str">
        <f>IF(ISBLANK(INDEX('Policy Characteristics'!A:A,MATCH($C661,'Policy Characteristics'!$C:$C,0))),"",INDEX('Policy Characteristics'!A:A,MATCH($C661,'Policy Characteristics'!$C:$C,0)))</f>
        <v>Industry</v>
      </c>
      <c r="B661" s="366" t="str">
        <f>IF(ISBLANK(INDEX('Policy Characteristics'!B:B,MATCH($C661,'Policy Characteristics'!$C:$C,0))),"",INDEX('Policy Characteristics'!B:B,MATCH($C661,'Policy Characteristics'!$C:$C,0)))</f>
        <v>Non BAU Industry CCS Subsidy</v>
      </c>
      <c r="C661" s="354" t="str">
        <f t="shared" si="35"/>
        <v>Boolean Use Non BAU Industry CCS Subsidies</v>
      </c>
      <c r="D661" s="348" t="s">
        <v>794</v>
      </c>
      <c r="E661" s="348"/>
      <c r="F661" t="s">
        <v>795</v>
      </c>
      <c r="H661" s="18">
        <v>2728</v>
      </c>
      <c r="I661" s="367" t="s">
        <v>670</v>
      </c>
      <c r="J661" s="368" t="str">
        <f>IF(ISBLANK(INDEX('Policy Characteristics'!D:D,MATCH($C661,'Policy Characteristics'!$C:$C,0))),"",INDEX('Policy Characteristics'!D:D,MATCH($C661,'Policy Characteristics'!$C:$C,0)))</f>
        <v>Industry CCS</v>
      </c>
      <c r="K661" s="354" t="str">
        <f>IF(ISBLANK(INDEX('Policy Characteristics'!E:E,MATCH($C661,'Policy Characteristics'!$C:$C,0))),"",INDEX('Policy Characteristics'!E:E,MATCH($C661,'Policy Characteristics'!$C:$C,0)))</f>
        <v>indst non BAU CCS</v>
      </c>
      <c r="L661" s="222">
        <f>IF(ISBLANK(INDEX('Policy Characteristics'!F:F,MATCH($C661,'Policy Characteristics'!$C:$C,0))),"",INDEX('Policy Characteristics'!F:F,MATCH($C661,'Policy Characteristics'!$C:$C,0)))</f>
        <v>0</v>
      </c>
      <c r="M661" s="222">
        <f>IF(ISBLANK(INDEX('Policy Characteristics'!G:G,MATCH($C661,'Policy Characteristics'!$C:$C,0))),"",INDEX('Policy Characteristics'!G:G,MATCH($C661,'Policy Characteristics'!$C:$C,0)))</f>
        <v>1</v>
      </c>
      <c r="N661" s="222">
        <f>IF(ISBLANK(INDEX('Policy Characteristics'!H:H,MATCH($C661,'Policy Characteristics'!$C:$C,0))),"",INDEX('Policy Characteristics'!H:H,MATCH($C661,'Policy Characteristics'!$C:$C,0)))</f>
        <v>1</v>
      </c>
      <c r="O661" s="354" t="str">
        <f>IF(ISBLANK(INDEX('Policy Characteristics'!I:I,MATCH($C661,'Policy Characteristics'!$C:$C,0))),"",INDEX('Policy Characteristics'!I:I,MATCH($C661,'Policy Characteristics'!$C:$C,0)))</f>
        <v>on/off</v>
      </c>
      <c r="P661" s="354" t="str">
        <f>IF(ISBLANK(INDEX('Policy Characteristics'!J:J,MATCH($C661,'Policy Characteristics'!$C:$C,0))),"",INDEX('Policy Characteristics'!J:J,MATCH($C661,'Policy Characteristics'!$C:$C,0)))</f>
        <v>**Description:** This policy allows users to model the emissions and cash flow impact of a non-BAU industry CCS subsidy. This lever is set up to test the impacts of removing all CCS subsidies flowing to industry in the BAU scenario.</v>
      </c>
      <c r="Q661" s="354" t="str">
        <f>IF(ISBLANK(INDEX('Policy Characteristics'!K:K,MATCH($C661,'Policy Characteristics'!$C:$C,0))),"",INDEX('Policy Characteristics'!K:K,MATCH($C661,'Policy Characteristics'!$C:$C,0)))</f>
        <v>ccs.html#ccs</v>
      </c>
      <c r="R661" s="354" t="str">
        <f>IF(ISBLANK(INDEX('Policy Characteristics'!L:L,MATCH($C661,'Policy Characteristics'!$C:$C,0))),"",INDEX('Policy Characteristics'!L:L,MATCH($C661,'Policy Characteristics'!$C:$C,0)))</f>
        <v>carbon-capture-and-sequestration.html</v>
      </c>
    </row>
    <row r="662" spans="1:18" ht="19.899999999999999" customHeight="1">
      <c r="A662" s="354" t="str">
        <f>IF(ISBLANK(INDEX('Policy Characteristics'!A:A,MATCH($C662,'Policy Characteristics'!$C:$C,0))),"",INDEX('Policy Characteristics'!A:A,MATCH($C662,'Policy Characteristics'!$C:$C,0)))</f>
        <v>Industry</v>
      </c>
      <c r="B662" s="366" t="str">
        <f>IF(ISBLANK(INDEX('Policy Characteristics'!B:B,MATCH($C662,'Policy Characteristics'!$C:$C,0))),"",INDEX('Policy Characteristics'!B:B,MATCH($C662,'Policy Characteristics'!$C:$C,0)))</f>
        <v>Non BAU Industry CCS Subsidy</v>
      </c>
      <c r="C662" s="354" t="str">
        <f t="shared" si="35"/>
        <v>Boolean Use Non BAU Industry CCS Subsidies</v>
      </c>
      <c r="D662" s="348" t="s">
        <v>796</v>
      </c>
      <c r="E662" s="348"/>
      <c r="F662" t="s">
        <v>797</v>
      </c>
      <c r="H662" s="18">
        <v>2729</v>
      </c>
      <c r="I662" s="367" t="s">
        <v>670</v>
      </c>
      <c r="J662" s="368" t="str">
        <f>IF(ISBLANK(INDEX('Policy Characteristics'!D:D,MATCH($C662,'Policy Characteristics'!$C:$C,0))),"",INDEX('Policy Characteristics'!D:D,MATCH($C662,'Policy Characteristics'!$C:$C,0)))</f>
        <v>Industry CCS</v>
      </c>
      <c r="K662" s="354" t="str">
        <f>IF(ISBLANK(INDEX('Policy Characteristics'!E:E,MATCH($C662,'Policy Characteristics'!$C:$C,0))),"",INDEX('Policy Characteristics'!E:E,MATCH($C662,'Policy Characteristics'!$C:$C,0)))</f>
        <v>indst non BAU CCS</v>
      </c>
      <c r="L662" s="222">
        <f>IF(ISBLANK(INDEX('Policy Characteristics'!F:F,MATCH($C662,'Policy Characteristics'!$C:$C,0))),"",INDEX('Policy Characteristics'!F:F,MATCH($C662,'Policy Characteristics'!$C:$C,0)))</f>
        <v>0</v>
      </c>
      <c r="M662" s="222">
        <f>IF(ISBLANK(INDEX('Policy Characteristics'!G:G,MATCH($C662,'Policy Characteristics'!$C:$C,0))),"",INDEX('Policy Characteristics'!G:G,MATCH($C662,'Policy Characteristics'!$C:$C,0)))</f>
        <v>1</v>
      </c>
      <c r="N662" s="222">
        <f>IF(ISBLANK(INDEX('Policy Characteristics'!H:H,MATCH($C662,'Policy Characteristics'!$C:$C,0))),"",INDEX('Policy Characteristics'!H:H,MATCH($C662,'Policy Characteristics'!$C:$C,0)))</f>
        <v>1</v>
      </c>
      <c r="O662" s="354" t="str">
        <f>IF(ISBLANK(INDEX('Policy Characteristics'!I:I,MATCH($C662,'Policy Characteristics'!$C:$C,0))),"",INDEX('Policy Characteristics'!I:I,MATCH($C662,'Policy Characteristics'!$C:$C,0)))</f>
        <v>on/off</v>
      </c>
      <c r="P662" s="354" t="str">
        <f>IF(ISBLANK(INDEX('Policy Characteristics'!J:J,MATCH($C662,'Policy Characteristics'!$C:$C,0))),"",INDEX('Policy Characteristics'!J:J,MATCH($C662,'Policy Characteristics'!$C:$C,0)))</f>
        <v>**Description:** This policy allows users to model the emissions and cash flow impact of a non-BAU industry CCS subsidy. This lever is set up to test the impacts of removing all CCS subsidies flowing to industry in the BAU scenario.</v>
      </c>
      <c r="Q662" s="354" t="str">
        <f>IF(ISBLANK(INDEX('Policy Characteristics'!K:K,MATCH($C662,'Policy Characteristics'!$C:$C,0))),"",INDEX('Policy Characteristics'!K:K,MATCH($C662,'Policy Characteristics'!$C:$C,0)))</f>
        <v>ccs.html#ccs</v>
      </c>
      <c r="R662" s="354" t="str">
        <f>IF(ISBLANK(INDEX('Policy Characteristics'!L:L,MATCH($C662,'Policy Characteristics'!$C:$C,0))),"",INDEX('Policy Characteristics'!L:L,MATCH($C662,'Policy Characteristics'!$C:$C,0)))</f>
        <v>carbon-capture-and-sequestration.html</v>
      </c>
    </row>
    <row r="663" spans="1:18" ht="19.899999999999999" customHeight="1">
      <c r="A663" s="354" t="str">
        <f>IF(ISBLANK(INDEX('Policy Characteristics'!A:A,MATCH($C663,'Policy Characteristics'!$C:$C,0))),"",INDEX('Policy Characteristics'!A:A,MATCH($C663,'Policy Characteristics'!$C:$C,0)))</f>
        <v>Industry</v>
      </c>
      <c r="B663" s="366" t="str">
        <f>IF(ISBLANK(INDEX('Policy Characteristics'!B:B,MATCH($C663,'Policy Characteristics'!$C:$C,0))),"",INDEX('Policy Characteristics'!B:B,MATCH($C663,'Policy Characteristics'!$C:$C,0)))</f>
        <v>Non BAU Industry CCS Subsidy</v>
      </c>
      <c r="C663" s="354" t="str">
        <f t="shared" si="35"/>
        <v>Boolean Use Non BAU Industry CCS Subsidies</v>
      </c>
      <c r="D663" s="348" t="s">
        <v>798</v>
      </c>
      <c r="E663" s="348"/>
      <c r="F663" t="s">
        <v>799</v>
      </c>
      <c r="H663" s="18">
        <v>2730</v>
      </c>
      <c r="I663" s="367" t="s">
        <v>670</v>
      </c>
      <c r="J663" s="368" t="str">
        <f>IF(ISBLANK(INDEX('Policy Characteristics'!D:D,MATCH($C663,'Policy Characteristics'!$C:$C,0))),"",INDEX('Policy Characteristics'!D:D,MATCH($C663,'Policy Characteristics'!$C:$C,0)))</f>
        <v>Industry CCS</v>
      </c>
      <c r="K663" s="354" t="str">
        <f>IF(ISBLANK(INDEX('Policy Characteristics'!E:E,MATCH($C663,'Policy Characteristics'!$C:$C,0))),"",INDEX('Policy Characteristics'!E:E,MATCH($C663,'Policy Characteristics'!$C:$C,0)))</f>
        <v>indst non BAU CCS</v>
      </c>
      <c r="L663" s="222">
        <f>IF(ISBLANK(INDEX('Policy Characteristics'!F:F,MATCH($C663,'Policy Characteristics'!$C:$C,0))),"",INDEX('Policy Characteristics'!F:F,MATCH($C663,'Policy Characteristics'!$C:$C,0)))</f>
        <v>0</v>
      </c>
      <c r="M663" s="222">
        <f>IF(ISBLANK(INDEX('Policy Characteristics'!G:G,MATCH($C663,'Policy Characteristics'!$C:$C,0))),"",INDEX('Policy Characteristics'!G:G,MATCH($C663,'Policy Characteristics'!$C:$C,0)))</f>
        <v>1</v>
      </c>
      <c r="N663" s="222">
        <f>IF(ISBLANK(INDEX('Policy Characteristics'!H:H,MATCH($C663,'Policy Characteristics'!$C:$C,0))),"",INDEX('Policy Characteristics'!H:H,MATCH($C663,'Policy Characteristics'!$C:$C,0)))</f>
        <v>1</v>
      </c>
      <c r="O663" s="354" t="str">
        <f>IF(ISBLANK(INDEX('Policy Characteristics'!I:I,MATCH($C663,'Policy Characteristics'!$C:$C,0))),"",INDEX('Policy Characteristics'!I:I,MATCH($C663,'Policy Characteristics'!$C:$C,0)))</f>
        <v>on/off</v>
      </c>
      <c r="P663" s="354" t="str">
        <f>IF(ISBLANK(INDEX('Policy Characteristics'!J:J,MATCH($C663,'Policy Characteristics'!$C:$C,0))),"",INDEX('Policy Characteristics'!J:J,MATCH($C663,'Policy Characteristics'!$C:$C,0)))</f>
        <v>**Description:** This policy allows users to model the emissions and cash flow impact of a non-BAU industry CCS subsidy. This lever is set up to test the impacts of removing all CCS subsidies flowing to industry in the BAU scenario.</v>
      </c>
      <c r="Q663" s="354" t="str">
        <f>IF(ISBLANK(INDEX('Policy Characteristics'!K:K,MATCH($C663,'Policy Characteristics'!$C:$C,0))),"",INDEX('Policy Characteristics'!K:K,MATCH($C663,'Policy Characteristics'!$C:$C,0)))</f>
        <v>ccs.html#ccs</v>
      </c>
      <c r="R663" s="354" t="str">
        <f>IF(ISBLANK(INDEX('Policy Characteristics'!L:L,MATCH($C663,'Policy Characteristics'!$C:$C,0))),"",INDEX('Policy Characteristics'!L:L,MATCH($C663,'Policy Characteristics'!$C:$C,0)))</f>
        <v>carbon-capture-and-sequestration.html</v>
      </c>
    </row>
    <row r="664" spans="1:18" ht="19.899999999999999" customHeight="1">
      <c r="A664" s="354" t="str">
        <f>IF(ISBLANK(INDEX('Policy Characteristics'!A:A,MATCH($C664,'Policy Characteristics'!$C:$C,0))),"",INDEX('Policy Characteristics'!A:A,MATCH($C664,'Policy Characteristics'!$C:$C,0)))</f>
        <v>Industry</v>
      </c>
      <c r="B664" s="366" t="str">
        <f>IF(ISBLANK(INDEX('Policy Characteristics'!B:B,MATCH($C664,'Policy Characteristics'!$C:$C,0))),"",INDEX('Policy Characteristics'!B:B,MATCH($C664,'Policy Characteristics'!$C:$C,0)))</f>
        <v>Non BAU Industry CCS Subsidy</v>
      </c>
      <c r="C664" s="354" t="str">
        <f t="shared" si="35"/>
        <v>Boolean Use Non BAU Industry CCS Subsidies</v>
      </c>
      <c r="D664" s="348" t="s">
        <v>800</v>
      </c>
      <c r="E664" s="348"/>
      <c r="F664" t="s">
        <v>801</v>
      </c>
      <c r="H664" s="18">
        <v>2731</v>
      </c>
      <c r="I664" s="367" t="s">
        <v>670</v>
      </c>
      <c r="J664" s="368" t="str">
        <f>IF(ISBLANK(INDEX('Policy Characteristics'!D:D,MATCH($C664,'Policy Characteristics'!$C:$C,0))),"",INDEX('Policy Characteristics'!D:D,MATCH($C664,'Policy Characteristics'!$C:$C,0)))</f>
        <v>Industry CCS</v>
      </c>
      <c r="K664" s="354" t="str">
        <f>IF(ISBLANK(INDEX('Policy Characteristics'!E:E,MATCH($C664,'Policy Characteristics'!$C:$C,0))),"",INDEX('Policy Characteristics'!E:E,MATCH($C664,'Policy Characteristics'!$C:$C,0)))</f>
        <v>indst non BAU CCS</v>
      </c>
      <c r="L664" s="222">
        <f>IF(ISBLANK(INDEX('Policy Characteristics'!F:F,MATCH($C664,'Policy Characteristics'!$C:$C,0))),"",INDEX('Policy Characteristics'!F:F,MATCH($C664,'Policy Characteristics'!$C:$C,0)))</f>
        <v>0</v>
      </c>
      <c r="M664" s="222">
        <f>IF(ISBLANK(INDEX('Policy Characteristics'!G:G,MATCH($C664,'Policy Characteristics'!$C:$C,0))),"",INDEX('Policy Characteristics'!G:G,MATCH($C664,'Policy Characteristics'!$C:$C,0)))</f>
        <v>1</v>
      </c>
      <c r="N664" s="222">
        <f>IF(ISBLANK(INDEX('Policy Characteristics'!H:H,MATCH($C664,'Policy Characteristics'!$C:$C,0))),"",INDEX('Policy Characteristics'!H:H,MATCH($C664,'Policy Characteristics'!$C:$C,0)))</f>
        <v>1</v>
      </c>
      <c r="O664" s="354" t="str">
        <f>IF(ISBLANK(INDEX('Policy Characteristics'!I:I,MATCH($C664,'Policy Characteristics'!$C:$C,0))),"",INDEX('Policy Characteristics'!I:I,MATCH($C664,'Policy Characteristics'!$C:$C,0)))</f>
        <v>on/off</v>
      </c>
      <c r="P664" s="354" t="str">
        <f>IF(ISBLANK(INDEX('Policy Characteristics'!J:J,MATCH($C664,'Policy Characteristics'!$C:$C,0))),"",INDEX('Policy Characteristics'!J:J,MATCH($C664,'Policy Characteristics'!$C:$C,0)))</f>
        <v>**Description:** This policy allows users to model the emissions and cash flow impact of a non-BAU industry CCS subsidy. This lever is set up to test the impacts of removing all CCS subsidies flowing to industry in the BAU scenario.</v>
      </c>
      <c r="Q664" s="354" t="str">
        <f>IF(ISBLANK(INDEX('Policy Characteristics'!K:K,MATCH($C664,'Policy Characteristics'!$C:$C,0))),"",INDEX('Policy Characteristics'!K:K,MATCH($C664,'Policy Characteristics'!$C:$C,0)))</f>
        <v>ccs.html#ccs</v>
      </c>
      <c r="R664" s="354" t="str">
        <f>IF(ISBLANK(INDEX('Policy Characteristics'!L:L,MATCH($C664,'Policy Characteristics'!$C:$C,0))),"",INDEX('Policy Characteristics'!L:L,MATCH($C664,'Policy Characteristics'!$C:$C,0)))</f>
        <v>carbon-capture-and-sequestration.html</v>
      </c>
    </row>
    <row r="665" spans="1:18" ht="19.899999999999999" customHeight="1">
      <c r="A665" s="354" t="str">
        <f>IF(ISBLANK(INDEX('Policy Characteristics'!A:A,MATCH($C665,'Policy Characteristics'!$C:$C,0))),"",INDEX('Policy Characteristics'!A:A,MATCH($C665,'Policy Characteristics'!$C:$C,0)))</f>
        <v>Industry</v>
      </c>
      <c r="B665" s="366" t="str">
        <f>IF(ISBLANK(INDEX('Policy Characteristics'!B:B,MATCH($C665,'Policy Characteristics'!$C:$C,0))),"",INDEX('Policy Characteristics'!B:B,MATCH($C665,'Policy Characteristics'!$C:$C,0)))</f>
        <v>Non BAU Industry CCS Subsidy</v>
      </c>
      <c r="C665" s="354" t="str">
        <f t="shared" si="35"/>
        <v>Boolean Use Non BAU Industry CCS Subsidies</v>
      </c>
      <c r="D665" s="348" t="s">
        <v>802</v>
      </c>
      <c r="E665" s="348"/>
      <c r="F665" t="s">
        <v>803</v>
      </c>
      <c r="H665" s="18">
        <v>2732</v>
      </c>
      <c r="I665" s="367" t="s">
        <v>670</v>
      </c>
      <c r="J665" s="368" t="str">
        <f>IF(ISBLANK(INDEX('Policy Characteristics'!D:D,MATCH($C665,'Policy Characteristics'!$C:$C,0))),"",INDEX('Policy Characteristics'!D:D,MATCH($C665,'Policy Characteristics'!$C:$C,0)))</f>
        <v>Industry CCS</v>
      </c>
      <c r="K665" s="354" t="str">
        <f>IF(ISBLANK(INDEX('Policy Characteristics'!E:E,MATCH($C665,'Policy Characteristics'!$C:$C,0))),"",INDEX('Policy Characteristics'!E:E,MATCH($C665,'Policy Characteristics'!$C:$C,0)))</f>
        <v>indst non BAU CCS</v>
      </c>
      <c r="L665" s="222">
        <f>IF(ISBLANK(INDEX('Policy Characteristics'!F:F,MATCH($C665,'Policy Characteristics'!$C:$C,0))),"",INDEX('Policy Characteristics'!F:F,MATCH($C665,'Policy Characteristics'!$C:$C,0)))</f>
        <v>0</v>
      </c>
      <c r="M665" s="222">
        <f>IF(ISBLANK(INDEX('Policy Characteristics'!G:G,MATCH($C665,'Policy Characteristics'!$C:$C,0))),"",INDEX('Policy Characteristics'!G:G,MATCH($C665,'Policy Characteristics'!$C:$C,0)))</f>
        <v>1</v>
      </c>
      <c r="N665" s="222">
        <f>IF(ISBLANK(INDEX('Policy Characteristics'!H:H,MATCH($C665,'Policy Characteristics'!$C:$C,0))),"",INDEX('Policy Characteristics'!H:H,MATCH($C665,'Policy Characteristics'!$C:$C,0)))</f>
        <v>1</v>
      </c>
      <c r="O665" s="354" t="str">
        <f>IF(ISBLANK(INDEX('Policy Characteristics'!I:I,MATCH($C665,'Policy Characteristics'!$C:$C,0))),"",INDEX('Policy Characteristics'!I:I,MATCH($C665,'Policy Characteristics'!$C:$C,0)))</f>
        <v>on/off</v>
      </c>
      <c r="P665" s="354" t="str">
        <f>IF(ISBLANK(INDEX('Policy Characteristics'!J:J,MATCH($C665,'Policy Characteristics'!$C:$C,0))),"",INDEX('Policy Characteristics'!J:J,MATCH($C665,'Policy Characteristics'!$C:$C,0)))</f>
        <v>**Description:** This policy allows users to model the emissions and cash flow impact of a non-BAU industry CCS subsidy. This lever is set up to test the impacts of removing all CCS subsidies flowing to industry in the BAU scenario.</v>
      </c>
      <c r="Q665" s="354" t="str">
        <f>IF(ISBLANK(INDEX('Policy Characteristics'!K:K,MATCH($C665,'Policy Characteristics'!$C:$C,0))),"",INDEX('Policy Characteristics'!K:K,MATCH($C665,'Policy Characteristics'!$C:$C,0)))</f>
        <v>ccs.html#ccs</v>
      </c>
      <c r="R665" s="354" t="str">
        <f>IF(ISBLANK(INDEX('Policy Characteristics'!L:L,MATCH($C665,'Policy Characteristics'!$C:$C,0))),"",INDEX('Policy Characteristics'!L:L,MATCH($C665,'Policy Characteristics'!$C:$C,0)))</f>
        <v>carbon-capture-and-sequestration.html</v>
      </c>
    </row>
    <row r="666" spans="1:18" ht="19.899999999999999" customHeight="1">
      <c r="A666" s="354" t="str">
        <f>IF(ISBLANK(INDEX('Policy Characteristics'!A:A,MATCH($C666,'Policy Characteristics'!$C:$C,0))),"",INDEX('Policy Characteristics'!A:A,MATCH($C666,'Policy Characteristics'!$C:$C,0)))</f>
        <v>Industry</v>
      </c>
      <c r="B666" s="366" t="str">
        <f>IF(ISBLANK(INDEX('Policy Characteristics'!B:B,MATCH($C666,'Policy Characteristics'!$C:$C,0))),"",INDEX('Policy Characteristics'!B:B,MATCH($C666,'Policy Characteristics'!$C:$C,0)))</f>
        <v>Non BAU Industry CCS Subsidy</v>
      </c>
      <c r="C666" s="354" t="str">
        <f t="shared" si="35"/>
        <v>Boolean Use Non BAU Industry CCS Subsidies</v>
      </c>
      <c r="D666" s="348" t="s">
        <v>804</v>
      </c>
      <c r="E666" s="348"/>
      <c r="F666" t="s">
        <v>805</v>
      </c>
      <c r="H666" s="18">
        <v>2733</v>
      </c>
      <c r="I666" s="367" t="s">
        <v>670</v>
      </c>
      <c r="J666" s="368" t="str">
        <f>IF(ISBLANK(INDEX('Policy Characteristics'!D:D,MATCH($C666,'Policy Characteristics'!$C:$C,0))),"",INDEX('Policy Characteristics'!D:D,MATCH($C666,'Policy Characteristics'!$C:$C,0)))</f>
        <v>Industry CCS</v>
      </c>
      <c r="K666" s="354" t="str">
        <f>IF(ISBLANK(INDEX('Policy Characteristics'!E:E,MATCH($C666,'Policy Characteristics'!$C:$C,0))),"",INDEX('Policy Characteristics'!E:E,MATCH($C666,'Policy Characteristics'!$C:$C,0)))</f>
        <v>indst non BAU CCS</v>
      </c>
      <c r="L666" s="222">
        <f>IF(ISBLANK(INDEX('Policy Characteristics'!F:F,MATCH($C666,'Policy Characteristics'!$C:$C,0))),"",INDEX('Policy Characteristics'!F:F,MATCH($C666,'Policy Characteristics'!$C:$C,0)))</f>
        <v>0</v>
      </c>
      <c r="M666" s="222">
        <f>IF(ISBLANK(INDEX('Policy Characteristics'!G:G,MATCH($C666,'Policy Characteristics'!$C:$C,0))),"",INDEX('Policy Characteristics'!G:G,MATCH($C666,'Policy Characteristics'!$C:$C,0)))</f>
        <v>1</v>
      </c>
      <c r="N666" s="222">
        <f>IF(ISBLANK(INDEX('Policy Characteristics'!H:H,MATCH($C666,'Policy Characteristics'!$C:$C,0))),"",INDEX('Policy Characteristics'!H:H,MATCH($C666,'Policy Characteristics'!$C:$C,0)))</f>
        <v>1</v>
      </c>
      <c r="O666" s="354" t="str">
        <f>IF(ISBLANK(INDEX('Policy Characteristics'!I:I,MATCH($C666,'Policy Characteristics'!$C:$C,0))),"",INDEX('Policy Characteristics'!I:I,MATCH($C666,'Policy Characteristics'!$C:$C,0)))</f>
        <v>on/off</v>
      </c>
      <c r="P666" s="354" t="str">
        <f>IF(ISBLANK(INDEX('Policy Characteristics'!J:J,MATCH($C666,'Policy Characteristics'!$C:$C,0))),"",INDEX('Policy Characteristics'!J:J,MATCH($C666,'Policy Characteristics'!$C:$C,0)))</f>
        <v>**Description:** This policy allows users to model the emissions and cash flow impact of a non-BAU industry CCS subsidy. This lever is set up to test the impacts of removing all CCS subsidies flowing to industry in the BAU scenario.</v>
      </c>
      <c r="Q666" s="354" t="str">
        <f>IF(ISBLANK(INDEX('Policy Characteristics'!K:K,MATCH($C666,'Policy Characteristics'!$C:$C,0))),"",INDEX('Policy Characteristics'!K:K,MATCH($C666,'Policy Characteristics'!$C:$C,0)))</f>
        <v>ccs.html#ccs</v>
      </c>
      <c r="R666" s="354" t="str">
        <f>IF(ISBLANK(INDEX('Policy Characteristics'!L:L,MATCH($C666,'Policy Characteristics'!$C:$C,0))),"",INDEX('Policy Characteristics'!L:L,MATCH($C666,'Policy Characteristics'!$C:$C,0)))</f>
        <v>carbon-capture-and-sequestration.html</v>
      </c>
    </row>
    <row r="667" spans="1:18" ht="19.899999999999999" customHeight="1">
      <c r="A667" s="354" t="str">
        <f>IF(ISBLANK(INDEX('Policy Characteristics'!A:A,MATCH($C667,'Policy Characteristics'!$C:$C,0))),"",INDEX('Policy Characteristics'!A:A,MATCH($C667,'Policy Characteristics'!$C:$C,0)))</f>
        <v>Industry</v>
      </c>
      <c r="B667" s="366" t="str">
        <f>IF(ISBLANK(INDEX('Policy Characteristics'!B:B,MATCH($C667,'Policy Characteristics'!$C:$C,0))),"",INDEX('Policy Characteristics'!B:B,MATCH($C667,'Policy Characteristics'!$C:$C,0)))</f>
        <v>Non BAU Industry CCS Subsidy</v>
      </c>
      <c r="C667" s="354" t="str">
        <f t="shared" si="35"/>
        <v>Boolean Use Non BAU Industry CCS Subsidies</v>
      </c>
      <c r="D667" s="348" t="s">
        <v>806</v>
      </c>
      <c r="E667" s="348"/>
      <c r="F667" t="s">
        <v>807</v>
      </c>
      <c r="H667" s="18">
        <v>2734</v>
      </c>
      <c r="I667" s="367" t="s">
        <v>670</v>
      </c>
      <c r="J667" s="368" t="str">
        <f>IF(ISBLANK(INDEX('Policy Characteristics'!D:D,MATCH($C667,'Policy Characteristics'!$C:$C,0))),"",INDEX('Policy Characteristics'!D:D,MATCH($C667,'Policy Characteristics'!$C:$C,0)))</f>
        <v>Industry CCS</v>
      </c>
      <c r="K667" s="354" t="str">
        <f>IF(ISBLANK(INDEX('Policy Characteristics'!E:E,MATCH($C667,'Policy Characteristics'!$C:$C,0))),"",INDEX('Policy Characteristics'!E:E,MATCH($C667,'Policy Characteristics'!$C:$C,0)))</f>
        <v>indst non BAU CCS</v>
      </c>
      <c r="L667" s="222">
        <f>IF(ISBLANK(INDEX('Policy Characteristics'!F:F,MATCH($C667,'Policy Characteristics'!$C:$C,0))),"",INDEX('Policy Characteristics'!F:F,MATCH($C667,'Policy Characteristics'!$C:$C,0)))</f>
        <v>0</v>
      </c>
      <c r="M667" s="222">
        <f>IF(ISBLANK(INDEX('Policy Characteristics'!G:G,MATCH($C667,'Policy Characteristics'!$C:$C,0))),"",INDEX('Policy Characteristics'!G:G,MATCH($C667,'Policy Characteristics'!$C:$C,0)))</f>
        <v>1</v>
      </c>
      <c r="N667" s="222">
        <f>IF(ISBLANK(INDEX('Policy Characteristics'!H:H,MATCH($C667,'Policy Characteristics'!$C:$C,0))),"",INDEX('Policy Characteristics'!H:H,MATCH($C667,'Policy Characteristics'!$C:$C,0)))</f>
        <v>1</v>
      </c>
      <c r="O667" s="354" t="str">
        <f>IF(ISBLANK(INDEX('Policy Characteristics'!I:I,MATCH($C667,'Policy Characteristics'!$C:$C,0))),"",INDEX('Policy Characteristics'!I:I,MATCH($C667,'Policy Characteristics'!$C:$C,0)))</f>
        <v>on/off</v>
      </c>
      <c r="P667" s="354" t="str">
        <f>IF(ISBLANK(INDEX('Policy Characteristics'!J:J,MATCH($C667,'Policy Characteristics'!$C:$C,0))),"",INDEX('Policy Characteristics'!J:J,MATCH($C667,'Policy Characteristics'!$C:$C,0)))</f>
        <v>**Description:** This policy allows users to model the emissions and cash flow impact of a non-BAU industry CCS subsidy. This lever is set up to test the impacts of removing all CCS subsidies flowing to industry in the BAU scenario.</v>
      </c>
      <c r="Q667" s="354" t="str">
        <f>IF(ISBLANK(INDEX('Policy Characteristics'!K:K,MATCH($C667,'Policy Characteristics'!$C:$C,0))),"",INDEX('Policy Characteristics'!K:K,MATCH($C667,'Policy Characteristics'!$C:$C,0)))</f>
        <v>ccs.html#ccs</v>
      </c>
      <c r="R667" s="354" t="str">
        <f>IF(ISBLANK(INDEX('Policy Characteristics'!L:L,MATCH($C667,'Policy Characteristics'!$C:$C,0))),"",INDEX('Policy Characteristics'!L:L,MATCH($C667,'Policy Characteristics'!$C:$C,0)))</f>
        <v>carbon-capture-and-sequestration.html</v>
      </c>
    </row>
    <row r="668" spans="1:18" ht="19.899999999999999" customHeight="1">
      <c r="A668" s="354" t="str">
        <f>IF(ISBLANK(INDEX('Policy Characteristics'!A:A,MATCH($C668,'Policy Characteristics'!$C:$C,0))),"",INDEX('Policy Characteristics'!A:A,MATCH($C668,'Policy Characteristics'!$C:$C,0)))</f>
        <v>Industry</v>
      </c>
      <c r="B668" s="366" t="str">
        <f>IF(ISBLANK(INDEX('Policy Characteristics'!B:B,MATCH($C668,'Policy Characteristics'!$C:$C,0))),"",INDEX('Policy Characteristics'!B:B,MATCH($C668,'Policy Characteristics'!$C:$C,0)))</f>
        <v>Non BAU Industry CCS Subsidy</v>
      </c>
      <c r="C668" s="354" t="str">
        <f t="shared" si="35"/>
        <v>Boolean Use Non BAU Industry CCS Subsidies</v>
      </c>
      <c r="D668" s="348" t="s">
        <v>808</v>
      </c>
      <c r="E668" s="348"/>
      <c r="F668" t="s">
        <v>809</v>
      </c>
      <c r="H668" s="18">
        <v>2735</v>
      </c>
      <c r="I668" s="367" t="s">
        <v>670</v>
      </c>
      <c r="J668" s="368" t="str">
        <f>IF(ISBLANK(INDEX('Policy Characteristics'!D:D,MATCH($C668,'Policy Characteristics'!$C:$C,0))),"",INDEX('Policy Characteristics'!D:D,MATCH($C668,'Policy Characteristics'!$C:$C,0)))</f>
        <v>Industry CCS</v>
      </c>
      <c r="K668" s="354" t="str">
        <f>IF(ISBLANK(INDEX('Policy Characteristics'!E:E,MATCH($C668,'Policy Characteristics'!$C:$C,0))),"",INDEX('Policy Characteristics'!E:E,MATCH($C668,'Policy Characteristics'!$C:$C,0)))</f>
        <v>indst non BAU CCS</v>
      </c>
      <c r="L668" s="222">
        <f>IF(ISBLANK(INDEX('Policy Characteristics'!F:F,MATCH($C668,'Policy Characteristics'!$C:$C,0))),"",INDEX('Policy Characteristics'!F:F,MATCH($C668,'Policy Characteristics'!$C:$C,0)))</f>
        <v>0</v>
      </c>
      <c r="M668" s="222">
        <f>IF(ISBLANK(INDEX('Policy Characteristics'!G:G,MATCH($C668,'Policy Characteristics'!$C:$C,0))),"",INDEX('Policy Characteristics'!G:G,MATCH($C668,'Policy Characteristics'!$C:$C,0)))</f>
        <v>1</v>
      </c>
      <c r="N668" s="222">
        <f>IF(ISBLANK(INDEX('Policy Characteristics'!H:H,MATCH($C668,'Policy Characteristics'!$C:$C,0))),"",INDEX('Policy Characteristics'!H:H,MATCH($C668,'Policy Characteristics'!$C:$C,0)))</f>
        <v>1</v>
      </c>
      <c r="O668" s="354" t="str">
        <f>IF(ISBLANK(INDEX('Policy Characteristics'!I:I,MATCH($C668,'Policy Characteristics'!$C:$C,0))),"",INDEX('Policy Characteristics'!I:I,MATCH($C668,'Policy Characteristics'!$C:$C,0)))</f>
        <v>on/off</v>
      </c>
      <c r="P668" s="354" t="str">
        <f>IF(ISBLANK(INDEX('Policy Characteristics'!J:J,MATCH($C668,'Policy Characteristics'!$C:$C,0))),"",INDEX('Policy Characteristics'!J:J,MATCH($C668,'Policy Characteristics'!$C:$C,0)))</f>
        <v>**Description:** This policy allows users to model the emissions and cash flow impact of a non-BAU industry CCS subsidy. This lever is set up to test the impacts of removing all CCS subsidies flowing to industry in the BAU scenario.</v>
      </c>
      <c r="Q668" s="354" t="str">
        <f>IF(ISBLANK(INDEX('Policy Characteristics'!K:K,MATCH($C668,'Policy Characteristics'!$C:$C,0))),"",INDEX('Policy Characteristics'!K:K,MATCH($C668,'Policy Characteristics'!$C:$C,0)))</f>
        <v>ccs.html#ccs</v>
      </c>
      <c r="R668" s="354" t="str">
        <f>IF(ISBLANK(INDEX('Policy Characteristics'!L:L,MATCH($C668,'Policy Characteristics'!$C:$C,0))),"",INDEX('Policy Characteristics'!L:L,MATCH($C668,'Policy Characteristics'!$C:$C,0)))</f>
        <v>carbon-capture-and-sequestration.html</v>
      </c>
    </row>
    <row r="669" spans="1:18" ht="19.899999999999999" customHeight="1">
      <c r="A669" s="354" t="str">
        <f>IF(ISBLANK(INDEX('Policy Characteristics'!A:A,MATCH($C669,'Policy Characteristics'!$C:$C,0))),"",INDEX('Policy Characteristics'!A:A,MATCH($C669,'Policy Characteristics'!$C:$C,0)))</f>
        <v>Industry</v>
      </c>
      <c r="B669" s="366" t="str">
        <f>IF(ISBLANK(INDEX('Policy Characteristics'!B:B,MATCH($C669,'Policy Characteristics'!$C:$C,0))),"",INDEX('Policy Characteristics'!B:B,MATCH($C669,'Policy Characteristics'!$C:$C,0)))</f>
        <v>Non BAU Industry CCS Subsidy</v>
      </c>
      <c r="C669" s="354" t="str">
        <f t="shared" si="35"/>
        <v>Boolean Use Non BAU Industry CCS Subsidies</v>
      </c>
      <c r="D669" s="348" t="s">
        <v>810</v>
      </c>
      <c r="E669" s="348"/>
      <c r="F669" t="s">
        <v>811</v>
      </c>
      <c r="H669" s="18">
        <v>2736</v>
      </c>
      <c r="I669" s="367" t="s">
        <v>670</v>
      </c>
      <c r="J669" s="368" t="str">
        <f>IF(ISBLANK(INDEX('Policy Characteristics'!D:D,MATCH($C669,'Policy Characteristics'!$C:$C,0))),"",INDEX('Policy Characteristics'!D:D,MATCH($C669,'Policy Characteristics'!$C:$C,0)))</f>
        <v>Industry CCS</v>
      </c>
      <c r="K669" s="354" t="str">
        <f>IF(ISBLANK(INDEX('Policy Characteristics'!E:E,MATCH($C669,'Policy Characteristics'!$C:$C,0))),"",INDEX('Policy Characteristics'!E:E,MATCH($C669,'Policy Characteristics'!$C:$C,0)))</f>
        <v>indst non BAU CCS</v>
      </c>
      <c r="L669" s="222">
        <f>IF(ISBLANK(INDEX('Policy Characteristics'!F:F,MATCH($C669,'Policy Characteristics'!$C:$C,0))),"",INDEX('Policy Characteristics'!F:F,MATCH($C669,'Policy Characteristics'!$C:$C,0)))</f>
        <v>0</v>
      </c>
      <c r="M669" s="222">
        <f>IF(ISBLANK(INDEX('Policy Characteristics'!G:G,MATCH($C669,'Policy Characteristics'!$C:$C,0))),"",INDEX('Policy Characteristics'!G:G,MATCH($C669,'Policy Characteristics'!$C:$C,0)))</f>
        <v>1</v>
      </c>
      <c r="N669" s="222">
        <f>IF(ISBLANK(INDEX('Policy Characteristics'!H:H,MATCH($C669,'Policy Characteristics'!$C:$C,0))),"",INDEX('Policy Characteristics'!H:H,MATCH($C669,'Policy Characteristics'!$C:$C,0)))</f>
        <v>1</v>
      </c>
      <c r="O669" s="354" t="str">
        <f>IF(ISBLANK(INDEX('Policy Characteristics'!I:I,MATCH($C669,'Policy Characteristics'!$C:$C,0))),"",INDEX('Policy Characteristics'!I:I,MATCH($C669,'Policy Characteristics'!$C:$C,0)))</f>
        <v>on/off</v>
      </c>
      <c r="P669" s="354" t="str">
        <f>IF(ISBLANK(INDEX('Policy Characteristics'!J:J,MATCH($C669,'Policy Characteristics'!$C:$C,0))),"",INDEX('Policy Characteristics'!J:J,MATCH($C669,'Policy Characteristics'!$C:$C,0)))</f>
        <v>**Description:** This policy allows users to model the emissions and cash flow impact of a non-BAU industry CCS subsidy. This lever is set up to test the impacts of removing all CCS subsidies flowing to industry in the BAU scenario.</v>
      </c>
      <c r="Q669" s="354" t="str">
        <f>IF(ISBLANK(INDEX('Policy Characteristics'!K:K,MATCH($C669,'Policy Characteristics'!$C:$C,0))),"",INDEX('Policy Characteristics'!K:K,MATCH($C669,'Policy Characteristics'!$C:$C,0)))</f>
        <v>ccs.html#ccs</v>
      </c>
      <c r="R669" s="354" t="str">
        <f>IF(ISBLANK(INDEX('Policy Characteristics'!L:L,MATCH($C669,'Policy Characteristics'!$C:$C,0))),"",INDEX('Policy Characteristics'!L:L,MATCH($C669,'Policy Characteristics'!$C:$C,0)))</f>
        <v>carbon-capture-and-sequestration.html</v>
      </c>
    </row>
    <row r="670" spans="1:18" ht="19.899999999999999" customHeight="1">
      <c r="A670" s="354" t="str">
        <f>IF(ISBLANK(INDEX('Policy Characteristics'!A:A,MATCH($C670,'Policy Characteristics'!$C:$C,0))),"",INDEX('Policy Characteristics'!A:A,MATCH($C670,'Policy Characteristics'!$C:$C,0)))</f>
        <v>Industry</v>
      </c>
      <c r="B670" s="366" t="str">
        <f>IF(ISBLANK(INDEX('Policy Characteristics'!B:B,MATCH($C670,'Policy Characteristics'!$C:$C,0))),"",INDEX('Policy Characteristics'!B:B,MATCH($C670,'Policy Characteristics'!$C:$C,0)))</f>
        <v>Non BAU Industry CCS Subsidy</v>
      </c>
      <c r="C670" s="354" t="str">
        <f t="shared" si="35"/>
        <v>Boolean Use Non BAU Industry CCS Subsidies</v>
      </c>
      <c r="D670" s="348" t="s">
        <v>812</v>
      </c>
      <c r="E670" s="348"/>
      <c r="F670" t="s">
        <v>813</v>
      </c>
      <c r="H670" s="18">
        <v>2737</v>
      </c>
      <c r="I670" s="367" t="s">
        <v>670</v>
      </c>
      <c r="J670" s="368" t="str">
        <f>IF(ISBLANK(INDEX('Policy Characteristics'!D:D,MATCH($C670,'Policy Characteristics'!$C:$C,0))),"",INDEX('Policy Characteristics'!D:D,MATCH($C670,'Policy Characteristics'!$C:$C,0)))</f>
        <v>Industry CCS</v>
      </c>
      <c r="K670" s="354" t="str">
        <f>IF(ISBLANK(INDEX('Policy Characteristics'!E:E,MATCH($C670,'Policy Characteristics'!$C:$C,0))),"",INDEX('Policy Characteristics'!E:E,MATCH($C670,'Policy Characteristics'!$C:$C,0)))</f>
        <v>indst non BAU CCS</v>
      </c>
      <c r="L670" s="222">
        <f>IF(ISBLANK(INDEX('Policy Characteristics'!F:F,MATCH($C670,'Policy Characteristics'!$C:$C,0))),"",INDEX('Policy Characteristics'!F:F,MATCH($C670,'Policy Characteristics'!$C:$C,0)))</f>
        <v>0</v>
      </c>
      <c r="M670" s="222">
        <f>IF(ISBLANK(INDEX('Policy Characteristics'!G:G,MATCH($C670,'Policy Characteristics'!$C:$C,0))),"",INDEX('Policy Characteristics'!G:G,MATCH($C670,'Policy Characteristics'!$C:$C,0)))</f>
        <v>1</v>
      </c>
      <c r="N670" s="222">
        <f>IF(ISBLANK(INDEX('Policy Characteristics'!H:H,MATCH($C670,'Policy Characteristics'!$C:$C,0))),"",INDEX('Policy Characteristics'!H:H,MATCH($C670,'Policy Characteristics'!$C:$C,0)))</f>
        <v>1</v>
      </c>
      <c r="O670" s="354" t="str">
        <f>IF(ISBLANK(INDEX('Policy Characteristics'!I:I,MATCH($C670,'Policy Characteristics'!$C:$C,0))),"",INDEX('Policy Characteristics'!I:I,MATCH($C670,'Policy Characteristics'!$C:$C,0)))</f>
        <v>on/off</v>
      </c>
      <c r="P670" s="354" t="str">
        <f>IF(ISBLANK(INDEX('Policy Characteristics'!J:J,MATCH($C670,'Policy Characteristics'!$C:$C,0))),"",INDEX('Policy Characteristics'!J:J,MATCH($C670,'Policy Characteristics'!$C:$C,0)))</f>
        <v>**Description:** This policy allows users to model the emissions and cash flow impact of a non-BAU industry CCS subsidy. This lever is set up to test the impacts of removing all CCS subsidies flowing to industry in the BAU scenario.</v>
      </c>
      <c r="Q670" s="354" t="str">
        <f>IF(ISBLANK(INDEX('Policy Characteristics'!K:K,MATCH($C670,'Policy Characteristics'!$C:$C,0))),"",INDEX('Policy Characteristics'!K:K,MATCH($C670,'Policy Characteristics'!$C:$C,0)))</f>
        <v>ccs.html#ccs</v>
      </c>
      <c r="R670" s="354" t="str">
        <f>IF(ISBLANK(INDEX('Policy Characteristics'!L:L,MATCH($C670,'Policy Characteristics'!$C:$C,0))),"",INDEX('Policy Characteristics'!L:L,MATCH($C670,'Policy Characteristics'!$C:$C,0)))</f>
        <v>carbon-capture-and-sequestration.html</v>
      </c>
    </row>
    <row r="671" spans="1:18" ht="19.899999999999999" customHeight="1">
      <c r="A671" s="354" t="str">
        <f>IF(ISBLANK(INDEX('Policy Characteristics'!A:A,MATCH($C671,'Policy Characteristics'!$C:$C,0))),"",INDEX('Policy Characteristics'!A:A,MATCH($C671,'Policy Characteristics'!$C:$C,0)))</f>
        <v>Industry</v>
      </c>
      <c r="B671" s="366" t="str">
        <f>IF(ISBLANK(INDEX('Policy Characteristics'!B:B,MATCH($C671,'Policy Characteristics'!$C:$C,0))),"",INDEX('Policy Characteristics'!B:B,MATCH($C671,'Policy Characteristics'!$C:$C,0)))</f>
        <v>Non BAU Industry CCS Subsidy</v>
      </c>
      <c r="C671" s="354" t="str">
        <f t="shared" si="35"/>
        <v>Boolean Use Non BAU Industry CCS Subsidies</v>
      </c>
      <c r="D671" s="348" t="s">
        <v>814</v>
      </c>
      <c r="E671" s="348"/>
      <c r="F671" t="s">
        <v>815</v>
      </c>
      <c r="H671" s="18">
        <v>2738</v>
      </c>
      <c r="I671" s="367" t="s">
        <v>670</v>
      </c>
      <c r="J671" s="368" t="str">
        <f>IF(ISBLANK(INDEX('Policy Characteristics'!D:D,MATCH($C671,'Policy Characteristics'!$C:$C,0))),"",INDEX('Policy Characteristics'!D:D,MATCH($C671,'Policy Characteristics'!$C:$C,0)))</f>
        <v>Industry CCS</v>
      </c>
      <c r="K671" s="354" t="str">
        <f>IF(ISBLANK(INDEX('Policy Characteristics'!E:E,MATCH($C671,'Policy Characteristics'!$C:$C,0))),"",INDEX('Policy Characteristics'!E:E,MATCH($C671,'Policy Characteristics'!$C:$C,0)))</f>
        <v>indst non BAU CCS</v>
      </c>
      <c r="L671" s="222">
        <f>IF(ISBLANK(INDEX('Policy Characteristics'!F:F,MATCH($C671,'Policy Characteristics'!$C:$C,0))),"",INDEX('Policy Characteristics'!F:F,MATCH($C671,'Policy Characteristics'!$C:$C,0)))</f>
        <v>0</v>
      </c>
      <c r="M671" s="222">
        <f>IF(ISBLANK(INDEX('Policy Characteristics'!G:G,MATCH($C671,'Policy Characteristics'!$C:$C,0))),"",INDEX('Policy Characteristics'!G:G,MATCH($C671,'Policy Characteristics'!$C:$C,0)))</f>
        <v>1</v>
      </c>
      <c r="N671" s="222">
        <f>IF(ISBLANK(INDEX('Policy Characteristics'!H:H,MATCH($C671,'Policy Characteristics'!$C:$C,0))),"",INDEX('Policy Characteristics'!H:H,MATCH($C671,'Policy Characteristics'!$C:$C,0)))</f>
        <v>1</v>
      </c>
      <c r="O671" s="354" t="str">
        <f>IF(ISBLANK(INDEX('Policy Characteristics'!I:I,MATCH($C671,'Policy Characteristics'!$C:$C,0))),"",INDEX('Policy Characteristics'!I:I,MATCH($C671,'Policy Characteristics'!$C:$C,0)))</f>
        <v>on/off</v>
      </c>
      <c r="P671" s="354" t="str">
        <f>IF(ISBLANK(INDEX('Policy Characteristics'!J:J,MATCH($C671,'Policy Characteristics'!$C:$C,0))),"",INDEX('Policy Characteristics'!J:J,MATCH($C671,'Policy Characteristics'!$C:$C,0)))</f>
        <v>**Description:** This policy allows users to model the emissions and cash flow impact of a non-BAU industry CCS subsidy. This lever is set up to test the impacts of removing all CCS subsidies flowing to industry in the BAU scenario.</v>
      </c>
      <c r="Q671" s="354" t="str">
        <f>IF(ISBLANK(INDEX('Policy Characteristics'!K:K,MATCH($C671,'Policy Characteristics'!$C:$C,0))),"",INDEX('Policy Characteristics'!K:K,MATCH($C671,'Policy Characteristics'!$C:$C,0)))</f>
        <v>ccs.html#ccs</v>
      </c>
      <c r="R671" s="354" t="str">
        <f>IF(ISBLANK(INDEX('Policy Characteristics'!L:L,MATCH($C671,'Policy Characteristics'!$C:$C,0))),"",INDEX('Policy Characteristics'!L:L,MATCH($C671,'Policy Characteristics'!$C:$C,0)))</f>
        <v>carbon-capture-and-sequestration.html</v>
      </c>
    </row>
    <row r="672" spans="1:18" ht="19.899999999999999" customHeight="1">
      <c r="A672" s="354" t="str">
        <f>IF(ISBLANK(INDEX('Policy Characteristics'!A:A,MATCH($C672,'Policy Characteristics'!$C:$C,0))),"",INDEX('Policy Characteristics'!A:A,MATCH($C672,'Policy Characteristics'!$C:$C,0)))</f>
        <v>Industry</v>
      </c>
      <c r="B672" s="366" t="str">
        <f>IF(ISBLANK(INDEX('Policy Characteristics'!B:B,MATCH($C672,'Policy Characteristics'!$C:$C,0))),"",INDEX('Policy Characteristics'!B:B,MATCH($C672,'Policy Characteristics'!$C:$C,0)))</f>
        <v>Non BAU Industry CCS Subsidy</v>
      </c>
      <c r="C672" s="354" t="str">
        <f t="shared" si="35"/>
        <v>Boolean Use Non BAU Industry CCS Subsidies</v>
      </c>
      <c r="D672" s="348" t="s">
        <v>816</v>
      </c>
      <c r="E672" s="348"/>
      <c r="F672" t="s">
        <v>817</v>
      </c>
      <c r="H672" s="18">
        <v>2739</v>
      </c>
      <c r="I672" s="367" t="s">
        <v>670</v>
      </c>
      <c r="J672" s="368" t="str">
        <f>IF(ISBLANK(INDEX('Policy Characteristics'!D:D,MATCH($C672,'Policy Characteristics'!$C:$C,0))),"",INDEX('Policy Characteristics'!D:D,MATCH($C672,'Policy Characteristics'!$C:$C,0)))</f>
        <v>Industry CCS</v>
      </c>
      <c r="K672" s="354" t="str">
        <f>IF(ISBLANK(INDEX('Policy Characteristics'!E:E,MATCH($C672,'Policy Characteristics'!$C:$C,0))),"",INDEX('Policy Characteristics'!E:E,MATCH($C672,'Policy Characteristics'!$C:$C,0)))</f>
        <v>indst non BAU CCS</v>
      </c>
      <c r="L672" s="222">
        <f>IF(ISBLANK(INDEX('Policy Characteristics'!F:F,MATCH($C672,'Policy Characteristics'!$C:$C,0))),"",INDEX('Policy Characteristics'!F:F,MATCH($C672,'Policy Characteristics'!$C:$C,0)))</f>
        <v>0</v>
      </c>
      <c r="M672" s="222">
        <f>IF(ISBLANK(INDEX('Policy Characteristics'!G:G,MATCH($C672,'Policy Characteristics'!$C:$C,0))),"",INDEX('Policy Characteristics'!G:G,MATCH($C672,'Policy Characteristics'!$C:$C,0)))</f>
        <v>1</v>
      </c>
      <c r="N672" s="222">
        <f>IF(ISBLANK(INDEX('Policy Characteristics'!H:H,MATCH($C672,'Policy Characteristics'!$C:$C,0))),"",INDEX('Policy Characteristics'!H:H,MATCH($C672,'Policy Characteristics'!$C:$C,0)))</f>
        <v>1</v>
      </c>
      <c r="O672" s="354" t="str">
        <f>IF(ISBLANK(INDEX('Policy Characteristics'!I:I,MATCH($C672,'Policy Characteristics'!$C:$C,0))),"",INDEX('Policy Characteristics'!I:I,MATCH($C672,'Policy Characteristics'!$C:$C,0)))</f>
        <v>on/off</v>
      </c>
      <c r="P672" s="354" t="str">
        <f>IF(ISBLANK(INDEX('Policy Characteristics'!J:J,MATCH($C672,'Policy Characteristics'!$C:$C,0))),"",INDEX('Policy Characteristics'!J:J,MATCH($C672,'Policy Characteristics'!$C:$C,0)))</f>
        <v>**Description:** This policy allows users to model the emissions and cash flow impact of a non-BAU industry CCS subsidy. This lever is set up to test the impacts of removing all CCS subsidies flowing to industry in the BAU scenario.</v>
      </c>
      <c r="Q672" s="354" t="str">
        <f>IF(ISBLANK(INDEX('Policy Characteristics'!K:K,MATCH($C672,'Policy Characteristics'!$C:$C,0))),"",INDEX('Policy Characteristics'!K:K,MATCH($C672,'Policy Characteristics'!$C:$C,0)))</f>
        <v>ccs.html#ccs</v>
      </c>
      <c r="R672" s="354" t="str">
        <f>IF(ISBLANK(INDEX('Policy Characteristics'!L:L,MATCH($C672,'Policy Characteristics'!$C:$C,0))),"",INDEX('Policy Characteristics'!L:L,MATCH($C672,'Policy Characteristics'!$C:$C,0)))</f>
        <v>carbon-capture-and-sequestration.html</v>
      </c>
    </row>
    <row r="673" spans="1:18" ht="19.899999999999999" customHeight="1">
      <c r="A673" s="354" t="str">
        <f>IF(ISBLANK(INDEX('Policy Characteristics'!A:A,MATCH($C673,'Policy Characteristics'!$C:$C,0))),"",INDEX('Policy Characteristics'!A:A,MATCH($C673,'Policy Characteristics'!$C:$C,0)))</f>
        <v>Industry</v>
      </c>
      <c r="B673" s="366" t="str">
        <f>IF(ISBLANK(INDEX('Policy Characteristics'!B:B,MATCH($C673,'Policy Characteristics'!$C:$C,0))),"",INDEX('Policy Characteristics'!B:B,MATCH($C673,'Policy Characteristics'!$C:$C,0)))</f>
        <v>Non BAU Industry CCS Subsidy</v>
      </c>
      <c r="C673" s="354" t="str">
        <f t="shared" si="35"/>
        <v>Boolean Use Non BAU Industry CCS Subsidies</v>
      </c>
      <c r="D673" s="348" t="s">
        <v>818</v>
      </c>
      <c r="E673" s="348"/>
      <c r="F673" t="s">
        <v>819</v>
      </c>
      <c r="H673" s="18">
        <v>2740</v>
      </c>
      <c r="I673" s="367" t="s">
        <v>670</v>
      </c>
      <c r="J673" s="368" t="str">
        <f>IF(ISBLANK(INDEX('Policy Characteristics'!D:D,MATCH($C673,'Policy Characteristics'!$C:$C,0))),"",INDEX('Policy Characteristics'!D:D,MATCH($C673,'Policy Characteristics'!$C:$C,0)))</f>
        <v>Industry CCS</v>
      </c>
      <c r="K673" s="354" t="str">
        <f>IF(ISBLANK(INDEX('Policy Characteristics'!E:E,MATCH($C673,'Policy Characteristics'!$C:$C,0))),"",INDEX('Policy Characteristics'!E:E,MATCH($C673,'Policy Characteristics'!$C:$C,0)))</f>
        <v>indst non BAU CCS</v>
      </c>
      <c r="L673" s="222">
        <f>IF(ISBLANK(INDEX('Policy Characteristics'!F:F,MATCH($C673,'Policy Characteristics'!$C:$C,0))),"",INDEX('Policy Characteristics'!F:F,MATCH($C673,'Policy Characteristics'!$C:$C,0)))</f>
        <v>0</v>
      </c>
      <c r="M673" s="222">
        <f>IF(ISBLANK(INDEX('Policy Characteristics'!G:G,MATCH($C673,'Policy Characteristics'!$C:$C,0))),"",INDEX('Policy Characteristics'!G:G,MATCH($C673,'Policy Characteristics'!$C:$C,0)))</f>
        <v>1</v>
      </c>
      <c r="N673" s="222">
        <f>IF(ISBLANK(INDEX('Policy Characteristics'!H:H,MATCH($C673,'Policy Characteristics'!$C:$C,0))),"",INDEX('Policy Characteristics'!H:H,MATCH($C673,'Policy Characteristics'!$C:$C,0)))</f>
        <v>1</v>
      </c>
      <c r="O673" s="354" t="str">
        <f>IF(ISBLANK(INDEX('Policy Characteristics'!I:I,MATCH($C673,'Policy Characteristics'!$C:$C,0))),"",INDEX('Policy Characteristics'!I:I,MATCH($C673,'Policy Characteristics'!$C:$C,0)))</f>
        <v>on/off</v>
      </c>
      <c r="P673" s="354" t="str">
        <f>IF(ISBLANK(INDEX('Policy Characteristics'!J:J,MATCH($C673,'Policy Characteristics'!$C:$C,0))),"",INDEX('Policy Characteristics'!J:J,MATCH($C673,'Policy Characteristics'!$C:$C,0)))</f>
        <v>**Description:** This policy allows users to model the emissions and cash flow impact of a non-BAU industry CCS subsidy. This lever is set up to test the impacts of removing all CCS subsidies flowing to industry in the BAU scenario.</v>
      </c>
      <c r="Q673" s="354" t="str">
        <f>IF(ISBLANK(INDEX('Policy Characteristics'!K:K,MATCH($C673,'Policy Characteristics'!$C:$C,0))),"",INDEX('Policy Characteristics'!K:K,MATCH($C673,'Policy Characteristics'!$C:$C,0)))</f>
        <v>ccs.html#ccs</v>
      </c>
      <c r="R673" s="354" t="str">
        <f>IF(ISBLANK(INDEX('Policy Characteristics'!L:L,MATCH($C673,'Policy Characteristics'!$C:$C,0))),"",INDEX('Policy Characteristics'!L:L,MATCH($C673,'Policy Characteristics'!$C:$C,0)))</f>
        <v>carbon-capture-and-sequestration.html</v>
      </c>
    </row>
    <row r="674" spans="1:18" ht="19.899999999999999" customHeight="1">
      <c r="A674" s="354" t="str">
        <f>IF(ISBLANK(INDEX('Policy Characteristics'!A:A,MATCH($C674,'Policy Characteristics'!$C:$C,0))),"",INDEX('Policy Characteristics'!A:A,MATCH($C674,'Policy Characteristics'!$C:$C,0)))</f>
        <v>Industry</v>
      </c>
      <c r="B674" s="366" t="str">
        <f>IF(ISBLANK(INDEX('Policy Characteristics'!B:B,MATCH($C674,'Policy Characteristics'!$C:$C,0))),"",INDEX('Policy Characteristics'!B:B,MATCH($C674,'Policy Characteristics'!$C:$C,0)))</f>
        <v>Non BAU Industry CCS Subsidy</v>
      </c>
      <c r="C674" s="354" t="str">
        <f t="shared" si="35"/>
        <v>Boolean Use Non BAU Industry CCS Subsidies</v>
      </c>
      <c r="D674" s="348" t="s">
        <v>820</v>
      </c>
      <c r="E674" s="348"/>
      <c r="F674" t="s">
        <v>821</v>
      </c>
      <c r="H674" s="18">
        <v>2741</v>
      </c>
      <c r="I674" s="367" t="s">
        <v>670</v>
      </c>
      <c r="J674" s="368" t="str">
        <f>IF(ISBLANK(INDEX('Policy Characteristics'!D:D,MATCH($C674,'Policy Characteristics'!$C:$C,0))),"",INDEX('Policy Characteristics'!D:D,MATCH($C674,'Policy Characteristics'!$C:$C,0)))</f>
        <v>Industry CCS</v>
      </c>
      <c r="K674" s="354" t="str">
        <f>IF(ISBLANK(INDEX('Policy Characteristics'!E:E,MATCH($C674,'Policy Characteristics'!$C:$C,0))),"",INDEX('Policy Characteristics'!E:E,MATCH($C674,'Policy Characteristics'!$C:$C,0)))</f>
        <v>indst non BAU CCS</v>
      </c>
      <c r="L674" s="222">
        <f>IF(ISBLANK(INDEX('Policy Characteristics'!F:F,MATCH($C674,'Policy Characteristics'!$C:$C,0))),"",INDEX('Policy Characteristics'!F:F,MATCH($C674,'Policy Characteristics'!$C:$C,0)))</f>
        <v>0</v>
      </c>
      <c r="M674" s="222">
        <f>IF(ISBLANK(INDEX('Policy Characteristics'!G:G,MATCH($C674,'Policy Characteristics'!$C:$C,0))),"",INDEX('Policy Characteristics'!G:G,MATCH($C674,'Policy Characteristics'!$C:$C,0)))</f>
        <v>1</v>
      </c>
      <c r="N674" s="222">
        <f>IF(ISBLANK(INDEX('Policy Characteristics'!H:H,MATCH($C674,'Policy Characteristics'!$C:$C,0))),"",INDEX('Policy Characteristics'!H:H,MATCH($C674,'Policy Characteristics'!$C:$C,0)))</f>
        <v>1</v>
      </c>
      <c r="O674" s="354" t="str">
        <f>IF(ISBLANK(INDEX('Policy Characteristics'!I:I,MATCH($C674,'Policy Characteristics'!$C:$C,0))),"",INDEX('Policy Characteristics'!I:I,MATCH($C674,'Policy Characteristics'!$C:$C,0)))</f>
        <v>on/off</v>
      </c>
      <c r="P674" s="354" t="str">
        <f>IF(ISBLANK(INDEX('Policy Characteristics'!J:J,MATCH($C674,'Policy Characteristics'!$C:$C,0))),"",INDEX('Policy Characteristics'!J:J,MATCH($C674,'Policy Characteristics'!$C:$C,0)))</f>
        <v>**Description:** This policy allows users to model the emissions and cash flow impact of a non-BAU industry CCS subsidy. This lever is set up to test the impacts of removing all CCS subsidies flowing to industry in the BAU scenario.</v>
      </c>
      <c r="Q674" s="354" t="str">
        <f>IF(ISBLANK(INDEX('Policy Characteristics'!K:K,MATCH($C674,'Policy Characteristics'!$C:$C,0))),"",INDEX('Policy Characteristics'!K:K,MATCH($C674,'Policy Characteristics'!$C:$C,0)))</f>
        <v>ccs.html#ccs</v>
      </c>
      <c r="R674" s="354" t="str">
        <f>IF(ISBLANK(INDEX('Policy Characteristics'!L:L,MATCH($C674,'Policy Characteristics'!$C:$C,0))),"",INDEX('Policy Characteristics'!L:L,MATCH($C674,'Policy Characteristics'!$C:$C,0)))</f>
        <v>carbon-capture-and-sequestration.html</v>
      </c>
    </row>
    <row r="675" spans="1:18" ht="19.899999999999999" customHeight="1">
      <c r="A675" s="354" t="str">
        <f>IF(ISBLANK(INDEX('Policy Characteristics'!A:A,MATCH($C675,'Policy Characteristics'!$C:$C,0))),"",INDEX('Policy Characteristics'!A:A,MATCH($C675,'Policy Characteristics'!$C:$C,0)))</f>
        <v>Industry</v>
      </c>
      <c r="B675" s="366" t="str">
        <f>IF(ISBLANK(INDEX('Policy Characteristics'!B:B,MATCH($C675,'Policy Characteristics'!$C:$C,0))),"",INDEX('Policy Characteristics'!B:B,MATCH($C675,'Policy Characteristics'!$C:$C,0)))</f>
        <v>Non BAU Industry CCS Subsidy</v>
      </c>
      <c r="C675" s="354" t="str">
        <f t="shared" si="35"/>
        <v>Boolean Use Non BAU Industry CCS Subsidies</v>
      </c>
      <c r="D675" s="348" t="s">
        <v>822</v>
      </c>
      <c r="E675" s="348"/>
      <c r="F675" t="s">
        <v>823</v>
      </c>
      <c r="H675" s="18">
        <v>2742</v>
      </c>
      <c r="I675" s="367" t="s">
        <v>670</v>
      </c>
      <c r="J675" s="368" t="str">
        <f>IF(ISBLANK(INDEX('Policy Characteristics'!D:D,MATCH($C675,'Policy Characteristics'!$C:$C,0))),"",INDEX('Policy Characteristics'!D:D,MATCH($C675,'Policy Characteristics'!$C:$C,0)))</f>
        <v>Industry CCS</v>
      </c>
      <c r="K675" s="354" t="str">
        <f>IF(ISBLANK(INDEX('Policy Characteristics'!E:E,MATCH($C675,'Policy Characteristics'!$C:$C,0))),"",INDEX('Policy Characteristics'!E:E,MATCH($C675,'Policy Characteristics'!$C:$C,0)))</f>
        <v>indst non BAU CCS</v>
      </c>
      <c r="L675" s="222">
        <f>IF(ISBLANK(INDEX('Policy Characteristics'!F:F,MATCH($C675,'Policy Characteristics'!$C:$C,0))),"",INDEX('Policy Characteristics'!F:F,MATCH($C675,'Policy Characteristics'!$C:$C,0)))</f>
        <v>0</v>
      </c>
      <c r="M675" s="222">
        <f>IF(ISBLANK(INDEX('Policy Characteristics'!G:G,MATCH($C675,'Policy Characteristics'!$C:$C,0))),"",INDEX('Policy Characteristics'!G:G,MATCH($C675,'Policy Characteristics'!$C:$C,0)))</f>
        <v>1</v>
      </c>
      <c r="N675" s="222">
        <f>IF(ISBLANK(INDEX('Policy Characteristics'!H:H,MATCH($C675,'Policy Characteristics'!$C:$C,0))),"",INDEX('Policy Characteristics'!H:H,MATCH($C675,'Policy Characteristics'!$C:$C,0)))</f>
        <v>1</v>
      </c>
      <c r="O675" s="354" t="str">
        <f>IF(ISBLANK(INDEX('Policy Characteristics'!I:I,MATCH($C675,'Policy Characteristics'!$C:$C,0))),"",INDEX('Policy Characteristics'!I:I,MATCH($C675,'Policy Characteristics'!$C:$C,0)))</f>
        <v>on/off</v>
      </c>
      <c r="P675" s="354" t="str">
        <f>IF(ISBLANK(INDEX('Policy Characteristics'!J:J,MATCH($C675,'Policy Characteristics'!$C:$C,0))),"",INDEX('Policy Characteristics'!J:J,MATCH($C675,'Policy Characteristics'!$C:$C,0)))</f>
        <v>**Description:** This policy allows users to model the emissions and cash flow impact of a non-BAU industry CCS subsidy. This lever is set up to test the impacts of removing all CCS subsidies flowing to industry in the BAU scenario.</v>
      </c>
      <c r="Q675" s="354" t="str">
        <f>IF(ISBLANK(INDEX('Policy Characteristics'!K:K,MATCH($C675,'Policy Characteristics'!$C:$C,0))),"",INDEX('Policy Characteristics'!K:K,MATCH($C675,'Policy Characteristics'!$C:$C,0)))</f>
        <v>ccs.html#ccs</v>
      </c>
      <c r="R675" s="354" t="str">
        <f>IF(ISBLANK(INDEX('Policy Characteristics'!L:L,MATCH($C675,'Policy Characteristics'!$C:$C,0))),"",INDEX('Policy Characteristics'!L:L,MATCH($C675,'Policy Characteristics'!$C:$C,0)))</f>
        <v>carbon-capture-and-sequestration.html</v>
      </c>
    </row>
    <row r="676" spans="1:18" ht="19.899999999999999" customHeight="1">
      <c r="A676" s="354" t="str">
        <f>IF(ISBLANK(INDEX('Policy Characteristics'!A:A,MATCH($C676,'Policy Characteristics'!$C:$C,0))),"",INDEX('Policy Characteristics'!A:A,MATCH($C676,'Policy Characteristics'!$C:$C,0)))</f>
        <v>Industry</v>
      </c>
      <c r="B676" s="366" t="str">
        <f>IF(ISBLANK(INDEX('Policy Characteristics'!B:B,MATCH($C676,'Policy Characteristics'!$C:$C,0))),"",INDEX('Policy Characteristics'!B:B,MATCH($C676,'Policy Characteristics'!$C:$C,0)))</f>
        <v>Non BAU Industry CCS Subsidy</v>
      </c>
      <c r="C676" s="354" t="str">
        <f t="shared" si="35"/>
        <v>Boolean Use Non BAU Industry CCS Subsidies</v>
      </c>
      <c r="D676" s="348" t="s">
        <v>824</v>
      </c>
      <c r="E676" s="348"/>
      <c r="F676" t="s">
        <v>825</v>
      </c>
      <c r="H676" s="18">
        <v>2743</v>
      </c>
      <c r="I676" s="367" t="s">
        <v>670</v>
      </c>
      <c r="J676" s="368" t="str">
        <f>IF(ISBLANK(INDEX('Policy Characteristics'!D:D,MATCH($C676,'Policy Characteristics'!$C:$C,0))),"",INDEX('Policy Characteristics'!D:D,MATCH($C676,'Policy Characteristics'!$C:$C,0)))</f>
        <v>Industry CCS</v>
      </c>
      <c r="K676" s="354" t="str">
        <f>IF(ISBLANK(INDEX('Policy Characteristics'!E:E,MATCH($C676,'Policy Characteristics'!$C:$C,0))),"",INDEX('Policy Characteristics'!E:E,MATCH($C676,'Policy Characteristics'!$C:$C,0)))</f>
        <v>indst non BAU CCS</v>
      </c>
      <c r="L676" s="222">
        <f>IF(ISBLANK(INDEX('Policy Characteristics'!F:F,MATCH($C676,'Policy Characteristics'!$C:$C,0))),"",INDEX('Policy Characteristics'!F:F,MATCH($C676,'Policy Characteristics'!$C:$C,0)))</f>
        <v>0</v>
      </c>
      <c r="M676" s="222">
        <f>IF(ISBLANK(INDEX('Policy Characteristics'!G:G,MATCH($C676,'Policy Characteristics'!$C:$C,0))),"",INDEX('Policy Characteristics'!G:G,MATCH($C676,'Policy Characteristics'!$C:$C,0)))</f>
        <v>1</v>
      </c>
      <c r="N676" s="222">
        <f>IF(ISBLANK(INDEX('Policy Characteristics'!H:H,MATCH($C676,'Policy Characteristics'!$C:$C,0))),"",INDEX('Policy Characteristics'!H:H,MATCH($C676,'Policy Characteristics'!$C:$C,0)))</f>
        <v>1</v>
      </c>
      <c r="O676" s="354" t="str">
        <f>IF(ISBLANK(INDEX('Policy Characteristics'!I:I,MATCH($C676,'Policy Characteristics'!$C:$C,0))),"",INDEX('Policy Characteristics'!I:I,MATCH($C676,'Policy Characteristics'!$C:$C,0)))</f>
        <v>on/off</v>
      </c>
      <c r="P676" s="354" t="str">
        <f>IF(ISBLANK(INDEX('Policy Characteristics'!J:J,MATCH($C676,'Policy Characteristics'!$C:$C,0))),"",INDEX('Policy Characteristics'!J:J,MATCH($C676,'Policy Characteristics'!$C:$C,0)))</f>
        <v>**Description:** This policy allows users to model the emissions and cash flow impact of a non-BAU industry CCS subsidy. This lever is set up to test the impacts of removing all CCS subsidies flowing to industry in the BAU scenario.</v>
      </c>
      <c r="Q676" s="354" t="str">
        <f>IF(ISBLANK(INDEX('Policy Characteristics'!K:K,MATCH($C676,'Policy Characteristics'!$C:$C,0))),"",INDEX('Policy Characteristics'!K:K,MATCH($C676,'Policy Characteristics'!$C:$C,0)))</f>
        <v>ccs.html#ccs</v>
      </c>
      <c r="R676" s="354" t="str">
        <f>IF(ISBLANK(INDEX('Policy Characteristics'!L:L,MATCH($C676,'Policy Characteristics'!$C:$C,0))),"",INDEX('Policy Characteristics'!L:L,MATCH($C676,'Policy Characteristics'!$C:$C,0)))</f>
        <v>carbon-capture-and-sequestration.html</v>
      </c>
    </row>
    <row r="677" spans="1:18" ht="19.899999999999999" customHeight="1">
      <c r="A677" s="354" t="str">
        <f>IF(ISBLANK(INDEX('Policy Characteristics'!A:A,MATCH($C677,'Policy Characteristics'!$C:$C,0))),"",INDEX('Policy Characteristics'!A:A,MATCH($C677,'Policy Characteristics'!$C:$C,0)))</f>
        <v>Industry</v>
      </c>
      <c r="B677" s="366" t="str">
        <f>IF(ISBLANK(INDEX('Policy Characteristics'!B:B,MATCH($C677,'Policy Characteristics'!$C:$C,0))),"",INDEX('Policy Characteristics'!B:B,MATCH($C677,'Policy Characteristics'!$C:$C,0)))</f>
        <v>Non BAU Industry CCS Subsidy</v>
      </c>
      <c r="C677" s="354" t="str">
        <f t="shared" si="35"/>
        <v>Boolean Use Non BAU Industry CCS Subsidies</v>
      </c>
      <c r="D677" s="348" t="s">
        <v>826</v>
      </c>
      <c r="E677" s="348"/>
      <c r="F677" t="s">
        <v>827</v>
      </c>
      <c r="H677" s="18">
        <v>2744</v>
      </c>
      <c r="I677" s="367" t="s">
        <v>670</v>
      </c>
      <c r="J677" s="368" t="str">
        <f>IF(ISBLANK(INDEX('Policy Characteristics'!D:D,MATCH($C677,'Policy Characteristics'!$C:$C,0))),"",INDEX('Policy Characteristics'!D:D,MATCH($C677,'Policy Characteristics'!$C:$C,0)))</f>
        <v>Industry CCS</v>
      </c>
      <c r="K677" s="354" t="str">
        <f>IF(ISBLANK(INDEX('Policy Characteristics'!E:E,MATCH($C677,'Policy Characteristics'!$C:$C,0))),"",INDEX('Policy Characteristics'!E:E,MATCH($C677,'Policy Characteristics'!$C:$C,0)))</f>
        <v>indst non BAU CCS</v>
      </c>
      <c r="L677" s="222">
        <f>IF(ISBLANK(INDEX('Policy Characteristics'!F:F,MATCH($C677,'Policy Characteristics'!$C:$C,0))),"",INDEX('Policy Characteristics'!F:F,MATCH($C677,'Policy Characteristics'!$C:$C,0)))</f>
        <v>0</v>
      </c>
      <c r="M677" s="222">
        <f>IF(ISBLANK(INDEX('Policy Characteristics'!G:G,MATCH($C677,'Policy Characteristics'!$C:$C,0))),"",INDEX('Policy Characteristics'!G:G,MATCH($C677,'Policy Characteristics'!$C:$C,0)))</f>
        <v>1</v>
      </c>
      <c r="N677" s="222">
        <f>IF(ISBLANK(INDEX('Policy Characteristics'!H:H,MATCH($C677,'Policy Characteristics'!$C:$C,0))),"",INDEX('Policy Characteristics'!H:H,MATCH($C677,'Policy Characteristics'!$C:$C,0)))</f>
        <v>1</v>
      </c>
      <c r="O677" s="354" t="str">
        <f>IF(ISBLANK(INDEX('Policy Characteristics'!I:I,MATCH($C677,'Policy Characteristics'!$C:$C,0))),"",INDEX('Policy Characteristics'!I:I,MATCH($C677,'Policy Characteristics'!$C:$C,0)))</f>
        <v>on/off</v>
      </c>
      <c r="P677" s="354" t="str">
        <f>IF(ISBLANK(INDEX('Policy Characteristics'!J:J,MATCH($C677,'Policy Characteristics'!$C:$C,0))),"",INDEX('Policy Characteristics'!J:J,MATCH($C677,'Policy Characteristics'!$C:$C,0)))</f>
        <v>**Description:** This policy allows users to model the emissions and cash flow impact of a non-BAU industry CCS subsidy. This lever is set up to test the impacts of removing all CCS subsidies flowing to industry in the BAU scenario.</v>
      </c>
      <c r="Q677" s="354" t="str">
        <f>IF(ISBLANK(INDEX('Policy Characteristics'!K:K,MATCH($C677,'Policy Characteristics'!$C:$C,0))),"",INDEX('Policy Characteristics'!K:K,MATCH($C677,'Policy Characteristics'!$C:$C,0)))</f>
        <v>ccs.html#ccs</v>
      </c>
      <c r="R677" s="354" t="str">
        <f>IF(ISBLANK(INDEX('Policy Characteristics'!L:L,MATCH($C677,'Policy Characteristics'!$C:$C,0))),"",INDEX('Policy Characteristics'!L:L,MATCH($C677,'Policy Characteristics'!$C:$C,0)))</f>
        <v>carbon-capture-and-sequestration.html</v>
      </c>
    </row>
    <row r="678" spans="1:18" ht="19.899999999999999" customHeight="1">
      <c r="A678" s="354" t="str">
        <f>IF(ISBLANK(INDEX('Policy Characteristics'!A:A,MATCH($C678,'Policy Characteristics'!$C:$C,0))),"",INDEX('Policy Characteristics'!A:A,MATCH($C678,'Policy Characteristics'!$C:$C,0)))</f>
        <v>Industry</v>
      </c>
      <c r="B678" s="366" t="str">
        <f>IF(ISBLANK(INDEX('Policy Characteristics'!B:B,MATCH($C678,'Policy Characteristics'!$C:$C,0))),"",INDEX('Policy Characteristics'!B:B,MATCH($C678,'Policy Characteristics'!$C:$C,0)))</f>
        <v>Non BAU Industry CCS Subsidy</v>
      </c>
      <c r="C678" s="354" t="str">
        <f t="shared" si="35"/>
        <v>Boolean Use Non BAU Industry CCS Subsidies</v>
      </c>
      <c r="D678" s="348" t="s">
        <v>828</v>
      </c>
      <c r="E678" s="348"/>
      <c r="F678" t="s">
        <v>829</v>
      </c>
      <c r="H678" s="18">
        <v>2745</v>
      </c>
      <c r="I678" s="367" t="s">
        <v>670</v>
      </c>
      <c r="J678" s="368" t="str">
        <f>IF(ISBLANK(INDEX('Policy Characteristics'!D:D,MATCH($C678,'Policy Characteristics'!$C:$C,0))),"",INDEX('Policy Characteristics'!D:D,MATCH($C678,'Policy Characteristics'!$C:$C,0)))</f>
        <v>Industry CCS</v>
      </c>
      <c r="K678" s="354" t="str">
        <f>IF(ISBLANK(INDEX('Policy Characteristics'!E:E,MATCH($C678,'Policy Characteristics'!$C:$C,0))),"",INDEX('Policy Characteristics'!E:E,MATCH($C678,'Policy Characteristics'!$C:$C,0)))</f>
        <v>indst non BAU CCS</v>
      </c>
      <c r="L678" s="222">
        <f>IF(ISBLANK(INDEX('Policy Characteristics'!F:F,MATCH($C678,'Policy Characteristics'!$C:$C,0))),"",INDEX('Policy Characteristics'!F:F,MATCH($C678,'Policy Characteristics'!$C:$C,0)))</f>
        <v>0</v>
      </c>
      <c r="M678" s="222">
        <f>IF(ISBLANK(INDEX('Policy Characteristics'!G:G,MATCH($C678,'Policy Characteristics'!$C:$C,0))),"",INDEX('Policy Characteristics'!G:G,MATCH($C678,'Policy Characteristics'!$C:$C,0)))</f>
        <v>1</v>
      </c>
      <c r="N678" s="222">
        <f>IF(ISBLANK(INDEX('Policy Characteristics'!H:H,MATCH($C678,'Policy Characteristics'!$C:$C,0))),"",INDEX('Policy Characteristics'!H:H,MATCH($C678,'Policy Characteristics'!$C:$C,0)))</f>
        <v>1</v>
      </c>
      <c r="O678" s="354" t="str">
        <f>IF(ISBLANK(INDEX('Policy Characteristics'!I:I,MATCH($C678,'Policy Characteristics'!$C:$C,0))),"",INDEX('Policy Characteristics'!I:I,MATCH($C678,'Policy Characteristics'!$C:$C,0)))</f>
        <v>on/off</v>
      </c>
      <c r="P678" s="354" t="str">
        <f>IF(ISBLANK(INDEX('Policy Characteristics'!J:J,MATCH($C678,'Policy Characteristics'!$C:$C,0))),"",INDEX('Policy Characteristics'!J:J,MATCH($C678,'Policy Characteristics'!$C:$C,0)))</f>
        <v>**Description:** This policy allows users to model the emissions and cash flow impact of a non-BAU industry CCS subsidy. This lever is set up to test the impacts of removing all CCS subsidies flowing to industry in the BAU scenario.</v>
      </c>
      <c r="Q678" s="354" t="str">
        <f>IF(ISBLANK(INDEX('Policy Characteristics'!K:K,MATCH($C678,'Policy Characteristics'!$C:$C,0))),"",INDEX('Policy Characteristics'!K:K,MATCH($C678,'Policy Characteristics'!$C:$C,0)))</f>
        <v>ccs.html#ccs</v>
      </c>
      <c r="R678" s="354" t="str">
        <f>IF(ISBLANK(INDEX('Policy Characteristics'!L:L,MATCH($C678,'Policy Characteristics'!$C:$C,0))),"",INDEX('Policy Characteristics'!L:L,MATCH($C678,'Policy Characteristics'!$C:$C,0)))</f>
        <v>carbon-capture-and-sequestration.html</v>
      </c>
    </row>
    <row r="679" spans="1:18" ht="19.899999999999999" customHeight="1">
      <c r="A679" s="354" t="str">
        <f>IF(ISBLANK(INDEX('Policy Characteristics'!A:A,MATCH($C679,'Policy Characteristics'!$C:$C,0))),"",INDEX('Policy Characteristics'!A:A,MATCH($C679,'Policy Characteristics'!$C:$C,0)))</f>
        <v>Industry</v>
      </c>
      <c r="B679" s="366" t="str">
        <f>IF(ISBLANK(INDEX('Policy Characteristics'!B:B,MATCH($C679,'Policy Characteristics'!$C:$C,0))),"",INDEX('Policy Characteristics'!B:B,MATCH($C679,'Policy Characteristics'!$C:$C,0)))</f>
        <v>Non BAU Industry CCS Subsidy</v>
      </c>
      <c r="C679" s="354" t="str">
        <f t="shared" si="35"/>
        <v>Boolean Use Non BAU Industry CCS Subsidies</v>
      </c>
      <c r="D679" s="348" t="s">
        <v>830</v>
      </c>
      <c r="E679" s="348"/>
      <c r="F679" t="s">
        <v>831</v>
      </c>
      <c r="H679" s="18">
        <v>2746</v>
      </c>
      <c r="I679" s="367" t="s">
        <v>670</v>
      </c>
      <c r="J679" s="368" t="str">
        <f>IF(ISBLANK(INDEX('Policy Characteristics'!D:D,MATCH($C679,'Policy Characteristics'!$C:$C,0))),"",INDEX('Policy Characteristics'!D:D,MATCH($C679,'Policy Characteristics'!$C:$C,0)))</f>
        <v>Industry CCS</v>
      </c>
      <c r="K679" s="354" t="str">
        <f>IF(ISBLANK(INDEX('Policy Characteristics'!E:E,MATCH($C679,'Policy Characteristics'!$C:$C,0))),"",INDEX('Policy Characteristics'!E:E,MATCH($C679,'Policy Characteristics'!$C:$C,0)))</f>
        <v>indst non BAU CCS</v>
      </c>
      <c r="L679" s="222">
        <f>IF(ISBLANK(INDEX('Policy Characteristics'!F:F,MATCH($C679,'Policy Characteristics'!$C:$C,0))),"",INDEX('Policy Characteristics'!F:F,MATCH($C679,'Policy Characteristics'!$C:$C,0)))</f>
        <v>0</v>
      </c>
      <c r="M679" s="222">
        <f>IF(ISBLANK(INDEX('Policy Characteristics'!G:G,MATCH($C679,'Policy Characteristics'!$C:$C,0))),"",INDEX('Policy Characteristics'!G:G,MATCH($C679,'Policy Characteristics'!$C:$C,0)))</f>
        <v>1</v>
      </c>
      <c r="N679" s="222">
        <f>IF(ISBLANK(INDEX('Policy Characteristics'!H:H,MATCH($C679,'Policy Characteristics'!$C:$C,0))),"",INDEX('Policy Characteristics'!H:H,MATCH($C679,'Policy Characteristics'!$C:$C,0)))</f>
        <v>1</v>
      </c>
      <c r="O679" s="354" t="str">
        <f>IF(ISBLANK(INDEX('Policy Characteristics'!I:I,MATCH($C679,'Policy Characteristics'!$C:$C,0))),"",INDEX('Policy Characteristics'!I:I,MATCH($C679,'Policy Characteristics'!$C:$C,0)))</f>
        <v>on/off</v>
      </c>
      <c r="P679" s="354" t="str">
        <f>IF(ISBLANK(INDEX('Policy Characteristics'!J:J,MATCH($C679,'Policy Characteristics'!$C:$C,0))),"",INDEX('Policy Characteristics'!J:J,MATCH($C679,'Policy Characteristics'!$C:$C,0)))</f>
        <v>**Description:** This policy allows users to model the emissions and cash flow impact of a non-BAU industry CCS subsidy. This lever is set up to test the impacts of removing all CCS subsidies flowing to industry in the BAU scenario.</v>
      </c>
      <c r="Q679" s="354" t="str">
        <f>IF(ISBLANK(INDEX('Policy Characteristics'!K:K,MATCH($C679,'Policy Characteristics'!$C:$C,0))),"",INDEX('Policy Characteristics'!K:K,MATCH($C679,'Policy Characteristics'!$C:$C,0)))</f>
        <v>ccs.html#ccs</v>
      </c>
      <c r="R679" s="354" t="str">
        <f>IF(ISBLANK(INDEX('Policy Characteristics'!L:L,MATCH($C679,'Policy Characteristics'!$C:$C,0))),"",INDEX('Policy Characteristics'!L:L,MATCH($C679,'Policy Characteristics'!$C:$C,0)))</f>
        <v>carbon-capture-and-sequestration.html</v>
      </c>
    </row>
    <row r="680" spans="1:18" ht="19.899999999999999" customHeight="1">
      <c r="A680" s="354" t="str">
        <f>IF(ISBLANK(INDEX('Policy Characteristics'!A:A,MATCH($C680,'Policy Characteristics'!$C:$C,0))),"",INDEX('Policy Characteristics'!A:A,MATCH($C680,'Policy Characteristics'!$C:$C,0)))</f>
        <v>Industry</v>
      </c>
      <c r="B680" s="366" t="str">
        <f>IF(ISBLANK(INDEX('Policy Characteristics'!B:B,MATCH($C680,'Policy Characteristics'!$C:$C,0))),"",INDEX('Policy Characteristics'!B:B,MATCH($C680,'Policy Characteristics'!$C:$C,0)))</f>
        <v>Non BAU Industry CCS Subsidy</v>
      </c>
      <c r="C680" s="354" t="str">
        <f t="shared" si="35"/>
        <v>Boolean Use Non BAU Industry CCS Subsidies</v>
      </c>
      <c r="D680" s="348" t="s">
        <v>832</v>
      </c>
      <c r="E680" s="348"/>
      <c r="F680" t="s">
        <v>833</v>
      </c>
      <c r="H680" s="18">
        <v>2747</v>
      </c>
      <c r="I680" s="367" t="s">
        <v>670</v>
      </c>
      <c r="J680" s="368" t="str">
        <f>IF(ISBLANK(INDEX('Policy Characteristics'!D:D,MATCH($C680,'Policy Characteristics'!$C:$C,0))),"",INDEX('Policy Characteristics'!D:D,MATCH($C680,'Policy Characteristics'!$C:$C,0)))</f>
        <v>Industry CCS</v>
      </c>
      <c r="K680" s="354" t="str">
        <f>IF(ISBLANK(INDEX('Policy Characteristics'!E:E,MATCH($C680,'Policy Characteristics'!$C:$C,0))),"",INDEX('Policy Characteristics'!E:E,MATCH($C680,'Policy Characteristics'!$C:$C,0)))</f>
        <v>indst non BAU CCS</v>
      </c>
      <c r="L680" s="222">
        <f>IF(ISBLANK(INDEX('Policy Characteristics'!F:F,MATCH($C680,'Policy Characteristics'!$C:$C,0))),"",INDEX('Policy Characteristics'!F:F,MATCH($C680,'Policy Characteristics'!$C:$C,0)))</f>
        <v>0</v>
      </c>
      <c r="M680" s="222">
        <f>IF(ISBLANK(INDEX('Policy Characteristics'!G:G,MATCH($C680,'Policy Characteristics'!$C:$C,0))),"",INDEX('Policy Characteristics'!G:G,MATCH($C680,'Policy Characteristics'!$C:$C,0)))</f>
        <v>1</v>
      </c>
      <c r="N680" s="222">
        <f>IF(ISBLANK(INDEX('Policy Characteristics'!H:H,MATCH($C680,'Policy Characteristics'!$C:$C,0))),"",INDEX('Policy Characteristics'!H:H,MATCH($C680,'Policy Characteristics'!$C:$C,0)))</f>
        <v>1</v>
      </c>
      <c r="O680" s="354" t="str">
        <f>IF(ISBLANK(INDEX('Policy Characteristics'!I:I,MATCH($C680,'Policy Characteristics'!$C:$C,0))),"",INDEX('Policy Characteristics'!I:I,MATCH($C680,'Policy Characteristics'!$C:$C,0)))</f>
        <v>on/off</v>
      </c>
      <c r="P680" s="354" t="str">
        <f>IF(ISBLANK(INDEX('Policy Characteristics'!J:J,MATCH($C680,'Policy Characteristics'!$C:$C,0))),"",INDEX('Policy Characteristics'!J:J,MATCH($C680,'Policy Characteristics'!$C:$C,0)))</f>
        <v>**Description:** This policy allows users to model the emissions and cash flow impact of a non-BAU industry CCS subsidy. This lever is set up to test the impacts of removing all CCS subsidies flowing to industry in the BAU scenario.</v>
      </c>
      <c r="Q680" s="354" t="str">
        <f>IF(ISBLANK(INDEX('Policy Characteristics'!K:K,MATCH($C680,'Policy Characteristics'!$C:$C,0))),"",INDEX('Policy Characteristics'!K:K,MATCH($C680,'Policy Characteristics'!$C:$C,0)))</f>
        <v>ccs.html#ccs</v>
      </c>
      <c r="R680" s="354" t="str">
        <f>IF(ISBLANK(INDEX('Policy Characteristics'!L:L,MATCH($C680,'Policy Characteristics'!$C:$C,0))),"",INDEX('Policy Characteristics'!L:L,MATCH($C680,'Policy Characteristics'!$C:$C,0)))</f>
        <v>carbon-capture-and-sequestration.html</v>
      </c>
    </row>
    <row r="681" spans="1:18" ht="19.899999999999999" customHeight="1">
      <c r="A681" s="354" t="str">
        <f>IF(ISBLANK(INDEX('Policy Characteristics'!A:A,MATCH($C681,'Policy Characteristics'!$C:$C,0))),"",INDEX('Policy Characteristics'!A:A,MATCH($C681,'Policy Characteristics'!$C:$C,0)))</f>
        <v>Industry</v>
      </c>
      <c r="B681" s="366" t="str">
        <f>IF(ISBLANK(INDEX('Policy Characteristics'!B:B,MATCH($C681,'Policy Characteristics'!$C:$C,0))),"",INDEX('Policy Characteristics'!B:B,MATCH($C681,'Policy Characteristics'!$C:$C,0)))</f>
        <v>Cement Clinker Substitution</v>
      </c>
      <c r="C681" t="s">
        <v>358</v>
      </c>
      <c r="D681" s="253"/>
      <c r="E681" s="253"/>
      <c r="F681" s="253"/>
      <c r="G681" s="253"/>
      <c r="H681" s="18">
        <v>43</v>
      </c>
      <c r="I681" s="367" t="s">
        <v>670</v>
      </c>
      <c r="J681" s="368" t="str">
        <f>IF(ISBLANK(INDEX('Policy Characteristics'!D:D,MATCH($C681,'Policy Characteristics'!$C:$C,0))),"",INDEX('Policy Characteristics'!D:D,MATCH($C681,'Policy Characteristics'!$C:$C,0)))</f>
        <v>Cement Clinker Substitution</v>
      </c>
      <c r="K681" s="354" t="str">
        <f>IF(ISBLANK(INDEX('Policy Characteristics'!E:E,MATCH($C681,'Policy Characteristics'!$C:$C,0))),"",INDEX('Policy Characteristics'!E:E,MATCH($C681,'Policy Characteristics'!$C:$C,0)))</f>
        <v>indst cement measures</v>
      </c>
      <c r="L681" s="222">
        <f>IF(ISBLANK(INDEX('Policy Characteristics'!F:F,MATCH($C681,'Policy Characteristics'!$C:$C,0))),"",INDEX('Policy Characteristics'!F:F,MATCH($C681,'Policy Characteristics'!$C:$C,0)))</f>
        <v>0</v>
      </c>
      <c r="M681" s="222">
        <f>IF(ISBLANK(INDEX('Policy Characteristics'!G:G,MATCH($C681,'Policy Characteristics'!$C:$C,0))),"",INDEX('Policy Characteristics'!G:G,MATCH($C681,'Policy Characteristics'!$C:$C,0)))</f>
        <v>1</v>
      </c>
      <c r="N681" s="222">
        <f>IF(ISBLANK(INDEX('Policy Characteristics'!H:H,MATCH($C681,'Policy Characteristics'!$C:$C,0))),"",INDEX('Policy Characteristics'!H:H,MATCH($C681,'Policy Characteristics'!$C:$C,0)))</f>
        <v>0.01</v>
      </c>
      <c r="O681" s="354" t="str">
        <f>IF(ISBLANK(INDEX('Policy Characteristics'!I:I,MATCH($C681,'Policy Characteristics'!$C:$C,0))),"",INDEX('Policy Characteristics'!I:I,MATCH($C681,'Policy Characteristics'!$C:$C,0)))</f>
        <v>% of potential achieved</v>
      </c>
      <c r="P681" s="354" t="str">
        <f>IF(ISBLANK(INDEX('Policy Characteristics'!J:J,MATCH($C681,'Policy Characteristics'!$C:$C,0))),"",INDEX('Policy Characteristics'!J:J,MATCH($C681,'Policy Characteristics'!$C:$C,0)))</f>
        <v>**Description:** This policy reduces CO2 emissions from the cement industry by substituting other inputs, such as fly ash, for a portion of the clinker in cement. // **Guidance for setting values:** If this policy is fully implemented (set to 100%), the share of clinker in cement will be reduced to 60%. This reduction achieves the full potential for carbon emission abatement assessed from the current level of clinker use.</v>
      </c>
      <c r="Q681" s="354" t="str">
        <f>IF(ISBLANK(INDEX('Policy Characteristics'!K:K,MATCH($C681,'Policy Characteristics'!$C:$C,0))),"",INDEX('Policy Characteristics'!K:K,MATCH($C681,'Policy Characteristics'!$C:$C,0)))</f>
        <v>industry-ag-main.html#clinker</v>
      </c>
      <c r="R681" s="354" t="str">
        <f>IF(ISBLANK(INDEX('Policy Characteristics'!L:L,MATCH($C681,'Policy Characteristics'!$C:$C,0))),"",INDEX('Policy Characteristics'!L:L,MATCH($C681,'Policy Characteristics'!$C:$C,0)))</f>
        <v>cement-clinker-substitution.html</v>
      </c>
    </row>
    <row r="682" spans="1:18" s="354" customFormat="1" ht="19.899999999999999" customHeight="1">
      <c r="A682" s="354" t="str">
        <f>IF(ISBLANK(INDEX('Policy Characteristics'!A:A,MATCH($C682,'Policy Characteristics'!$C:$C,0))),"",INDEX('Policy Characteristics'!A:A,MATCH($C682,'Policy Characteristics'!$C:$C,0)))</f>
        <v>Industry</v>
      </c>
      <c r="B682" s="366" t="str">
        <f>IF(ISBLANK(INDEX('Policy Characteristics'!B:B,MATCH($C682,'Policy Characteristics'!$C:$C,0))),"",INDEX('Policy Characteristics'!B:B,MATCH($C682,'Policy Characteristics'!$C:$C,0)))</f>
        <v>Cogeneration and Waste Heat Recovery</v>
      </c>
      <c r="C682" t="s">
        <v>364</v>
      </c>
      <c r="D682" s="253"/>
      <c r="E682" s="253"/>
      <c r="F682" s="253"/>
      <c r="G682" s="253"/>
      <c r="H682" s="18">
        <v>44</v>
      </c>
      <c r="I682" s="367" t="s">
        <v>670</v>
      </c>
      <c r="J682" s="368" t="str">
        <f>IF(ISBLANK(INDEX('Policy Characteristics'!D:D,MATCH($C682,'Policy Characteristics'!$C:$C,0))),"",INDEX('Policy Characteristics'!D:D,MATCH($C682,'Policy Characteristics'!$C:$C,0)))</f>
        <v>Cogeneration and Waste Heat Recovery</v>
      </c>
      <c r="K682" s="354" t="str">
        <f>IF(ISBLANK(INDEX('Policy Characteristics'!E:E,MATCH($C682,'Policy Characteristics'!$C:$C,0))),"",INDEX('Policy Characteristics'!E:E,MATCH($C682,'Policy Characteristics'!$C:$C,0)))</f>
        <v>indst CHP</v>
      </c>
      <c r="L682" s="222">
        <f>IF(ISBLANK(INDEX('Policy Characteristics'!F:F,MATCH($C682,'Policy Characteristics'!$C:$C,0))),"",INDEX('Policy Characteristics'!F:F,MATCH($C682,'Policy Characteristics'!$C:$C,0)))</f>
        <v>0</v>
      </c>
      <c r="M682" s="222">
        <f>IF(ISBLANK(INDEX('Policy Characteristics'!G:G,MATCH($C682,'Policy Characteristics'!$C:$C,0))),"",INDEX('Policy Characteristics'!G:G,MATCH($C682,'Policy Characteristics'!$C:$C,0)))</f>
        <v>1</v>
      </c>
      <c r="N682" s="222">
        <f>IF(ISBLANK(INDEX('Policy Characteristics'!H:H,MATCH($C682,'Policy Characteristics'!$C:$C,0))),"",INDEX('Policy Characteristics'!H:H,MATCH($C682,'Policy Characteristics'!$C:$C,0)))</f>
        <v>0.01</v>
      </c>
      <c r="O682" s="354" t="str">
        <f>IF(ISBLANK(INDEX('Policy Characteristics'!I:I,MATCH($C682,'Policy Characteristics'!$C:$C,0))),"",INDEX('Policy Characteristics'!I:I,MATCH($C682,'Policy Characteristics'!$C:$C,0)))</f>
        <v>% of potential achieved</v>
      </c>
      <c r="P682" s="354" t="str">
        <f>IF(ISBLANK(INDEX('Policy Characteristics'!J:J,MATCH($C682,'Policy Characteristics'!$C:$C,0))),"",INDEX('Policy Characteristics'!J:J,MATCH($C682,'Policy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5.4% for all industries in 2050.</v>
      </c>
      <c r="Q682" s="354" t="str">
        <f>IF(ISBLANK(INDEX('Policy Characteristics'!K:K,MATCH($C682,'Policy Characteristics'!$C:$C,0))),"",INDEX('Policy Characteristics'!K:K,MATCH($C682,'Policy Characteristics'!$C:$C,0)))</f>
        <v>industry-ag-main.html#cogen</v>
      </c>
      <c r="R682" s="354" t="str">
        <f>IF(ISBLANK(INDEX('Policy Characteristics'!L:L,MATCH($C682,'Policy Characteristics'!$C:$C,0))),"",INDEX('Policy Characteristics'!L:L,MATCH($C682,'Policy Characteristics'!$C:$C,0)))</f>
        <v>cogeneration-and-waste-heat-recovery.html</v>
      </c>
    </row>
    <row r="683" spans="1:18" s="354" customFormat="1" ht="19.899999999999999" customHeight="1">
      <c r="A683" s="354" t="str">
        <f>IF(ISBLANK(INDEX('Policy Characteristics'!A:A,MATCH($C683,'Policy Characteristics'!$C:$C,0))),"",INDEX('Policy Characteristics'!A:A,MATCH($C683,'Policy Characteristics'!$C:$C,0)))</f>
        <v>Industry</v>
      </c>
      <c r="B683" s="366" t="str">
        <f>IF(ISBLANK(INDEX('Policy Characteristics'!B:B,MATCH($C683,'Policy Characteristics'!$C:$C,0))),"",INDEX('Policy Characteristics'!B:B,MATCH($C683,'Policy Characteristics'!$C:$C,0)))</f>
        <v>Early Retirement of Industrial Facilities</v>
      </c>
      <c r="C683" t="s">
        <v>369</v>
      </c>
      <c r="D683" s="253"/>
      <c r="E683" s="253"/>
      <c r="F683" s="253"/>
      <c r="G683" s="253"/>
      <c r="H683" s="18">
        <v>45</v>
      </c>
      <c r="I683" s="367" t="s">
        <v>670</v>
      </c>
      <c r="J683" s="368" t="str">
        <f>IF(ISBLANK(INDEX('Policy Characteristics'!D:D,MATCH($C683,'Policy Characteristics'!$C:$C,0))),"",INDEX('Policy Characteristics'!D:D,MATCH($C683,'Policy Characteristics'!$C:$C,0)))</f>
        <v>Early Retirement of Industrial Facilities</v>
      </c>
      <c r="K683" s="354" t="str">
        <f>IF(ISBLANK(INDEX('Policy Characteristics'!E:E,MATCH($C683,'Policy Characteristics'!$C:$C,0))),"",INDEX('Policy Characteristics'!E:E,MATCH($C683,'Policy Characteristics'!$C:$C,0)))</f>
        <v>indst early retirement</v>
      </c>
      <c r="L683" s="222">
        <f>IF(ISBLANK(INDEX('Policy Characteristics'!F:F,MATCH($C683,'Policy Characteristics'!$C:$C,0))),"",INDEX('Policy Characteristics'!F:F,MATCH($C683,'Policy Characteristics'!$C:$C,0)))</f>
        <v>0</v>
      </c>
      <c r="M683" s="222">
        <f>IF(ISBLANK(INDEX('Policy Characteristics'!G:G,MATCH($C683,'Policy Characteristics'!$C:$C,0))),"",INDEX('Policy Characteristics'!G:G,MATCH($C683,'Policy Characteristics'!$C:$C,0)))</f>
        <v>1</v>
      </c>
      <c r="N683" s="222">
        <f>IF(ISBLANK(INDEX('Policy Characteristics'!H:H,MATCH($C683,'Policy Characteristics'!$C:$C,0))),"",INDEX('Policy Characteristics'!H:H,MATCH($C683,'Policy Characteristics'!$C:$C,0)))</f>
        <v>0.01</v>
      </c>
      <c r="O683" s="354" t="str">
        <f>IF(ISBLANK(INDEX('Policy Characteristics'!I:I,MATCH($C683,'Policy Characteristics'!$C:$C,0))),"",INDEX('Policy Characteristics'!I:I,MATCH($C683,'Policy Characteristics'!$C:$C,0)))</f>
        <v>% of potential achieved</v>
      </c>
      <c r="P683" s="354" t="str">
        <f>IF(ISBLANK(INDEX('Policy Characteristics'!J:J,MATCH($C683,'Policy Characteristics'!$C:$C,0))),"",INDEX('Policy Characteristics'!J:J,MATCH($C683,'Policy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83" s="354" t="str">
        <f>IF(ISBLANK(INDEX('Policy Characteristics'!K:K,MATCH($C683,'Policy Characteristics'!$C:$C,0))),"",INDEX('Policy Characteristics'!K:K,MATCH($C683,'Policy Characteristics'!$C:$C,0)))</f>
        <v>industry-ag-main.html#early-ret</v>
      </c>
      <c r="R683" s="354" t="str">
        <f>IF(ISBLANK(INDEX('Policy Characteristics'!L:L,MATCH($C683,'Policy Characteristics'!$C:$C,0))),"",INDEX('Policy Characteristics'!L:L,MATCH($C683,'Policy Characteristics'!$C:$C,0)))</f>
        <v>early-retirement-of-industrial-facilities.html</v>
      </c>
    </row>
    <row r="684" spans="1:18" ht="19.899999999999999" customHeight="1">
      <c r="A684" s="354" t="str">
        <f>IF(ISBLANK(INDEX('Policy Characteristics'!A:A,MATCH($C684,'Policy Characteristics'!$C:$C,0))),"",INDEX('Policy Characteristics'!A:A,MATCH($C684,'Policy Characteristics'!$C:$C,0)))</f>
        <v>Industry</v>
      </c>
      <c r="B684" s="366" t="str">
        <f>IF(ISBLANK(INDEX('Policy Characteristics'!B:B,MATCH($C684,'Policy Characteristics'!$C:$C,0))),"",INDEX('Policy Characteristics'!B:B,MATCH($C684,'Policy Characteristics'!$C:$C,0)))</f>
        <v>Electrification</v>
      </c>
      <c r="C684" t="s">
        <v>387</v>
      </c>
      <c r="D684" s="253" t="s">
        <v>784</v>
      </c>
      <c r="E684" t="s">
        <v>838</v>
      </c>
      <c r="F684" t="s">
        <v>785</v>
      </c>
      <c r="G684" s="253" t="s">
        <v>839</v>
      </c>
      <c r="H684" s="18">
        <v>1834</v>
      </c>
      <c r="I684" s="367" t="s">
        <v>670</v>
      </c>
      <c r="J684" s="368" t="str">
        <f>IF(ISBLANK(INDEX('Policy Characteristics'!D:D,MATCH($C684,'Policy Characteristics'!$C:$C,0))),"",INDEX('Policy Characteristics'!D:D,MATCH($C684,'Policy Characteristics'!$C:$C,0)))</f>
        <v>Electrification</v>
      </c>
      <c r="K684" s="354" t="str">
        <f>IF(ISBLANK(INDEX('Policy Characteristics'!E:E,MATCH($C684,'Policy Characteristics'!$C:$C,0))),"",INDEX('Policy Characteristics'!E:E,MATCH($C684,'Policy Characteristics'!$C:$C,0)))</f>
        <v>indst shift to electricity</v>
      </c>
      <c r="L684" s="222">
        <f>IF(ISBLANK(INDEX('Policy Characteristics'!F:F,MATCH($C684,'Policy Characteristics'!$C:$C,0))),"",INDEX('Policy Characteristics'!F:F,MATCH($C684,'Policy Characteristics'!$C:$C,0)))</f>
        <v>0</v>
      </c>
      <c r="M684" s="222">
        <f>IF(ISBLANK(INDEX('Policy Characteristics'!G:G,MATCH($C684,'Policy Characteristics'!$C:$C,0))),"",INDEX('Policy Characteristics'!G:G,MATCH($C684,'Policy Characteristics'!$C:$C,0)))</f>
        <v>1</v>
      </c>
      <c r="N684" s="222">
        <f>IF(ISBLANK(INDEX('Policy Characteristics'!H:H,MATCH($C684,'Policy Characteristics'!$C:$C,0))),"",INDEX('Policy Characteristics'!H:H,MATCH($C684,'Policy Characteristics'!$C:$C,0)))</f>
        <v>0.01</v>
      </c>
      <c r="O684" s="354" t="str">
        <f>IF(ISBLANK(INDEX('Policy Characteristics'!I:I,MATCH($C684,'Policy Characteristics'!$C:$C,0))),"",INDEX('Policy Characteristics'!I:I,MATCH($C684,'Policy Characteristics'!$C:$C,0)))</f>
        <v>% of fuel shifted</v>
      </c>
      <c r="P684" s="354" t="str">
        <f>IF(ISBLANK(INDEX('Policy Characteristics'!J:J,MATCH($C684,'Policy Characteristics'!$C:$C,0))),"",INDEX('Policy Characteristics'!J:J,MATCH($C684,'Policy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4" s="354" t="str">
        <f>IF(ISBLANK(INDEX('Policy Characteristics'!K:K,MATCH($C684,'Policy Characteristics'!$C:$C,0))),"",INDEX('Policy Characteristics'!K:K,MATCH($C684,'Policy Characteristics'!$C:$C,0)))</f>
        <v>industry-ag-main.html#fuel-switching</v>
      </c>
      <c r="R684" s="354" t="str">
        <f>IF(ISBLANK(INDEX('Policy Characteristics'!L:L,MATCH($C684,'Policy Characteristics'!$C:$C,0))),"",INDEX('Policy Characteristics'!L:L,MATCH($C684,'Policy Characteristics'!$C:$C,0)))</f>
        <v>industry-elec-and-hydrogen.html</v>
      </c>
    </row>
    <row r="685" spans="1:18" ht="19.899999999999999" customHeight="1">
      <c r="A685" s="354" t="str">
        <f>IF(ISBLANK(INDEX('Policy Characteristics'!A:A,MATCH($C685,'Policy Characteristics'!$C:$C,0))),"",INDEX('Policy Characteristics'!A:A,MATCH($C685,'Policy Characteristics'!$C:$C,0)))</f>
        <v>Industry</v>
      </c>
      <c r="B685" s="366" t="str">
        <f>IF(ISBLANK(INDEX('Policy Characteristics'!B:B,MATCH($C685,'Policy Characteristics'!$C:$C,0))),"",INDEX('Policy Characteristics'!B:B,MATCH($C685,'Policy Characteristics'!$C:$C,0)))</f>
        <v>Electrification</v>
      </c>
      <c r="C685" s="354" t="str">
        <f t="shared" ref="C685:C710" si="36">C$684</f>
        <v>Fraction of Eligible Industrial Energy Use Shifted to Electricity</v>
      </c>
      <c r="D685" s="253" t="s">
        <v>784</v>
      </c>
      <c r="E685" t="s">
        <v>840</v>
      </c>
      <c r="F685" t="s">
        <v>785</v>
      </c>
      <c r="G685" s="253" t="s">
        <v>841</v>
      </c>
      <c r="H685" s="18">
        <v>1835</v>
      </c>
      <c r="I685" s="367" t="s">
        <v>670</v>
      </c>
      <c r="J685" s="368" t="str">
        <f>IF(ISBLANK(INDEX('Policy Characteristics'!D:D,MATCH($C685,'Policy Characteristics'!$C:$C,0))),"",INDEX('Policy Characteristics'!D:D,MATCH($C685,'Policy Characteristics'!$C:$C,0)))</f>
        <v>Electrification</v>
      </c>
      <c r="K685" s="354" t="str">
        <f>IF(ISBLANK(INDEX('Policy Characteristics'!E:E,MATCH($C685,'Policy Characteristics'!$C:$C,0))),"",INDEX('Policy Characteristics'!E:E,MATCH($C685,'Policy Characteristics'!$C:$C,0)))</f>
        <v>indst shift to electricity</v>
      </c>
      <c r="L685" s="222">
        <f>IF(ISBLANK(INDEX('Policy Characteristics'!F:F,MATCH($C685,'Policy Characteristics'!$C:$C,0))),"",INDEX('Policy Characteristics'!F:F,MATCH($C685,'Policy Characteristics'!$C:$C,0)))</f>
        <v>0</v>
      </c>
      <c r="M685" s="222">
        <f>IF(ISBLANK(INDEX('Policy Characteristics'!G:G,MATCH($C685,'Policy Characteristics'!$C:$C,0))),"",INDEX('Policy Characteristics'!G:G,MATCH($C685,'Policy Characteristics'!$C:$C,0)))</f>
        <v>1</v>
      </c>
      <c r="N685" s="222">
        <f>IF(ISBLANK(INDEX('Policy Characteristics'!H:H,MATCH($C685,'Policy Characteristics'!$C:$C,0))),"",INDEX('Policy Characteristics'!H:H,MATCH($C685,'Policy Characteristics'!$C:$C,0)))</f>
        <v>0.01</v>
      </c>
      <c r="O685" s="354" t="str">
        <f>IF(ISBLANK(INDEX('Policy Characteristics'!I:I,MATCH($C685,'Policy Characteristics'!$C:$C,0))),"",INDEX('Policy Characteristics'!I:I,MATCH($C685,'Policy Characteristics'!$C:$C,0)))</f>
        <v>% of fuel shifted</v>
      </c>
      <c r="P685" s="354" t="str">
        <f>IF(ISBLANK(INDEX('Policy Characteristics'!J:J,MATCH($C685,'Policy Characteristics'!$C:$C,0))),"",INDEX('Policy Characteristics'!J:J,MATCH($C685,'Policy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5" s="354" t="str">
        <f>IF(ISBLANK(INDEX('Policy Characteristics'!K:K,MATCH($C685,'Policy Characteristics'!$C:$C,0))),"",INDEX('Policy Characteristics'!K:K,MATCH($C685,'Policy Characteristics'!$C:$C,0)))</f>
        <v>industry-ag-main.html#fuel-switching</v>
      </c>
      <c r="R685" s="354" t="str">
        <f>IF(ISBLANK(INDEX('Policy Characteristics'!L:L,MATCH($C685,'Policy Characteristics'!$C:$C,0))),"",INDEX('Policy Characteristics'!L:L,MATCH($C685,'Policy Characteristics'!$C:$C,0)))</f>
        <v>industry-elec-and-hydrogen.html</v>
      </c>
    </row>
    <row r="686" spans="1:18" ht="19.899999999999999" customHeight="1">
      <c r="A686" s="354" t="str">
        <f>IF(ISBLANK(INDEX('Policy Characteristics'!A:A,MATCH($C686,'Policy Characteristics'!$C:$C,0))),"",INDEX('Policy Characteristics'!A:A,MATCH($C686,'Policy Characteristics'!$C:$C,0)))</f>
        <v>Industry</v>
      </c>
      <c r="B686" s="366" t="str">
        <f>IF(ISBLANK(INDEX('Policy Characteristics'!B:B,MATCH($C686,'Policy Characteristics'!$C:$C,0))),"",INDEX('Policy Characteristics'!B:B,MATCH($C686,'Policy Characteristics'!$C:$C,0)))</f>
        <v>Electrification</v>
      </c>
      <c r="C686" s="354" t="str">
        <f t="shared" si="36"/>
        <v>Fraction of Eligible Industrial Energy Use Shifted to Electricity</v>
      </c>
      <c r="D686" s="253" t="s">
        <v>784</v>
      </c>
      <c r="E686" t="s">
        <v>842</v>
      </c>
      <c r="F686" t="s">
        <v>785</v>
      </c>
      <c r="G686" s="253" t="s">
        <v>843</v>
      </c>
      <c r="H686" s="18">
        <v>1836</v>
      </c>
      <c r="I686" s="367" t="s">
        <v>670</v>
      </c>
      <c r="J686" s="368" t="str">
        <f>IF(ISBLANK(INDEX('Policy Characteristics'!D:D,MATCH($C686,'Policy Characteristics'!$C:$C,0))),"",INDEX('Policy Characteristics'!D:D,MATCH($C686,'Policy Characteristics'!$C:$C,0)))</f>
        <v>Electrification</v>
      </c>
      <c r="K686" s="354" t="str">
        <f>IF(ISBLANK(INDEX('Policy Characteristics'!E:E,MATCH($C686,'Policy Characteristics'!$C:$C,0))),"",INDEX('Policy Characteristics'!E:E,MATCH($C686,'Policy Characteristics'!$C:$C,0)))</f>
        <v>indst shift to electricity</v>
      </c>
      <c r="L686" s="222">
        <f>IF(ISBLANK(INDEX('Policy Characteristics'!F:F,MATCH($C686,'Policy Characteristics'!$C:$C,0))),"",INDEX('Policy Characteristics'!F:F,MATCH($C686,'Policy Characteristics'!$C:$C,0)))</f>
        <v>0</v>
      </c>
      <c r="M686" s="222">
        <f>IF(ISBLANK(INDEX('Policy Characteristics'!G:G,MATCH($C686,'Policy Characteristics'!$C:$C,0))),"",INDEX('Policy Characteristics'!G:G,MATCH($C686,'Policy Characteristics'!$C:$C,0)))</f>
        <v>1</v>
      </c>
      <c r="N686" s="222">
        <f>IF(ISBLANK(INDEX('Policy Characteristics'!H:H,MATCH($C686,'Policy Characteristics'!$C:$C,0))),"",INDEX('Policy Characteristics'!H:H,MATCH($C686,'Policy Characteristics'!$C:$C,0)))</f>
        <v>0.01</v>
      </c>
      <c r="O686" s="354" t="str">
        <f>IF(ISBLANK(INDEX('Policy Characteristics'!I:I,MATCH($C686,'Policy Characteristics'!$C:$C,0))),"",INDEX('Policy Characteristics'!I:I,MATCH($C686,'Policy Characteristics'!$C:$C,0)))</f>
        <v>% of fuel shifted</v>
      </c>
      <c r="P686" s="354" t="str">
        <f>IF(ISBLANK(INDEX('Policy Characteristics'!J:J,MATCH($C686,'Policy Characteristics'!$C:$C,0))),"",INDEX('Policy Characteristics'!J:J,MATCH($C686,'Policy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6" s="354" t="str">
        <f>IF(ISBLANK(INDEX('Policy Characteristics'!K:K,MATCH($C686,'Policy Characteristics'!$C:$C,0))),"",INDEX('Policy Characteristics'!K:K,MATCH($C686,'Policy Characteristics'!$C:$C,0)))</f>
        <v>industry-ag-main.html#fuel-switching</v>
      </c>
      <c r="R686" s="354" t="str">
        <f>IF(ISBLANK(INDEX('Policy Characteristics'!L:L,MATCH($C686,'Policy Characteristics'!$C:$C,0))),"",INDEX('Policy Characteristics'!L:L,MATCH($C686,'Policy Characteristics'!$C:$C,0)))</f>
        <v>industry-elec-and-hydrogen.html</v>
      </c>
    </row>
    <row r="687" spans="1:18" ht="19.899999999999999" customHeight="1">
      <c r="A687" s="354" t="str">
        <f>IF(ISBLANK(INDEX('Policy Characteristics'!A:A,MATCH($C687,'Policy Characteristics'!$C:$C,0))),"",INDEX('Policy Characteristics'!A:A,MATCH($C687,'Policy Characteristics'!$C:$C,0)))</f>
        <v>Industry</v>
      </c>
      <c r="B687" s="366" t="str">
        <f>IF(ISBLANK(INDEX('Policy Characteristics'!B:B,MATCH($C687,'Policy Characteristics'!$C:$C,0))),"",INDEX('Policy Characteristics'!B:B,MATCH($C687,'Policy Characteristics'!$C:$C,0)))</f>
        <v>Electrification</v>
      </c>
      <c r="C687" s="354" t="str">
        <f t="shared" si="36"/>
        <v>Fraction of Eligible Industrial Energy Use Shifted to Electricity</v>
      </c>
      <c r="D687" s="253" t="s">
        <v>784</v>
      </c>
      <c r="E687" t="s">
        <v>844</v>
      </c>
      <c r="F687" t="s">
        <v>785</v>
      </c>
      <c r="G687" s="253" t="s">
        <v>845</v>
      </c>
      <c r="H687" s="18">
        <v>1837</v>
      </c>
      <c r="I687" s="367" t="s">
        <v>670</v>
      </c>
      <c r="J687" s="368" t="str">
        <f>IF(ISBLANK(INDEX('Policy Characteristics'!D:D,MATCH($C687,'Policy Characteristics'!$C:$C,0))),"",INDEX('Policy Characteristics'!D:D,MATCH($C687,'Policy Characteristics'!$C:$C,0)))</f>
        <v>Electrification</v>
      </c>
      <c r="K687" s="354" t="str">
        <f>IF(ISBLANK(INDEX('Policy Characteristics'!E:E,MATCH($C687,'Policy Characteristics'!$C:$C,0))),"",INDEX('Policy Characteristics'!E:E,MATCH($C687,'Policy Characteristics'!$C:$C,0)))</f>
        <v>indst shift to electricity</v>
      </c>
      <c r="L687" s="222">
        <f>IF(ISBLANK(INDEX('Policy Characteristics'!F:F,MATCH($C687,'Policy Characteristics'!$C:$C,0))),"",INDEX('Policy Characteristics'!F:F,MATCH($C687,'Policy Characteristics'!$C:$C,0)))</f>
        <v>0</v>
      </c>
      <c r="M687" s="222">
        <f>IF(ISBLANK(INDEX('Policy Characteristics'!G:G,MATCH($C687,'Policy Characteristics'!$C:$C,0))),"",INDEX('Policy Characteristics'!G:G,MATCH($C687,'Policy Characteristics'!$C:$C,0)))</f>
        <v>1</v>
      </c>
      <c r="N687" s="222">
        <f>IF(ISBLANK(INDEX('Policy Characteristics'!H:H,MATCH($C687,'Policy Characteristics'!$C:$C,0))),"",INDEX('Policy Characteristics'!H:H,MATCH($C687,'Policy Characteristics'!$C:$C,0)))</f>
        <v>0.01</v>
      </c>
      <c r="O687" s="354" t="str">
        <f>IF(ISBLANK(INDEX('Policy Characteristics'!I:I,MATCH($C687,'Policy Characteristics'!$C:$C,0))),"",INDEX('Policy Characteristics'!I:I,MATCH($C687,'Policy Characteristics'!$C:$C,0)))</f>
        <v>% of fuel shifted</v>
      </c>
      <c r="P687" s="354" t="str">
        <f>IF(ISBLANK(INDEX('Policy Characteristics'!J:J,MATCH($C687,'Policy Characteristics'!$C:$C,0))),"",INDEX('Policy Characteristics'!J:J,MATCH($C687,'Policy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7" s="354" t="str">
        <f>IF(ISBLANK(INDEX('Policy Characteristics'!K:K,MATCH($C687,'Policy Characteristics'!$C:$C,0))),"",INDEX('Policy Characteristics'!K:K,MATCH($C687,'Policy Characteristics'!$C:$C,0)))</f>
        <v>industry-ag-main.html#fuel-switching</v>
      </c>
      <c r="R687" s="354" t="str">
        <f>IF(ISBLANK(INDEX('Policy Characteristics'!L:L,MATCH($C687,'Policy Characteristics'!$C:$C,0))),"",INDEX('Policy Characteristics'!L:L,MATCH($C687,'Policy Characteristics'!$C:$C,0)))</f>
        <v>industry-elec-and-hydrogen.html</v>
      </c>
    </row>
    <row r="688" spans="1:18" ht="19.899999999999999" customHeight="1">
      <c r="A688" s="354" t="str">
        <f>IF(ISBLANK(INDEX('Policy Characteristics'!A:A,MATCH($C688,'Policy Characteristics'!$C:$C,0))),"",INDEX('Policy Characteristics'!A:A,MATCH($C688,'Policy Characteristics'!$C:$C,0)))</f>
        <v>Industry</v>
      </c>
      <c r="B688" s="366" t="str">
        <f>IF(ISBLANK(INDEX('Policy Characteristics'!B:B,MATCH($C688,'Policy Characteristics'!$C:$C,0))),"",INDEX('Policy Characteristics'!B:B,MATCH($C688,'Policy Characteristics'!$C:$C,0)))</f>
        <v>Electrification</v>
      </c>
      <c r="C688" s="354" t="str">
        <f t="shared" si="36"/>
        <v>Fraction of Eligible Industrial Energy Use Shifted to Electricity</v>
      </c>
      <c r="D688" s="253" t="s">
        <v>784</v>
      </c>
      <c r="E688" t="s">
        <v>846</v>
      </c>
      <c r="F688" t="s">
        <v>785</v>
      </c>
      <c r="G688" s="253" t="s">
        <v>847</v>
      </c>
      <c r="H688" s="18">
        <v>1838</v>
      </c>
      <c r="I688" s="367" t="s">
        <v>670</v>
      </c>
      <c r="J688" s="368" t="str">
        <f>IF(ISBLANK(INDEX('Policy Characteristics'!D:D,MATCH($C688,'Policy Characteristics'!$C:$C,0))),"",INDEX('Policy Characteristics'!D:D,MATCH($C688,'Policy Characteristics'!$C:$C,0)))</f>
        <v>Electrification</v>
      </c>
      <c r="K688" s="354" t="str">
        <f>IF(ISBLANK(INDEX('Policy Characteristics'!E:E,MATCH($C688,'Policy Characteristics'!$C:$C,0))),"",INDEX('Policy Characteristics'!E:E,MATCH($C688,'Policy Characteristics'!$C:$C,0)))</f>
        <v>indst shift to electricity</v>
      </c>
      <c r="L688" s="222">
        <f>IF(ISBLANK(INDEX('Policy Characteristics'!F:F,MATCH($C688,'Policy Characteristics'!$C:$C,0))),"",INDEX('Policy Characteristics'!F:F,MATCH($C688,'Policy Characteristics'!$C:$C,0)))</f>
        <v>0</v>
      </c>
      <c r="M688" s="222">
        <f>IF(ISBLANK(INDEX('Policy Characteristics'!G:G,MATCH($C688,'Policy Characteristics'!$C:$C,0))),"",INDEX('Policy Characteristics'!G:G,MATCH($C688,'Policy Characteristics'!$C:$C,0)))</f>
        <v>1</v>
      </c>
      <c r="N688" s="222">
        <f>IF(ISBLANK(INDEX('Policy Characteristics'!H:H,MATCH($C688,'Policy Characteristics'!$C:$C,0))),"",INDEX('Policy Characteristics'!H:H,MATCH($C688,'Policy Characteristics'!$C:$C,0)))</f>
        <v>0.01</v>
      </c>
      <c r="O688" s="354" t="str">
        <f>IF(ISBLANK(INDEX('Policy Characteristics'!I:I,MATCH($C688,'Policy Characteristics'!$C:$C,0))),"",INDEX('Policy Characteristics'!I:I,MATCH($C688,'Policy Characteristics'!$C:$C,0)))</f>
        <v>% of fuel shifted</v>
      </c>
      <c r="P688" s="354" t="str">
        <f>IF(ISBLANK(INDEX('Policy Characteristics'!J:J,MATCH($C688,'Policy Characteristics'!$C:$C,0))),"",INDEX('Policy Characteristics'!J:J,MATCH($C688,'Policy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8" s="354" t="str">
        <f>IF(ISBLANK(INDEX('Policy Characteristics'!K:K,MATCH($C688,'Policy Characteristics'!$C:$C,0))),"",INDEX('Policy Characteristics'!K:K,MATCH($C688,'Policy Characteristics'!$C:$C,0)))</f>
        <v>industry-ag-main.html#fuel-switching</v>
      </c>
      <c r="R688" s="354" t="str">
        <f>IF(ISBLANK(INDEX('Policy Characteristics'!L:L,MATCH($C688,'Policy Characteristics'!$C:$C,0))),"",INDEX('Policy Characteristics'!L:L,MATCH($C688,'Policy Characteristics'!$C:$C,0)))</f>
        <v>industry-elec-and-hydrogen.html</v>
      </c>
    </row>
    <row r="689" spans="1:18" ht="19.899999999999999" customHeight="1">
      <c r="A689" s="354" t="str">
        <f>IF(ISBLANK(INDEX('Policy Characteristics'!A:A,MATCH($C689,'Policy Characteristics'!$C:$C,0))),"",INDEX('Policy Characteristics'!A:A,MATCH($C689,'Policy Characteristics'!$C:$C,0)))</f>
        <v>Industry</v>
      </c>
      <c r="B689" s="366" t="str">
        <f>IF(ISBLANK(INDEX('Policy Characteristics'!B:B,MATCH($C689,'Policy Characteristics'!$C:$C,0))),"",INDEX('Policy Characteristics'!B:B,MATCH($C689,'Policy Characteristics'!$C:$C,0)))</f>
        <v>Electrification</v>
      </c>
      <c r="C689" s="354" t="str">
        <f t="shared" si="36"/>
        <v>Fraction of Eligible Industrial Energy Use Shifted to Electricity</v>
      </c>
      <c r="D689" s="253" t="s">
        <v>784</v>
      </c>
      <c r="E689" t="s">
        <v>848</v>
      </c>
      <c r="F689" t="s">
        <v>785</v>
      </c>
      <c r="G689" s="253" t="s">
        <v>849</v>
      </c>
      <c r="H689" s="18">
        <v>1839</v>
      </c>
      <c r="I689" s="367" t="s">
        <v>670</v>
      </c>
      <c r="J689" s="368" t="str">
        <f>IF(ISBLANK(INDEX('Policy Characteristics'!D:D,MATCH($C689,'Policy Characteristics'!$C:$C,0))),"",INDEX('Policy Characteristics'!D:D,MATCH($C689,'Policy Characteristics'!$C:$C,0)))</f>
        <v>Electrification</v>
      </c>
      <c r="K689" s="354" t="str">
        <f>IF(ISBLANK(INDEX('Policy Characteristics'!E:E,MATCH($C689,'Policy Characteristics'!$C:$C,0))),"",INDEX('Policy Characteristics'!E:E,MATCH($C689,'Policy Characteristics'!$C:$C,0)))</f>
        <v>indst shift to electricity</v>
      </c>
      <c r="L689" s="222">
        <f>IF(ISBLANK(INDEX('Policy Characteristics'!F:F,MATCH($C689,'Policy Characteristics'!$C:$C,0))),"",INDEX('Policy Characteristics'!F:F,MATCH($C689,'Policy Characteristics'!$C:$C,0)))</f>
        <v>0</v>
      </c>
      <c r="M689" s="222">
        <f>IF(ISBLANK(INDEX('Policy Characteristics'!G:G,MATCH($C689,'Policy Characteristics'!$C:$C,0))),"",INDEX('Policy Characteristics'!G:G,MATCH($C689,'Policy Characteristics'!$C:$C,0)))</f>
        <v>1</v>
      </c>
      <c r="N689" s="222">
        <f>IF(ISBLANK(INDEX('Policy Characteristics'!H:H,MATCH($C689,'Policy Characteristics'!$C:$C,0))),"",INDEX('Policy Characteristics'!H:H,MATCH($C689,'Policy Characteristics'!$C:$C,0)))</f>
        <v>0.01</v>
      </c>
      <c r="O689" s="354" t="str">
        <f>IF(ISBLANK(INDEX('Policy Characteristics'!I:I,MATCH($C689,'Policy Characteristics'!$C:$C,0))),"",INDEX('Policy Characteristics'!I:I,MATCH($C689,'Policy Characteristics'!$C:$C,0)))</f>
        <v>% of fuel shifted</v>
      </c>
      <c r="P689" s="354" t="str">
        <f>IF(ISBLANK(INDEX('Policy Characteristics'!J:J,MATCH($C689,'Policy Characteristics'!$C:$C,0))),"",INDEX('Policy Characteristics'!J:J,MATCH($C689,'Policy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9" s="354" t="str">
        <f>IF(ISBLANK(INDEX('Policy Characteristics'!K:K,MATCH($C689,'Policy Characteristics'!$C:$C,0))),"",INDEX('Policy Characteristics'!K:K,MATCH($C689,'Policy Characteristics'!$C:$C,0)))</f>
        <v>industry-ag-main.html#fuel-switching</v>
      </c>
      <c r="R689" s="354" t="str">
        <f>IF(ISBLANK(INDEX('Policy Characteristics'!L:L,MATCH($C689,'Policy Characteristics'!$C:$C,0))),"",INDEX('Policy Characteristics'!L:L,MATCH($C689,'Policy Characteristics'!$C:$C,0)))</f>
        <v>industry-elec-and-hydrogen.html</v>
      </c>
    </row>
    <row r="690" spans="1:18" ht="19.899999999999999" customHeight="1">
      <c r="A690" s="354" t="str">
        <f>IF(ISBLANK(INDEX('Policy Characteristics'!A:A,MATCH($C690,'Policy Characteristics'!$C:$C,0))),"",INDEX('Policy Characteristics'!A:A,MATCH($C690,'Policy Characteristics'!$C:$C,0)))</f>
        <v>Industry</v>
      </c>
      <c r="B690" s="366" t="str">
        <f>IF(ISBLANK(INDEX('Policy Characteristics'!B:B,MATCH($C690,'Policy Characteristics'!$C:$C,0))),"",INDEX('Policy Characteristics'!B:B,MATCH($C690,'Policy Characteristics'!$C:$C,0)))</f>
        <v>Electrification</v>
      </c>
      <c r="C690" s="354" t="str">
        <f t="shared" si="36"/>
        <v>Fraction of Eligible Industrial Energy Use Shifted to Electricity</v>
      </c>
      <c r="D690" s="253" t="s">
        <v>784</v>
      </c>
      <c r="E690" t="s">
        <v>850</v>
      </c>
      <c r="F690" t="s">
        <v>785</v>
      </c>
      <c r="G690" s="253" t="s">
        <v>851</v>
      </c>
      <c r="H690" s="18">
        <v>1840</v>
      </c>
      <c r="I690" s="367" t="s">
        <v>670</v>
      </c>
      <c r="J690" s="368" t="str">
        <f>IF(ISBLANK(INDEX('Policy Characteristics'!D:D,MATCH($C690,'Policy Characteristics'!$C:$C,0))),"",INDEX('Policy Characteristics'!D:D,MATCH($C690,'Policy Characteristics'!$C:$C,0)))</f>
        <v>Electrification</v>
      </c>
      <c r="K690" s="354" t="str">
        <f>IF(ISBLANK(INDEX('Policy Characteristics'!E:E,MATCH($C690,'Policy Characteristics'!$C:$C,0))),"",INDEX('Policy Characteristics'!E:E,MATCH($C690,'Policy Characteristics'!$C:$C,0)))</f>
        <v>indst shift to electricity</v>
      </c>
      <c r="L690" s="222">
        <f>IF(ISBLANK(INDEX('Policy Characteristics'!F:F,MATCH($C690,'Policy Characteristics'!$C:$C,0))),"",INDEX('Policy Characteristics'!F:F,MATCH($C690,'Policy Characteristics'!$C:$C,0)))</f>
        <v>0</v>
      </c>
      <c r="M690" s="222">
        <f>IF(ISBLANK(INDEX('Policy Characteristics'!G:G,MATCH($C690,'Policy Characteristics'!$C:$C,0))),"",INDEX('Policy Characteristics'!G:G,MATCH($C690,'Policy Characteristics'!$C:$C,0)))</f>
        <v>1</v>
      </c>
      <c r="N690" s="222">
        <f>IF(ISBLANK(INDEX('Policy Characteristics'!H:H,MATCH($C690,'Policy Characteristics'!$C:$C,0))),"",INDEX('Policy Characteristics'!H:H,MATCH($C690,'Policy Characteristics'!$C:$C,0)))</f>
        <v>0.01</v>
      </c>
      <c r="O690" s="354" t="str">
        <f>IF(ISBLANK(INDEX('Policy Characteristics'!I:I,MATCH($C690,'Policy Characteristics'!$C:$C,0))),"",INDEX('Policy Characteristics'!I:I,MATCH($C690,'Policy Characteristics'!$C:$C,0)))</f>
        <v>% of fuel shifted</v>
      </c>
      <c r="P690" s="354" t="str">
        <f>IF(ISBLANK(INDEX('Policy Characteristics'!J:J,MATCH($C690,'Policy Characteristics'!$C:$C,0))),"",INDEX('Policy Characteristics'!J:J,MATCH($C690,'Policy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0" s="354" t="str">
        <f>IF(ISBLANK(INDEX('Policy Characteristics'!K:K,MATCH($C690,'Policy Characteristics'!$C:$C,0))),"",INDEX('Policy Characteristics'!K:K,MATCH($C690,'Policy Characteristics'!$C:$C,0)))</f>
        <v>industry-ag-main.html#fuel-switching</v>
      </c>
      <c r="R690" s="354" t="str">
        <f>IF(ISBLANK(INDEX('Policy Characteristics'!L:L,MATCH($C690,'Policy Characteristics'!$C:$C,0))),"",INDEX('Policy Characteristics'!L:L,MATCH($C690,'Policy Characteristics'!$C:$C,0)))</f>
        <v>industry-elec-and-hydrogen.html</v>
      </c>
    </row>
    <row r="691" spans="1:18" ht="19.899999999999999" customHeight="1">
      <c r="A691" s="354" t="str">
        <f>IF(ISBLANK(INDEX('Policy Characteristics'!A:A,MATCH($C691,'Policy Characteristics'!$C:$C,0))),"",INDEX('Policy Characteristics'!A:A,MATCH($C691,'Policy Characteristics'!$C:$C,0)))</f>
        <v>Industry</v>
      </c>
      <c r="B691" s="366" t="str">
        <f>IF(ISBLANK(INDEX('Policy Characteristics'!B:B,MATCH($C691,'Policy Characteristics'!$C:$C,0))),"",INDEX('Policy Characteristics'!B:B,MATCH($C691,'Policy Characteristics'!$C:$C,0)))</f>
        <v>Electrification</v>
      </c>
      <c r="C691" s="354" t="str">
        <f t="shared" si="36"/>
        <v>Fraction of Eligible Industrial Energy Use Shifted to Electricity</v>
      </c>
      <c r="D691" s="253" t="s">
        <v>784</v>
      </c>
      <c r="E691" t="s">
        <v>852</v>
      </c>
      <c r="F691" t="s">
        <v>785</v>
      </c>
      <c r="G691" s="253" t="s">
        <v>852</v>
      </c>
      <c r="H691" s="18">
        <v>1841</v>
      </c>
      <c r="I691" s="367" t="s">
        <v>670</v>
      </c>
      <c r="J691" s="368" t="str">
        <f>IF(ISBLANK(INDEX('Policy Characteristics'!D:D,MATCH($C691,'Policy Characteristics'!$C:$C,0))),"",INDEX('Policy Characteristics'!D:D,MATCH($C691,'Policy Characteristics'!$C:$C,0)))</f>
        <v>Electrification</v>
      </c>
      <c r="K691" s="354" t="str">
        <f>IF(ISBLANK(INDEX('Policy Characteristics'!E:E,MATCH($C691,'Policy Characteristics'!$C:$C,0))),"",INDEX('Policy Characteristics'!E:E,MATCH($C691,'Policy Characteristics'!$C:$C,0)))</f>
        <v>indst shift to electricity</v>
      </c>
      <c r="L691" s="222">
        <f>IF(ISBLANK(INDEX('Policy Characteristics'!F:F,MATCH($C691,'Policy Characteristics'!$C:$C,0))),"",INDEX('Policy Characteristics'!F:F,MATCH($C691,'Policy Characteristics'!$C:$C,0)))</f>
        <v>0</v>
      </c>
      <c r="M691" s="222">
        <f>IF(ISBLANK(INDEX('Policy Characteristics'!G:G,MATCH($C691,'Policy Characteristics'!$C:$C,0))),"",INDEX('Policy Characteristics'!G:G,MATCH($C691,'Policy Characteristics'!$C:$C,0)))</f>
        <v>1</v>
      </c>
      <c r="N691" s="222">
        <f>IF(ISBLANK(INDEX('Policy Characteristics'!H:H,MATCH($C691,'Policy Characteristics'!$C:$C,0))),"",INDEX('Policy Characteristics'!H:H,MATCH($C691,'Policy Characteristics'!$C:$C,0)))</f>
        <v>0.01</v>
      </c>
      <c r="O691" s="354" t="str">
        <f>IF(ISBLANK(INDEX('Policy Characteristics'!I:I,MATCH($C691,'Policy Characteristics'!$C:$C,0))),"",INDEX('Policy Characteristics'!I:I,MATCH($C691,'Policy Characteristics'!$C:$C,0)))</f>
        <v>% of fuel shifted</v>
      </c>
      <c r="P691" s="354" t="str">
        <f>IF(ISBLANK(INDEX('Policy Characteristics'!J:J,MATCH($C691,'Policy Characteristics'!$C:$C,0))),"",INDEX('Policy Characteristics'!J:J,MATCH($C691,'Policy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1" s="354" t="str">
        <f>IF(ISBLANK(INDEX('Policy Characteristics'!K:K,MATCH($C691,'Policy Characteristics'!$C:$C,0))),"",INDEX('Policy Characteristics'!K:K,MATCH($C691,'Policy Characteristics'!$C:$C,0)))</f>
        <v>industry-ag-main.html#fuel-switching</v>
      </c>
      <c r="R691" s="354" t="str">
        <f>IF(ISBLANK(INDEX('Policy Characteristics'!L:L,MATCH($C691,'Policy Characteristics'!$C:$C,0))),"",INDEX('Policy Characteristics'!L:L,MATCH($C691,'Policy Characteristics'!$C:$C,0)))</f>
        <v>industry-elec-and-hydrogen.html</v>
      </c>
    </row>
    <row r="692" spans="1:18" ht="19.899999999999999" customHeight="1">
      <c r="A692" s="354" t="str">
        <f>IF(ISBLANK(INDEX('Policy Characteristics'!A:A,MATCH($C692,'Policy Characteristics'!$C:$C,0))),"",INDEX('Policy Characteristics'!A:A,MATCH($C692,'Policy Characteristics'!$C:$C,0)))</f>
        <v>Industry</v>
      </c>
      <c r="B692" s="366" t="str">
        <f>IF(ISBLANK(INDEX('Policy Characteristics'!B:B,MATCH($C692,'Policy Characteristics'!$C:$C,0))),"",INDEX('Policy Characteristics'!B:B,MATCH($C692,'Policy Characteristics'!$C:$C,0)))</f>
        <v>Electrification</v>
      </c>
      <c r="C692" s="354" t="str">
        <f t="shared" si="36"/>
        <v>Fraction of Eligible Industrial Energy Use Shifted to Electricity</v>
      </c>
      <c r="D692" s="348" t="s">
        <v>786</v>
      </c>
      <c r="E692" t="s">
        <v>838</v>
      </c>
      <c r="F692" t="s">
        <v>787</v>
      </c>
      <c r="G692" s="253" t="s">
        <v>839</v>
      </c>
      <c r="H692" s="18">
        <v>1842</v>
      </c>
      <c r="I692" s="367" t="s">
        <v>670</v>
      </c>
      <c r="J692" s="368" t="str">
        <f>IF(ISBLANK(INDEX('Policy Characteristics'!D:D,MATCH($C692,'Policy Characteristics'!$C:$C,0))),"",INDEX('Policy Characteristics'!D:D,MATCH($C692,'Policy Characteristics'!$C:$C,0)))</f>
        <v>Electrification</v>
      </c>
      <c r="K692" s="354" t="str">
        <f>IF(ISBLANK(INDEX('Policy Characteristics'!E:E,MATCH($C692,'Policy Characteristics'!$C:$C,0))),"",INDEX('Policy Characteristics'!E:E,MATCH($C692,'Policy Characteristics'!$C:$C,0)))</f>
        <v>indst shift to electricity</v>
      </c>
      <c r="L692" s="222">
        <f>IF(ISBLANK(INDEX('Policy Characteristics'!F:F,MATCH($C692,'Policy Characteristics'!$C:$C,0))),"",INDEX('Policy Characteristics'!F:F,MATCH($C692,'Policy Characteristics'!$C:$C,0)))</f>
        <v>0</v>
      </c>
      <c r="M692" s="222">
        <f>IF(ISBLANK(INDEX('Policy Characteristics'!G:G,MATCH($C692,'Policy Characteristics'!$C:$C,0))),"",INDEX('Policy Characteristics'!G:G,MATCH($C692,'Policy Characteristics'!$C:$C,0)))</f>
        <v>1</v>
      </c>
      <c r="N692" s="222">
        <f>IF(ISBLANK(INDEX('Policy Characteristics'!H:H,MATCH($C692,'Policy Characteristics'!$C:$C,0))),"",INDEX('Policy Characteristics'!H:H,MATCH($C692,'Policy Characteristics'!$C:$C,0)))</f>
        <v>0.01</v>
      </c>
      <c r="O692" s="354" t="str">
        <f>IF(ISBLANK(INDEX('Policy Characteristics'!I:I,MATCH($C692,'Policy Characteristics'!$C:$C,0))),"",INDEX('Policy Characteristics'!I:I,MATCH($C692,'Policy Characteristics'!$C:$C,0)))</f>
        <v>% of fuel shifted</v>
      </c>
      <c r="P692" s="354" t="str">
        <f>IF(ISBLANK(INDEX('Policy Characteristics'!J:J,MATCH($C692,'Policy Characteristics'!$C:$C,0))),"",INDEX('Policy Characteristics'!J:J,MATCH($C692,'Policy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2" s="354" t="str">
        <f>IF(ISBLANK(INDEX('Policy Characteristics'!K:K,MATCH($C692,'Policy Characteristics'!$C:$C,0))),"",INDEX('Policy Characteristics'!K:K,MATCH($C692,'Policy Characteristics'!$C:$C,0)))</f>
        <v>industry-ag-main.html#fuel-switching</v>
      </c>
      <c r="R692" s="354" t="str">
        <f>IF(ISBLANK(INDEX('Policy Characteristics'!L:L,MATCH($C692,'Policy Characteristics'!$C:$C,0))),"",INDEX('Policy Characteristics'!L:L,MATCH($C692,'Policy Characteristics'!$C:$C,0)))</f>
        <v>industry-elec-and-hydrogen.html</v>
      </c>
    </row>
    <row r="693" spans="1:18" ht="19.899999999999999" customHeight="1">
      <c r="A693" s="354" t="str">
        <f>IF(ISBLANK(INDEX('Policy Characteristics'!A:A,MATCH($C693,'Policy Characteristics'!$C:$C,0))),"",INDEX('Policy Characteristics'!A:A,MATCH($C693,'Policy Characteristics'!$C:$C,0)))</f>
        <v>Industry</v>
      </c>
      <c r="B693" s="366" t="str">
        <f>IF(ISBLANK(INDEX('Policy Characteristics'!B:B,MATCH($C693,'Policy Characteristics'!$C:$C,0))),"",INDEX('Policy Characteristics'!B:B,MATCH($C693,'Policy Characteristics'!$C:$C,0)))</f>
        <v>Electrification</v>
      </c>
      <c r="C693" s="354" t="str">
        <f t="shared" si="36"/>
        <v>Fraction of Eligible Industrial Energy Use Shifted to Electricity</v>
      </c>
      <c r="D693" s="348" t="s">
        <v>786</v>
      </c>
      <c r="E693" t="s">
        <v>840</v>
      </c>
      <c r="F693" t="s">
        <v>787</v>
      </c>
      <c r="G693" s="253" t="s">
        <v>841</v>
      </c>
      <c r="H693" s="18">
        <v>1843</v>
      </c>
      <c r="I693" s="367" t="s">
        <v>670</v>
      </c>
      <c r="J693" s="368" t="str">
        <f>IF(ISBLANK(INDEX('Policy Characteristics'!D:D,MATCH($C693,'Policy Characteristics'!$C:$C,0))),"",INDEX('Policy Characteristics'!D:D,MATCH($C693,'Policy Characteristics'!$C:$C,0)))</f>
        <v>Electrification</v>
      </c>
      <c r="K693" s="354" t="str">
        <f>IF(ISBLANK(INDEX('Policy Characteristics'!E:E,MATCH($C693,'Policy Characteristics'!$C:$C,0))),"",INDEX('Policy Characteristics'!E:E,MATCH($C693,'Policy Characteristics'!$C:$C,0)))</f>
        <v>indst shift to electricity</v>
      </c>
      <c r="L693" s="222">
        <f>IF(ISBLANK(INDEX('Policy Characteristics'!F:F,MATCH($C693,'Policy Characteristics'!$C:$C,0))),"",INDEX('Policy Characteristics'!F:F,MATCH($C693,'Policy Characteristics'!$C:$C,0)))</f>
        <v>0</v>
      </c>
      <c r="M693" s="222">
        <f>IF(ISBLANK(INDEX('Policy Characteristics'!G:G,MATCH($C693,'Policy Characteristics'!$C:$C,0))),"",INDEX('Policy Characteristics'!G:G,MATCH($C693,'Policy Characteristics'!$C:$C,0)))</f>
        <v>1</v>
      </c>
      <c r="N693" s="222">
        <f>IF(ISBLANK(INDEX('Policy Characteristics'!H:H,MATCH($C693,'Policy Characteristics'!$C:$C,0))),"",INDEX('Policy Characteristics'!H:H,MATCH($C693,'Policy Characteristics'!$C:$C,0)))</f>
        <v>0.01</v>
      </c>
      <c r="O693" s="354" t="str">
        <f>IF(ISBLANK(INDEX('Policy Characteristics'!I:I,MATCH($C693,'Policy Characteristics'!$C:$C,0))),"",INDEX('Policy Characteristics'!I:I,MATCH($C693,'Policy Characteristics'!$C:$C,0)))</f>
        <v>% of fuel shifted</v>
      </c>
      <c r="P693" s="354" t="str">
        <f>IF(ISBLANK(INDEX('Policy Characteristics'!J:J,MATCH($C693,'Policy Characteristics'!$C:$C,0))),"",INDEX('Policy Characteristics'!J:J,MATCH($C693,'Policy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3" s="354" t="str">
        <f>IF(ISBLANK(INDEX('Policy Characteristics'!K:K,MATCH($C693,'Policy Characteristics'!$C:$C,0))),"",INDEX('Policy Characteristics'!K:K,MATCH($C693,'Policy Characteristics'!$C:$C,0)))</f>
        <v>industry-ag-main.html#fuel-switching</v>
      </c>
      <c r="R693" s="354" t="str">
        <f>IF(ISBLANK(INDEX('Policy Characteristics'!L:L,MATCH($C693,'Policy Characteristics'!$C:$C,0))),"",INDEX('Policy Characteristics'!L:L,MATCH($C693,'Policy Characteristics'!$C:$C,0)))</f>
        <v>industry-elec-and-hydrogen.html</v>
      </c>
    </row>
    <row r="694" spans="1:18" ht="19.899999999999999" customHeight="1">
      <c r="A694" s="354" t="str">
        <f>IF(ISBLANK(INDEX('Policy Characteristics'!A:A,MATCH($C694,'Policy Characteristics'!$C:$C,0))),"",INDEX('Policy Characteristics'!A:A,MATCH($C694,'Policy Characteristics'!$C:$C,0)))</f>
        <v>Industry</v>
      </c>
      <c r="B694" s="366" t="str">
        <f>IF(ISBLANK(INDEX('Policy Characteristics'!B:B,MATCH($C694,'Policy Characteristics'!$C:$C,0))),"",INDEX('Policy Characteristics'!B:B,MATCH($C694,'Policy Characteristics'!$C:$C,0)))</f>
        <v>Electrification</v>
      </c>
      <c r="C694" s="354" t="str">
        <f t="shared" si="36"/>
        <v>Fraction of Eligible Industrial Energy Use Shifted to Electricity</v>
      </c>
      <c r="D694" s="348" t="s">
        <v>786</v>
      </c>
      <c r="E694" t="s">
        <v>842</v>
      </c>
      <c r="F694" t="s">
        <v>787</v>
      </c>
      <c r="G694" s="253" t="s">
        <v>843</v>
      </c>
      <c r="H694" s="18">
        <v>1844</v>
      </c>
      <c r="I694" s="367" t="s">
        <v>670</v>
      </c>
      <c r="J694" s="368" t="str">
        <f>IF(ISBLANK(INDEX('Policy Characteristics'!D:D,MATCH($C694,'Policy Characteristics'!$C:$C,0))),"",INDEX('Policy Characteristics'!D:D,MATCH($C694,'Policy Characteristics'!$C:$C,0)))</f>
        <v>Electrification</v>
      </c>
      <c r="K694" s="354" t="str">
        <f>IF(ISBLANK(INDEX('Policy Characteristics'!E:E,MATCH($C694,'Policy Characteristics'!$C:$C,0))),"",INDEX('Policy Characteristics'!E:E,MATCH($C694,'Policy Characteristics'!$C:$C,0)))</f>
        <v>indst shift to electricity</v>
      </c>
      <c r="L694" s="222">
        <f>IF(ISBLANK(INDEX('Policy Characteristics'!F:F,MATCH($C694,'Policy Characteristics'!$C:$C,0))),"",INDEX('Policy Characteristics'!F:F,MATCH($C694,'Policy Characteristics'!$C:$C,0)))</f>
        <v>0</v>
      </c>
      <c r="M694" s="222">
        <f>IF(ISBLANK(INDEX('Policy Characteristics'!G:G,MATCH($C694,'Policy Characteristics'!$C:$C,0))),"",INDEX('Policy Characteristics'!G:G,MATCH($C694,'Policy Characteristics'!$C:$C,0)))</f>
        <v>1</v>
      </c>
      <c r="N694" s="222">
        <f>IF(ISBLANK(INDEX('Policy Characteristics'!H:H,MATCH($C694,'Policy Characteristics'!$C:$C,0))),"",INDEX('Policy Characteristics'!H:H,MATCH($C694,'Policy Characteristics'!$C:$C,0)))</f>
        <v>0.01</v>
      </c>
      <c r="O694" s="354" t="str">
        <f>IF(ISBLANK(INDEX('Policy Characteristics'!I:I,MATCH($C694,'Policy Characteristics'!$C:$C,0))),"",INDEX('Policy Characteristics'!I:I,MATCH($C694,'Policy Characteristics'!$C:$C,0)))</f>
        <v>% of fuel shifted</v>
      </c>
      <c r="P694" s="354" t="str">
        <f>IF(ISBLANK(INDEX('Policy Characteristics'!J:J,MATCH($C694,'Policy Characteristics'!$C:$C,0))),"",INDEX('Policy Characteristics'!J:J,MATCH($C694,'Policy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4" s="354" t="str">
        <f>IF(ISBLANK(INDEX('Policy Characteristics'!K:K,MATCH($C694,'Policy Characteristics'!$C:$C,0))),"",INDEX('Policy Characteristics'!K:K,MATCH($C694,'Policy Characteristics'!$C:$C,0)))</f>
        <v>industry-ag-main.html#fuel-switching</v>
      </c>
      <c r="R694" s="354" t="str">
        <f>IF(ISBLANK(INDEX('Policy Characteristics'!L:L,MATCH($C694,'Policy Characteristics'!$C:$C,0))),"",INDEX('Policy Characteristics'!L:L,MATCH($C694,'Policy Characteristics'!$C:$C,0)))</f>
        <v>industry-elec-and-hydrogen.html</v>
      </c>
    </row>
    <row r="695" spans="1:18" ht="19.899999999999999" customHeight="1">
      <c r="A695" s="354" t="str">
        <f>IF(ISBLANK(INDEX('Policy Characteristics'!A:A,MATCH($C695,'Policy Characteristics'!$C:$C,0))),"",INDEX('Policy Characteristics'!A:A,MATCH($C695,'Policy Characteristics'!$C:$C,0)))</f>
        <v>Industry</v>
      </c>
      <c r="B695" s="366" t="str">
        <f>IF(ISBLANK(INDEX('Policy Characteristics'!B:B,MATCH($C695,'Policy Characteristics'!$C:$C,0))),"",INDEX('Policy Characteristics'!B:B,MATCH($C695,'Policy Characteristics'!$C:$C,0)))</f>
        <v>Electrification</v>
      </c>
      <c r="C695" s="354" t="str">
        <f t="shared" si="36"/>
        <v>Fraction of Eligible Industrial Energy Use Shifted to Electricity</v>
      </c>
      <c r="D695" s="348" t="s">
        <v>786</v>
      </c>
      <c r="E695" t="s">
        <v>844</v>
      </c>
      <c r="F695" t="s">
        <v>787</v>
      </c>
      <c r="G695" s="253" t="s">
        <v>845</v>
      </c>
      <c r="H695" s="18">
        <v>1845</v>
      </c>
      <c r="I695" s="367" t="s">
        <v>670</v>
      </c>
      <c r="J695" s="368" t="str">
        <f>IF(ISBLANK(INDEX('Policy Characteristics'!D:D,MATCH($C695,'Policy Characteristics'!$C:$C,0))),"",INDEX('Policy Characteristics'!D:D,MATCH($C695,'Policy Characteristics'!$C:$C,0)))</f>
        <v>Electrification</v>
      </c>
      <c r="K695" s="354" t="str">
        <f>IF(ISBLANK(INDEX('Policy Characteristics'!E:E,MATCH($C695,'Policy Characteristics'!$C:$C,0))),"",INDEX('Policy Characteristics'!E:E,MATCH($C695,'Policy Characteristics'!$C:$C,0)))</f>
        <v>indst shift to electricity</v>
      </c>
      <c r="L695" s="222">
        <f>IF(ISBLANK(INDEX('Policy Characteristics'!F:F,MATCH($C695,'Policy Characteristics'!$C:$C,0))),"",INDEX('Policy Characteristics'!F:F,MATCH($C695,'Policy Characteristics'!$C:$C,0)))</f>
        <v>0</v>
      </c>
      <c r="M695" s="222">
        <f>IF(ISBLANK(INDEX('Policy Characteristics'!G:G,MATCH($C695,'Policy Characteristics'!$C:$C,0))),"",INDEX('Policy Characteristics'!G:G,MATCH($C695,'Policy Characteristics'!$C:$C,0)))</f>
        <v>1</v>
      </c>
      <c r="N695" s="222">
        <f>IF(ISBLANK(INDEX('Policy Characteristics'!H:H,MATCH($C695,'Policy Characteristics'!$C:$C,0))),"",INDEX('Policy Characteristics'!H:H,MATCH($C695,'Policy Characteristics'!$C:$C,0)))</f>
        <v>0.01</v>
      </c>
      <c r="O695" s="354" t="str">
        <f>IF(ISBLANK(INDEX('Policy Characteristics'!I:I,MATCH($C695,'Policy Characteristics'!$C:$C,0))),"",INDEX('Policy Characteristics'!I:I,MATCH($C695,'Policy Characteristics'!$C:$C,0)))</f>
        <v>% of fuel shifted</v>
      </c>
      <c r="P695" s="354" t="str">
        <f>IF(ISBLANK(INDEX('Policy Characteristics'!J:J,MATCH($C695,'Policy Characteristics'!$C:$C,0))),"",INDEX('Policy Characteristics'!J:J,MATCH($C695,'Policy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5" s="354" t="str">
        <f>IF(ISBLANK(INDEX('Policy Characteristics'!K:K,MATCH($C695,'Policy Characteristics'!$C:$C,0))),"",INDEX('Policy Characteristics'!K:K,MATCH($C695,'Policy Characteristics'!$C:$C,0)))</f>
        <v>industry-ag-main.html#fuel-switching</v>
      </c>
      <c r="R695" s="354" t="str">
        <f>IF(ISBLANK(INDEX('Policy Characteristics'!L:L,MATCH($C695,'Policy Characteristics'!$C:$C,0))),"",INDEX('Policy Characteristics'!L:L,MATCH($C695,'Policy Characteristics'!$C:$C,0)))</f>
        <v>industry-elec-and-hydrogen.html</v>
      </c>
    </row>
    <row r="696" spans="1:18" ht="19.899999999999999" customHeight="1">
      <c r="A696" s="354" t="str">
        <f>IF(ISBLANK(INDEX('Policy Characteristics'!A:A,MATCH($C696,'Policy Characteristics'!$C:$C,0))),"",INDEX('Policy Characteristics'!A:A,MATCH($C696,'Policy Characteristics'!$C:$C,0)))</f>
        <v>Industry</v>
      </c>
      <c r="B696" s="366" t="str">
        <f>IF(ISBLANK(INDEX('Policy Characteristics'!B:B,MATCH($C696,'Policy Characteristics'!$C:$C,0))),"",INDEX('Policy Characteristics'!B:B,MATCH($C696,'Policy Characteristics'!$C:$C,0)))</f>
        <v>Electrification</v>
      </c>
      <c r="C696" s="354" t="str">
        <f t="shared" si="36"/>
        <v>Fraction of Eligible Industrial Energy Use Shifted to Electricity</v>
      </c>
      <c r="D696" s="348" t="s">
        <v>786</v>
      </c>
      <c r="E696" t="s">
        <v>846</v>
      </c>
      <c r="F696" t="s">
        <v>787</v>
      </c>
      <c r="G696" s="253" t="s">
        <v>847</v>
      </c>
      <c r="H696" s="18">
        <v>1846</v>
      </c>
      <c r="I696" s="367" t="s">
        <v>670</v>
      </c>
      <c r="J696" s="368" t="str">
        <f>IF(ISBLANK(INDEX('Policy Characteristics'!D:D,MATCH($C696,'Policy Characteristics'!$C:$C,0))),"",INDEX('Policy Characteristics'!D:D,MATCH($C696,'Policy Characteristics'!$C:$C,0)))</f>
        <v>Electrification</v>
      </c>
      <c r="K696" s="354" t="str">
        <f>IF(ISBLANK(INDEX('Policy Characteristics'!E:E,MATCH($C696,'Policy Characteristics'!$C:$C,0))),"",INDEX('Policy Characteristics'!E:E,MATCH($C696,'Policy Characteristics'!$C:$C,0)))</f>
        <v>indst shift to electricity</v>
      </c>
      <c r="L696" s="222">
        <f>IF(ISBLANK(INDEX('Policy Characteristics'!F:F,MATCH($C696,'Policy Characteristics'!$C:$C,0))),"",INDEX('Policy Characteristics'!F:F,MATCH($C696,'Policy Characteristics'!$C:$C,0)))</f>
        <v>0</v>
      </c>
      <c r="M696" s="222">
        <f>IF(ISBLANK(INDEX('Policy Characteristics'!G:G,MATCH($C696,'Policy Characteristics'!$C:$C,0))),"",INDEX('Policy Characteristics'!G:G,MATCH($C696,'Policy Characteristics'!$C:$C,0)))</f>
        <v>1</v>
      </c>
      <c r="N696" s="222">
        <f>IF(ISBLANK(INDEX('Policy Characteristics'!H:H,MATCH($C696,'Policy Characteristics'!$C:$C,0))),"",INDEX('Policy Characteristics'!H:H,MATCH($C696,'Policy Characteristics'!$C:$C,0)))</f>
        <v>0.01</v>
      </c>
      <c r="O696" s="354" t="str">
        <f>IF(ISBLANK(INDEX('Policy Characteristics'!I:I,MATCH($C696,'Policy Characteristics'!$C:$C,0))),"",INDEX('Policy Characteristics'!I:I,MATCH($C696,'Policy Characteristics'!$C:$C,0)))</f>
        <v>% of fuel shifted</v>
      </c>
      <c r="P696" s="354" t="str">
        <f>IF(ISBLANK(INDEX('Policy Characteristics'!J:J,MATCH($C696,'Policy Characteristics'!$C:$C,0))),"",INDEX('Policy Characteristics'!J:J,MATCH($C696,'Policy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6" s="354" t="str">
        <f>IF(ISBLANK(INDEX('Policy Characteristics'!K:K,MATCH($C696,'Policy Characteristics'!$C:$C,0))),"",INDEX('Policy Characteristics'!K:K,MATCH($C696,'Policy Characteristics'!$C:$C,0)))</f>
        <v>industry-ag-main.html#fuel-switching</v>
      </c>
      <c r="R696" s="354" t="str">
        <f>IF(ISBLANK(INDEX('Policy Characteristics'!L:L,MATCH($C696,'Policy Characteristics'!$C:$C,0))),"",INDEX('Policy Characteristics'!L:L,MATCH($C696,'Policy Characteristics'!$C:$C,0)))</f>
        <v>industry-elec-and-hydrogen.html</v>
      </c>
    </row>
    <row r="697" spans="1:18" ht="19.899999999999999" customHeight="1">
      <c r="A697" s="354" t="str">
        <f>IF(ISBLANK(INDEX('Policy Characteristics'!A:A,MATCH($C697,'Policy Characteristics'!$C:$C,0))),"",INDEX('Policy Characteristics'!A:A,MATCH($C697,'Policy Characteristics'!$C:$C,0)))</f>
        <v>Industry</v>
      </c>
      <c r="B697" s="366" t="str">
        <f>IF(ISBLANK(INDEX('Policy Characteristics'!B:B,MATCH($C697,'Policy Characteristics'!$C:$C,0))),"",INDEX('Policy Characteristics'!B:B,MATCH($C697,'Policy Characteristics'!$C:$C,0)))</f>
        <v>Electrification</v>
      </c>
      <c r="C697" s="354" t="str">
        <f t="shared" si="36"/>
        <v>Fraction of Eligible Industrial Energy Use Shifted to Electricity</v>
      </c>
      <c r="D697" s="348" t="s">
        <v>786</v>
      </c>
      <c r="E697" t="s">
        <v>848</v>
      </c>
      <c r="F697" t="s">
        <v>787</v>
      </c>
      <c r="G697" s="253" t="s">
        <v>849</v>
      </c>
      <c r="H697" s="18">
        <v>1847</v>
      </c>
      <c r="I697" s="367" t="s">
        <v>670</v>
      </c>
      <c r="J697" s="368" t="str">
        <f>IF(ISBLANK(INDEX('Policy Characteristics'!D:D,MATCH($C697,'Policy Characteristics'!$C:$C,0))),"",INDEX('Policy Characteristics'!D:D,MATCH($C697,'Policy Characteristics'!$C:$C,0)))</f>
        <v>Electrification</v>
      </c>
      <c r="K697" s="354" t="str">
        <f>IF(ISBLANK(INDEX('Policy Characteristics'!E:E,MATCH($C697,'Policy Characteristics'!$C:$C,0))),"",INDEX('Policy Characteristics'!E:E,MATCH($C697,'Policy Characteristics'!$C:$C,0)))</f>
        <v>indst shift to electricity</v>
      </c>
      <c r="L697" s="222">
        <f>IF(ISBLANK(INDEX('Policy Characteristics'!F:F,MATCH($C697,'Policy Characteristics'!$C:$C,0))),"",INDEX('Policy Characteristics'!F:F,MATCH($C697,'Policy Characteristics'!$C:$C,0)))</f>
        <v>0</v>
      </c>
      <c r="M697" s="222">
        <f>IF(ISBLANK(INDEX('Policy Characteristics'!G:G,MATCH($C697,'Policy Characteristics'!$C:$C,0))),"",INDEX('Policy Characteristics'!G:G,MATCH($C697,'Policy Characteristics'!$C:$C,0)))</f>
        <v>1</v>
      </c>
      <c r="N697" s="222">
        <f>IF(ISBLANK(INDEX('Policy Characteristics'!H:H,MATCH($C697,'Policy Characteristics'!$C:$C,0))),"",INDEX('Policy Characteristics'!H:H,MATCH($C697,'Policy Characteristics'!$C:$C,0)))</f>
        <v>0.01</v>
      </c>
      <c r="O697" s="354" t="str">
        <f>IF(ISBLANK(INDEX('Policy Characteristics'!I:I,MATCH($C697,'Policy Characteristics'!$C:$C,0))),"",INDEX('Policy Characteristics'!I:I,MATCH($C697,'Policy Characteristics'!$C:$C,0)))</f>
        <v>% of fuel shifted</v>
      </c>
      <c r="P697" s="354" t="str">
        <f>IF(ISBLANK(INDEX('Policy Characteristics'!J:J,MATCH($C697,'Policy Characteristics'!$C:$C,0))),"",INDEX('Policy Characteristics'!J:J,MATCH($C697,'Policy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7" s="354" t="str">
        <f>IF(ISBLANK(INDEX('Policy Characteristics'!K:K,MATCH($C697,'Policy Characteristics'!$C:$C,0))),"",INDEX('Policy Characteristics'!K:K,MATCH($C697,'Policy Characteristics'!$C:$C,0)))</f>
        <v>industry-ag-main.html#fuel-switching</v>
      </c>
      <c r="R697" s="354" t="str">
        <f>IF(ISBLANK(INDEX('Policy Characteristics'!L:L,MATCH($C697,'Policy Characteristics'!$C:$C,0))),"",INDEX('Policy Characteristics'!L:L,MATCH($C697,'Policy Characteristics'!$C:$C,0)))</f>
        <v>industry-elec-and-hydrogen.html</v>
      </c>
    </row>
    <row r="698" spans="1:18" ht="19.899999999999999" customHeight="1">
      <c r="A698" s="354" t="str">
        <f>IF(ISBLANK(INDEX('Policy Characteristics'!A:A,MATCH($C698,'Policy Characteristics'!$C:$C,0))),"",INDEX('Policy Characteristics'!A:A,MATCH($C698,'Policy Characteristics'!$C:$C,0)))</f>
        <v>Industry</v>
      </c>
      <c r="B698" s="366" t="str">
        <f>IF(ISBLANK(INDEX('Policy Characteristics'!B:B,MATCH($C698,'Policy Characteristics'!$C:$C,0))),"",INDEX('Policy Characteristics'!B:B,MATCH($C698,'Policy Characteristics'!$C:$C,0)))</f>
        <v>Electrification</v>
      </c>
      <c r="C698" s="354" t="str">
        <f t="shared" si="36"/>
        <v>Fraction of Eligible Industrial Energy Use Shifted to Electricity</v>
      </c>
      <c r="D698" s="348" t="s">
        <v>786</v>
      </c>
      <c r="E698" t="s">
        <v>850</v>
      </c>
      <c r="F698" t="s">
        <v>787</v>
      </c>
      <c r="G698" s="253" t="s">
        <v>851</v>
      </c>
      <c r="H698" s="18">
        <v>1848</v>
      </c>
      <c r="I698" s="367" t="s">
        <v>670</v>
      </c>
      <c r="J698" s="368" t="str">
        <f>IF(ISBLANK(INDEX('Policy Characteristics'!D:D,MATCH($C698,'Policy Characteristics'!$C:$C,0))),"",INDEX('Policy Characteristics'!D:D,MATCH($C698,'Policy Characteristics'!$C:$C,0)))</f>
        <v>Electrification</v>
      </c>
      <c r="K698" s="354" t="str">
        <f>IF(ISBLANK(INDEX('Policy Characteristics'!E:E,MATCH($C698,'Policy Characteristics'!$C:$C,0))),"",INDEX('Policy Characteristics'!E:E,MATCH($C698,'Policy Characteristics'!$C:$C,0)))</f>
        <v>indst shift to electricity</v>
      </c>
      <c r="L698" s="222">
        <f>IF(ISBLANK(INDEX('Policy Characteristics'!F:F,MATCH($C698,'Policy Characteristics'!$C:$C,0))),"",INDEX('Policy Characteristics'!F:F,MATCH($C698,'Policy Characteristics'!$C:$C,0)))</f>
        <v>0</v>
      </c>
      <c r="M698" s="222">
        <f>IF(ISBLANK(INDEX('Policy Characteristics'!G:G,MATCH($C698,'Policy Characteristics'!$C:$C,0))),"",INDEX('Policy Characteristics'!G:G,MATCH($C698,'Policy Characteristics'!$C:$C,0)))</f>
        <v>1</v>
      </c>
      <c r="N698" s="222">
        <f>IF(ISBLANK(INDEX('Policy Characteristics'!H:H,MATCH($C698,'Policy Characteristics'!$C:$C,0))),"",INDEX('Policy Characteristics'!H:H,MATCH($C698,'Policy Characteristics'!$C:$C,0)))</f>
        <v>0.01</v>
      </c>
      <c r="O698" s="354" t="str">
        <f>IF(ISBLANK(INDEX('Policy Characteristics'!I:I,MATCH($C698,'Policy Characteristics'!$C:$C,0))),"",INDEX('Policy Characteristics'!I:I,MATCH($C698,'Policy Characteristics'!$C:$C,0)))</f>
        <v>% of fuel shifted</v>
      </c>
      <c r="P698" s="354" t="str">
        <f>IF(ISBLANK(INDEX('Policy Characteristics'!J:J,MATCH($C698,'Policy Characteristics'!$C:$C,0))),"",INDEX('Policy Characteristics'!J:J,MATCH($C698,'Policy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8" s="354" t="str">
        <f>IF(ISBLANK(INDEX('Policy Characteristics'!K:K,MATCH($C698,'Policy Characteristics'!$C:$C,0))),"",INDEX('Policy Characteristics'!K:K,MATCH($C698,'Policy Characteristics'!$C:$C,0)))</f>
        <v>industry-ag-main.html#fuel-switching</v>
      </c>
      <c r="R698" s="354" t="str">
        <f>IF(ISBLANK(INDEX('Policy Characteristics'!L:L,MATCH($C698,'Policy Characteristics'!$C:$C,0))),"",INDEX('Policy Characteristics'!L:L,MATCH($C698,'Policy Characteristics'!$C:$C,0)))</f>
        <v>industry-elec-and-hydrogen.html</v>
      </c>
    </row>
    <row r="699" spans="1:18" ht="19.899999999999999" customHeight="1">
      <c r="A699" s="354" t="str">
        <f>IF(ISBLANK(INDEX('Policy Characteristics'!A:A,MATCH($C699,'Policy Characteristics'!$C:$C,0))),"",INDEX('Policy Characteristics'!A:A,MATCH($C699,'Policy Characteristics'!$C:$C,0)))</f>
        <v>Industry</v>
      </c>
      <c r="B699" s="366" t="str">
        <f>IF(ISBLANK(INDEX('Policy Characteristics'!B:B,MATCH($C699,'Policy Characteristics'!$C:$C,0))),"",INDEX('Policy Characteristics'!B:B,MATCH($C699,'Policy Characteristics'!$C:$C,0)))</f>
        <v>Electrification</v>
      </c>
      <c r="C699" s="354" t="str">
        <f t="shared" si="36"/>
        <v>Fraction of Eligible Industrial Energy Use Shifted to Electricity</v>
      </c>
      <c r="D699" s="348" t="s">
        <v>786</v>
      </c>
      <c r="E699" t="s">
        <v>852</v>
      </c>
      <c r="F699" t="s">
        <v>787</v>
      </c>
      <c r="G699" s="253" t="s">
        <v>852</v>
      </c>
      <c r="H699" s="18">
        <v>1849</v>
      </c>
      <c r="I699" s="367" t="s">
        <v>670</v>
      </c>
      <c r="J699" s="368" t="str">
        <f>IF(ISBLANK(INDEX('Policy Characteristics'!D:D,MATCH($C699,'Policy Characteristics'!$C:$C,0))),"",INDEX('Policy Characteristics'!D:D,MATCH($C699,'Policy Characteristics'!$C:$C,0)))</f>
        <v>Electrification</v>
      </c>
      <c r="K699" s="354" t="str">
        <f>IF(ISBLANK(INDEX('Policy Characteristics'!E:E,MATCH($C699,'Policy Characteristics'!$C:$C,0))),"",INDEX('Policy Characteristics'!E:E,MATCH($C699,'Policy Characteristics'!$C:$C,0)))</f>
        <v>indst shift to electricity</v>
      </c>
      <c r="L699" s="222">
        <f>IF(ISBLANK(INDEX('Policy Characteristics'!F:F,MATCH($C699,'Policy Characteristics'!$C:$C,0))),"",INDEX('Policy Characteristics'!F:F,MATCH($C699,'Policy Characteristics'!$C:$C,0)))</f>
        <v>0</v>
      </c>
      <c r="M699" s="222">
        <f>IF(ISBLANK(INDEX('Policy Characteristics'!G:G,MATCH($C699,'Policy Characteristics'!$C:$C,0))),"",INDEX('Policy Characteristics'!G:G,MATCH($C699,'Policy Characteristics'!$C:$C,0)))</f>
        <v>1</v>
      </c>
      <c r="N699" s="222">
        <f>IF(ISBLANK(INDEX('Policy Characteristics'!H:H,MATCH($C699,'Policy Characteristics'!$C:$C,0))),"",INDEX('Policy Characteristics'!H:H,MATCH($C699,'Policy Characteristics'!$C:$C,0)))</f>
        <v>0.01</v>
      </c>
      <c r="O699" s="354" t="str">
        <f>IF(ISBLANK(INDEX('Policy Characteristics'!I:I,MATCH($C699,'Policy Characteristics'!$C:$C,0))),"",INDEX('Policy Characteristics'!I:I,MATCH($C699,'Policy Characteristics'!$C:$C,0)))</f>
        <v>% of fuel shifted</v>
      </c>
      <c r="P699" s="354" t="str">
        <f>IF(ISBLANK(INDEX('Policy Characteristics'!J:J,MATCH($C699,'Policy Characteristics'!$C:$C,0))),"",INDEX('Policy Characteristics'!J:J,MATCH($C699,'Policy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9" s="354" t="str">
        <f>IF(ISBLANK(INDEX('Policy Characteristics'!K:K,MATCH($C699,'Policy Characteristics'!$C:$C,0))),"",INDEX('Policy Characteristics'!K:K,MATCH($C699,'Policy Characteristics'!$C:$C,0)))</f>
        <v>industry-ag-main.html#fuel-switching</v>
      </c>
      <c r="R699" s="354" t="str">
        <f>IF(ISBLANK(INDEX('Policy Characteristics'!L:L,MATCH($C699,'Policy Characteristics'!$C:$C,0))),"",INDEX('Policy Characteristics'!L:L,MATCH($C699,'Policy Characteristics'!$C:$C,0)))</f>
        <v>industry-elec-and-hydrogen.html</v>
      </c>
    </row>
    <row r="700" spans="1:18" ht="19.899999999999999" customHeight="1">
      <c r="A700" s="354" t="str">
        <f>IF(ISBLANK(INDEX('Policy Characteristics'!A:A,MATCH($C700,'Policy Characteristics'!$C:$C,0))),"",INDEX('Policy Characteristics'!A:A,MATCH($C700,'Policy Characteristics'!$C:$C,0)))</f>
        <v>Industry</v>
      </c>
      <c r="B700" s="366" t="str">
        <f>IF(ISBLANK(INDEX('Policy Characteristics'!B:B,MATCH($C700,'Policy Characteristics'!$C:$C,0))),"",INDEX('Policy Characteristics'!B:B,MATCH($C700,'Policy Characteristics'!$C:$C,0)))</f>
        <v>Electrification</v>
      </c>
      <c r="C700" s="354" t="str">
        <f t="shared" si="36"/>
        <v>Fraction of Eligible Industrial Energy Use Shifted to Electricity</v>
      </c>
      <c r="D700" s="348" t="s">
        <v>788</v>
      </c>
      <c r="E700" t="s">
        <v>838</v>
      </c>
      <c r="F700" t="s">
        <v>789</v>
      </c>
      <c r="G700" s="253" t="s">
        <v>839</v>
      </c>
      <c r="H700" s="18">
        <v>1850</v>
      </c>
      <c r="I700" s="367" t="s">
        <v>670</v>
      </c>
      <c r="J700" s="368" t="str">
        <f>IF(ISBLANK(INDEX('Policy Characteristics'!D:D,MATCH($C700,'Policy Characteristics'!$C:$C,0))),"",INDEX('Policy Characteristics'!D:D,MATCH($C700,'Policy Characteristics'!$C:$C,0)))</f>
        <v>Electrification</v>
      </c>
      <c r="K700" s="354" t="str">
        <f>IF(ISBLANK(INDEX('Policy Characteristics'!E:E,MATCH($C700,'Policy Characteristics'!$C:$C,0))),"",INDEX('Policy Characteristics'!E:E,MATCH($C700,'Policy Characteristics'!$C:$C,0)))</f>
        <v>indst shift to electricity</v>
      </c>
      <c r="L700" s="222">
        <f>IF(ISBLANK(INDEX('Policy Characteristics'!F:F,MATCH($C700,'Policy Characteristics'!$C:$C,0))),"",INDEX('Policy Characteristics'!F:F,MATCH($C700,'Policy Characteristics'!$C:$C,0)))</f>
        <v>0</v>
      </c>
      <c r="M700" s="222">
        <f>IF(ISBLANK(INDEX('Policy Characteristics'!G:G,MATCH($C700,'Policy Characteristics'!$C:$C,0))),"",INDEX('Policy Characteristics'!G:G,MATCH($C700,'Policy Characteristics'!$C:$C,0)))</f>
        <v>1</v>
      </c>
      <c r="N700" s="222">
        <f>IF(ISBLANK(INDEX('Policy Characteristics'!H:H,MATCH($C700,'Policy Characteristics'!$C:$C,0))),"",INDEX('Policy Characteristics'!H:H,MATCH($C700,'Policy Characteristics'!$C:$C,0)))</f>
        <v>0.01</v>
      </c>
      <c r="O700" s="354" t="str">
        <f>IF(ISBLANK(INDEX('Policy Characteristics'!I:I,MATCH($C700,'Policy Characteristics'!$C:$C,0))),"",INDEX('Policy Characteristics'!I:I,MATCH($C700,'Policy Characteristics'!$C:$C,0)))</f>
        <v>% of fuel shifted</v>
      </c>
      <c r="P700" s="354" t="str">
        <f>IF(ISBLANK(INDEX('Policy Characteristics'!J:J,MATCH($C700,'Policy Characteristics'!$C:$C,0))),"",INDEX('Policy Characteristics'!J:J,MATCH($C700,'Policy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0" s="354" t="str">
        <f>IF(ISBLANK(INDEX('Policy Characteristics'!K:K,MATCH($C700,'Policy Characteristics'!$C:$C,0))),"",INDEX('Policy Characteristics'!K:K,MATCH($C700,'Policy Characteristics'!$C:$C,0)))</f>
        <v>industry-ag-main.html#fuel-switching</v>
      </c>
      <c r="R700" s="354" t="str">
        <f>IF(ISBLANK(INDEX('Policy Characteristics'!L:L,MATCH($C700,'Policy Characteristics'!$C:$C,0))),"",INDEX('Policy Characteristics'!L:L,MATCH($C700,'Policy Characteristics'!$C:$C,0)))</f>
        <v>industry-elec-and-hydrogen.html</v>
      </c>
    </row>
    <row r="701" spans="1:18" ht="19.899999999999999" customHeight="1">
      <c r="A701" s="354" t="str">
        <f>IF(ISBLANK(INDEX('Policy Characteristics'!A:A,MATCH($C701,'Policy Characteristics'!$C:$C,0))),"",INDEX('Policy Characteristics'!A:A,MATCH($C701,'Policy Characteristics'!$C:$C,0)))</f>
        <v>Industry</v>
      </c>
      <c r="B701" s="366" t="str">
        <f>IF(ISBLANK(INDEX('Policy Characteristics'!B:B,MATCH($C701,'Policy Characteristics'!$C:$C,0))),"",INDEX('Policy Characteristics'!B:B,MATCH($C701,'Policy Characteristics'!$C:$C,0)))</f>
        <v>Electrification</v>
      </c>
      <c r="C701" s="354" t="str">
        <f t="shared" si="36"/>
        <v>Fraction of Eligible Industrial Energy Use Shifted to Electricity</v>
      </c>
      <c r="D701" s="348" t="s">
        <v>788</v>
      </c>
      <c r="E701" t="s">
        <v>840</v>
      </c>
      <c r="F701" t="s">
        <v>789</v>
      </c>
      <c r="G701" s="253" t="s">
        <v>841</v>
      </c>
      <c r="H701" s="18">
        <v>1851</v>
      </c>
      <c r="I701" s="367" t="s">
        <v>670</v>
      </c>
      <c r="J701" s="368" t="str">
        <f>IF(ISBLANK(INDEX('Policy Characteristics'!D:D,MATCH($C701,'Policy Characteristics'!$C:$C,0))),"",INDEX('Policy Characteristics'!D:D,MATCH($C701,'Policy Characteristics'!$C:$C,0)))</f>
        <v>Electrification</v>
      </c>
      <c r="K701" s="354" t="str">
        <f>IF(ISBLANK(INDEX('Policy Characteristics'!E:E,MATCH($C701,'Policy Characteristics'!$C:$C,0))),"",INDEX('Policy Characteristics'!E:E,MATCH($C701,'Policy Characteristics'!$C:$C,0)))</f>
        <v>indst shift to electricity</v>
      </c>
      <c r="L701" s="222">
        <f>IF(ISBLANK(INDEX('Policy Characteristics'!F:F,MATCH($C701,'Policy Characteristics'!$C:$C,0))),"",INDEX('Policy Characteristics'!F:F,MATCH($C701,'Policy Characteristics'!$C:$C,0)))</f>
        <v>0</v>
      </c>
      <c r="M701" s="222">
        <f>IF(ISBLANK(INDEX('Policy Characteristics'!G:G,MATCH($C701,'Policy Characteristics'!$C:$C,0))),"",INDEX('Policy Characteristics'!G:G,MATCH($C701,'Policy Characteristics'!$C:$C,0)))</f>
        <v>1</v>
      </c>
      <c r="N701" s="222">
        <f>IF(ISBLANK(INDEX('Policy Characteristics'!H:H,MATCH($C701,'Policy Characteristics'!$C:$C,0))),"",INDEX('Policy Characteristics'!H:H,MATCH($C701,'Policy Characteristics'!$C:$C,0)))</f>
        <v>0.01</v>
      </c>
      <c r="O701" s="354" t="str">
        <f>IF(ISBLANK(INDEX('Policy Characteristics'!I:I,MATCH($C701,'Policy Characteristics'!$C:$C,0))),"",INDEX('Policy Characteristics'!I:I,MATCH($C701,'Policy Characteristics'!$C:$C,0)))</f>
        <v>% of fuel shifted</v>
      </c>
      <c r="P701" s="354" t="str">
        <f>IF(ISBLANK(INDEX('Policy Characteristics'!J:J,MATCH($C701,'Policy Characteristics'!$C:$C,0))),"",INDEX('Policy Characteristics'!J:J,MATCH($C701,'Policy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1" s="354" t="str">
        <f>IF(ISBLANK(INDEX('Policy Characteristics'!K:K,MATCH($C701,'Policy Characteristics'!$C:$C,0))),"",INDEX('Policy Characteristics'!K:K,MATCH($C701,'Policy Characteristics'!$C:$C,0)))</f>
        <v>industry-ag-main.html#fuel-switching</v>
      </c>
      <c r="R701" s="354" t="str">
        <f>IF(ISBLANK(INDEX('Policy Characteristics'!L:L,MATCH($C701,'Policy Characteristics'!$C:$C,0))),"",INDEX('Policy Characteristics'!L:L,MATCH($C701,'Policy Characteristics'!$C:$C,0)))</f>
        <v>industry-elec-and-hydrogen.html</v>
      </c>
    </row>
    <row r="702" spans="1:18" ht="19.899999999999999" customHeight="1">
      <c r="A702" s="354" t="str">
        <f>IF(ISBLANK(INDEX('Policy Characteristics'!A:A,MATCH($C702,'Policy Characteristics'!$C:$C,0))),"",INDEX('Policy Characteristics'!A:A,MATCH($C702,'Policy Characteristics'!$C:$C,0)))</f>
        <v>Industry</v>
      </c>
      <c r="B702" s="366" t="str">
        <f>IF(ISBLANK(INDEX('Policy Characteristics'!B:B,MATCH($C702,'Policy Characteristics'!$C:$C,0))),"",INDEX('Policy Characteristics'!B:B,MATCH($C702,'Policy Characteristics'!$C:$C,0)))</f>
        <v>Electrification</v>
      </c>
      <c r="C702" s="354" t="str">
        <f t="shared" si="36"/>
        <v>Fraction of Eligible Industrial Energy Use Shifted to Electricity</v>
      </c>
      <c r="D702" s="348" t="s">
        <v>788</v>
      </c>
      <c r="E702" t="s">
        <v>842</v>
      </c>
      <c r="F702" t="s">
        <v>789</v>
      </c>
      <c r="G702" s="253" t="s">
        <v>843</v>
      </c>
      <c r="H702" s="18">
        <v>1852</v>
      </c>
      <c r="I702" s="367" t="s">
        <v>670</v>
      </c>
      <c r="J702" s="368" t="str">
        <f>IF(ISBLANK(INDEX('Policy Characteristics'!D:D,MATCH($C702,'Policy Characteristics'!$C:$C,0))),"",INDEX('Policy Characteristics'!D:D,MATCH($C702,'Policy Characteristics'!$C:$C,0)))</f>
        <v>Electrification</v>
      </c>
      <c r="K702" s="354" t="str">
        <f>IF(ISBLANK(INDEX('Policy Characteristics'!E:E,MATCH($C702,'Policy Characteristics'!$C:$C,0))),"",INDEX('Policy Characteristics'!E:E,MATCH($C702,'Policy Characteristics'!$C:$C,0)))</f>
        <v>indst shift to electricity</v>
      </c>
      <c r="L702" s="222">
        <f>IF(ISBLANK(INDEX('Policy Characteristics'!F:F,MATCH($C702,'Policy Characteristics'!$C:$C,0))),"",INDEX('Policy Characteristics'!F:F,MATCH($C702,'Policy Characteristics'!$C:$C,0)))</f>
        <v>0</v>
      </c>
      <c r="M702" s="222">
        <f>IF(ISBLANK(INDEX('Policy Characteristics'!G:G,MATCH($C702,'Policy Characteristics'!$C:$C,0))),"",INDEX('Policy Characteristics'!G:G,MATCH($C702,'Policy Characteristics'!$C:$C,0)))</f>
        <v>1</v>
      </c>
      <c r="N702" s="222">
        <f>IF(ISBLANK(INDEX('Policy Characteristics'!H:H,MATCH($C702,'Policy Characteristics'!$C:$C,0))),"",INDEX('Policy Characteristics'!H:H,MATCH($C702,'Policy Characteristics'!$C:$C,0)))</f>
        <v>0.01</v>
      </c>
      <c r="O702" s="354" t="str">
        <f>IF(ISBLANK(INDEX('Policy Characteristics'!I:I,MATCH($C702,'Policy Characteristics'!$C:$C,0))),"",INDEX('Policy Characteristics'!I:I,MATCH($C702,'Policy Characteristics'!$C:$C,0)))</f>
        <v>% of fuel shifted</v>
      </c>
      <c r="P702" s="354" t="str">
        <f>IF(ISBLANK(INDEX('Policy Characteristics'!J:J,MATCH($C702,'Policy Characteristics'!$C:$C,0))),"",INDEX('Policy Characteristics'!J:J,MATCH($C702,'Policy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2" s="354" t="str">
        <f>IF(ISBLANK(INDEX('Policy Characteristics'!K:K,MATCH($C702,'Policy Characteristics'!$C:$C,0))),"",INDEX('Policy Characteristics'!K:K,MATCH($C702,'Policy Characteristics'!$C:$C,0)))</f>
        <v>industry-ag-main.html#fuel-switching</v>
      </c>
      <c r="R702" s="354" t="str">
        <f>IF(ISBLANK(INDEX('Policy Characteristics'!L:L,MATCH($C702,'Policy Characteristics'!$C:$C,0))),"",INDEX('Policy Characteristics'!L:L,MATCH($C702,'Policy Characteristics'!$C:$C,0)))</f>
        <v>industry-elec-and-hydrogen.html</v>
      </c>
    </row>
    <row r="703" spans="1:18" ht="19.899999999999999" customHeight="1">
      <c r="A703" s="354" t="str">
        <f>IF(ISBLANK(INDEX('Policy Characteristics'!A:A,MATCH($C703,'Policy Characteristics'!$C:$C,0))),"",INDEX('Policy Characteristics'!A:A,MATCH($C703,'Policy Characteristics'!$C:$C,0)))</f>
        <v>Industry</v>
      </c>
      <c r="B703" s="366" t="str">
        <f>IF(ISBLANK(INDEX('Policy Characteristics'!B:B,MATCH($C703,'Policy Characteristics'!$C:$C,0))),"",INDEX('Policy Characteristics'!B:B,MATCH($C703,'Policy Characteristics'!$C:$C,0)))</f>
        <v>Electrification</v>
      </c>
      <c r="C703" s="354" t="str">
        <f t="shared" si="36"/>
        <v>Fraction of Eligible Industrial Energy Use Shifted to Electricity</v>
      </c>
      <c r="D703" s="348" t="s">
        <v>788</v>
      </c>
      <c r="E703" t="s">
        <v>844</v>
      </c>
      <c r="F703" t="s">
        <v>789</v>
      </c>
      <c r="G703" s="253" t="s">
        <v>845</v>
      </c>
      <c r="H703" s="18">
        <v>1853</v>
      </c>
      <c r="I703" s="367" t="s">
        <v>670</v>
      </c>
      <c r="J703" s="368" t="str">
        <f>IF(ISBLANK(INDEX('Policy Characteristics'!D:D,MATCH($C703,'Policy Characteristics'!$C:$C,0))),"",INDEX('Policy Characteristics'!D:D,MATCH($C703,'Policy Characteristics'!$C:$C,0)))</f>
        <v>Electrification</v>
      </c>
      <c r="K703" s="354" t="str">
        <f>IF(ISBLANK(INDEX('Policy Characteristics'!E:E,MATCH($C703,'Policy Characteristics'!$C:$C,0))),"",INDEX('Policy Characteristics'!E:E,MATCH($C703,'Policy Characteristics'!$C:$C,0)))</f>
        <v>indst shift to electricity</v>
      </c>
      <c r="L703" s="222">
        <f>IF(ISBLANK(INDEX('Policy Characteristics'!F:F,MATCH($C703,'Policy Characteristics'!$C:$C,0))),"",INDEX('Policy Characteristics'!F:F,MATCH($C703,'Policy Characteristics'!$C:$C,0)))</f>
        <v>0</v>
      </c>
      <c r="M703" s="222">
        <f>IF(ISBLANK(INDEX('Policy Characteristics'!G:G,MATCH($C703,'Policy Characteristics'!$C:$C,0))),"",INDEX('Policy Characteristics'!G:G,MATCH($C703,'Policy Characteristics'!$C:$C,0)))</f>
        <v>1</v>
      </c>
      <c r="N703" s="222">
        <f>IF(ISBLANK(INDEX('Policy Characteristics'!H:H,MATCH($C703,'Policy Characteristics'!$C:$C,0))),"",INDEX('Policy Characteristics'!H:H,MATCH($C703,'Policy Characteristics'!$C:$C,0)))</f>
        <v>0.01</v>
      </c>
      <c r="O703" s="354" t="str">
        <f>IF(ISBLANK(INDEX('Policy Characteristics'!I:I,MATCH($C703,'Policy Characteristics'!$C:$C,0))),"",INDEX('Policy Characteristics'!I:I,MATCH($C703,'Policy Characteristics'!$C:$C,0)))</f>
        <v>% of fuel shifted</v>
      </c>
      <c r="P703" s="354" t="str">
        <f>IF(ISBLANK(INDEX('Policy Characteristics'!J:J,MATCH($C703,'Policy Characteristics'!$C:$C,0))),"",INDEX('Policy Characteristics'!J:J,MATCH($C703,'Policy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3" s="354" t="str">
        <f>IF(ISBLANK(INDEX('Policy Characteristics'!K:K,MATCH($C703,'Policy Characteristics'!$C:$C,0))),"",INDEX('Policy Characteristics'!K:K,MATCH($C703,'Policy Characteristics'!$C:$C,0)))</f>
        <v>industry-ag-main.html#fuel-switching</v>
      </c>
      <c r="R703" s="354" t="str">
        <f>IF(ISBLANK(INDEX('Policy Characteristics'!L:L,MATCH($C703,'Policy Characteristics'!$C:$C,0))),"",INDEX('Policy Characteristics'!L:L,MATCH($C703,'Policy Characteristics'!$C:$C,0)))</f>
        <v>industry-elec-and-hydrogen.html</v>
      </c>
    </row>
    <row r="704" spans="1:18" ht="19.899999999999999" customHeight="1">
      <c r="A704" s="354" t="str">
        <f>IF(ISBLANK(INDEX('Policy Characteristics'!A:A,MATCH($C704,'Policy Characteristics'!$C:$C,0))),"",INDEX('Policy Characteristics'!A:A,MATCH($C704,'Policy Characteristics'!$C:$C,0)))</f>
        <v>Industry</v>
      </c>
      <c r="B704" s="366" t="str">
        <f>IF(ISBLANK(INDEX('Policy Characteristics'!B:B,MATCH($C704,'Policy Characteristics'!$C:$C,0))),"",INDEX('Policy Characteristics'!B:B,MATCH($C704,'Policy Characteristics'!$C:$C,0)))</f>
        <v>Electrification</v>
      </c>
      <c r="C704" s="354" t="str">
        <f t="shared" si="36"/>
        <v>Fraction of Eligible Industrial Energy Use Shifted to Electricity</v>
      </c>
      <c r="D704" s="348" t="s">
        <v>788</v>
      </c>
      <c r="E704" t="s">
        <v>846</v>
      </c>
      <c r="F704" t="s">
        <v>789</v>
      </c>
      <c r="G704" s="253" t="s">
        <v>847</v>
      </c>
      <c r="H704" s="18">
        <v>1854</v>
      </c>
      <c r="I704" s="367" t="s">
        <v>670</v>
      </c>
      <c r="J704" s="368" t="str">
        <f>IF(ISBLANK(INDEX('Policy Characteristics'!D:D,MATCH($C704,'Policy Characteristics'!$C:$C,0))),"",INDEX('Policy Characteristics'!D:D,MATCH($C704,'Policy Characteristics'!$C:$C,0)))</f>
        <v>Electrification</v>
      </c>
      <c r="K704" s="354" t="str">
        <f>IF(ISBLANK(INDEX('Policy Characteristics'!E:E,MATCH($C704,'Policy Characteristics'!$C:$C,0))),"",INDEX('Policy Characteristics'!E:E,MATCH($C704,'Policy Characteristics'!$C:$C,0)))</f>
        <v>indst shift to electricity</v>
      </c>
      <c r="L704" s="222">
        <f>IF(ISBLANK(INDEX('Policy Characteristics'!F:F,MATCH($C704,'Policy Characteristics'!$C:$C,0))),"",INDEX('Policy Characteristics'!F:F,MATCH($C704,'Policy Characteristics'!$C:$C,0)))</f>
        <v>0</v>
      </c>
      <c r="M704" s="222">
        <f>IF(ISBLANK(INDEX('Policy Characteristics'!G:G,MATCH($C704,'Policy Characteristics'!$C:$C,0))),"",INDEX('Policy Characteristics'!G:G,MATCH($C704,'Policy Characteristics'!$C:$C,0)))</f>
        <v>1</v>
      </c>
      <c r="N704" s="222">
        <f>IF(ISBLANK(INDEX('Policy Characteristics'!H:H,MATCH($C704,'Policy Characteristics'!$C:$C,0))),"",INDEX('Policy Characteristics'!H:H,MATCH($C704,'Policy Characteristics'!$C:$C,0)))</f>
        <v>0.01</v>
      </c>
      <c r="O704" s="354" t="str">
        <f>IF(ISBLANK(INDEX('Policy Characteristics'!I:I,MATCH($C704,'Policy Characteristics'!$C:$C,0))),"",INDEX('Policy Characteristics'!I:I,MATCH($C704,'Policy Characteristics'!$C:$C,0)))</f>
        <v>% of fuel shifted</v>
      </c>
      <c r="P704" s="354" t="str">
        <f>IF(ISBLANK(INDEX('Policy Characteristics'!J:J,MATCH($C704,'Policy Characteristics'!$C:$C,0))),"",INDEX('Policy Characteristics'!J:J,MATCH($C704,'Policy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4" s="354" t="str">
        <f>IF(ISBLANK(INDEX('Policy Characteristics'!K:K,MATCH($C704,'Policy Characteristics'!$C:$C,0))),"",INDEX('Policy Characteristics'!K:K,MATCH($C704,'Policy Characteristics'!$C:$C,0)))</f>
        <v>industry-ag-main.html#fuel-switching</v>
      </c>
      <c r="R704" s="354" t="str">
        <f>IF(ISBLANK(INDEX('Policy Characteristics'!L:L,MATCH($C704,'Policy Characteristics'!$C:$C,0))),"",INDEX('Policy Characteristics'!L:L,MATCH($C704,'Policy Characteristics'!$C:$C,0)))</f>
        <v>industry-elec-and-hydrogen.html</v>
      </c>
    </row>
    <row r="705" spans="1:18" ht="19.899999999999999" customHeight="1">
      <c r="A705" s="354" t="str">
        <f>IF(ISBLANK(INDEX('Policy Characteristics'!A:A,MATCH($C705,'Policy Characteristics'!$C:$C,0))),"",INDEX('Policy Characteristics'!A:A,MATCH($C705,'Policy Characteristics'!$C:$C,0)))</f>
        <v>Industry</v>
      </c>
      <c r="B705" s="366" t="str">
        <f>IF(ISBLANK(INDEX('Policy Characteristics'!B:B,MATCH($C705,'Policy Characteristics'!$C:$C,0))),"",INDEX('Policy Characteristics'!B:B,MATCH($C705,'Policy Characteristics'!$C:$C,0)))</f>
        <v>Electrification</v>
      </c>
      <c r="C705" s="354" t="str">
        <f t="shared" si="36"/>
        <v>Fraction of Eligible Industrial Energy Use Shifted to Electricity</v>
      </c>
      <c r="D705" s="348" t="s">
        <v>788</v>
      </c>
      <c r="E705" t="s">
        <v>848</v>
      </c>
      <c r="F705" t="s">
        <v>789</v>
      </c>
      <c r="G705" s="253" t="s">
        <v>849</v>
      </c>
      <c r="H705" s="18">
        <v>1855</v>
      </c>
      <c r="I705" s="367" t="s">
        <v>670</v>
      </c>
      <c r="J705" s="368" t="str">
        <f>IF(ISBLANK(INDEX('Policy Characteristics'!D:D,MATCH($C705,'Policy Characteristics'!$C:$C,0))),"",INDEX('Policy Characteristics'!D:D,MATCH($C705,'Policy Characteristics'!$C:$C,0)))</f>
        <v>Electrification</v>
      </c>
      <c r="K705" s="354" t="str">
        <f>IF(ISBLANK(INDEX('Policy Characteristics'!E:E,MATCH($C705,'Policy Characteristics'!$C:$C,0))),"",INDEX('Policy Characteristics'!E:E,MATCH($C705,'Policy Characteristics'!$C:$C,0)))</f>
        <v>indst shift to electricity</v>
      </c>
      <c r="L705" s="222">
        <f>IF(ISBLANK(INDEX('Policy Characteristics'!F:F,MATCH($C705,'Policy Characteristics'!$C:$C,0))),"",INDEX('Policy Characteristics'!F:F,MATCH($C705,'Policy Characteristics'!$C:$C,0)))</f>
        <v>0</v>
      </c>
      <c r="M705" s="222">
        <f>IF(ISBLANK(INDEX('Policy Characteristics'!G:G,MATCH($C705,'Policy Characteristics'!$C:$C,0))),"",INDEX('Policy Characteristics'!G:G,MATCH($C705,'Policy Characteristics'!$C:$C,0)))</f>
        <v>1</v>
      </c>
      <c r="N705" s="222">
        <f>IF(ISBLANK(INDEX('Policy Characteristics'!H:H,MATCH($C705,'Policy Characteristics'!$C:$C,0))),"",INDEX('Policy Characteristics'!H:H,MATCH($C705,'Policy Characteristics'!$C:$C,0)))</f>
        <v>0.01</v>
      </c>
      <c r="O705" s="354" t="str">
        <f>IF(ISBLANK(INDEX('Policy Characteristics'!I:I,MATCH($C705,'Policy Characteristics'!$C:$C,0))),"",INDEX('Policy Characteristics'!I:I,MATCH($C705,'Policy Characteristics'!$C:$C,0)))</f>
        <v>% of fuel shifted</v>
      </c>
      <c r="P705" s="354" t="str">
        <f>IF(ISBLANK(INDEX('Policy Characteristics'!J:J,MATCH($C705,'Policy Characteristics'!$C:$C,0))),"",INDEX('Policy Characteristics'!J:J,MATCH($C705,'Policy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5" s="354" t="str">
        <f>IF(ISBLANK(INDEX('Policy Characteristics'!K:K,MATCH($C705,'Policy Characteristics'!$C:$C,0))),"",INDEX('Policy Characteristics'!K:K,MATCH($C705,'Policy Characteristics'!$C:$C,0)))</f>
        <v>industry-ag-main.html#fuel-switching</v>
      </c>
      <c r="R705" s="354" t="str">
        <f>IF(ISBLANK(INDEX('Policy Characteristics'!L:L,MATCH($C705,'Policy Characteristics'!$C:$C,0))),"",INDEX('Policy Characteristics'!L:L,MATCH($C705,'Policy Characteristics'!$C:$C,0)))</f>
        <v>industry-elec-and-hydrogen.html</v>
      </c>
    </row>
    <row r="706" spans="1:18" ht="19.899999999999999" customHeight="1">
      <c r="A706" s="354" t="str">
        <f>IF(ISBLANK(INDEX('Policy Characteristics'!A:A,MATCH($C706,'Policy Characteristics'!$C:$C,0))),"",INDEX('Policy Characteristics'!A:A,MATCH($C706,'Policy Characteristics'!$C:$C,0)))</f>
        <v>Industry</v>
      </c>
      <c r="B706" s="366" t="str">
        <f>IF(ISBLANK(INDEX('Policy Characteristics'!B:B,MATCH($C706,'Policy Characteristics'!$C:$C,0))),"",INDEX('Policy Characteristics'!B:B,MATCH($C706,'Policy Characteristics'!$C:$C,0)))</f>
        <v>Electrification</v>
      </c>
      <c r="C706" s="354" t="str">
        <f t="shared" si="36"/>
        <v>Fraction of Eligible Industrial Energy Use Shifted to Electricity</v>
      </c>
      <c r="D706" s="348" t="s">
        <v>788</v>
      </c>
      <c r="E706" t="s">
        <v>850</v>
      </c>
      <c r="F706" t="s">
        <v>789</v>
      </c>
      <c r="G706" s="253" t="s">
        <v>851</v>
      </c>
      <c r="H706" s="18">
        <v>1856</v>
      </c>
      <c r="I706" s="367" t="s">
        <v>670</v>
      </c>
      <c r="J706" s="368" t="str">
        <f>IF(ISBLANK(INDEX('Policy Characteristics'!D:D,MATCH($C706,'Policy Characteristics'!$C:$C,0))),"",INDEX('Policy Characteristics'!D:D,MATCH($C706,'Policy Characteristics'!$C:$C,0)))</f>
        <v>Electrification</v>
      </c>
      <c r="K706" s="354" t="str">
        <f>IF(ISBLANK(INDEX('Policy Characteristics'!E:E,MATCH($C706,'Policy Characteristics'!$C:$C,0))),"",INDEX('Policy Characteristics'!E:E,MATCH($C706,'Policy Characteristics'!$C:$C,0)))</f>
        <v>indst shift to electricity</v>
      </c>
      <c r="L706" s="222">
        <f>IF(ISBLANK(INDEX('Policy Characteristics'!F:F,MATCH($C706,'Policy Characteristics'!$C:$C,0))),"",INDEX('Policy Characteristics'!F:F,MATCH($C706,'Policy Characteristics'!$C:$C,0)))</f>
        <v>0</v>
      </c>
      <c r="M706" s="222">
        <f>IF(ISBLANK(INDEX('Policy Characteristics'!G:G,MATCH($C706,'Policy Characteristics'!$C:$C,0))),"",INDEX('Policy Characteristics'!G:G,MATCH($C706,'Policy Characteristics'!$C:$C,0)))</f>
        <v>1</v>
      </c>
      <c r="N706" s="222">
        <f>IF(ISBLANK(INDEX('Policy Characteristics'!H:H,MATCH($C706,'Policy Characteristics'!$C:$C,0))),"",INDEX('Policy Characteristics'!H:H,MATCH($C706,'Policy Characteristics'!$C:$C,0)))</f>
        <v>0.01</v>
      </c>
      <c r="O706" s="354" t="str">
        <f>IF(ISBLANK(INDEX('Policy Characteristics'!I:I,MATCH($C706,'Policy Characteristics'!$C:$C,0))),"",INDEX('Policy Characteristics'!I:I,MATCH($C706,'Policy Characteristics'!$C:$C,0)))</f>
        <v>% of fuel shifted</v>
      </c>
      <c r="P706" s="354" t="str">
        <f>IF(ISBLANK(INDEX('Policy Characteristics'!J:J,MATCH($C706,'Policy Characteristics'!$C:$C,0))),"",INDEX('Policy Characteristics'!J:J,MATCH($C706,'Policy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6" s="354" t="str">
        <f>IF(ISBLANK(INDEX('Policy Characteristics'!K:K,MATCH($C706,'Policy Characteristics'!$C:$C,0))),"",INDEX('Policy Characteristics'!K:K,MATCH($C706,'Policy Characteristics'!$C:$C,0)))</f>
        <v>industry-ag-main.html#fuel-switching</v>
      </c>
      <c r="R706" s="354" t="str">
        <f>IF(ISBLANK(INDEX('Policy Characteristics'!L:L,MATCH($C706,'Policy Characteristics'!$C:$C,0))),"",INDEX('Policy Characteristics'!L:L,MATCH($C706,'Policy Characteristics'!$C:$C,0)))</f>
        <v>industry-elec-and-hydrogen.html</v>
      </c>
    </row>
    <row r="707" spans="1:18" ht="19.899999999999999" customHeight="1">
      <c r="A707" s="354" t="str">
        <f>IF(ISBLANK(INDEX('Policy Characteristics'!A:A,MATCH($C707,'Policy Characteristics'!$C:$C,0))),"",INDEX('Policy Characteristics'!A:A,MATCH($C707,'Policy Characteristics'!$C:$C,0)))</f>
        <v>Industry</v>
      </c>
      <c r="B707" s="366" t="str">
        <f>IF(ISBLANK(INDEX('Policy Characteristics'!B:B,MATCH($C707,'Policy Characteristics'!$C:$C,0))),"",INDEX('Policy Characteristics'!B:B,MATCH($C707,'Policy Characteristics'!$C:$C,0)))</f>
        <v>Electrification</v>
      </c>
      <c r="C707" s="354" t="str">
        <f t="shared" si="36"/>
        <v>Fraction of Eligible Industrial Energy Use Shifted to Electricity</v>
      </c>
      <c r="D707" s="348" t="s">
        <v>788</v>
      </c>
      <c r="E707" t="s">
        <v>852</v>
      </c>
      <c r="F707" t="s">
        <v>789</v>
      </c>
      <c r="G707" s="253" t="s">
        <v>852</v>
      </c>
      <c r="H707" s="18">
        <v>1857</v>
      </c>
      <c r="I707" s="367" t="s">
        <v>670</v>
      </c>
      <c r="J707" s="368" t="str">
        <f>IF(ISBLANK(INDEX('Policy Characteristics'!D:D,MATCH($C707,'Policy Characteristics'!$C:$C,0))),"",INDEX('Policy Characteristics'!D:D,MATCH($C707,'Policy Characteristics'!$C:$C,0)))</f>
        <v>Electrification</v>
      </c>
      <c r="K707" s="354" t="str">
        <f>IF(ISBLANK(INDEX('Policy Characteristics'!E:E,MATCH($C707,'Policy Characteristics'!$C:$C,0))),"",INDEX('Policy Characteristics'!E:E,MATCH($C707,'Policy Characteristics'!$C:$C,0)))</f>
        <v>indst shift to electricity</v>
      </c>
      <c r="L707" s="222">
        <f>IF(ISBLANK(INDEX('Policy Characteristics'!F:F,MATCH($C707,'Policy Characteristics'!$C:$C,0))),"",INDEX('Policy Characteristics'!F:F,MATCH($C707,'Policy Characteristics'!$C:$C,0)))</f>
        <v>0</v>
      </c>
      <c r="M707" s="222">
        <f>IF(ISBLANK(INDEX('Policy Characteristics'!G:G,MATCH($C707,'Policy Characteristics'!$C:$C,0))),"",INDEX('Policy Characteristics'!G:G,MATCH($C707,'Policy Characteristics'!$C:$C,0)))</f>
        <v>1</v>
      </c>
      <c r="N707" s="222">
        <f>IF(ISBLANK(INDEX('Policy Characteristics'!H:H,MATCH($C707,'Policy Characteristics'!$C:$C,0))),"",INDEX('Policy Characteristics'!H:H,MATCH($C707,'Policy Characteristics'!$C:$C,0)))</f>
        <v>0.01</v>
      </c>
      <c r="O707" s="354" t="str">
        <f>IF(ISBLANK(INDEX('Policy Characteristics'!I:I,MATCH($C707,'Policy Characteristics'!$C:$C,0))),"",INDEX('Policy Characteristics'!I:I,MATCH($C707,'Policy Characteristics'!$C:$C,0)))</f>
        <v>% of fuel shifted</v>
      </c>
      <c r="P707" s="354" t="str">
        <f>IF(ISBLANK(INDEX('Policy Characteristics'!J:J,MATCH($C707,'Policy Characteristics'!$C:$C,0))),"",INDEX('Policy Characteristics'!J:J,MATCH($C707,'Policy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7" s="354" t="str">
        <f>IF(ISBLANK(INDEX('Policy Characteristics'!K:K,MATCH($C707,'Policy Characteristics'!$C:$C,0))),"",INDEX('Policy Characteristics'!K:K,MATCH($C707,'Policy Characteristics'!$C:$C,0)))</f>
        <v>industry-ag-main.html#fuel-switching</v>
      </c>
      <c r="R707" s="354" t="str">
        <f>IF(ISBLANK(INDEX('Policy Characteristics'!L:L,MATCH($C707,'Policy Characteristics'!$C:$C,0))),"",INDEX('Policy Characteristics'!L:L,MATCH($C707,'Policy Characteristics'!$C:$C,0)))</f>
        <v>industry-elec-and-hydrogen.html</v>
      </c>
    </row>
    <row r="708" spans="1:18" ht="19.899999999999999" customHeight="1">
      <c r="A708" s="354" t="str">
        <f>IF(ISBLANK(INDEX('Policy Characteristics'!A:A,MATCH($C708,'Policy Characteristics'!$C:$C,0))),"",INDEX('Policy Characteristics'!A:A,MATCH($C708,'Policy Characteristics'!$C:$C,0)))</f>
        <v>Industry</v>
      </c>
      <c r="B708" s="366" t="str">
        <f>IF(ISBLANK(INDEX('Policy Characteristics'!B:B,MATCH($C708,'Policy Characteristics'!$C:$C,0))),"",INDEX('Policy Characteristics'!B:B,MATCH($C708,'Policy Characteristics'!$C:$C,0)))</f>
        <v>Electrification</v>
      </c>
      <c r="C708" s="354" t="str">
        <f t="shared" si="36"/>
        <v>Fraction of Eligible Industrial Energy Use Shifted to Electricity</v>
      </c>
      <c r="D708" s="348" t="s">
        <v>790</v>
      </c>
      <c r="E708" t="s">
        <v>838</v>
      </c>
      <c r="F708" t="s">
        <v>791</v>
      </c>
      <c r="G708" s="253" t="s">
        <v>839</v>
      </c>
      <c r="H708" s="18">
        <v>1858</v>
      </c>
      <c r="I708" s="367" t="s">
        <v>670</v>
      </c>
      <c r="J708" s="368" t="str">
        <f>IF(ISBLANK(INDEX('Policy Characteristics'!D:D,MATCH($C708,'Policy Characteristics'!$C:$C,0))),"",INDEX('Policy Characteristics'!D:D,MATCH($C708,'Policy Characteristics'!$C:$C,0)))</f>
        <v>Electrification</v>
      </c>
      <c r="K708" s="354" t="str">
        <f>IF(ISBLANK(INDEX('Policy Characteristics'!E:E,MATCH($C708,'Policy Characteristics'!$C:$C,0))),"",INDEX('Policy Characteristics'!E:E,MATCH($C708,'Policy Characteristics'!$C:$C,0)))</f>
        <v>indst shift to electricity</v>
      </c>
      <c r="L708" s="222">
        <f>IF(ISBLANK(INDEX('Policy Characteristics'!F:F,MATCH($C708,'Policy Characteristics'!$C:$C,0))),"",INDEX('Policy Characteristics'!F:F,MATCH($C708,'Policy Characteristics'!$C:$C,0)))</f>
        <v>0</v>
      </c>
      <c r="M708" s="222">
        <f>IF(ISBLANK(INDEX('Policy Characteristics'!G:G,MATCH($C708,'Policy Characteristics'!$C:$C,0))),"",INDEX('Policy Characteristics'!G:G,MATCH($C708,'Policy Characteristics'!$C:$C,0)))</f>
        <v>1</v>
      </c>
      <c r="N708" s="222">
        <f>IF(ISBLANK(INDEX('Policy Characteristics'!H:H,MATCH($C708,'Policy Characteristics'!$C:$C,0))),"",INDEX('Policy Characteristics'!H:H,MATCH($C708,'Policy Characteristics'!$C:$C,0)))</f>
        <v>0.01</v>
      </c>
      <c r="O708" s="354" t="str">
        <f>IF(ISBLANK(INDEX('Policy Characteristics'!I:I,MATCH($C708,'Policy Characteristics'!$C:$C,0))),"",INDEX('Policy Characteristics'!I:I,MATCH($C708,'Policy Characteristics'!$C:$C,0)))</f>
        <v>% of fuel shifted</v>
      </c>
      <c r="P708" s="354" t="str">
        <f>IF(ISBLANK(INDEX('Policy Characteristics'!J:J,MATCH($C708,'Policy Characteristics'!$C:$C,0))),"",INDEX('Policy Characteristics'!J:J,MATCH($C708,'Policy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8" s="354" t="str">
        <f>IF(ISBLANK(INDEX('Policy Characteristics'!K:K,MATCH($C708,'Policy Characteristics'!$C:$C,0))),"",INDEX('Policy Characteristics'!K:K,MATCH($C708,'Policy Characteristics'!$C:$C,0)))</f>
        <v>industry-ag-main.html#fuel-switching</v>
      </c>
      <c r="R708" s="354" t="str">
        <f>IF(ISBLANK(INDEX('Policy Characteristics'!L:L,MATCH($C708,'Policy Characteristics'!$C:$C,0))),"",INDEX('Policy Characteristics'!L:L,MATCH($C708,'Policy Characteristics'!$C:$C,0)))</f>
        <v>industry-elec-and-hydrogen.html</v>
      </c>
    </row>
    <row r="709" spans="1:18" ht="19.899999999999999" customHeight="1">
      <c r="A709" s="354" t="str">
        <f>IF(ISBLANK(INDEX('Policy Characteristics'!A:A,MATCH($C709,'Policy Characteristics'!$C:$C,0))),"",INDEX('Policy Characteristics'!A:A,MATCH($C709,'Policy Characteristics'!$C:$C,0)))</f>
        <v>Industry</v>
      </c>
      <c r="B709" s="366" t="str">
        <f>IF(ISBLANK(INDEX('Policy Characteristics'!B:B,MATCH($C709,'Policy Characteristics'!$C:$C,0))),"",INDEX('Policy Characteristics'!B:B,MATCH($C709,'Policy Characteristics'!$C:$C,0)))</f>
        <v>Electrification</v>
      </c>
      <c r="C709" s="354" t="str">
        <f t="shared" si="36"/>
        <v>Fraction of Eligible Industrial Energy Use Shifted to Electricity</v>
      </c>
      <c r="D709" s="348" t="s">
        <v>790</v>
      </c>
      <c r="E709" t="s">
        <v>840</v>
      </c>
      <c r="F709" t="s">
        <v>791</v>
      </c>
      <c r="G709" s="253" t="s">
        <v>841</v>
      </c>
      <c r="H709" s="18">
        <v>1859</v>
      </c>
      <c r="I709" s="367" t="s">
        <v>670</v>
      </c>
      <c r="J709" s="368" t="str">
        <f>IF(ISBLANK(INDEX('Policy Characteristics'!D:D,MATCH($C709,'Policy Characteristics'!$C:$C,0))),"",INDEX('Policy Characteristics'!D:D,MATCH($C709,'Policy Characteristics'!$C:$C,0)))</f>
        <v>Electrification</v>
      </c>
      <c r="K709" s="354" t="str">
        <f>IF(ISBLANK(INDEX('Policy Characteristics'!E:E,MATCH($C709,'Policy Characteristics'!$C:$C,0))),"",INDEX('Policy Characteristics'!E:E,MATCH($C709,'Policy Characteristics'!$C:$C,0)))</f>
        <v>indst shift to electricity</v>
      </c>
      <c r="L709" s="222">
        <f>IF(ISBLANK(INDEX('Policy Characteristics'!F:F,MATCH($C709,'Policy Characteristics'!$C:$C,0))),"",INDEX('Policy Characteristics'!F:F,MATCH($C709,'Policy Characteristics'!$C:$C,0)))</f>
        <v>0</v>
      </c>
      <c r="M709" s="222">
        <f>IF(ISBLANK(INDEX('Policy Characteristics'!G:G,MATCH($C709,'Policy Characteristics'!$C:$C,0))),"",INDEX('Policy Characteristics'!G:G,MATCH($C709,'Policy Characteristics'!$C:$C,0)))</f>
        <v>1</v>
      </c>
      <c r="N709" s="222">
        <f>IF(ISBLANK(INDEX('Policy Characteristics'!H:H,MATCH($C709,'Policy Characteristics'!$C:$C,0))),"",INDEX('Policy Characteristics'!H:H,MATCH($C709,'Policy Characteristics'!$C:$C,0)))</f>
        <v>0.01</v>
      </c>
      <c r="O709" s="354" t="str">
        <f>IF(ISBLANK(INDEX('Policy Characteristics'!I:I,MATCH($C709,'Policy Characteristics'!$C:$C,0))),"",INDEX('Policy Characteristics'!I:I,MATCH($C709,'Policy Characteristics'!$C:$C,0)))</f>
        <v>% of fuel shifted</v>
      </c>
      <c r="P709" s="354" t="str">
        <f>IF(ISBLANK(INDEX('Policy Characteristics'!J:J,MATCH($C709,'Policy Characteristics'!$C:$C,0))),"",INDEX('Policy Characteristics'!J:J,MATCH($C709,'Policy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9" s="354" t="str">
        <f>IF(ISBLANK(INDEX('Policy Characteristics'!K:K,MATCH($C709,'Policy Characteristics'!$C:$C,0))),"",INDEX('Policy Characteristics'!K:K,MATCH($C709,'Policy Characteristics'!$C:$C,0)))</f>
        <v>industry-ag-main.html#fuel-switching</v>
      </c>
      <c r="R709" s="354" t="str">
        <f>IF(ISBLANK(INDEX('Policy Characteristics'!L:L,MATCH($C709,'Policy Characteristics'!$C:$C,0))),"",INDEX('Policy Characteristics'!L:L,MATCH($C709,'Policy Characteristics'!$C:$C,0)))</f>
        <v>industry-elec-and-hydrogen.html</v>
      </c>
    </row>
    <row r="710" spans="1:18" ht="19.899999999999999" customHeight="1">
      <c r="A710" s="354" t="str">
        <f>IF(ISBLANK(INDEX('Policy Characteristics'!A:A,MATCH($C710,'Policy Characteristics'!$C:$C,0))),"",INDEX('Policy Characteristics'!A:A,MATCH($C710,'Policy Characteristics'!$C:$C,0)))</f>
        <v>Industry</v>
      </c>
      <c r="B710" s="366" t="str">
        <f>IF(ISBLANK(INDEX('Policy Characteristics'!B:B,MATCH($C710,'Policy Characteristics'!$C:$C,0))),"",INDEX('Policy Characteristics'!B:B,MATCH($C710,'Policy Characteristics'!$C:$C,0)))</f>
        <v>Electrification</v>
      </c>
      <c r="C710" s="354" t="str">
        <f t="shared" si="36"/>
        <v>Fraction of Eligible Industrial Energy Use Shifted to Electricity</v>
      </c>
      <c r="D710" s="348" t="s">
        <v>790</v>
      </c>
      <c r="E710" t="s">
        <v>842</v>
      </c>
      <c r="F710" t="s">
        <v>791</v>
      </c>
      <c r="G710" s="253" t="s">
        <v>843</v>
      </c>
      <c r="H710" s="18">
        <v>1860</v>
      </c>
      <c r="I710" s="367" t="s">
        <v>670</v>
      </c>
      <c r="J710" s="368" t="str">
        <f>IF(ISBLANK(INDEX('Policy Characteristics'!D:D,MATCH($C710,'Policy Characteristics'!$C:$C,0))),"",INDEX('Policy Characteristics'!D:D,MATCH($C710,'Policy Characteristics'!$C:$C,0)))</f>
        <v>Electrification</v>
      </c>
      <c r="K710" s="354" t="str">
        <f>IF(ISBLANK(INDEX('Policy Characteristics'!E:E,MATCH($C710,'Policy Characteristics'!$C:$C,0))),"",INDEX('Policy Characteristics'!E:E,MATCH($C710,'Policy Characteristics'!$C:$C,0)))</f>
        <v>indst shift to electricity</v>
      </c>
      <c r="L710" s="222">
        <f>IF(ISBLANK(INDEX('Policy Characteristics'!F:F,MATCH($C710,'Policy Characteristics'!$C:$C,0))),"",INDEX('Policy Characteristics'!F:F,MATCH($C710,'Policy Characteristics'!$C:$C,0)))</f>
        <v>0</v>
      </c>
      <c r="M710" s="222">
        <f>IF(ISBLANK(INDEX('Policy Characteristics'!G:G,MATCH($C710,'Policy Characteristics'!$C:$C,0))),"",INDEX('Policy Characteristics'!G:G,MATCH($C710,'Policy Characteristics'!$C:$C,0)))</f>
        <v>1</v>
      </c>
      <c r="N710" s="222">
        <f>IF(ISBLANK(INDEX('Policy Characteristics'!H:H,MATCH($C710,'Policy Characteristics'!$C:$C,0))),"",INDEX('Policy Characteristics'!H:H,MATCH($C710,'Policy Characteristics'!$C:$C,0)))</f>
        <v>0.01</v>
      </c>
      <c r="O710" s="354" t="str">
        <f>IF(ISBLANK(INDEX('Policy Characteristics'!I:I,MATCH($C710,'Policy Characteristics'!$C:$C,0))),"",INDEX('Policy Characteristics'!I:I,MATCH($C710,'Policy Characteristics'!$C:$C,0)))</f>
        <v>% of fuel shifted</v>
      </c>
      <c r="P710" s="354" t="str">
        <f>IF(ISBLANK(INDEX('Policy Characteristics'!J:J,MATCH($C710,'Policy Characteristics'!$C:$C,0))),"",INDEX('Policy Characteristics'!J:J,MATCH($C710,'Policy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0" s="354" t="str">
        <f>IF(ISBLANK(INDEX('Policy Characteristics'!K:K,MATCH($C710,'Policy Characteristics'!$C:$C,0))),"",INDEX('Policy Characteristics'!K:K,MATCH($C710,'Policy Characteristics'!$C:$C,0)))</f>
        <v>industry-ag-main.html#fuel-switching</v>
      </c>
      <c r="R710" s="354" t="str">
        <f>IF(ISBLANK(INDEX('Policy Characteristics'!L:L,MATCH($C710,'Policy Characteristics'!$C:$C,0))),"",INDEX('Policy Characteristics'!L:L,MATCH($C710,'Policy Characteristics'!$C:$C,0)))</f>
        <v>industry-elec-and-hydrogen.html</v>
      </c>
    </row>
    <row r="711" spans="1:18" ht="19.899999999999999" customHeight="1">
      <c r="A711" s="354" t="str">
        <f>IF(ISBLANK(INDEX('Policy Characteristics'!A:A,MATCH($C711,'Policy Characteristics'!$C:$C,0))),"",INDEX('Policy Characteristics'!A:A,MATCH($C711,'Policy Characteristics'!$C:$C,0)))</f>
        <v>Industry</v>
      </c>
      <c r="B711" s="366" t="str">
        <f>IF(ISBLANK(INDEX('Policy Characteristics'!B:B,MATCH($C711,'Policy Characteristics'!$C:$C,0))),"",INDEX('Policy Characteristics'!B:B,MATCH($C711,'Policy Characteristics'!$C:$C,0)))</f>
        <v>Electrification</v>
      </c>
      <c r="C711" s="354" t="str">
        <f t="shared" ref="C711:C712" si="37">C$684</f>
        <v>Fraction of Eligible Industrial Energy Use Shifted to Electricity</v>
      </c>
      <c r="D711" s="348" t="s">
        <v>790</v>
      </c>
      <c r="E711" t="s">
        <v>844</v>
      </c>
      <c r="F711" t="s">
        <v>791</v>
      </c>
      <c r="G711" s="253" t="s">
        <v>845</v>
      </c>
      <c r="H711" s="18">
        <v>1861</v>
      </c>
      <c r="I711" s="367" t="s">
        <v>670</v>
      </c>
      <c r="J711" s="368" t="str">
        <f>IF(ISBLANK(INDEX('Policy Characteristics'!D:D,MATCH($C711,'Policy Characteristics'!$C:$C,0))),"",INDEX('Policy Characteristics'!D:D,MATCH($C711,'Policy Characteristics'!$C:$C,0)))</f>
        <v>Electrification</v>
      </c>
      <c r="K711" s="354" t="str">
        <f>IF(ISBLANK(INDEX('Policy Characteristics'!E:E,MATCH($C711,'Policy Characteristics'!$C:$C,0))),"",INDEX('Policy Characteristics'!E:E,MATCH($C711,'Policy Characteristics'!$C:$C,0)))</f>
        <v>indst shift to electricity</v>
      </c>
      <c r="L711" s="222">
        <f>IF(ISBLANK(INDEX('Policy Characteristics'!F:F,MATCH($C711,'Policy Characteristics'!$C:$C,0))),"",INDEX('Policy Characteristics'!F:F,MATCH($C711,'Policy Characteristics'!$C:$C,0)))</f>
        <v>0</v>
      </c>
      <c r="M711" s="222">
        <f>IF(ISBLANK(INDEX('Policy Characteristics'!G:G,MATCH($C711,'Policy Characteristics'!$C:$C,0))),"",INDEX('Policy Characteristics'!G:G,MATCH($C711,'Policy Characteristics'!$C:$C,0)))</f>
        <v>1</v>
      </c>
      <c r="N711" s="222">
        <f>IF(ISBLANK(INDEX('Policy Characteristics'!H:H,MATCH($C711,'Policy Characteristics'!$C:$C,0))),"",INDEX('Policy Characteristics'!H:H,MATCH($C711,'Policy Characteristics'!$C:$C,0)))</f>
        <v>0.01</v>
      </c>
      <c r="O711" s="354" t="str">
        <f>IF(ISBLANK(INDEX('Policy Characteristics'!I:I,MATCH($C711,'Policy Characteristics'!$C:$C,0))),"",INDEX('Policy Characteristics'!I:I,MATCH($C711,'Policy Characteristics'!$C:$C,0)))</f>
        <v>% of fuel shifted</v>
      </c>
      <c r="P711" s="354" t="str">
        <f>IF(ISBLANK(INDEX('Policy Characteristics'!J:J,MATCH($C711,'Policy Characteristics'!$C:$C,0))),"",INDEX('Policy Characteristics'!J:J,MATCH($C711,'Policy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1" s="354" t="str">
        <f>IF(ISBLANK(INDEX('Policy Characteristics'!K:K,MATCH($C711,'Policy Characteristics'!$C:$C,0))),"",INDEX('Policy Characteristics'!K:K,MATCH($C711,'Policy Characteristics'!$C:$C,0)))</f>
        <v>industry-ag-main.html#fuel-switching</v>
      </c>
      <c r="R711" s="354" t="str">
        <f>IF(ISBLANK(INDEX('Policy Characteristics'!L:L,MATCH($C711,'Policy Characteristics'!$C:$C,0))),"",INDEX('Policy Characteristics'!L:L,MATCH($C711,'Policy Characteristics'!$C:$C,0)))</f>
        <v>industry-elec-and-hydrogen.html</v>
      </c>
    </row>
    <row r="712" spans="1:18" ht="19.899999999999999" customHeight="1">
      <c r="A712" s="354" t="str">
        <f>IF(ISBLANK(INDEX('Policy Characteristics'!A:A,MATCH($C712,'Policy Characteristics'!$C:$C,0))),"",INDEX('Policy Characteristics'!A:A,MATCH($C712,'Policy Characteristics'!$C:$C,0)))</f>
        <v>Industry</v>
      </c>
      <c r="B712" s="366" t="str">
        <f>IF(ISBLANK(INDEX('Policy Characteristics'!B:B,MATCH($C712,'Policy Characteristics'!$C:$C,0))),"",INDEX('Policy Characteristics'!B:B,MATCH($C712,'Policy Characteristics'!$C:$C,0)))</f>
        <v>Electrification</v>
      </c>
      <c r="C712" s="354" t="str">
        <f t="shared" si="37"/>
        <v>Fraction of Eligible Industrial Energy Use Shifted to Electricity</v>
      </c>
      <c r="D712" s="348" t="s">
        <v>790</v>
      </c>
      <c r="E712" t="s">
        <v>846</v>
      </c>
      <c r="F712" t="s">
        <v>791</v>
      </c>
      <c r="G712" s="253" t="s">
        <v>847</v>
      </c>
      <c r="H712" s="18">
        <v>1862</v>
      </c>
      <c r="I712" s="367" t="s">
        <v>670</v>
      </c>
      <c r="J712" s="368" t="str">
        <f>IF(ISBLANK(INDEX('Policy Characteristics'!D:D,MATCH($C712,'Policy Characteristics'!$C:$C,0))),"",INDEX('Policy Characteristics'!D:D,MATCH($C712,'Policy Characteristics'!$C:$C,0)))</f>
        <v>Electrification</v>
      </c>
      <c r="K712" s="354" t="str">
        <f>IF(ISBLANK(INDEX('Policy Characteristics'!E:E,MATCH($C712,'Policy Characteristics'!$C:$C,0))),"",INDEX('Policy Characteristics'!E:E,MATCH($C712,'Policy Characteristics'!$C:$C,0)))</f>
        <v>indst shift to electricity</v>
      </c>
      <c r="L712" s="222">
        <f>IF(ISBLANK(INDEX('Policy Characteristics'!F:F,MATCH($C712,'Policy Characteristics'!$C:$C,0))),"",INDEX('Policy Characteristics'!F:F,MATCH($C712,'Policy Characteristics'!$C:$C,0)))</f>
        <v>0</v>
      </c>
      <c r="M712" s="222">
        <f>IF(ISBLANK(INDEX('Policy Characteristics'!G:G,MATCH($C712,'Policy Characteristics'!$C:$C,0))),"",INDEX('Policy Characteristics'!G:G,MATCH($C712,'Policy Characteristics'!$C:$C,0)))</f>
        <v>1</v>
      </c>
      <c r="N712" s="222">
        <f>IF(ISBLANK(INDEX('Policy Characteristics'!H:H,MATCH($C712,'Policy Characteristics'!$C:$C,0))),"",INDEX('Policy Characteristics'!H:H,MATCH($C712,'Policy Characteristics'!$C:$C,0)))</f>
        <v>0.01</v>
      </c>
      <c r="O712" s="354" t="str">
        <f>IF(ISBLANK(INDEX('Policy Characteristics'!I:I,MATCH($C712,'Policy Characteristics'!$C:$C,0))),"",INDEX('Policy Characteristics'!I:I,MATCH($C712,'Policy Characteristics'!$C:$C,0)))</f>
        <v>% of fuel shifted</v>
      </c>
      <c r="P712" s="354" t="str">
        <f>IF(ISBLANK(INDEX('Policy Characteristics'!J:J,MATCH($C712,'Policy Characteristics'!$C:$C,0))),"",INDEX('Policy Characteristics'!J:J,MATCH($C712,'Policy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2" s="354" t="str">
        <f>IF(ISBLANK(INDEX('Policy Characteristics'!K:K,MATCH($C712,'Policy Characteristics'!$C:$C,0))),"",INDEX('Policy Characteristics'!K:K,MATCH($C712,'Policy Characteristics'!$C:$C,0)))</f>
        <v>industry-ag-main.html#fuel-switching</v>
      </c>
      <c r="R712" s="354" t="str">
        <f>IF(ISBLANK(INDEX('Policy Characteristics'!L:L,MATCH($C712,'Policy Characteristics'!$C:$C,0))),"",INDEX('Policy Characteristics'!L:L,MATCH($C712,'Policy Characteristics'!$C:$C,0)))</f>
        <v>industry-elec-and-hydrogen.html</v>
      </c>
    </row>
    <row r="713" spans="1:18" ht="19.899999999999999" customHeight="1">
      <c r="A713" s="354" t="str">
        <f>IF(ISBLANK(INDEX('Policy Characteristics'!A:A,MATCH($C713,'Policy Characteristics'!$C:$C,0))),"",INDEX('Policy Characteristics'!A:A,MATCH($C713,'Policy Characteristics'!$C:$C,0)))</f>
        <v>Industry</v>
      </c>
      <c r="B713" s="366" t="str">
        <f>IF(ISBLANK(INDEX('Policy Characteristics'!B:B,MATCH($C713,'Policy Characteristics'!$C:$C,0))),"",INDEX('Policy Characteristics'!B:B,MATCH($C713,'Policy Characteristics'!$C:$C,0)))</f>
        <v>Electrification</v>
      </c>
      <c r="C713" s="354" t="str">
        <f t="shared" ref="C713:C748" si="38">C$684</f>
        <v>Fraction of Eligible Industrial Energy Use Shifted to Electricity</v>
      </c>
      <c r="D713" s="348" t="s">
        <v>790</v>
      </c>
      <c r="E713" t="s">
        <v>848</v>
      </c>
      <c r="F713" t="s">
        <v>791</v>
      </c>
      <c r="G713" s="253" t="s">
        <v>849</v>
      </c>
      <c r="H713" s="18">
        <v>1863</v>
      </c>
      <c r="I713" s="367" t="s">
        <v>670</v>
      </c>
      <c r="J713" s="368" t="str">
        <f>IF(ISBLANK(INDEX('Policy Characteristics'!D:D,MATCH($C713,'Policy Characteristics'!$C:$C,0))),"",INDEX('Policy Characteristics'!D:D,MATCH($C713,'Policy Characteristics'!$C:$C,0)))</f>
        <v>Electrification</v>
      </c>
      <c r="K713" s="354" t="str">
        <f>IF(ISBLANK(INDEX('Policy Characteristics'!E:E,MATCH($C713,'Policy Characteristics'!$C:$C,0))),"",INDEX('Policy Characteristics'!E:E,MATCH($C713,'Policy Characteristics'!$C:$C,0)))</f>
        <v>indst shift to electricity</v>
      </c>
      <c r="L713" s="222">
        <f>IF(ISBLANK(INDEX('Policy Characteristics'!F:F,MATCH($C713,'Policy Characteristics'!$C:$C,0))),"",INDEX('Policy Characteristics'!F:F,MATCH($C713,'Policy Characteristics'!$C:$C,0)))</f>
        <v>0</v>
      </c>
      <c r="M713" s="222">
        <f>IF(ISBLANK(INDEX('Policy Characteristics'!G:G,MATCH($C713,'Policy Characteristics'!$C:$C,0))),"",INDEX('Policy Characteristics'!G:G,MATCH($C713,'Policy Characteristics'!$C:$C,0)))</f>
        <v>1</v>
      </c>
      <c r="N713" s="222">
        <f>IF(ISBLANK(INDEX('Policy Characteristics'!H:H,MATCH($C713,'Policy Characteristics'!$C:$C,0))),"",INDEX('Policy Characteristics'!H:H,MATCH($C713,'Policy Characteristics'!$C:$C,0)))</f>
        <v>0.01</v>
      </c>
      <c r="O713" s="354" t="str">
        <f>IF(ISBLANK(INDEX('Policy Characteristics'!I:I,MATCH($C713,'Policy Characteristics'!$C:$C,0))),"",INDEX('Policy Characteristics'!I:I,MATCH($C713,'Policy Characteristics'!$C:$C,0)))</f>
        <v>% of fuel shifted</v>
      </c>
      <c r="P713" s="354" t="str">
        <f>IF(ISBLANK(INDEX('Policy Characteristics'!J:J,MATCH($C713,'Policy Characteristics'!$C:$C,0))),"",INDEX('Policy Characteristics'!J:J,MATCH($C713,'Policy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3" s="354" t="str">
        <f>IF(ISBLANK(INDEX('Policy Characteristics'!K:K,MATCH($C713,'Policy Characteristics'!$C:$C,0))),"",INDEX('Policy Characteristics'!K:K,MATCH($C713,'Policy Characteristics'!$C:$C,0)))</f>
        <v>industry-ag-main.html#fuel-switching</v>
      </c>
      <c r="R713" s="354" t="str">
        <f>IF(ISBLANK(INDEX('Policy Characteristics'!L:L,MATCH($C713,'Policy Characteristics'!$C:$C,0))),"",INDEX('Policy Characteristics'!L:L,MATCH($C713,'Policy Characteristics'!$C:$C,0)))</f>
        <v>industry-elec-and-hydrogen.html</v>
      </c>
    </row>
    <row r="714" spans="1:18" ht="19.899999999999999" customHeight="1">
      <c r="A714" s="354" t="str">
        <f>IF(ISBLANK(INDEX('Policy Characteristics'!A:A,MATCH($C714,'Policy Characteristics'!$C:$C,0))),"",INDEX('Policy Characteristics'!A:A,MATCH($C714,'Policy Characteristics'!$C:$C,0)))</f>
        <v>Industry</v>
      </c>
      <c r="B714" s="366" t="str">
        <f>IF(ISBLANK(INDEX('Policy Characteristics'!B:B,MATCH($C714,'Policy Characteristics'!$C:$C,0))),"",INDEX('Policy Characteristics'!B:B,MATCH($C714,'Policy Characteristics'!$C:$C,0)))</f>
        <v>Electrification</v>
      </c>
      <c r="C714" s="354" t="str">
        <f t="shared" si="38"/>
        <v>Fraction of Eligible Industrial Energy Use Shifted to Electricity</v>
      </c>
      <c r="D714" s="348" t="s">
        <v>790</v>
      </c>
      <c r="E714" t="s">
        <v>850</v>
      </c>
      <c r="F714" t="s">
        <v>791</v>
      </c>
      <c r="G714" s="253" t="s">
        <v>851</v>
      </c>
      <c r="H714" s="18">
        <v>1864</v>
      </c>
      <c r="I714" s="367" t="s">
        <v>670</v>
      </c>
      <c r="J714" s="368" t="str">
        <f>IF(ISBLANK(INDEX('Policy Characteristics'!D:D,MATCH($C714,'Policy Characteristics'!$C:$C,0))),"",INDEX('Policy Characteristics'!D:D,MATCH($C714,'Policy Characteristics'!$C:$C,0)))</f>
        <v>Electrification</v>
      </c>
      <c r="K714" s="354" t="str">
        <f>IF(ISBLANK(INDEX('Policy Characteristics'!E:E,MATCH($C714,'Policy Characteristics'!$C:$C,0))),"",INDEX('Policy Characteristics'!E:E,MATCH($C714,'Policy Characteristics'!$C:$C,0)))</f>
        <v>indst shift to electricity</v>
      </c>
      <c r="L714" s="222">
        <f>IF(ISBLANK(INDEX('Policy Characteristics'!F:F,MATCH($C714,'Policy Characteristics'!$C:$C,0))),"",INDEX('Policy Characteristics'!F:F,MATCH($C714,'Policy Characteristics'!$C:$C,0)))</f>
        <v>0</v>
      </c>
      <c r="M714" s="222">
        <f>IF(ISBLANK(INDEX('Policy Characteristics'!G:G,MATCH($C714,'Policy Characteristics'!$C:$C,0))),"",INDEX('Policy Characteristics'!G:G,MATCH($C714,'Policy Characteristics'!$C:$C,0)))</f>
        <v>1</v>
      </c>
      <c r="N714" s="222">
        <f>IF(ISBLANK(INDEX('Policy Characteristics'!H:H,MATCH($C714,'Policy Characteristics'!$C:$C,0))),"",INDEX('Policy Characteristics'!H:H,MATCH($C714,'Policy Characteristics'!$C:$C,0)))</f>
        <v>0.01</v>
      </c>
      <c r="O714" s="354" t="str">
        <f>IF(ISBLANK(INDEX('Policy Characteristics'!I:I,MATCH($C714,'Policy Characteristics'!$C:$C,0))),"",INDEX('Policy Characteristics'!I:I,MATCH($C714,'Policy Characteristics'!$C:$C,0)))</f>
        <v>% of fuel shifted</v>
      </c>
      <c r="P714" s="354" t="str">
        <f>IF(ISBLANK(INDEX('Policy Characteristics'!J:J,MATCH($C714,'Policy Characteristics'!$C:$C,0))),"",INDEX('Policy Characteristics'!J:J,MATCH($C714,'Policy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4" s="354" t="str">
        <f>IF(ISBLANK(INDEX('Policy Characteristics'!K:K,MATCH($C714,'Policy Characteristics'!$C:$C,0))),"",INDEX('Policy Characteristics'!K:K,MATCH($C714,'Policy Characteristics'!$C:$C,0)))</f>
        <v>industry-ag-main.html#fuel-switching</v>
      </c>
      <c r="R714" s="354" t="str">
        <f>IF(ISBLANK(INDEX('Policy Characteristics'!L:L,MATCH($C714,'Policy Characteristics'!$C:$C,0))),"",INDEX('Policy Characteristics'!L:L,MATCH($C714,'Policy Characteristics'!$C:$C,0)))</f>
        <v>industry-elec-and-hydrogen.html</v>
      </c>
    </row>
    <row r="715" spans="1:18" ht="19.899999999999999" customHeight="1">
      <c r="A715" s="354" t="str">
        <f>IF(ISBLANK(INDEX('Policy Characteristics'!A:A,MATCH($C715,'Policy Characteristics'!$C:$C,0))),"",INDEX('Policy Characteristics'!A:A,MATCH($C715,'Policy Characteristics'!$C:$C,0)))</f>
        <v>Industry</v>
      </c>
      <c r="B715" s="366" t="str">
        <f>IF(ISBLANK(INDEX('Policy Characteristics'!B:B,MATCH($C715,'Policy Characteristics'!$C:$C,0))),"",INDEX('Policy Characteristics'!B:B,MATCH($C715,'Policy Characteristics'!$C:$C,0)))</f>
        <v>Electrification</v>
      </c>
      <c r="C715" s="354" t="str">
        <f t="shared" si="38"/>
        <v>Fraction of Eligible Industrial Energy Use Shifted to Electricity</v>
      </c>
      <c r="D715" s="348" t="s">
        <v>790</v>
      </c>
      <c r="E715" t="s">
        <v>852</v>
      </c>
      <c r="F715" t="s">
        <v>791</v>
      </c>
      <c r="G715" s="253" t="s">
        <v>852</v>
      </c>
      <c r="H715" s="18">
        <v>1865</v>
      </c>
      <c r="I715" s="367" t="s">
        <v>670</v>
      </c>
      <c r="J715" s="368" t="str">
        <f>IF(ISBLANK(INDEX('Policy Characteristics'!D:D,MATCH($C715,'Policy Characteristics'!$C:$C,0))),"",INDEX('Policy Characteristics'!D:D,MATCH($C715,'Policy Characteristics'!$C:$C,0)))</f>
        <v>Electrification</v>
      </c>
      <c r="K715" s="354" t="str">
        <f>IF(ISBLANK(INDEX('Policy Characteristics'!E:E,MATCH($C715,'Policy Characteristics'!$C:$C,0))),"",INDEX('Policy Characteristics'!E:E,MATCH($C715,'Policy Characteristics'!$C:$C,0)))</f>
        <v>indst shift to electricity</v>
      </c>
      <c r="L715" s="222">
        <f>IF(ISBLANK(INDEX('Policy Characteristics'!F:F,MATCH($C715,'Policy Characteristics'!$C:$C,0))),"",INDEX('Policy Characteristics'!F:F,MATCH($C715,'Policy Characteristics'!$C:$C,0)))</f>
        <v>0</v>
      </c>
      <c r="M715" s="222">
        <f>IF(ISBLANK(INDEX('Policy Characteristics'!G:G,MATCH($C715,'Policy Characteristics'!$C:$C,0))),"",INDEX('Policy Characteristics'!G:G,MATCH($C715,'Policy Characteristics'!$C:$C,0)))</f>
        <v>1</v>
      </c>
      <c r="N715" s="222">
        <f>IF(ISBLANK(INDEX('Policy Characteristics'!H:H,MATCH($C715,'Policy Characteristics'!$C:$C,0))),"",INDEX('Policy Characteristics'!H:H,MATCH($C715,'Policy Characteristics'!$C:$C,0)))</f>
        <v>0.01</v>
      </c>
      <c r="O715" s="354" t="str">
        <f>IF(ISBLANK(INDEX('Policy Characteristics'!I:I,MATCH($C715,'Policy Characteristics'!$C:$C,0))),"",INDEX('Policy Characteristics'!I:I,MATCH($C715,'Policy Characteristics'!$C:$C,0)))</f>
        <v>% of fuel shifted</v>
      </c>
      <c r="P715" s="354" t="str">
        <f>IF(ISBLANK(INDEX('Policy Characteristics'!J:J,MATCH($C715,'Policy Characteristics'!$C:$C,0))),"",INDEX('Policy Characteristics'!J:J,MATCH($C715,'Policy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5" s="354" t="str">
        <f>IF(ISBLANK(INDEX('Policy Characteristics'!K:K,MATCH($C715,'Policy Characteristics'!$C:$C,0))),"",INDEX('Policy Characteristics'!K:K,MATCH($C715,'Policy Characteristics'!$C:$C,0)))</f>
        <v>industry-ag-main.html#fuel-switching</v>
      </c>
      <c r="R715" s="354" t="str">
        <f>IF(ISBLANK(INDEX('Policy Characteristics'!L:L,MATCH($C715,'Policy Characteristics'!$C:$C,0))),"",INDEX('Policy Characteristics'!L:L,MATCH($C715,'Policy Characteristics'!$C:$C,0)))</f>
        <v>industry-elec-and-hydrogen.html</v>
      </c>
    </row>
    <row r="716" spans="1:18" ht="19.899999999999999" customHeight="1">
      <c r="A716" s="354" t="str">
        <f>IF(ISBLANK(INDEX('Policy Characteristics'!A:A,MATCH($C716,'Policy Characteristics'!$C:$C,0))),"",INDEX('Policy Characteristics'!A:A,MATCH($C716,'Policy Characteristics'!$C:$C,0)))</f>
        <v>Industry</v>
      </c>
      <c r="B716" s="366" t="str">
        <f>IF(ISBLANK(INDEX('Policy Characteristics'!B:B,MATCH($C716,'Policy Characteristics'!$C:$C,0))),"",INDEX('Policy Characteristics'!B:B,MATCH($C716,'Policy Characteristics'!$C:$C,0)))</f>
        <v>Electrification</v>
      </c>
      <c r="C716" s="354" t="str">
        <f t="shared" si="38"/>
        <v>Fraction of Eligible Industrial Energy Use Shifted to Electricity</v>
      </c>
      <c r="D716" s="348" t="s">
        <v>792</v>
      </c>
      <c r="E716" t="s">
        <v>838</v>
      </c>
      <c r="F716" t="s">
        <v>793</v>
      </c>
      <c r="G716" s="253" t="s">
        <v>839</v>
      </c>
      <c r="H716" s="18">
        <v>1866</v>
      </c>
      <c r="I716" s="367" t="s">
        <v>670</v>
      </c>
      <c r="J716" s="368" t="str">
        <f>IF(ISBLANK(INDEX('Policy Characteristics'!D:D,MATCH($C716,'Policy Characteristics'!$C:$C,0))),"",INDEX('Policy Characteristics'!D:D,MATCH($C716,'Policy Characteristics'!$C:$C,0)))</f>
        <v>Electrification</v>
      </c>
      <c r="K716" s="354" t="str">
        <f>IF(ISBLANK(INDEX('Policy Characteristics'!E:E,MATCH($C716,'Policy Characteristics'!$C:$C,0))),"",INDEX('Policy Characteristics'!E:E,MATCH($C716,'Policy Characteristics'!$C:$C,0)))</f>
        <v>indst shift to electricity</v>
      </c>
      <c r="L716" s="222">
        <f>IF(ISBLANK(INDEX('Policy Characteristics'!F:F,MATCH($C716,'Policy Characteristics'!$C:$C,0))),"",INDEX('Policy Characteristics'!F:F,MATCH($C716,'Policy Characteristics'!$C:$C,0)))</f>
        <v>0</v>
      </c>
      <c r="M716" s="222">
        <f>IF(ISBLANK(INDEX('Policy Characteristics'!G:G,MATCH($C716,'Policy Characteristics'!$C:$C,0))),"",INDEX('Policy Characteristics'!G:G,MATCH($C716,'Policy Characteristics'!$C:$C,0)))</f>
        <v>1</v>
      </c>
      <c r="N716" s="222">
        <f>IF(ISBLANK(INDEX('Policy Characteristics'!H:H,MATCH($C716,'Policy Characteristics'!$C:$C,0))),"",INDEX('Policy Characteristics'!H:H,MATCH($C716,'Policy Characteristics'!$C:$C,0)))</f>
        <v>0.01</v>
      </c>
      <c r="O716" s="354" t="str">
        <f>IF(ISBLANK(INDEX('Policy Characteristics'!I:I,MATCH($C716,'Policy Characteristics'!$C:$C,0))),"",INDEX('Policy Characteristics'!I:I,MATCH($C716,'Policy Characteristics'!$C:$C,0)))</f>
        <v>% of fuel shifted</v>
      </c>
      <c r="P716" s="354" t="str">
        <f>IF(ISBLANK(INDEX('Policy Characteristics'!J:J,MATCH($C716,'Policy Characteristics'!$C:$C,0))),"",INDEX('Policy Characteristics'!J:J,MATCH($C716,'Policy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6" s="354" t="str">
        <f>IF(ISBLANK(INDEX('Policy Characteristics'!K:K,MATCH($C716,'Policy Characteristics'!$C:$C,0))),"",INDEX('Policy Characteristics'!K:K,MATCH($C716,'Policy Characteristics'!$C:$C,0)))</f>
        <v>industry-ag-main.html#fuel-switching</v>
      </c>
      <c r="R716" s="354" t="str">
        <f>IF(ISBLANK(INDEX('Policy Characteristics'!L:L,MATCH($C716,'Policy Characteristics'!$C:$C,0))),"",INDEX('Policy Characteristics'!L:L,MATCH($C716,'Policy Characteristics'!$C:$C,0)))</f>
        <v>industry-elec-and-hydrogen.html</v>
      </c>
    </row>
    <row r="717" spans="1:18" ht="19.899999999999999" customHeight="1">
      <c r="A717" s="354" t="str">
        <f>IF(ISBLANK(INDEX('Policy Characteristics'!A:A,MATCH($C717,'Policy Characteristics'!$C:$C,0))),"",INDEX('Policy Characteristics'!A:A,MATCH($C717,'Policy Characteristics'!$C:$C,0)))</f>
        <v>Industry</v>
      </c>
      <c r="B717" s="366" t="str">
        <f>IF(ISBLANK(INDEX('Policy Characteristics'!B:B,MATCH($C717,'Policy Characteristics'!$C:$C,0))),"",INDEX('Policy Characteristics'!B:B,MATCH($C717,'Policy Characteristics'!$C:$C,0)))</f>
        <v>Electrification</v>
      </c>
      <c r="C717" s="354" t="str">
        <f t="shared" si="38"/>
        <v>Fraction of Eligible Industrial Energy Use Shifted to Electricity</v>
      </c>
      <c r="D717" s="348" t="s">
        <v>792</v>
      </c>
      <c r="E717" t="s">
        <v>840</v>
      </c>
      <c r="F717" t="s">
        <v>793</v>
      </c>
      <c r="G717" s="253" t="s">
        <v>841</v>
      </c>
      <c r="H717" s="18">
        <v>1867</v>
      </c>
      <c r="I717" s="367" t="s">
        <v>670</v>
      </c>
      <c r="J717" s="368" t="str">
        <f>IF(ISBLANK(INDEX('Policy Characteristics'!D:D,MATCH($C717,'Policy Characteristics'!$C:$C,0))),"",INDEX('Policy Characteristics'!D:D,MATCH($C717,'Policy Characteristics'!$C:$C,0)))</f>
        <v>Electrification</v>
      </c>
      <c r="K717" s="354" t="str">
        <f>IF(ISBLANK(INDEX('Policy Characteristics'!E:E,MATCH($C717,'Policy Characteristics'!$C:$C,0))),"",INDEX('Policy Characteristics'!E:E,MATCH($C717,'Policy Characteristics'!$C:$C,0)))</f>
        <v>indst shift to electricity</v>
      </c>
      <c r="L717" s="222">
        <f>IF(ISBLANK(INDEX('Policy Characteristics'!F:F,MATCH($C717,'Policy Characteristics'!$C:$C,0))),"",INDEX('Policy Characteristics'!F:F,MATCH($C717,'Policy Characteristics'!$C:$C,0)))</f>
        <v>0</v>
      </c>
      <c r="M717" s="222">
        <f>IF(ISBLANK(INDEX('Policy Characteristics'!G:G,MATCH($C717,'Policy Characteristics'!$C:$C,0))),"",INDEX('Policy Characteristics'!G:G,MATCH($C717,'Policy Characteristics'!$C:$C,0)))</f>
        <v>1</v>
      </c>
      <c r="N717" s="222">
        <f>IF(ISBLANK(INDEX('Policy Characteristics'!H:H,MATCH($C717,'Policy Characteristics'!$C:$C,0))),"",INDEX('Policy Characteristics'!H:H,MATCH($C717,'Policy Characteristics'!$C:$C,0)))</f>
        <v>0.01</v>
      </c>
      <c r="O717" s="354" t="str">
        <f>IF(ISBLANK(INDEX('Policy Characteristics'!I:I,MATCH($C717,'Policy Characteristics'!$C:$C,0))),"",INDEX('Policy Characteristics'!I:I,MATCH($C717,'Policy Characteristics'!$C:$C,0)))</f>
        <v>% of fuel shifted</v>
      </c>
      <c r="P717" s="354" t="str">
        <f>IF(ISBLANK(INDEX('Policy Characteristics'!J:J,MATCH($C717,'Policy Characteristics'!$C:$C,0))),"",INDEX('Policy Characteristics'!J:J,MATCH($C717,'Policy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7" s="354" t="str">
        <f>IF(ISBLANK(INDEX('Policy Characteristics'!K:K,MATCH($C717,'Policy Characteristics'!$C:$C,0))),"",INDEX('Policy Characteristics'!K:K,MATCH($C717,'Policy Characteristics'!$C:$C,0)))</f>
        <v>industry-ag-main.html#fuel-switching</v>
      </c>
      <c r="R717" s="354" t="str">
        <f>IF(ISBLANK(INDEX('Policy Characteristics'!L:L,MATCH($C717,'Policy Characteristics'!$C:$C,0))),"",INDEX('Policy Characteristics'!L:L,MATCH($C717,'Policy Characteristics'!$C:$C,0)))</f>
        <v>industry-elec-and-hydrogen.html</v>
      </c>
    </row>
    <row r="718" spans="1:18" ht="19.899999999999999" customHeight="1">
      <c r="A718" s="354" t="str">
        <f>IF(ISBLANK(INDEX('Policy Characteristics'!A:A,MATCH($C718,'Policy Characteristics'!$C:$C,0))),"",INDEX('Policy Characteristics'!A:A,MATCH($C718,'Policy Characteristics'!$C:$C,0)))</f>
        <v>Industry</v>
      </c>
      <c r="B718" s="366" t="str">
        <f>IF(ISBLANK(INDEX('Policy Characteristics'!B:B,MATCH($C718,'Policy Characteristics'!$C:$C,0))),"",INDEX('Policy Characteristics'!B:B,MATCH($C718,'Policy Characteristics'!$C:$C,0)))</f>
        <v>Electrification</v>
      </c>
      <c r="C718" s="354" t="str">
        <f t="shared" si="38"/>
        <v>Fraction of Eligible Industrial Energy Use Shifted to Electricity</v>
      </c>
      <c r="D718" s="348" t="s">
        <v>792</v>
      </c>
      <c r="E718" t="s">
        <v>842</v>
      </c>
      <c r="F718" t="s">
        <v>793</v>
      </c>
      <c r="G718" s="253" t="s">
        <v>843</v>
      </c>
      <c r="H718" s="18">
        <v>1868</v>
      </c>
      <c r="I718" s="367" t="s">
        <v>670</v>
      </c>
      <c r="J718" s="368" t="str">
        <f>IF(ISBLANK(INDEX('Policy Characteristics'!D:D,MATCH($C718,'Policy Characteristics'!$C:$C,0))),"",INDEX('Policy Characteristics'!D:D,MATCH($C718,'Policy Characteristics'!$C:$C,0)))</f>
        <v>Electrification</v>
      </c>
      <c r="K718" s="354" t="str">
        <f>IF(ISBLANK(INDEX('Policy Characteristics'!E:E,MATCH($C718,'Policy Characteristics'!$C:$C,0))),"",INDEX('Policy Characteristics'!E:E,MATCH($C718,'Policy Characteristics'!$C:$C,0)))</f>
        <v>indst shift to electricity</v>
      </c>
      <c r="L718" s="222">
        <f>IF(ISBLANK(INDEX('Policy Characteristics'!F:F,MATCH($C718,'Policy Characteristics'!$C:$C,0))),"",INDEX('Policy Characteristics'!F:F,MATCH($C718,'Policy Characteristics'!$C:$C,0)))</f>
        <v>0</v>
      </c>
      <c r="M718" s="222">
        <f>IF(ISBLANK(INDEX('Policy Characteristics'!G:G,MATCH($C718,'Policy Characteristics'!$C:$C,0))),"",INDEX('Policy Characteristics'!G:G,MATCH($C718,'Policy Characteristics'!$C:$C,0)))</f>
        <v>1</v>
      </c>
      <c r="N718" s="222">
        <f>IF(ISBLANK(INDEX('Policy Characteristics'!H:H,MATCH($C718,'Policy Characteristics'!$C:$C,0))),"",INDEX('Policy Characteristics'!H:H,MATCH($C718,'Policy Characteristics'!$C:$C,0)))</f>
        <v>0.01</v>
      </c>
      <c r="O718" s="354" t="str">
        <f>IF(ISBLANK(INDEX('Policy Characteristics'!I:I,MATCH($C718,'Policy Characteristics'!$C:$C,0))),"",INDEX('Policy Characteristics'!I:I,MATCH($C718,'Policy Characteristics'!$C:$C,0)))</f>
        <v>% of fuel shifted</v>
      </c>
      <c r="P718" s="354" t="str">
        <f>IF(ISBLANK(INDEX('Policy Characteristics'!J:J,MATCH($C718,'Policy Characteristics'!$C:$C,0))),"",INDEX('Policy Characteristics'!J:J,MATCH($C718,'Policy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8" s="354" t="str">
        <f>IF(ISBLANK(INDEX('Policy Characteristics'!K:K,MATCH($C718,'Policy Characteristics'!$C:$C,0))),"",INDEX('Policy Characteristics'!K:K,MATCH($C718,'Policy Characteristics'!$C:$C,0)))</f>
        <v>industry-ag-main.html#fuel-switching</v>
      </c>
      <c r="R718" s="354" t="str">
        <f>IF(ISBLANK(INDEX('Policy Characteristics'!L:L,MATCH($C718,'Policy Characteristics'!$C:$C,0))),"",INDEX('Policy Characteristics'!L:L,MATCH($C718,'Policy Characteristics'!$C:$C,0)))</f>
        <v>industry-elec-and-hydrogen.html</v>
      </c>
    </row>
    <row r="719" spans="1:18" ht="19.899999999999999" customHeight="1">
      <c r="A719" s="354" t="str">
        <f>IF(ISBLANK(INDEX('Policy Characteristics'!A:A,MATCH($C719,'Policy Characteristics'!$C:$C,0))),"",INDEX('Policy Characteristics'!A:A,MATCH($C719,'Policy Characteristics'!$C:$C,0)))</f>
        <v>Industry</v>
      </c>
      <c r="B719" s="366" t="str">
        <f>IF(ISBLANK(INDEX('Policy Characteristics'!B:B,MATCH($C719,'Policy Characteristics'!$C:$C,0))),"",INDEX('Policy Characteristics'!B:B,MATCH($C719,'Policy Characteristics'!$C:$C,0)))</f>
        <v>Electrification</v>
      </c>
      <c r="C719" s="354" t="str">
        <f t="shared" si="38"/>
        <v>Fraction of Eligible Industrial Energy Use Shifted to Electricity</v>
      </c>
      <c r="D719" s="348" t="s">
        <v>792</v>
      </c>
      <c r="E719" t="s">
        <v>844</v>
      </c>
      <c r="F719" t="s">
        <v>793</v>
      </c>
      <c r="G719" s="253" t="s">
        <v>845</v>
      </c>
      <c r="H719" s="18">
        <v>1869</v>
      </c>
      <c r="I719" s="367" t="s">
        <v>670</v>
      </c>
      <c r="J719" s="368" t="str">
        <f>IF(ISBLANK(INDEX('Policy Characteristics'!D:D,MATCH($C719,'Policy Characteristics'!$C:$C,0))),"",INDEX('Policy Characteristics'!D:D,MATCH($C719,'Policy Characteristics'!$C:$C,0)))</f>
        <v>Electrification</v>
      </c>
      <c r="K719" s="354" t="str">
        <f>IF(ISBLANK(INDEX('Policy Characteristics'!E:E,MATCH($C719,'Policy Characteristics'!$C:$C,0))),"",INDEX('Policy Characteristics'!E:E,MATCH($C719,'Policy Characteristics'!$C:$C,0)))</f>
        <v>indst shift to electricity</v>
      </c>
      <c r="L719" s="222">
        <f>IF(ISBLANK(INDEX('Policy Characteristics'!F:F,MATCH($C719,'Policy Characteristics'!$C:$C,0))),"",INDEX('Policy Characteristics'!F:F,MATCH($C719,'Policy Characteristics'!$C:$C,0)))</f>
        <v>0</v>
      </c>
      <c r="M719" s="222">
        <f>IF(ISBLANK(INDEX('Policy Characteristics'!G:G,MATCH($C719,'Policy Characteristics'!$C:$C,0))),"",INDEX('Policy Characteristics'!G:G,MATCH($C719,'Policy Characteristics'!$C:$C,0)))</f>
        <v>1</v>
      </c>
      <c r="N719" s="222">
        <f>IF(ISBLANK(INDEX('Policy Characteristics'!H:H,MATCH($C719,'Policy Characteristics'!$C:$C,0))),"",INDEX('Policy Characteristics'!H:H,MATCH($C719,'Policy Characteristics'!$C:$C,0)))</f>
        <v>0.01</v>
      </c>
      <c r="O719" s="354" t="str">
        <f>IF(ISBLANK(INDEX('Policy Characteristics'!I:I,MATCH($C719,'Policy Characteristics'!$C:$C,0))),"",INDEX('Policy Characteristics'!I:I,MATCH($C719,'Policy Characteristics'!$C:$C,0)))</f>
        <v>% of fuel shifted</v>
      </c>
      <c r="P719" s="354" t="str">
        <f>IF(ISBLANK(INDEX('Policy Characteristics'!J:J,MATCH($C719,'Policy Characteristics'!$C:$C,0))),"",INDEX('Policy Characteristics'!J:J,MATCH($C719,'Policy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9" s="354" t="str">
        <f>IF(ISBLANK(INDEX('Policy Characteristics'!K:K,MATCH($C719,'Policy Characteristics'!$C:$C,0))),"",INDEX('Policy Characteristics'!K:K,MATCH($C719,'Policy Characteristics'!$C:$C,0)))</f>
        <v>industry-ag-main.html#fuel-switching</v>
      </c>
      <c r="R719" s="354" t="str">
        <f>IF(ISBLANK(INDEX('Policy Characteristics'!L:L,MATCH($C719,'Policy Characteristics'!$C:$C,0))),"",INDEX('Policy Characteristics'!L:L,MATCH($C719,'Policy Characteristics'!$C:$C,0)))</f>
        <v>industry-elec-and-hydrogen.html</v>
      </c>
    </row>
    <row r="720" spans="1:18" ht="19.899999999999999" customHeight="1">
      <c r="A720" s="354" t="str">
        <f>IF(ISBLANK(INDEX('Policy Characteristics'!A:A,MATCH($C720,'Policy Characteristics'!$C:$C,0))),"",INDEX('Policy Characteristics'!A:A,MATCH($C720,'Policy Characteristics'!$C:$C,0)))</f>
        <v>Industry</v>
      </c>
      <c r="B720" s="366" t="str">
        <f>IF(ISBLANK(INDEX('Policy Characteristics'!B:B,MATCH($C720,'Policy Characteristics'!$C:$C,0))),"",INDEX('Policy Characteristics'!B:B,MATCH($C720,'Policy Characteristics'!$C:$C,0)))</f>
        <v>Electrification</v>
      </c>
      <c r="C720" s="354" t="str">
        <f t="shared" si="38"/>
        <v>Fraction of Eligible Industrial Energy Use Shifted to Electricity</v>
      </c>
      <c r="D720" s="348" t="s">
        <v>792</v>
      </c>
      <c r="E720" t="s">
        <v>846</v>
      </c>
      <c r="F720" t="s">
        <v>793</v>
      </c>
      <c r="G720" s="253" t="s">
        <v>847</v>
      </c>
      <c r="H720" s="18">
        <v>1870</v>
      </c>
      <c r="I720" s="367" t="s">
        <v>670</v>
      </c>
      <c r="J720" s="368" t="str">
        <f>IF(ISBLANK(INDEX('Policy Characteristics'!D:D,MATCH($C720,'Policy Characteristics'!$C:$C,0))),"",INDEX('Policy Characteristics'!D:D,MATCH($C720,'Policy Characteristics'!$C:$C,0)))</f>
        <v>Electrification</v>
      </c>
      <c r="K720" s="354" t="str">
        <f>IF(ISBLANK(INDEX('Policy Characteristics'!E:E,MATCH($C720,'Policy Characteristics'!$C:$C,0))),"",INDEX('Policy Characteristics'!E:E,MATCH($C720,'Policy Characteristics'!$C:$C,0)))</f>
        <v>indst shift to electricity</v>
      </c>
      <c r="L720" s="222">
        <f>IF(ISBLANK(INDEX('Policy Characteristics'!F:F,MATCH($C720,'Policy Characteristics'!$C:$C,0))),"",INDEX('Policy Characteristics'!F:F,MATCH($C720,'Policy Characteristics'!$C:$C,0)))</f>
        <v>0</v>
      </c>
      <c r="M720" s="222">
        <f>IF(ISBLANK(INDEX('Policy Characteristics'!G:G,MATCH($C720,'Policy Characteristics'!$C:$C,0))),"",INDEX('Policy Characteristics'!G:G,MATCH($C720,'Policy Characteristics'!$C:$C,0)))</f>
        <v>1</v>
      </c>
      <c r="N720" s="222">
        <f>IF(ISBLANK(INDEX('Policy Characteristics'!H:H,MATCH($C720,'Policy Characteristics'!$C:$C,0))),"",INDEX('Policy Characteristics'!H:H,MATCH($C720,'Policy Characteristics'!$C:$C,0)))</f>
        <v>0.01</v>
      </c>
      <c r="O720" s="354" t="str">
        <f>IF(ISBLANK(INDEX('Policy Characteristics'!I:I,MATCH($C720,'Policy Characteristics'!$C:$C,0))),"",INDEX('Policy Characteristics'!I:I,MATCH($C720,'Policy Characteristics'!$C:$C,0)))</f>
        <v>% of fuel shifted</v>
      </c>
      <c r="P720" s="354" t="str">
        <f>IF(ISBLANK(INDEX('Policy Characteristics'!J:J,MATCH($C720,'Policy Characteristics'!$C:$C,0))),"",INDEX('Policy Characteristics'!J:J,MATCH($C720,'Policy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0" s="354" t="str">
        <f>IF(ISBLANK(INDEX('Policy Characteristics'!K:K,MATCH($C720,'Policy Characteristics'!$C:$C,0))),"",INDEX('Policy Characteristics'!K:K,MATCH($C720,'Policy Characteristics'!$C:$C,0)))</f>
        <v>industry-ag-main.html#fuel-switching</v>
      </c>
      <c r="R720" s="354" t="str">
        <f>IF(ISBLANK(INDEX('Policy Characteristics'!L:L,MATCH($C720,'Policy Characteristics'!$C:$C,0))),"",INDEX('Policy Characteristics'!L:L,MATCH($C720,'Policy Characteristics'!$C:$C,0)))</f>
        <v>industry-elec-and-hydrogen.html</v>
      </c>
    </row>
    <row r="721" spans="1:18" ht="19.899999999999999" customHeight="1">
      <c r="A721" s="354" t="str">
        <f>IF(ISBLANK(INDEX('Policy Characteristics'!A:A,MATCH($C721,'Policy Characteristics'!$C:$C,0))),"",INDEX('Policy Characteristics'!A:A,MATCH($C721,'Policy Characteristics'!$C:$C,0)))</f>
        <v>Industry</v>
      </c>
      <c r="B721" s="366" t="str">
        <f>IF(ISBLANK(INDEX('Policy Characteristics'!B:B,MATCH($C721,'Policy Characteristics'!$C:$C,0))),"",INDEX('Policy Characteristics'!B:B,MATCH($C721,'Policy Characteristics'!$C:$C,0)))</f>
        <v>Electrification</v>
      </c>
      <c r="C721" s="354" t="str">
        <f t="shared" si="38"/>
        <v>Fraction of Eligible Industrial Energy Use Shifted to Electricity</v>
      </c>
      <c r="D721" s="348" t="s">
        <v>792</v>
      </c>
      <c r="E721" t="s">
        <v>848</v>
      </c>
      <c r="F721" t="s">
        <v>793</v>
      </c>
      <c r="G721" s="253" t="s">
        <v>849</v>
      </c>
      <c r="H721" s="18">
        <v>1871</v>
      </c>
      <c r="I721" s="367" t="s">
        <v>670</v>
      </c>
      <c r="J721" s="368" t="str">
        <f>IF(ISBLANK(INDEX('Policy Characteristics'!D:D,MATCH($C721,'Policy Characteristics'!$C:$C,0))),"",INDEX('Policy Characteristics'!D:D,MATCH($C721,'Policy Characteristics'!$C:$C,0)))</f>
        <v>Electrification</v>
      </c>
      <c r="K721" s="354" t="str">
        <f>IF(ISBLANK(INDEX('Policy Characteristics'!E:E,MATCH($C721,'Policy Characteristics'!$C:$C,0))),"",INDEX('Policy Characteristics'!E:E,MATCH($C721,'Policy Characteristics'!$C:$C,0)))</f>
        <v>indst shift to electricity</v>
      </c>
      <c r="L721" s="222">
        <f>IF(ISBLANK(INDEX('Policy Characteristics'!F:F,MATCH($C721,'Policy Characteristics'!$C:$C,0))),"",INDEX('Policy Characteristics'!F:F,MATCH($C721,'Policy Characteristics'!$C:$C,0)))</f>
        <v>0</v>
      </c>
      <c r="M721" s="222">
        <f>IF(ISBLANK(INDEX('Policy Characteristics'!G:G,MATCH($C721,'Policy Characteristics'!$C:$C,0))),"",INDEX('Policy Characteristics'!G:G,MATCH($C721,'Policy Characteristics'!$C:$C,0)))</f>
        <v>1</v>
      </c>
      <c r="N721" s="222">
        <f>IF(ISBLANK(INDEX('Policy Characteristics'!H:H,MATCH($C721,'Policy Characteristics'!$C:$C,0))),"",INDEX('Policy Characteristics'!H:H,MATCH($C721,'Policy Characteristics'!$C:$C,0)))</f>
        <v>0.01</v>
      </c>
      <c r="O721" s="354" t="str">
        <f>IF(ISBLANK(INDEX('Policy Characteristics'!I:I,MATCH($C721,'Policy Characteristics'!$C:$C,0))),"",INDEX('Policy Characteristics'!I:I,MATCH($C721,'Policy Characteristics'!$C:$C,0)))</f>
        <v>% of fuel shifted</v>
      </c>
      <c r="P721" s="354" t="str">
        <f>IF(ISBLANK(INDEX('Policy Characteristics'!J:J,MATCH($C721,'Policy Characteristics'!$C:$C,0))),"",INDEX('Policy Characteristics'!J:J,MATCH($C721,'Policy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1" s="354" t="str">
        <f>IF(ISBLANK(INDEX('Policy Characteristics'!K:K,MATCH($C721,'Policy Characteristics'!$C:$C,0))),"",INDEX('Policy Characteristics'!K:K,MATCH($C721,'Policy Characteristics'!$C:$C,0)))</f>
        <v>industry-ag-main.html#fuel-switching</v>
      </c>
      <c r="R721" s="354" t="str">
        <f>IF(ISBLANK(INDEX('Policy Characteristics'!L:L,MATCH($C721,'Policy Characteristics'!$C:$C,0))),"",INDEX('Policy Characteristics'!L:L,MATCH($C721,'Policy Characteristics'!$C:$C,0)))</f>
        <v>industry-elec-and-hydrogen.html</v>
      </c>
    </row>
    <row r="722" spans="1:18" ht="19.899999999999999" customHeight="1">
      <c r="A722" s="354" t="str">
        <f>IF(ISBLANK(INDEX('Policy Characteristics'!A:A,MATCH($C722,'Policy Characteristics'!$C:$C,0))),"",INDEX('Policy Characteristics'!A:A,MATCH($C722,'Policy Characteristics'!$C:$C,0)))</f>
        <v>Industry</v>
      </c>
      <c r="B722" s="366" t="str">
        <f>IF(ISBLANK(INDEX('Policy Characteristics'!B:B,MATCH($C722,'Policy Characteristics'!$C:$C,0))),"",INDEX('Policy Characteristics'!B:B,MATCH($C722,'Policy Characteristics'!$C:$C,0)))</f>
        <v>Electrification</v>
      </c>
      <c r="C722" s="354" t="str">
        <f t="shared" si="38"/>
        <v>Fraction of Eligible Industrial Energy Use Shifted to Electricity</v>
      </c>
      <c r="D722" s="348" t="s">
        <v>792</v>
      </c>
      <c r="E722" t="s">
        <v>850</v>
      </c>
      <c r="F722" t="s">
        <v>793</v>
      </c>
      <c r="G722" s="253" t="s">
        <v>851</v>
      </c>
      <c r="H722" s="18">
        <v>1872</v>
      </c>
      <c r="I722" s="367" t="s">
        <v>670</v>
      </c>
      <c r="J722" s="368" t="str">
        <f>IF(ISBLANK(INDEX('Policy Characteristics'!D:D,MATCH($C722,'Policy Characteristics'!$C:$C,0))),"",INDEX('Policy Characteristics'!D:D,MATCH($C722,'Policy Characteristics'!$C:$C,0)))</f>
        <v>Electrification</v>
      </c>
      <c r="K722" s="354" t="str">
        <f>IF(ISBLANK(INDEX('Policy Characteristics'!E:E,MATCH($C722,'Policy Characteristics'!$C:$C,0))),"",INDEX('Policy Characteristics'!E:E,MATCH($C722,'Policy Characteristics'!$C:$C,0)))</f>
        <v>indst shift to electricity</v>
      </c>
      <c r="L722" s="222">
        <f>IF(ISBLANK(INDEX('Policy Characteristics'!F:F,MATCH($C722,'Policy Characteristics'!$C:$C,0))),"",INDEX('Policy Characteristics'!F:F,MATCH($C722,'Policy Characteristics'!$C:$C,0)))</f>
        <v>0</v>
      </c>
      <c r="M722" s="222">
        <f>IF(ISBLANK(INDEX('Policy Characteristics'!G:G,MATCH($C722,'Policy Characteristics'!$C:$C,0))),"",INDEX('Policy Characteristics'!G:G,MATCH($C722,'Policy Characteristics'!$C:$C,0)))</f>
        <v>1</v>
      </c>
      <c r="N722" s="222">
        <f>IF(ISBLANK(INDEX('Policy Characteristics'!H:H,MATCH($C722,'Policy Characteristics'!$C:$C,0))),"",INDEX('Policy Characteristics'!H:H,MATCH($C722,'Policy Characteristics'!$C:$C,0)))</f>
        <v>0.01</v>
      </c>
      <c r="O722" s="354" t="str">
        <f>IF(ISBLANK(INDEX('Policy Characteristics'!I:I,MATCH($C722,'Policy Characteristics'!$C:$C,0))),"",INDEX('Policy Characteristics'!I:I,MATCH($C722,'Policy Characteristics'!$C:$C,0)))</f>
        <v>% of fuel shifted</v>
      </c>
      <c r="P722" s="354" t="str">
        <f>IF(ISBLANK(INDEX('Policy Characteristics'!J:J,MATCH($C722,'Policy Characteristics'!$C:$C,0))),"",INDEX('Policy Characteristics'!J:J,MATCH($C722,'Policy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2" s="354" t="str">
        <f>IF(ISBLANK(INDEX('Policy Characteristics'!K:K,MATCH($C722,'Policy Characteristics'!$C:$C,0))),"",INDEX('Policy Characteristics'!K:K,MATCH($C722,'Policy Characteristics'!$C:$C,0)))</f>
        <v>industry-ag-main.html#fuel-switching</v>
      </c>
      <c r="R722" s="354" t="str">
        <f>IF(ISBLANK(INDEX('Policy Characteristics'!L:L,MATCH($C722,'Policy Characteristics'!$C:$C,0))),"",INDEX('Policy Characteristics'!L:L,MATCH($C722,'Policy Characteristics'!$C:$C,0)))</f>
        <v>industry-elec-and-hydrogen.html</v>
      </c>
    </row>
    <row r="723" spans="1:18" ht="19.899999999999999" customHeight="1">
      <c r="A723" s="354" t="str">
        <f>IF(ISBLANK(INDEX('Policy Characteristics'!A:A,MATCH($C723,'Policy Characteristics'!$C:$C,0))),"",INDEX('Policy Characteristics'!A:A,MATCH($C723,'Policy Characteristics'!$C:$C,0)))</f>
        <v>Industry</v>
      </c>
      <c r="B723" s="366" t="str">
        <f>IF(ISBLANK(INDEX('Policy Characteristics'!B:B,MATCH($C723,'Policy Characteristics'!$C:$C,0))),"",INDEX('Policy Characteristics'!B:B,MATCH($C723,'Policy Characteristics'!$C:$C,0)))</f>
        <v>Electrification</v>
      </c>
      <c r="C723" s="354" t="str">
        <f t="shared" si="38"/>
        <v>Fraction of Eligible Industrial Energy Use Shifted to Electricity</v>
      </c>
      <c r="D723" s="348" t="s">
        <v>792</v>
      </c>
      <c r="E723" t="s">
        <v>852</v>
      </c>
      <c r="F723" t="s">
        <v>793</v>
      </c>
      <c r="G723" s="253" t="s">
        <v>852</v>
      </c>
      <c r="H723" s="18">
        <v>1873</v>
      </c>
      <c r="I723" s="367" t="s">
        <v>670</v>
      </c>
      <c r="J723" s="368" t="str">
        <f>IF(ISBLANK(INDEX('Policy Characteristics'!D:D,MATCH($C723,'Policy Characteristics'!$C:$C,0))),"",INDEX('Policy Characteristics'!D:D,MATCH($C723,'Policy Characteristics'!$C:$C,0)))</f>
        <v>Electrification</v>
      </c>
      <c r="K723" s="354" t="str">
        <f>IF(ISBLANK(INDEX('Policy Characteristics'!E:E,MATCH($C723,'Policy Characteristics'!$C:$C,0))),"",INDEX('Policy Characteristics'!E:E,MATCH($C723,'Policy Characteristics'!$C:$C,0)))</f>
        <v>indst shift to electricity</v>
      </c>
      <c r="L723" s="222">
        <f>IF(ISBLANK(INDEX('Policy Characteristics'!F:F,MATCH($C723,'Policy Characteristics'!$C:$C,0))),"",INDEX('Policy Characteristics'!F:F,MATCH($C723,'Policy Characteristics'!$C:$C,0)))</f>
        <v>0</v>
      </c>
      <c r="M723" s="222">
        <f>IF(ISBLANK(INDEX('Policy Characteristics'!G:G,MATCH($C723,'Policy Characteristics'!$C:$C,0))),"",INDEX('Policy Characteristics'!G:G,MATCH($C723,'Policy Characteristics'!$C:$C,0)))</f>
        <v>1</v>
      </c>
      <c r="N723" s="222">
        <f>IF(ISBLANK(INDEX('Policy Characteristics'!H:H,MATCH($C723,'Policy Characteristics'!$C:$C,0))),"",INDEX('Policy Characteristics'!H:H,MATCH($C723,'Policy Characteristics'!$C:$C,0)))</f>
        <v>0.01</v>
      </c>
      <c r="O723" s="354" t="str">
        <f>IF(ISBLANK(INDEX('Policy Characteristics'!I:I,MATCH($C723,'Policy Characteristics'!$C:$C,0))),"",INDEX('Policy Characteristics'!I:I,MATCH($C723,'Policy Characteristics'!$C:$C,0)))</f>
        <v>% of fuel shifted</v>
      </c>
      <c r="P723" s="354" t="str">
        <f>IF(ISBLANK(INDEX('Policy Characteristics'!J:J,MATCH($C723,'Policy Characteristics'!$C:$C,0))),"",INDEX('Policy Characteristics'!J:J,MATCH($C723,'Policy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3" s="354" t="str">
        <f>IF(ISBLANK(INDEX('Policy Characteristics'!K:K,MATCH($C723,'Policy Characteristics'!$C:$C,0))),"",INDEX('Policy Characteristics'!K:K,MATCH($C723,'Policy Characteristics'!$C:$C,0)))</f>
        <v>industry-ag-main.html#fuel-switching</v>
      </c>
      <c r="R723" s="354" t="str">
        <f>IF(ISBLANK(INDEX('Policy Characteristics'!L:L,MATCH($C723,'Policy Characteristics'!$C:$C,0))),"",INDEX('Policy Characteristics'!L:L,MATCH($C723,'Policy Characteristics'!$C:$C,0)))</f>
        <v>industry-elec-and-hydrogen.html</v>
      </c>
    </row>
    <row r="724" spans="1:18" ht="19.899999999999999" customHeight="1">
      <c r="A724" s="354" t="str">
        <f>IF(ISBLANK(INDEX('Policy Characteristics'!A:A,MATCH($C724,'Policy Characteristics'!$C:$C,0))),"",INDEX('Policy Characteristics'!A:A,MATCH($C724,'Policy Characteristics'!$C:$C,0)))</f>
        <v>Industry</v>
      </c>
      <c r="B724" s="366" t="str">
        <f>IF(ISBLANK(INDEX('Policy Characteristics'!B:B,MATCH($C724,'Policy Characteristics'!$C:$C,0))),"",INDEX('Policy Characteristics'!B:B,MATCH($C724,'Policy Characteristics'!$C:$C,0)))</f>
        <v>Electrification</v>
      </c>
      <c r="C724" s="354" t="str">
        <f t="shared" si="38"/>
        <v>Fraction of Eligible Industrial Energy Use Shifted to Electricity</v>
      </c>
      <c r="D724" s="348" t="s">
        <v>794</v>
      </c>
      <c r="E724" t="s">
        <v>838</v>
      </c>
      <c r="F724" t="s">
        <v>795</v>
      </c>
      <c r="G724" s="253" t="s">
        <v>839</v>
      </c>
      <c r="H724" s="18">
        <v>1874</v>
      </c>
      <c r="I724" s="367" t="s">
        <v>670</v>
      </c>
      <c r="J724" s="368" t="str">
        <f>IF(ISBLANK(INDEX('Policy Characteristics'!D:D,MATCH($C724,'Policy Characteristics'!$C:$C,0))),"",INDEX('Policy Characteristics'!D:D,MATCH($C724,'Policy Characteristics'!$C:$C,0)))</f>
        <v>Electrification</v>
      </c>
      <c r="K724" s="354" t="str">
        <f>IF(ISBLANK(INDEX('Policy Characteristics'!E:E,MATCH($C724,'Policy Characteristics'!$C:$C,0))),"",INDEX('Policy Characteristics'!E:E,MATCH($C724,'Policy Characteristics'!$C:$C,0)))</f>
        <v>indst shift to electricity</v>
      </c>
      <c r="L724" s="222">
        <f>IF(ISBLANK(INDEX('Policy Characteristics'!F:F,MATCH($C724,'Policy Characteristics'!$C:$C,0))),"",INDEX('Policy Characteristics'!F:F,MATCH($C724,'Policy Characteristics'!$C:$C,0)))</f>
        <v>0</v>
      </c>
      <c r="M724" s="222">
        <f>IF(ISBLANK(INDEX('Policy Characteristics'!G:G,MATCH($C724,'Policy Characteristics'!$C:$C,0))),"",INDEX('Policy Characteristics'!G:G,MATCH($C724,'Policy Characteristics'!$C:$C,0)))</f>
        <v>1</v>
      </c>
      <c r="N724" s="222">
        <f>IF(ISBLANK(INDEX('Policy Characteristics'!H:H,MATCH($C724,'Policy Characteristics'!$C:$C,0))),"",INDEX('Policy Characteristics'!H:H,MATCH($C724,'Policy Characteristics'!$C:$C,0)))</f>
        <v>0.01</v>
      </c>
      <c r="O724" s="354" t="str">
        <f>IF(ISBLANK(INDEX('Policy Characteristics'!I:I,MATCH($C724,'Policy Characteristics'!$C:$C,0))),"",INDEX('Policy Characteristics'!I:I,MATCH($C724,'Policy Characteristics'!$C:$C,0)))</f>
        <v>% of fuel shifted</v>
      </c>
      <c r="P724" s="354" t="str">
        <f>IF(ISBLANK(INDEX('Policy Characteristics'!J:J,MATCH($C724,'Policy Characteristics'!$C:$C,0))),"",INDEX('Policy Characteristics'!J:J,MATCH($C724,'Policy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4" s="354" t="str">
        <f>IF(ISBLANK(INDEX('Policy Characteristics'!K:K,MATCH($C724,'Policy Characteristics'!$C:$C,0))),"",INDEX('Policy Characteristics'!K:K,MATCH($C724,'Policy Characteristics'!$C:$C,0)))</f>
        <v>industry-ag-main.html#fuel-switching</v>
      </c>
      <c r="R724" s="354" t="str">
        <f>IF(ISBLANK(INDEX('Policy Characteristics'!L:L,MATCH($C724,'Policy Characteristics'!$C:$C,0))),"",INDEX('Policy Characteristics'!L:L,MATCH($C724,'Policy Characteristics'!$C:$C,0)))</f>
        <v>industry-elec-and-hydrogen.html</v>
      </c>
    </row>
    <row r="725" spans="1:18" ht="19.899999999999999" customHeight="1">
      <c r="A725" s="354" t="str">
        <f>IF(ISBLANK(INDEX('Policy Characteristics'!A:A,MATCH($C725,'Policy Characteristics'!$C:$C,0))),"",INDEX('Policy Characteristics'!A:A,MATCH($C725,'Policy Characteristics'!$C:$C,0)))</f>
        <v>Industry</v>
      </c>
      <c r="B725" s="366" t="str">
        <f>IF(ISBLANK(INDEX('Policy Characteristics'!B:B,MATCH($C725,'Policy Characteristics'!$C:$C,0))),"",INDEX('Policy Characteristics'!B:B,MATCH($C725,'Policy Characteristics'!$C:$C,0)))</f>
        <v>Electrification</v>
      </c>
      <c r="C725" s="354" t="str">
        <f t="shared" si="38"/>
        <v>Fraction of Eligible Industrial Energy Use Shifted to Electricity</v>
      </c>
      <c r="D725" s="348" t="s">
        <v>794</v>
      </c>
      <c r="E725" t="s">
        <v>840</v>
      </c>
      <c r="F725" t="s">
        <v>795</v>
      </c>
      <c r="G725" s="253" t="s">
        <v>841</v>
      </c>
      <c r="H725" s="18">
        <v>1875</v>
      </c>
      <c r="I725" s="367" t="s">
        <v>670</v>
      </c>
      <c r="J725" s="368" t="str">
        <f>IF(ISBLANK(INDEX('Policy Characteristics'!D:D,MATCH($C725,'Policy Characteristics'!$C:$C,0))),"",INDEX('Policy Characteristics'!D:D,MATCH($C725,'Policy Characteristics'!$C:$C,0)))</f>
        <v>Electrification</v>
      </c>
      <c r="K725" s="354" t="str">
        <f>IF(ISBLANK(INDEX('Policy Characteristics'!E:E,MATCH($C725,'Policy Characteristics'!$C:$C,0))),"",INDEX('Policy Characteristics'!E:E,MATCH($C725,'Policy Characteristics'!$C:$C,0)))</f>
        <v>indst shift to electricity</v>
      </c>
      <c r="L725" s="222">
        <f>IF(ISBLANK(INDEX('Policy Characteristics'!F:F,MATCH($C725,'Policy Characteristics'!$C:$C,0))),"",INDEX('Policy Characteristics'!F:F,MATCH($C725,'Policy Characteristics'!$C:$C,0)))</f>
        <v>0</v>
      </c>
      <c r="M725" s="222">
        <f>IF(ISBLANK(INDEX('Policy Characteristics'!G:G,MATCH($C725,'Policy Characteristics'!$C:$C,0))),"",INDEX('Policy Characteristics'!G:G,MATCH($C725,'Policy Characteristics'!$C:$C,0)))</f>
        <v>1</v>
      </c>
      <c r="N725" s="222">
        <f>IF(ISBLANK(INDEX('Policy Characteristics'!H:H,MATCH($C725,'Policy Characteristics'!$C:$C,0))),"",INDEX('Policy Characteristics'!H:H,MATCH($C725,'Policy Characteristics'!$C:$C,0)))</f>
        <v>0.01</v>
      </c>
      <c r="O725" s="354" t="str">
        <f>IF(ISBLANK(INDEX('Policy Characteristics'!I:I,MATCH($C725,'Policy Characteristics'!$C:$C,0))),"",INDEX('Policy Characteristics'!I:I,MATCH($C725,'Policy Characteristics'!$C:$C,0)))</f>
        <v>% of fuel shifted</v>
      </c>
      <c r="P725" s="354" t="str">
        <f>IF(ISBLANK(INDEX('Policy Characteristics'!J:J,MATCH($C725,'Policy Characteristics'!$C:$C,0))),"",INDEX('Policy Characteristics'!J:J,MATCH($C725,'Policy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5" s="354" t="str">
        <f>IF(ISBLANK(INDEX('Policy Characteristics'!K:K,MATCH($C725,'Policy Characteristics'!$C:$C,0))),"",INDEX('Policy Characteristics'!K:K,MATCH($C725,'Policy Characteristics'!$C:$C,0)))</f>
        <v>industry-ag-main.html#fuel-switching</v>
      </c>
      <c r="R725" s="354" t="str">
        <f>IF(ISBLANK(INDEX('Policy Characteristics'!L:L,MATCH($C725,'Policy Characteristics'!$C:$C,0))),"",INDEX('Policy Characteristics'!L:L,MATCH($C725,'Policy Characteristics'!$C:$C,0)))</f>
        <v>industry-elec-and-hydrogen.html</v>
      </c>
    </row>
    <row r="726" spans="1:18" ht="19.899999999999999" customHeight="1">
      <c r="A726" s="354" t="str">
        <f>IF(ISBLANK(INDEX('Policy Characteristics'!A:A,MATCH($C726,'Policy Characteristics'!$C:$C,0))),"",INDEX('Policy Characteristics'!A:A,MATCH($C726,'Policy Characteristics'!$C:$C,0)))</f>
        <v>Industry</v>
      </c>
      <c r="B726" s="366" t="str">
        <f>IF(ISBLANK(INDEX('Policy Characteristics'!B:B,MATCH($C726,'Policy Characteristics'!$C:$C,0))),"",INDEX('Policy Characteristics'!B:B,MATCH($C726,'Policy Characteristics'!$C:$C,0)))</f>
        <v>Electrification</v>
      </c>
      <c r="C726" s="354" t="str">
        <f t="shared" si="38"/>
        <v>Fraction of Eligible Industrial Energy Use Shifted to Electricity</v>
      </c>
      <c r="D726" s="348" t="s">
        <v>794</v>
      </c>
      <c r="E726" t="s">
        <v>842</v>
      </c>
      <c r="F726" t="s">
        <v>795</v>
      </c>
      <c r="G726" s="253" t="s">
        <v>843</v>
      </c>
      <c r="H726" s="18">
        <v>1876</v>
      </c>
      <c r="I726" s="367" t="s">
        <v>670</v>
      </c>
      <c r="J726" s="368" t="str">
        <f>IF(ISBLANK(INDEX('Policy Characteristics'!D:D,MATCH($C726,'Policy Characteristics'!$C:$C,0))),"",INDEX('Policy Characteristics'!D:D,MATCH($C726,'Policy Characteristics'!$C:$C,0)))</f>
        <v>Electrification</v>
      </c>
      <c r="K726" s="354" t="str">
        <f>IF(ISBLANK(INDEX('Policy Characteristics'!E:E,MATCH($C726,'Policy Characteristics'!$C:$C,0))),"",INDEX('Policy Characteristics'!E:E,MATCH($C726,'Policy Characteristics'!$C:$C,0)))</f>
        <v>indst shift to electricity</v>
      </c>
      <c r="L726" s="222">
        <f>IF(ISBLANK(INDEX('Policy Characteristics'!F:F,MATCH($C726,'Policy Characteristics'!$C:$C,0))),"",INDEX('Policy Characteristics'!F:F,MATCH($C726,'Policy Characteristics'!$C:$C,0)))</f>
        <v>0</v>
      </c>
      <c r="M726" s="222">
        <f>IF(ISBLANK(INDEX('Policy Characteristics'!G:G,MATCH($C726,'Policy Characteristics'!$C:$C,0))),"",INDEX('Policy Characteristics'!G:G,MATCH($C726,'Policy Characteristics'!$C:$C,0)))</f>
        <v>1</v>
      </c>
      <c r="N726" s="222">
        <f>IF(ISBLANK(INDEX('Policy Characteristics'!H:H,MATCH($C726,'Policy Characteristics'!$C:$C,0))),"",INDEX('Policy Characteristics'!H:H,MATCH($C726,'Policy Characteristics'!$C:$C,0)))</f>
        <v>0.01</v>
      </c>
      <c r="O726" s="354" t="str">
        <f>IF(ISBLANK(INDEX('Policy Characteristics'!I:I,MATCH($C726,'Policy Characteristics'!$C:$C,0))),"",INDEX('Policy Characteristics'!I:I,MATCH($C726,'Policy Characteristics'!$C:$C,0)))</f>
        <v>% of fuel shifted</v>
      </c>
      <c r="P726" s="354" t="str">
        <f>IF(ISBLANK(INDEX('Policy Characteristics'!J:J,MATCH($C726,'Policy Characteristics'!$C:$C,0))),"",INDEX('Policy Characteristics'!J:J,MATCH($C726,'Policy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6" s="354" t="str">
        <f>IF(ISBLANK(INDEX('Policy Characteristics'!K:K,MATCH($C726,'Policy Characteristics'!$C:$C,0))),"",INDEX('Policy Characteristics'!K:K,MATCH($C726,'Policy Characteristics'!$C:$C,0)))</f>
        <v>industry-ag-main.html#fuel-switching</v>
      </c>
      <c r="R726" s="354" t="str">
        <f>IF(ISBLANK(INDEX('Policy Characteristics'!L:L,MATCH($C726,'Policy Characteristics'!$C:$C,0))),"",INDEX('Policy Characteristics'!L:L,MATCH($C726,'Policy Characteristics'!$C:$C,0)))</f>
        <v>industry-elec-and-hydrogen.html</v>
      </c>
    </row>
    <row r="727" spans="1:18" ht="19.899999999999999" customHeight="1">
      <c r="A727" s="354" t="str">
        <f>IF(ISBLANK(INDEX('Policy Characteristics'!A:A,MATCH($C727,'Policy Characteristics'!$C:$C,0))),"",INDEX('Policy Characteristics'!A:A,MATCH($C727,'Policy Characteristics'!$C:$C,0)))</f>
        <v>Industry</v>
      </c>
      <c r="B727" s="366" t="str">
        <f>IF(ISBLANK(INDEX('Policy Characteristics'!B:B,MATCH($C727,'Policy Characteristics'!$C:$C,0))),"",INDEX('Policy Characteristics'!B:B,MATCH($C727,'Policy Characteristics'!$C:$C,0)))</f>
        <v>Electrification</v>
      </c>
      <c r="C727" s="354" t="str">
        <f t="shared" si="38"/>
        <v>Fraction of Eligible Industrial Energy Use Shifted to Electricity</v>
      </c>
      <c r="D727" s="348" t="s">
        <v>794</v>
      </c>
      <c r="E727" t="s">
        <v>844</v>
      </c>
      <c r="F727" t="s">
        <v>795</v>
      </c>
      <c r="G727" s="253" t="s">
        <v>845</v>
      </c>
      <c r="H727" s="18">
        <v>1877</v>
      </c>
      <c r="I727" s="367" t="s">
        <v>670</v>
      </c>
      <c r="J727" s="368" t="str">
        <f>IF(ISBLANK(INDEX('Policy Characteristics'!D:D,MATCH($C727,'Policy Characteristics'!$C:$C,0))),"",INDEX('Policy Characteristics'!D:D,MATCH($C727,'Policy Characteristics'!$C:$C,0)))</f>
        <v>Electrification</v>
      </c>
      <c r="K727" s="354" t="str">
        <f>IF(ISBLANK(INDEX('Policy Characteristics'!E:E,MATCH($C727,'Policy Characteristics'!$C:$C,0))),"",INDEX('Policy Characteristics'!E:E,MATCH($C727,'Policy Characteristics'!$C:$C,0)))</f>
        <v>indst shift to electricity</v>
      </c>
      <c r="L727" s="222">
        <f>IF(ISBLANK(INDEX('Policy Characteristics'!F:F,MATCH($C727,'Policy Characteristics'!$C:$C,0))),"",INDEX('Policy Characteristics'!F:F,MATCH($C727,'Policy Characteristics'!$C:$C,0)))</f>
        <v>0</v>
      </c>
      <c r="M727" s="222">
        <f>IF(ISBLANK(INDEX('Policy Characteristics'!G:G,MATCH($C727,'Policy Characteristics'!$C:$C,0))),"",INDEX('Policy Characteristics'!G:G,MATCH($C727,'Policy Characteristics'!$C:$C,0)))</f>
        <v>1</v>
      </c>
      <c r="N727" s="222">
        <f>IF(ISBLANK(INDEX('Policy Characteristics'!H:H,MATCH($C727,'Policy Characteristics'!$C:$C,0))),"",INDEX('Policy Characteristics'!H:H,MATCH($C727,'Policy Characteristics'!$C:$C,0)))</f>
        <v>0.01</v>
      </c>
      <c r="O727" s="354" t="str">
        <f>IF(ISBLANK(INDEX('Policy Characteristics'!I:I,MATCH($C727,'Policy Characteristics'!$C:$C,0))),"",INDEX('Policy Characteristics'!I:I,MATCH($C727,'Policy Characteristics'!$C:$C,0)))</f>
        <v>% of fuel shifted</v>
      </c>
      <c r="P727" s="354" t="str">
        <f>IF(ISBLANK(INDEX('Policy Characteristics'!J:J,MATCH($C727,'Policy Characteristics'!$C:$C,0))),"",INDEX('Policy Characteristics'!J:J,MATCH($C727,'Policy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7" s="354" t="str">
        <f>IF(ISBLANK(INDEX('Policy Characteristics'!K:K,MATCH($C727,'Policy Characteristics'!$C:$C,0))),"",INDEX('Policy Characteristics'!K:K,MATCH($C727,'Policy Characteristics'!$C:$C,0)))</f>
        <v>industry-ag-main.html#fuel-switching</v>
      </c>
      <c r="R727" s="354" t="str">
        <f>IF(ISBLANK(INDEX('Policy Characteristics'!L:L,MATCH($C727,'Policy Characteristics'!$C:$C,0))),"",INDEX('Policy Characteristics'!L:L,MATCH($C727,'Policy Characteristics'!$C:$C,0)))</f>
        <v>industry-elec-and-hydrogen.html</v>
      </c>
    </row>
    <row r="728" spans="1:18" ht="19.899999999999999" customHeight="1">
      <c r="A728" s="354" t="str">
        <f>IF(ISBLANK(INDEX('Policy Characteristics'!A:A,MATCH($C728,'Policy Characteristics'!$C:$C,0))),"",INDEX('Policy Characteristics'!A:A,MATCH($C728,'Policy Characteristics'!$C:$C,0)))</f>
        <v>Industry</v>
      </c>
      <c r="B728" s="366" t="str">
        <f>IF(ISBLANK(INDEX('Policy Characteristics'!B:B,MATCH($C728,'Policy Characteristics'!$C:$C,0))),"",INDEX('Policy Characteristics'!B:B,MATCH($C728,'Policy Characteristics'!$C:$C,0)))</f>
        <v>Electrification</v>
      </c>
      <c r="C728" s="354" t="str">
        <f t="shared" si="38"/>
        <v>Fraction of Eligible Industrial Energy Use Shifted to Electricity</v>
      </c>
      <c r="D728" s="348" t="s">
        <v>794</v>
      </c>
      <c r="E728" t="s">
        <v>846</v>
      </c>
      <c r="F728" t="s">
        <v>795</v>
      </c>
      <c r="G728" s="253" t="s">
        <v>847</v>
      </c>
      <c r="H728" s="18">
        <v>1878</v>
      </c>
      <c r="I728" s="367" t="s">
        <v>670</v>
      </c>
      <c r="J728" s="368" t="str">
        <f>IF(ISBLANK(INDEX('Policy Characteristics'!D:D,MATCH($C728,'Policy Characteristics'!$C:$C,0))),"",INDEX('Policy Characteristics'!D:D,MATCH($C728,'Policy Characteristics'!$C:$C,0)))</f>
        <v>Electrification</v>
      </c>
      <c r="K728" s="354" t="str">
        <f>IF(ISBLANK(INDEX('Policy Characteristics'!E:E,MATCH($C728,'Policy Characteristics'!$C:$C,0))),"",INDEX('Policy Characteristics'!E:E,MATCH($C728,'Policy Characteristics'!$C:$C,0)))</f>
        <v>indst shift to electricity</v>
      </c>
      <c r="L728" s="222">
        <f>IF(ISBLANK(INDEX('Policy Characteristics'!F:F,MATCH($C728,'Policy Characteristics'!$C:$C,0))),"",INDEX('Policy Characteristics'!F:F,MATCH($C728,'Policy Characteristics'!$C:$C,0)))</f>
        <v>0</v>
      </c>
      <c r="M728" s="222">
        <f>IF(ISBLANK(INDEX('Policy Characteristics'!G:G,MATCH($C728,'Policy Characteristics'!$C:$C,0))),"",INDEX('Policy Characteristics'!G:G,MATCH($C728,'Policy Characteristics'!$C:$C,0)))</f>
        <v>1</v>
      </c>
      <c r="N728" s="222">
        <f>IF(ISBLANK(INDEX('Policy Characteristics'!H:H,MATCH($C728,'Policy Characteristics'!$C:$C,0))),"",INDEX('Policy Characteristics'!H:H,MATCH($C728,'Policy Characteristics'!$C:$C,0)))</f>
        <v>0.01</v>
      </c>
      <c r="O728" s="354" t="str">
        <f>IF(ISBLANK(INDEX('Policy Characteristics'!I:I,MATCH($C728,'Policy Characteristics'!$C:$C,0))),"",INDEX('Policy Characteristics'!I:I,MATCH($C728,'Policy Characteristics'!$C:$C,0)))</f>
        <v>% of fuel shifted</v>
      </c>
      <c r="P728" s="354" t="str">
        <f>IF(ISBLANK(INDEX('Policy Characteristics'!J:J,MATCH($C728,'Policy Characteristics'!$C:$C,0))),"",INDEX('Policy Characteristics'!J:J,MATCH($C728,'Policy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8" s="354" t="str">
        <f>IF(ISBLANK(INDEX('Policy Characteristics'!K:K,MATCH($C728,'Policy Characteristics'!$C:$C,0))),"",INDEX('Policy Characteristics'!K:K,MATCH($C728,'Policy Characteristics'!$C:$C,0)))</f>
        <v>industry-ag-main.html#fuel-switching</v>
      </c>
      <c r="R728" s="354" t="str">
        <f>IF(ISBLANK(INDEX('Policy Characteristics'!L:L,MATCH($C728,'Policy Characteristics'!$C:$C,0))),"",INDEX('Policy Characteristics'!L:L,MATCH($C728,'Policy Characteristics'!$C:$C,0)))</f>
        <v>industry-elec-and-hydrogen.html</v>
      </c>
    </row>
    <row r="729" spans="1:18" ht="19.899999999999999" customHeight="1">
      <c r="A729" s="354" t="str">
        <f>IF(ISBLANK(INDEX('Policy Characteristics'!A:A,MATCH($C729,'Policy Characteristics'!$C:$C,0))),"",INDEX('Policy Characteristics'!A:A,MATCH($C729,'Policy Characteristics'!$C:$C,0)))</f>
        <v>Industry</v>
      </c>
      <c r="B729" s="366" t="str">
        <f>IF(ISBLANK(INDEX('Policy Characteristics'!B:B,MATCH($C729,'Policy Characteristics'!$C:$C,0))),"",INDEX('Policy Characteristics'!B:B,MATCH($C729,'Policy Characteristics'!$C:$C,0)))</f>
        <v>Electrification</v>
      </c>
      <c r="C729" s="354" t="str">
        <f t="shared" si="38"/>
        <v>Fraction of Eligible Industrial Energy Use Shifted to Electricity</v>
      </c>
      <c r="D729" s="348" t="s">
        <v>794</v>
      </c>
      <c r="E729" t="s">
        <v>848</v>
      </c>
      <c r="F729" t="s">
        <v>795</v>
      </c>
      <c r="G729" s="253" t="s">
        <v>849</v>
      </c>
      <c r="H729" s="18">
        <v>1879</v>
      </c>
      <c r="I729" s="367" t="s">
        <v>670</v>
      </c>
      <c r="J729" s="368" t="str">
        <f>IF(ISBLANK(INDEX('Policy Characteristics'!D:D,MATCH($C729,'Policy Characteristics'!$C:$C,0))),"",INDEX('Policy Characteristics'!D:D,MATCH($C729,'Policy Characteristics'!$C:$C,0)))</f>
        <v>Electrification</v>
      </c>
      <c r="K729" s="354" t="str">
        <f>IF(ISBLANK(INDEX('Policy Characteristics'!E:E,MATCH($C729,'Policy Characteristics'!$C:$C,0))),"",INDEX('Policy Characteristics'!E:E,MATCH($C729,'Policy Characteristics'!$C:$C,0)))</f>
        <v>indst shift to electricity</v>
      </c>
      <c r="L729" s="222">
        <f>IF(ISBLANK(INDEX('Policy Characteristics'!F:F,MATCH($C729,'Policy Characteristics'!$C:$C,0))),"",INDEX('Policy Characteristics'!F:F,MATCH($C729,'Policy Characteristics'!$C:$C,0)))</f>
        <v>0</v>
      </c>
      <c r="M729" s="222">
        <f>IF(ISBLANK(INDEX('Policy Characteristics'!G:G,MATCH($C729,'Policy Characteristics'!$C:$C,0))),"",INDEX('Policy Characteristics'!G:G,MATCH($C729,'Policy Characteristics'!$C:$C,0)))</f>
        <v>1</v>
      </c>
      <c r="N729" s="222">
        <f>IF(ISBLANK(INDEX('Policy Characteristics'!H:H,MATCH($C729,'Policy Characteristics'!$C:$C,0))),"",INDEX('Policy Characteristics'!H:H,MATCH($C729,'Policy Characteristics'!$C:$C,0)))</f>
        <v>0.01</v>
      </c>
      <c r="O729" s="354" t="str">
        <f>IF(ISBLANK(INDEX('Policy Characteristics'!I:I,MATCH($C729,'Policy Characteristics'!$C:$C,0))),"",INDEX('Policy Characteristics'!I:I,MATCH($C729,'Policy Characteristics'!$C:$C,0)))</f>
        <v>% of fuel shifted</v>
      </c>
      <c r="P729" s="354" t="str">
        <f>IF(ISBLANK(INDEX('Policy Characteristics'!J:J,MATCH($C729,'Policy Characteristics'!$C:$C,0))),"",INDEX('Policy Characteristics'!J:J,MATCH($C729,'Policy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9" s="354" t="str">
        <f>IF(ISBLANK(INDEX('Policy Characteristics'!K:K,MATCH($C729,'Policy Characteristics'!$C:$C,0))),"",INDEX('Policy Characteristics'!K:K,MATCH($C729,'Policy Characteristics'!$C:$C,0)))</f>
        <v>industry-ag-main.html#fuel-switching</v>
      </c>
      <c r="R729" s="354" t="str">
        <f>IF(ISBLANK(INDEX('Policy Characteristics'!L:L,MATCH($C729,'Policy Characteristics'!$C:$C,0))),"",INDEX('Policy Characteristics'!L:L,MATCH($C729,'Policy Characteristics'!$C:$C,0)))</f>
        <v>industry-elec-and-hydrogen.html</v>
      </c>
    </row>
    <row r="730" spans="1:18" ht="19.899999999999999" customHeight="1">
      <c r="A730" s="354" t="str">
        <f>IF(ISBLANK(INDEX('Policy Characteristics'!A:A,MATCH($C730,'Policy Characteristics'!$C:$C,0))),"",INDEX('Policy Characteristics'!A:A,MATCH($C730,'Policy Characteristics'!$C:$C,0)))</f>
        <v>Industry</v>
      </c>
      <c r="B730" s="366" t="str">
        <f>IF(ISBLANK(INDEX('Policy Characteristics'!B:B,MATCH($C730,'Policy Characteristics'!$C:$C,0))),"",INDEX('Policy Characteristics'!B:B,MATCH($C730,'Policy Characteristics'!$C:$C,0)))</f>
        <v>Electrification</v>
      </c>
      <c r="C730" s="354" t="str">
        <f t="shared" si="38"/>
        <v>Fraction of Eligible Industrial Energy Use Shifted to Electricity</v>
      </c>
      <c r="D730" s="348" t="s">
        <v>794</v>
      </c>
      <c r="E730" t="s">
        <v>850</v>
      </c>
      <c r="F730" t="s">
        <v>795</v>
      </c>
      <c r="G730" s="253" t="s">
        <v>851</v>
      </c>
      <c r="H730" s="18">
        <v>1880</v>
      </c>
      <c r="I730" s="367" t="s">
        <v>670</v>
      </c>
      <c r="J730" s="368" t="str">
        <f>IF(ISBLANK(INDEX('Policy Characteristics'!D:D,MATCH($C730,'Policy Characteristics'!$C:$C,0))),"",INDEX('Policy Characteristics'!D:D,MATCH($C730,'Policy Characteristics'!$C:$C,0)))</f>
        <v>Electrification</v>
      </c>
      <c r="K730" s="354" t="str">
        <f>IF(ISBLANK(INDEX('Policy Characteristics'!E:E,MATCH($C730,'Policy Characteristics'!$C:$C,0))),"",INDEX('Policy Characteristics'!E:E,MATCH($C730,'Policy Characteristics'!$C:$C,0)))</f>
        <v>indst shift to electricity</v>
      </c>
      <c r="L730" s="222">
        <f>IF(ISBLANK(INDEX('Policy Characteristics'!F:F,MATCH($C730,'Policy Characteristics'!$C:$C,0))),"",INDEX('Policy Characteristics'!F:F,MATCH($C730,'Policy Characteristics'!$C:$C,0)))</f>
        <v>0</v>
      </c>
      <c r="M730" s="222">
        <f>IF(ISBLANK(INDEX('Policy Characteristics'!G:G,MATCH($C730,'Policy Characteristics'!$C:$C,0))),"",INDEX('Policy Characteristics'!G:G,MATCH($C730,'Policy Characteristics'!$C:$C,0)))</f>
        <v>1</v>
      </c>
      <c r="N730" s="222">
        <f>IF(ISBLANK(INDEX('Policy Characteristics'!H:H,MATCH($C730,'Policy Characteristics'!$C:$C,0))),"",INDEX('Policy Characteristics'!H:H,MATCH($C730,'Policy Characteristics'!$C:$C,0)))</f>
        <v>0.01</v>
      </c>
      <c r="O730" s="354" t="str">
        <f>IF(ISBLANK(INDEX('Policy Characteristics'!I:I,MATCH($C730,'Policy Characteristics'!$C:$C,0))),"",INDEX('Policy Characteristics'!I:I,MATCH($C730,'Policy Characteristics'!$C:$C,0)))</f>
        <v>% of fuel shifted</v>
      </c>
      <c r="P730" s="354" t="str">
        <f>IF(ISBLANK(INDEX('Policy Characteristics'!J:J,MATCH($C730,'Policy Characteristics'!$C:$C,0))),"",INDEX('Policy Characteristics'!J:J,MATCH($C730,'Policy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0" s="354" t="str">
        <f>IF(ISBLANK(INDEX('Policy Characteristics'!K:K,MATCH($C730,'Policy Characteristics'!$C:$C,0))),"",INDEX('Policy Characteristics'!K:K,MATCH($C730,'Policy Characteristics'!$C:$C,0)))</f>
        <v>industry-ag-main.html#fuel-switching</v>
      </c>
      <c r="R730" s="354" t="str">
        <f>IF(ISBLANK(INDEX('Policy Characteristics'!L:L,MATCH($C730,'Policy Characteristics'!$C:$C,0))),"",INDEX('Policy Characteristics'!L:L,MATCH($C730,'Policy Characteristics'!$C:$C,0)))</f>
        <v>industry-elec-and-hydrogen.html</v>
      </c>
    </row>
    <row r="731" spans="1:18" ht="19.899999999999999" customHeight="1">
      <c r="A731" s="354" t="str">
        <f>IF(ISBLANK(INDEX('Policy Characteristics'!A:A,MATCH($C731,'Policy Characteristics'!$C:$C,0))),"",INDEX('Policy Characteristics'!A:A,MATCH($C731,'Policy Characteristics'!$C:$C,0)))</f>
        <v>Industry</v>
      </c>
      <c r="B731" s="366" t="str">
        <f>IF(ISBLANK(INDEX('Policy Characteristics'!B:B,MATCH($C731,'Policy Characteristics'!$C:$C,0))),"",INDEX('Policy Characteristics'!B:B,MATCH($C731,'Policy Characteristics'!$C:$C,0)))</f>
        <v>Electrification</v>
      </c>
      <c r="C731" s="354" t="str">
        <f t="shared" si="38"/>
        <v>Fraction of Eligible Industrial Energy Use Shifted to Electricity</v>
      </c>
      <c r="D731" s="348" t="s">
        <v>794</v>
      </c>
      <c r="E731" t="s">
        <v>852</v>
      </c>
      <c r="F731" t="s">
        <v>795</v>
      </c>
      <c r="G731" s="253" t="s">
        <v>852</v>
      </c>
      <c r="H731" s="18">
        <v>1881</v>
      </c>
      <c r="I731" s="367" t="s">
        <v>670</v>
      </c>
      <c r="J731" s="368" t="str">
        <f>IF(ISBLANK(INDEX('Policy Characteristics'!D:D,MATCH($C731,'Policy Characteristics'!$C:$C,0))),"",INDEX('Policy Characteristics'!D:D,MATCH($C731,'Policy Characteristics'!$C:$C,0)))</f>
        <v>Electrification</v>
      </c>
      <c r="K731" s="354" t="str">
        <f>IF(ISBLANK(INDEX('Policy Characteristics'!E:E,MATCH($C731,'Policy Characteristics'!$C:$C,0))),"",INDEX('Policy Characteristics'!E:E,MATCH($C731,'Policy Characteristics'!$C:$C,0)))</f>
        <v>indst shift to electricity</v>
      </c>
      <c r="L731" s="222">
        <f>IF(ISBLANK(INDEX('Policy Characteristics'!F:F,MATCH($C731,'Policy Characteristics'!$C:$C,0))),"",INDEX('Policy Characteristics'!F:F,MATCH($C731,'Policy Characteristics'!$C:$C,0)))</f>
        <v>0</v>
      </c>
      <c r="M731" s="222">
        <f>IF(ISBLANK(INDEX('Policy Characteristics'!G:G,MATCH($C731,'Policy Characteristics'!$C:$C,0))),"",INDEX('Policy Characteristics'!G:G,MATCH($C731,'Policy Characteristics'!$C:$C,0)))</f>
        <v>1</v>
      </c>
      <c r="N731" s="222">
        <f>IF(ISBLANK(INDEX('Policy Characteristics'!H:H,MATCH($C731,'Policy Characteristics'!$C:$C,0))),"",INDEX('Policy Characteristics'!H:H,MATCH($C731,'Policy Characteristics'!$C:$C,0)))</f>
        <v>0.01</v>
      </c>
      <c r="O731" s="354" t="str">
        <f>IF(ISBLANK(INDEX('Policy Characteristics'!I:I,MATCH($C731,'Policy Characteristics'!$C:$C,0))),"",INDEX('Policy Characteristics'!I:I,MATCH($C731,'Policy Characteristics'!$C:$C,0)))</f>
        <v>% of fuel shifted</v>
      </c>
      <c r="P731" s="354" t="str">
        <f>IF(ISBLANK(INDEX('Policy Characteristics'!J:J,MATCH($C731,'Policy Characteristics'!$C:$C,0))),"",INDEX('Policy Characteristics'!J:J,MATCH($C731,'Policy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1" s="354" t="str">
        <f>IF(ISBLANK(INDEX('Policy Characteristics'!K:K,MATCH($C731,'Policy Characteristics'!$C:$C,0))),"",INDEX('Policy Characteristics'!K:K,MATCH($C731,'Policy Characteristics'!$C:$C,0)))</f>
        <v>industry-ag-main.html#fuel-switching</v>
      </c>
      <c r="R731" s="354" t="str">
        <f>IF(ISBLANK(INDEX('Policy Characteristics'!L:L,MATCH($C731,'Policy Characteristics'!$C:$C,0))),"",INDEX('Policy Characteristics'!L:L,MATCH($C731,'Policy Characteristics'!$C:$C,0)))</f>
        <v>industry-elec-and-hydrogen.html</v>
      </c>
    </row>
    <row r="732" spans="1:18" ht="19.899999999999999" customHeight="1">
      <c r="A732" s="354" t="str">
        <f>IF(ISBLANK(INDEX('Policy Characteristics'!A:A,MATCH($C732,'Policy Characteristics'!$C:$C,0))),"",INDEX('Policy Characteristics'!A:A,MATCH($C732,'Policy Characteristics'!$C:$C,0)))</f>
        <v>Industry</v>
      </c>
      <c r="B732" s="366" t="str">
        <f>IF(ISBLANK(INDEX('Policy Characteristics'!B:B,MATCH($C732,'Policy Characteristics'!$C:$C,0))),"",INDEX('Policy Characteristics'!B:B,MATCH($C732,'Policy Characteristics'!$C:$C,0)))</f>
        <v>Electrification</v>
      </c>
      <c r="C732" s="354" t="str">
        <f t="shared" si="38"/>
        <v>Fraction of Eligible Industrial Energy Use Shifted to Electricity</v>
      </c>
      <c r="D732" s="348" t="s">
        <v>796</v>
      </c>
      <c r="E732" t="s">
        <v>838</v>
      </c>
      <c r="F732" t="s">
        <v>797</v>
      </c>
      <c r="G732" s="253" t="s">
        <v>839</v>
      </c>
      <c r="H732" s="18">
        <v>1882</v>
      </c>
      <c r="I732" s="367" t="s">
        <v>670</v>
      </c>
      <c r="J732" s="368" t="str">
        <f>IF(ISBLANK(INDEX('Policy Characteristics'!D:D,MATCH($C732,'Policy Characteristics'!$C:$C,0))),"",INDEX('Policy Characteristics'!D:D,MATCH($C732,'Policy Characteristics'!$C:$C,0)))</f>
        <v>Electrification</v>
      </c>
      <c r="K732" s="354" t="str">
        <f>IF(ISBLANK(INDEX('Policy Characteristics'!E:E,MATCH($C732,'Policy Characteristics'!$C:$C,0))),"",INDEX('Policy Characteristics'!E:E,MATCH($C732,'Policy Characteristics'!$C:$C,0)))</f>
        <v>indst shift to electricity</v>
      </c>
      <c r="L732" s="222">
        <f>IF(ISBLANK(INDEX('Policy Characteristics'!F:F,MATCH($C732,'Policy Characteristics'!$C:$C,0))),"",INDEX('Policy Characteristics'!F:F,MATCH($C732,'Policy Characteristics'!$C:$C,0)))</f>
        <v>0</v>
      </c>
      <c r="M732" s="222">
        <f>IF(ISBLANK(INDEX('Policy Characteristics'!G:G,MATCH($C732,'Policy Characteristics'!$C:$C,0))),"",INDEX('Policy Characteristics'!G:G,MATCH($C732,'Policy Characteristics'!$C:$C,0)))</f>
        <v>1</v>
      </c>
      <c r="N732" s="222">
        <f>IF(ISBLANK(INDEX('Policy Characteristics'!H:H,MATCH($C732,'Policy Characteristics'!$C:$C,0))),"",INDEX('Policy Characteristics'!H:H,MATCH($C732,'Policy Characteristics'!$C:$C,0)))</f>
        <v>0.01</v>
      </c>
      <c r="O732" s="354" t="str">
        <f>IF(ISBLANK(INDEX('Policy Characteristics'!I:I,MATCH($C732,'Policy Characteristics'!$C:$C,0))),"",INDEX('Policy Characteristics'!I:I,MATCH($C732,'Policy Characteristics'!$C:$C,0)))</f>
        <v>% of fuel shifted</v>
      </c>
      <c r="P732" s="354" t="str">
        <f>IF(ISBLANK(INDEX('Policy Characteristics'!J:J,MATCH($C732,'Policy Characteristics'!$C:$C,0))),"",INDEX('Policy Characteristics'!J:J,MATCH($C732,'Policy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2" s="354" t="str">
        <f>IF(ISBLANK(INDEX('Policy Characteristics'!K:K,MATCH($C732,'Policy Characteristics'!$C:$C,0))),"",INDEX('Policy Characteristics'!K:K,MATCH($C732,'Policy Characteristics'!$C:$C,0)))</f>
        <v>industry-ag-main.html#fuel-switching</v>
      </c>
      <c r="R732" s="354" t="str">
        <f>IF(ISBLANK(INDEX('Policy Characteristics'!L:L,MATCH($C732,'Policy Characteristics'!$C:$C,0))),"",INDEX('Policy Characteristics'!L:L,MATCH($C732,'Policy Characteristics'!$C:$C,0)))</f>
        <v>industry-elec-and-hydrogen.html</v>
      </c>
    </row>
    <row r="733" spans="1:18" ht="19.899999999999999" customHeight="1">
      <c r="A733" s="354" t="str">
        <f>IF(ISBLANK(INDEX('Policy Characteristics'!A:A,MATCH($C733,'Policy Characteristics'!$C:$C,0))),"",INDEX('Policy Characteristics'!A:A,MATCH($C733,'Policy Characteristics'!$C:$C,0)))</f>
        <v>Industry</v>
      </c>
      <c r="B733" s="366" t="str">
        <f>IF(ISBLANK(INDEX('Policy Characteristics'!B:B,MATCH($C733,'Policy Characteristics'!$C:$C,0))),"",INDEX('Policy Characteristics'!B:B,MATCH($C733,'Policy Characteristics'!$C:$C,0)))</f>
        <v>Electrification</v>
      </c>
      <c r="C733" s="354" t="str">
        <f t="shared" si="38"/>
        <v>Fraction of Eligible Industrial Energy Use Shifted to Electricity</v>
      </c>
      <c r="D733" s="348" t="s">
        <v>796</v>
      </c>
      <c r="E733" t="s">
        <v>840</v>
      </c>
      <c r="F733" t="s">
        <v>797</v>
      </c>
      <c r="G733" s="253" t="s">
        <v>841</v>
      </c>
      <c r="H733" s="18">
        <v>1883</v>
      </c>
      <c r="I733" s="367" t="s">
        <v>670</v>
      </c>
      <c r="J733" s="368" t="str">
        <f>IF(ISBLANK(INDEX('Policy Characteristics'!D:D,MATCH($C733,'Policy Characteristics'!$C:$C,0))),"",INDEX('Policy Characteristics'!D:D,MATCH($C733,'Policy Characteristics'!$C:$C,0)))</f>
        <v>Electrification</v>
      </c>
      <c r="K733" s="354" t="str">
        <f>IF(ISBLANK(INDEX('Policy Characteristics'!E:E,MATCH($C733,'Policy Characteristics'!$C:$C,0))),"",INDEX('Policy Characteristics'!E:E,MATCH($C733,'Policy Characteristics'!$C:$C,0)))</f>
        <v>indst shift to electricity</v>
      </c>
      <c r="L733" s="222">
        <f>IF(ISBLANK(INDEX('Policy Characteristics'!F:F,MATCH($C733,'Policy Characteristics'!$C:$C,0))),"",INDEX('Policy Characteristics'!F:F,MATCH($C733,'Policy Characteristics'!$C:$C,0)))</f>
        <v>0</v>
      </c>
      <c r="M733" s="222">
        <f>IF(ISBLANK(INDEX('Policy Characteristics'!G:G,MATCH($C733,'Policy Characteristics'!$C:$C,0))),"",INDEX('Policy Characteristics'!G:G,MATCH($C733,'Policy Characteristics'!$C:$C,0)))</f>
        <v>1</v>
      </c>
      <c r="N733" s="222">
        <f>IF(ISBLANK(INDEX('Policy Characteristics'!H:H,MATCH($C733,'Policy Characteristics'!$C:$C,0))),"",INDEX('Policy Characteristics'!H:H,MATCH($C733,'Policy Characteristics'!$C:$C,0)))</f>
        <v>0.01</v>
      </c>
      <c r="O733" s="354" t="str">
        <f>IF(ISBLANK(INDEX('Policy Characteristics'!I:I,MATCH($C733,'Policy Characteristics'!$C:$C,0))),"",INDEX('Policy Characteristics'!I:I,MATCH($C733,'Policy Characteristics'!$C:$C,0)))</f>
        <v>% of fuel shifted</v>
      </c>
      <c r="P733" s="354" t="str">
        <f>IF(ISBLANK(INDEX('Policy Characteristics'!J:J,MATCH($C733,'Policy Characteristics'!$C:$C,0))),"",INDEX('Policy Characteristics'!J:J,MATCH($C733,'Policy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3" s="354" t="str">
        <f>IF(ISBLANK(INDEX('Policy Characteristics'!K:K,MATCH($C733,'Policy Characteristics'!$C:$C,0))),"",INDEX('Policy Characteristics'!K:K,MATCH($C733,'Policy Characteristics'!$C:$C,0)))</f>
        <v>industry-ag-main.html#fuel-switching</v>
      </c>
      <c r="R733" s="354" t="str">
        <f>IF(ISBLANK(INDEX('Policy Characteristics'!L:L,MATCH($C733,'Policy Characteristics'!$C:$C,0))),"",INDEX('Policy Characteristics'!L:L,MATCH($C733,'Policy Characteristics'!$C:$C,0)))</f>
        <v>industry-elec-and-hydrogen.html</v>
      </c>
    </row>
    <row r="734" spans="1:18" ht="19.899999999999999" customHeight="1">
      <c r="A734" s="354" t="str">
        <f>IF(ISBLANK(INDEX('Policy Characteristics'!A:A,MATCH($C734,'Policy Characteristics'!$C:$C,0))),"",INDEX('Policy Characteristics'!A:A,MATCH($C734,'Policy Characteristics'!$C:$C,0)))</f>
        <v>Industry</v>
      </c>
      <c r="B734" s="366" t="str">
        <f>IF(ISBLANK(INDEX('Policy Characteristics'!B:B,MATCH($C734,'Policy Characteristics'!$C:$C,0))),"",INDEX('Policy Characteristics'!B:B,MATCH($C734,'Policy Characteristics'!$C:$C,0)))</f>
        <v>Electrification</v>
      </c>
      <c r="C734" s="354" t="str">
        <f t="shared" si="38"/>
        <v>Fraction of Eligible Industrial Energy Use Shifted to Electricity</v>
      </c>
      <c r="D734" s="348" t="s">
        <v>796</v>
      </c>
      <c r="E734" t="s">
        <v>842</v>
      </c>
      <c r="F734" t="s">
        <v>797</v>
      </c>
      <c r="G734" s="253" t="s">
        <v>843</v>
      </c>
      <c r="H734" s="18">
        <v>1884</v>
      </c>
      <c r="I734" s="367" t="s">
        <v>670</v>
      </c>
      <c r="J734" s="368" t="str">
        <f>IF(ISBLANK(INDEX('Policy Characteristics'!D:D,MATCH($C734,'Policy Characteristics'!$C:$C,0))),"",INDEX('Policy Characteristics'!D:D,MATCH($C734,'Policy Characteristics'!$C:$C,0)))</f>
        <v>Electrification</v>
      </c>
      <c r="K734" s="354" t="str">
        <f>IF(ISBLANK(INDEX('Policy Characteristics'!E:E,MATCH($C734,'Policy Characteristics'!$C:$C,0))),"",INDEX('Policy Characteristics'!E:E,MATCH($C734,'Policy Characteristics'!$C:$C,0)))</f>
        <v>indst shift to electricity</v>
      </c>
      <c r="L734" s="222">
        <f>IF(ISBLANK(INDEX('Policy Characteristics'!F:F,MATCH($C734,'Policy Characteristics'!$C:$C,0))),"",INDEX('Policy Characteristics'!F:F,MATCH($C734,'Policy Characteristics'!$C:$C,0)))</f>
        <v>0</v>
      </c>
      <c r="M734" s="222">
        <f>IF(ISBLANK(INDEX('Policy Characteristics'!G:G,MATCH($C734,'Policy Characteristics'!$C:$C,0))),"",INDEX('Policy Characteristics'!G:G,MATCH($C734,'Policy Characteristics'!$C:$C,0)))</f>
        <v>1</v>
      </c>
      <c r="N734" s="222">
        <f>IF(ISBLANK(INDEX('Policy Characteristics'!H:H,MATCH($C734,'Policy Characteristics'!$C:$C,0))),"",INDEX('Policy Characteristics'!H:H,MATCH($C734,'Policy Characteristics'!$C:$C,0)))</f>
        <v>0.01</v>
      </c>
      <c r="O734" s="354" t="str">
        <f>IF(ISBLANK(INDEX('Policy Characteristics'!I:I,MATCH($C734,'Policy Characteristics'!$C:$C,0))),"",INDEX('Policy Characteristics'!I:I,MATCH($C734,'Policy Characteristics'!$C:$C,0)))</f>
        <v>% of fuel shifted</v>
      </c>
      <c r="P734" s="354" t="str">
        <f>IF(ISBLANK(INDEX('Policy Characteristics'!J:J,MATCH($C734,'Policy Characteristics'!$C:$C,0))),"",INDEX('Policy Characteristics'!J:J,MATCH($C734,'Policy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4" s="354" t="str">
        <f>IF(ISBLANK(INDEX('Policy Characteristics'!K:K,MATCH($C734,'Policy Characteristics'!$C:$C,0))),"",INDEX('Policy Characteristics'!K:K,MATCH($C734,'Policy Characteristics'!$C:$C,0)))</f>
        <v>industry-ag-main.html#fuel-switching</v>
      </c>
      <c r="R734" s="354" t="str">
        <f>IF(ISBLANK(INDEX('Policy Characteristics'!L:L,MATCH($C734,'Policy Characteristics'!$C:$C,0))),"",INDEX('Policy Characteristics'!L:L,MATCH($C734,'Policy Characteristics'!$C:$C,0)))</f>
        <v>industry-elec-and-hydrogen.html</v>
      </c>
    </row>
    <row r="735" spans="1:18" ht="19.899999999999999" customHeight="1">
      <c r="A735" s="354" t="str">
        <f>IF(ISBLANK(INDEX('Policy Characteristics'!A:A,MATCH($C735,'Policy Characteristics'!$C:$C,0))),"",INDEX('Policy Characteristics'!A:A,MATCH($C735,'Policy Characteristics'!$C:$C,0)))</f>
        <v>Industry</v>
      </c>
      <c r="B735" s="366" t="str">
        <f>IF(ISBLANK(INDEX('Policy Characteristics'!B:B,MATCH($C735,'Policy Characteristics'!$C:$C,0))),"",INDEX('Policy Characteristics'!B:B,MATCH($C735,'Policy Characteristics'!$C:$C,0)))</f>
        <v>Electrification</v>
      </c>
      <c r="C735" s="354" t="str">
        <f t="shared" si="38"/>
        <v>Fraction of Eligible Industrial Energy Use Shifted to Electricity</v>
      </c>
      <c r="D735" s="348" t="s">
        <v>796</v>
      </c>
      <c r="E735" t="s">
        <v>844</v>
      </c>
      <c r="F735" t="s">
        <v>797</v>
      </c>
      <c r="G735" s="253" t="s">
        <v>845</v>
      </c>
      <c r="H735" s="18">
        <v>1885</v>
      </c>
      <c r="I735" s="367" t="s">
        <v>670</v>
      </c>
      <c r="J735" s="368" t="str">
        <f>IF(ISBLANK(INDEX('Policy Characteristics'!D:D,MATCH($C735,'Policy Characteristics'!$C:$C,0))),"",INDEX('Policy Characteristics'!D:D,MATCH($C735,'Policy Characteristics'!$C:$C,0)))</f>
        <v>Electrification</v>
      </c>
      <c r="K735" s="354" t="str">
        <f>IF(ISBLANK(INDEX('Policy Characteristics'!E:E,MATCH($C735,'Policy Characteristics'!$C:$C,0))),"",INDEX('Policy Characteristics'!E:E,MATCH($C735,'Policy Characteristics'!$C:$C,0)))</f>
        <v>indst shift to electricity</v>
      </c>
      <c r="L735" s="222">
        <f>IF(ISBLANK(INDEX('Policy Characteristics'!F:F,MATCH($C735,'Policy Characteristics'!$C:$C,0))),"",INDEX('Policy Characteristics'!F:F,MATCH($C735,'Policy Characteristics'!$C:$C,0)))</f>
        <v>0</v>
      </c>
      <c r="M735" s="222">
        <f>IF(ISBLANK(INDEX('Policy Characteristics'!G:G,MATCH($C735,'Policy Characteristics'!$C:$C,0))),"",INDEX('Policy Characteristics'!G:G,MATCH($C735,'Policy Characteristics'!$C:$C,0)))</f>
        <v>1</v>
      </c>
      <c r="N735" s="222">
        <f>IF(ISBLANK(INDEX('Policy Characteristics'!H:H,MATCH($C735,'Policy Characteristics'!$C:$C,0))),"",INDEX('Policy Characteristics'!H:H,MATCH($C735,'Policy Characteristics'!$C:$C,0)))</f>
        <v>0.01</v>
      </c>
      <c r="O735" s="354" t="str">
        <f>IF(ISBLANK(INDEX('Policy Characteristics'!I:I,MATCH($C735,'Policy Characteristics'!$C:$C,0))),"",INDEX('Policy Characteristics'!I:I,MATCH($C735,'Policy Characteristics'!$C:$C,0)))</f>
        <v>% of fuel shifted</v>
      </c>
      <c r="P735" s="354" t="str">
        <f>IF(ISBLANK(INDEX('Policy Characteristics'!J:J,MATCH($C735,'Policy Characteristics'!$C:$C,0))),"",INDEX('Policy Characteristics'!J:J,MATCH($C735,'Policy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5" s="354" t="str">
        <f>IF(ISBLANK(INDEX('Policy Characteristics'!K:K,MATCH($C735,'Policy Characteristics'!$C:$C,0))),"",INDEX('Policy Characteristics'!K:K,MATCH($C735,'Policy Characteristics'!$C:$C,0)))</f>
        <v>industry-ag-main.html#fuel-switching</v>
      </c>
      <c r="R735" s="354" t="str">
        <f>IF(ISBLANK(INDEX('Policy Characteristics'!L:L,MATCH($C735,'Policy Characteristics'!$C:$C,0))),"",INDEX('Policy Characteristics'!L:L,MATCH($C735,'Policy Characteristics'!$C:$C,0)))</f>
        <v>industry-elec-and-hydrogen.html</v>
      </c>
    </row>
    <row r="736" spans="1:18" ht="19.899999999999999" customHeight="1">
      <c r="A736" s="354" t="str">
        <f>IF(ISBLANK(INDEX('Policy Characteristics'!A:A,MATCH($C736,'Policy Characteristics'!$C:$C,0))),"",INDEX('Policy Characteristics'!A:A,MATCH($C736,'Policy Characteristics'!$C:$C,0)))</f>
        <v>Industry</v>
      </c>
      <c r="B736" s="366" t="str">
        <f>IF(ISBLANK(INDEX('Policy Characteristics'!B:B,MATCH($C736,'Policy Characteristics'!$C:$C,0))),"",INDEX('Policy Characteristics'!B:B,MATCH($C736,'Policy Characteristics'!$C:$C,0)))</f>
        <v>Electrification</v>
      </c>
      <c r="C736" s="354" t="str">
        <f t="shared" si="38"/>
        <v>Fraction of Eligible Industrial Energy Use Shifted to Electricity</v>
      </c>
      <c r="D736" s="348" t="s">
        <v>796</v>
      </c>
      <c r="E736" t="s">
        <v>846</v>
      </c>
      <c r="F736" t="s">
        <v>797</v>
      </c>
      <c r="G736" s="253" t="s">
        <v>847</v>
      </c>
      <c r="H736" s="18">
        <v>1886</v>
      </c>
      <c r="I736" s="367" t="s">
        <v>670</v>
      </c>
      <c r="J736" s="368" t="str">
        <f>IF(ISBLANK(INDEX('Policy Characteristics'!D:D,MATCH($C736,'Policy Characteristics'!$C:$C,0))),"",INDEX('Policy Characteristics'!D:D,MATCH($C736,'Policy Characteristics'!$C:$C,0)))</f>
        <v>Electrification</v>
      </c>
      <c r="K736" s="354" t="str">
        <f>IF(ISBLANK(INDEX('Policy Characteristics'!E:E,MATCH($C736,'Policy Characteristics'!$C:$C,0))),"",INDEX('Policy Characteristics'!E:E,MATCH($C736,'Policy Characteristics'!$C:$C,0)))</f>
        <v>indst shift to electricity</v>
      </c>
      <c r="L736" s="222">
        <f>IF(ISBLANK(INDEX('Policy Characteristics'!F:F,MATCH($C736,'Policy Characteristics'!$C:$C,0))),"",INDEX('Policy Characteristics'!F:F,MATCH($C736,'Policy Characteristics'!$C:$C,0)))</f>
        <v>0</v>
      </c>
      <c r="M736" s="222">
        <f>IF(ISBLANK(INDEX('Policy Characteristics'!G:G,MATCH($C736,'Policy Characteristics'!$C:$C,0))),"",INDEX('Policy Characteristics'!G:G,MATCH($C736,'Policy Characteristics'!$C:$C,0)))</f>
        <v>1</v>
      </c>
      <c r="N736" s="222">
        <f>IF(ISBLANK(INDEX('Policy Characteristics'!H:H,MATCH($C736,'Policy Characteristics'!$C:$C,0))),"",INDEX('Policy Characteristics'!H:H,MATCH($C736,'Policy Characteristics'!$C:$C,0)))</f>
        <v>0.01</v>
      </c>
      <c r="O736" s="354" t="str">
        <f>IF(ISBLANK(INDEX('Policy Characteristics'!I:I,MATCH($C736,'Policy Characteristics'!$C:$C,0))),"",INDEX('Policy Characteristics'!I:I,MATCH($C736,'Policy Characteristics'!$C:$C,0)))</f>
        <v>% of fuel shifted</v>
      </c>
      <c r="P736" s="354" t="str">
        <f>IF(ISBLANK(INDEX('Policy Characteristics'!J:J,MATCH($C736,'Policy Characteristics'!$C:$C,0))),"",INDEX('Policy Characteristics'!J:J,MATCH($C736,'Policy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6" s="354" t="str">
        <f>IF(ISBLANK(INDEX('Policy Characteristics'!K:K,MATCH($C736,'Policy Characteristics'!$C:$C,0))),"",INDEX('Policy Characteristics'!K:K,MATCH($C736,'Policy Characteristics'!$C:$C,0)))</f>
        <v>industry-ag-main.html#fuel-switching</v>
      </c>
      <c r="R736" s="354" t="str">
        <f>IF(ISBLANK(INDEX('Policy Characteristics'!L:L,MATCH($C736,'Policy Characteristics'!$C:$C,0))),"",INDEX('Policy Characteristics'!L:L,MATCH($C736,'Policy Characteristics'!$C:$C,0)))</f>
        <v>industry-elec-and-hydrogen.html</v>
      </c>
    </row>
    <row r="737" spans="1:18" ht="19.899999999999999" customHeight="1">
      <c r="A737" s="354" t="str">
        <f>IF(ISBLANK(INDEX('Policy Characteristics'!A:A,MATCH($C737,'Policy Characteristics'!$C:$C,0))),"",INDEX('Policy Characteristics'!A:A,MATCH($C737,'Policy Characteristics'!$C:$C,0)))</f>
        <v>Industry</v>
      </c>
      <c r="B737" s="366" t="str">
        <f>IF(ISBLANK(INDEX('Policy Characteristics'!B:B,MATCH($C737,'Policy Characteristics'!$C:$C,0))),"",INDEX('Policy Characteristics'!B:B,MATCH($C737,'Policy Characteristics'!$C:$C,0)))</f>
        <v>Electrification</v>
      </c>
      <c r="C737" s="354" t="str">
        <f t="shared" si="38"/>
        <v>Fraction of Eligible Industrial Energy Use Shifted to Electricity</v>
      </c>
      <c r="D737" s="348" t="s">
        <v>796</v>
      </c>
      <c r="E737" t="s">
        <v>848</v>
      </c>
      <c r="F737" t="s">
        <v>797</v>
      </c>
      <c r="G737" s="253" t="s">
        <v>849</v>
      </c>
      <c r="H737" s="18">
        <v>1887</v>
      </c>
      <c r="I737" s="367" t="s">
        <v>670</v>
      </c>
      <c r="J737" s="368" t="str">
        <f>IF(ISBLANK(INDEX('Policy Characteristics'!D:D,MATCH($C737,'Policy Characteristics'!$C:$C,0))),"",INDEX('Policy Characteristics'!D:D,MATCH($C737,'Policy Characteristics'!$C:$C,0)))</f>
        <v>Electrification</v>
      </c>
      <c r="K737" s="354" t="str">
        <f>IF(ISBLANK(INDEX('Policy Characteristics'!E:E,MATCH($C737,'Policy Characteristics'!$C:$C,0))),"",INDEX('Policy Characteristics'!E:E,MATCH($C737,'Policy Characteristics'!$C:$C,0)))</f>
        <v>indst shift to electricity</v>
      </c>
      <c r="L737" s="222">
        <f>IF(ISBLANK(INDEX('Policy Characteristics'!F:F,MATCH($C737,'Policy Characteristics'!$C:$C,0))),"",INDEX('Policy Characteristics'!F:F,MATCH($C737,'Policy Characteristics'!$C:$C,0)))</f>
        <v>0</v>
      </c>
      <c r="M737" s="222">
        <f>IF(ISBLANK(INDEX('Policy Characteristics'!G:G,MATCH($C737,'Policy Characteristics'!$C:$C,0))),"",INDEX('Policy Characteristics'!G:G,MATCH($C737,'Policy Characteristics'!$C:$C,0)))</f>
        <v>1</v>
      </c>
      <c r="N737" s="222">
        <f>IF(ISBLANK(INDEX('Policy Characteristics'!H:H,MATCH($C737,'Policy Characteristics'!$C:$C,0))),"",INDEX('Policy Characteristics'!H:H,MATCH($C737,'Policy Characteristics'!$C:$C,0)))</f>
        <v>0.01</v>
      </c>
      <c r="O737" s="354" t="str">
        <f>IF(ISBLANK(INDEX('Policy Characteristics'!I:I,MATCH($C737,'Policy Characteristics'!$C:$C,0))),"",INDEX('Policy Characteristics'!I:I,MATCH($C737,'Policy Characteristics'!$C:$C,0)))</f>
        <v>% of fuel shifted</v>
      </c>
      <c r="P737" s="354" t="str">
        <f>IF(ISBLANK(INDEX('Policy Characteristics'!J:J,MATCH($C737,'Policy Characteristics'!$C:$C,0))),"",INDEX('Policy Characteristics'!J:J,MATCH($C737,'Policy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7" s="354" t="str">
        <f>IF(ISBLANK(INDEX('Policy Characteristics'!K:K,MATCH($C737,'Policy Characteristics'!$C:$C,0))),"",INDEX('Policy Characteristics'!K:K,MATCH($C737,'Policy Characteristics'!$C:$C,0)))</f>
        <v>industry-ag-main.html#fuel-switching</v>
      </c>
      <c r="R737" s="354" t="str">
        <f>IF(ISBLANK(INDEX('Policy Characteristics'!L:L,MATCH($C737,'Policy Characteristics'!$C:$C,0))),"",INDEX('Policy Characteristics'!L:L,MATCH($C737,'Policy Characteristics'!$C:$C,0)))</f>
        <v>industry-elec-and-hydrogen.html</v>
      </c>
    </row>
    <row r="738" spans="1:18" ht="19.899999999999999" customHeight="1">
      <c r="A738" s="354" t="str">
        <f>IF(ISBLANK(INDEX('Policy Characteristics'!A:A,MATCH($C738,'Policy Characteristics'!$C:$C,0))),"",INDEX('Policy Characteristics'!A:A,MATCH($C738,'Policy Characteristics'!$C:$C,0)))</f>
        <v>Industry</v>
      </c>
      <c r="B738" s="366" t="str">
        <f>IF(ISBLANK(INDEX('Policy Characteristics'!B:B,MATCH($C738,'Policy Characteristics'!$C:$C,0))),"",INDEX('Policy Characteristics'!B:B,MATCH($C738,'Policy Characteristics'!$C:$C,0)))</f>
        <v>Electrification</v>
      </c>
      <c r="C738" s="354" t="str">
        <f t="shared" si="38"/>
        <v>Fraction of Eligible Industrial Energy Use Shifted to Electricity</v>
      </c>
      <c r="D738" s="348" t="s">
        <v>796</v>
      </c>
      <c r="E738" t="s">
        <v>850</v>
      </c>
      <c r="F738" t="s">
        <v>797</v>
      </c>
      <c r="G738" s="253" t="s">
        <v>851</v>
      </c>
      <c r="H738" s="18">
        <v>1888</v>
      </c>
      <c r="I738" s="367" t="s">
        <v>670</v>
      </c>
      <c r="J738" s="368" t="str">
        <f>IF(ISBLANK(INDEX('Policy Characteristics'!D:D,MATCH($C738,'Policy Characteristics'!$C:$C,0))),"",INDEX('Policy Characteristics'!D:D,MATCH($C738,'Policy Characteristics'!$C:$C,0)))</f>
        <v>Electrification</v>
      </c>
      <c r="K738" s="354" t="str">
        <f>IF(ISBLANK(INDEX('Policy Characteristics'!E:E,MATCH($C738,'Policy Characteristics'!$C:$C,0))),"",INDEX('Policy Characteristics'!E:E,MATCH($C738,'Policy Characteristics'!$C:$C,0)))</f>
        <v>indst shift to electricity</v>
      </c>
      <c r="L738" s="222">
        <f>IF(ISBLANK(INDEX('Policy Characteristics'!F:F,MATCH($C738,'Policy Characteristics'!$C:$C,0))),"",INDEX('Policy Characteristics'!F:F,MATCH($C738,'Policy Characteristics'!$C:$C,0)))</f>
        <v>0</v>
      </c>
      <c r="M738" s="222">
        <f>IF(ISBLANK(INDEX('Policy Characteristics'!G:G,MATCH($C738,'Policy Characteristics'!$C:$C,0))),"",INDEX('Policy Characteristics'!G:G,MATCH($C738,'Policy Characteristics'!$C:$C,0)))</f>
        <v>1</v>
      </c>
      <c r="N738" s="222">
        <f>IF(ISBLANK(INDEX('Policy Characteristics'!H:H,MATCH($C738,'Policy Characteristics'!$C:$C,0))),"",INDEX('Policy Characteristics'!H:H,MATCH($C738,'Policy Characteristics'!$C:$C,0)))</f>
        <v>0.01</v>
      </c>
      <c r="O738" s="354" t="str">
        <f>IF(ISBLANK(INDEX('Policy Characteristics'!I:I,MATCH($C738,'Policy Characteristics'!$C:$C,0))),"",INDEX('Policy Characteristics'!I:I,MATCH($C738,'Policy Characteristics'!$C:$C,0)))</f>
        <v>% of fuel shifted</v>
      </c>
      <c r="P738" s="354" t="str">
        <f>IF(ISBLANK(INDEX('Policy Characteristics'!J:J,MATCH($C738,'Policy Characteristics'!$C:$C,0))),"",INDEX('Policy Characteristics'!J:J,MATCH($C738,'Policy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8" s="354" t="str">
        <f>IF(ISBLANK(INDEX('Policy Characteristics'!K:K,MATCH($C738,'Policy Characteristics'!$C:$C,0))),"",INDEX('Policy Characteristics'!K:K,MATCH($C738,'Policy Characteristics'!$C:$C,0)))</f>
        <v>industry-ag-main.html#fuel-switching</v>
      </c>
      <c r="R738" s="354" t="str">
        <f>IF(ISBLANK(INDEX('Policy Characteristics'!L:L,MATCH($C738,'Policy Characteristics'!$C:$C,0))),"",INDEX('Policy Characteristics'!L:L,MATCH($C738,'Policy Characteristics'!$C:$C,0)))</f>
        <v>industry-elec-and-hydrogen.html</v>
      </c>
    </row>
    <row r="739" spans="1:18" ht="19.899999999999999" customHeight="1">
      <c r="A739" s="354" t="str">
        <f>IF(ISBLANK(INDEX('Policy Characteristics'!A:A,MATCH($C739,'Policy Characteristics'!$C:$C,0))),"",INDEX('Policy Characteristics'!A:A,MATCH($C739,'Policy Characteristics'!$C:$C,0)))</f>
        <v>Industry</v>
      </c>
      <c r="B739" s="366" t="str">
        <f>IF(ISBLANK(INDEX('Policy Characteristics'!B:B,MATCH($C739,'Policy Characteristics'!$C:$C,0))),"",INDEX('Policy Characteristics'!B:B,MATCH($C739,'Policy Characteristics'!$C:$C,0)))</f>
        <v>Electrification</v>
      </c>
      <c r="C739" s="354" t="str">
        <f t="shared" si="38"/>
        <v>Fraction of Eligible Industrial Energy Use Shifted to Electricity</v>
      </c>
      <c r="D739" s="348" t="s">
        <v>796</v>
      </c>
      <c r="E739" t="s">
        <v>852</v>
      </c>
      <c r="F739" t="s">
        <v>797</v>
      </c>
      <c r="G739" s="253" t="s">
        <v>852</v>
      </c>
      <c r="H739" s="18">
        <v>1889</v>
      </c>
      <c r="I739" s="367" t="s">
        <v>670</v>
      </c>
      <c r="J739" s="368" t="str">
        <f>IF(ISBLANK(INDEX('Policy Characteristics'!D:D,MATCH($C739,'Policy Characteristics'!$C:$C,0))),"",INDEX('Policy Characteristics'!D:D,MATCH($C739,'Policy Characteristics'!$C:$C,0)))</f>
        <v>Electrification</v>
      </c>
      <c r="K739" s="354" t="str">
        <f>IF(ISBLANK(INDEX('Policy Characteristics'!E:E,MATCH($C739,'Policy Characteristics'!$C:$C,0))),"",INDEX('Policy Characteristics'!E:E,MATCH($C739,'Policy Characteristics'!$C:$C,0)))</f>
        <v>indst shift to electricity</v>
      </c>
      <c r="L739" s="222">
        <f>IF(ISBLANK(INDEX('Policy Characteristics'!F:F,MATCH($C739,'Policy Characteristics'!$C:$C,0))),"",INDEX('Policy Characteristics'!F:F,MATCH($C739,'Policy Characteristics'!$C:$C,0)))</f>
        <v>0</v>
      </c>
      <c r="M739" s="222">
        <f>IF(ISBLANK(INDEX('Policy Characteristics'!G:G,MATCH($C739,'Policy Characteristics'!$C:$C,0))),"",INDEX('Policy Characteristics'!G:G,MATCH($C739,'Policy Characteristics'!$C:$C,0)))</f>
        <v>1</v>
      </c>
      <c r="N739" s="222">
        <f>IF(ISBLANK(INDEX('Policy Characteristics'!H:H,MATCH($C739,'Policy Characteristics'!$C:$C,0))),"",INDEX('Policy Characteristics'!H:H,MATCH($C739,'Policy Characteristics'!$C:$C,0)))</f>
        <v>0.01</v>
      </c>
      <c r="O739" s="354" t="str">
        <f>IF(ISBLANK(INDEX('Policy Characteristics'!I:I,MATCH($C739,'Policy Characteristics'!$C:$C,0))),"",INDEX('Policy Characteristics'!I:I,MATCH($C739,'Policy Characteristics'!$C:$C,0)))</f>
        <v>% of fuel shifted</v>
      </c>
      <c r="P739" s="354" t="str">
        <f>IF(ISBLANK(INDEX('Policy Characteristics'!J:J,MATCH($C739,'Policy Characteristics'!$C:$C,0))),"",INDEX('Policy Characteristics'!J:J,MATCH($C739,'Policy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9" s="354" t="str">
        <f>IF(ISBLANK(INDEX('Policy Characteristics'!K:K,MATCH($C739,'Policy Characteristics'!$C:$C,0))),"",INDEX('Policy Characteristics'!K:K,MATCH($C739,'Policy Characteristics'!$C:$C,0)))</f>
        <v>industry-ag-main.html#fuel-switching</v>
      </c>
      <c r="R739" s="354" t="str">
        <f>IF(ISBLANK(INDEX('Policy Characteristics'!L:L,MATCH($C739,'Policy Characteristics'!$C:$C,0))),"",INDEX('Policy Characteristics'!L:L,MATCH($C739,'Policy Characteristics'!$C:$C,0)))</f>
        <v>industry-elec-and-hydrogen.html</v>
      </c>
    </row>
    <row r="740" spans="1:18" ht="19.899999999999999" customHeight="1">
      <c r="A740" s="354" t="str">
        <f>IF(ISBLANK(INDEX('Policy Characteristics'!A:A,MATCH($C740,'Policy Characteristics'!$C:$C,0))),"",INDEX('Policy Characteristics'!A:A,MATCH($C740,'Policy Characteristics'!$C:$C,0)))</f>
        <v>Industry</v>
      </c>
      <c r="B740" s="366" t="str">
        <f>IF(ISBLANK(INDEX('Policy Characteristics'!B:B,MATCH($C740,'Policy Characteristics'!$C:$C,0))),"",INDEX('Policy Characteristics'!B:B,MATCH($C740,'Policy Characteristics'!$C:$C,0)))</f>
        <v>Electrification</v>
      </c>
      <c r="C740" s="354" t="str">
        <f t="shared" si="38"/>
        <v>Fraction of Eligible Industrial Energy Use Shifted to Electricity</v>
      </c>
      <c r="D740" s="348" t="s">
        <v>798</v>
      </c>
      <c r="E740" t="s">
        <v>838</v>
      </c>
      <c r="F740" t="s">
        <v>799</v>
      </c>
      <c r="G740" s="253" t="s">
        <v>839</v>
      </c>
      <c r="H740" s="18">
        <v>1890</v>
      </c>
      <c r="I740" s="367" t="s">
        <v>670</v>
      </c>
      <c r="J740" s="368" t="str">
        <f>IF(ISBLANK(INDEX('Policy Characteristics'!D:D,MATCH($C740,'Policy Characteristics'!$C:$C,0))),"",INDEX('Policy Characteristics'!D:D,MATCH($C740,'Policy Characteristics'!$C:$C,0)))</f>
        <v>Electrification</v>
      </c>
      <c r="K740" s="354" t="str">
        <f>IF(ISBLANK(INDEX('Policy Characteristics'!E:E,MATCH($C740,'Policy Characteristics'!$C:$C,0))),"",INDEX('Policy Characteristics'!E:E,MATCH($C740,'Policy Characteristics'!$C:$C,0)))</f>
        <v>indst shift to electricity</v>
      </c>
      <c r="L740" s="222">
        <f>IF(ISBLANK(INDEX('Policy Characteristics'!F:F,MATCH($C740,'Policy Characteristics'!$C:$C,0))),"",INDEX('Policy Characteristics'!F:F,MATCH($C740,'Policy Characteristics'!$C:$C,0)))</f>
        <v>0</v>
      </c>
      <c r="M740" s="222">
        <f>IF(ISBLANK(INDEX('Policy Characteristics'!G:G,MATCH($C740,'Policy Characteristics'!$C:$C,0))),"",INDEX('Policy Characteristics'!G:G,MATCH($C740,'Policy Characteristics'!$C:$C,0)))</f>
        <v>1</v>
      </c>
      <c r="N740" s="222">
        <f>IF(ISBLANK(INDEX('Policy Characteristics'!H:H,MATCH($C740,'Policy Characteristics'!$C:$C,0))),"",INDEX('Policy Characteristics'!H:H,MATCH($C740,'Policy Characteristics'!$C:$C,0)))</f>
        <v>0.01</v>
      </c>
      <c r="O740" s="354" t="str">
        <f>IF(ISBLANK(INDEX('Policy Characteristics'!I:I,MATCH($C740,'Policy Characteristics'!$C:$C,0))),"",INDEX('Policy Characteristics'!I:I,MATCH($C740,'Policy Characteristics'!$C:$C,0)))</f>
        <v>% of fuel shifted</v>
      </c>
      <c r="P740" s="354" t="str">
        <f>IF(ISBLANK(INDEX('Policy Characteristics'!J:J,MATCH($C740,'Policy Characteristics'!$C:$C,0))),"",INDEX('Policy Characteristics'!J:J,MATCH($C740,'Policy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0" s="354" t="str">
        <f>IF(ISBLANK(INDEX('Policy Characteristics'!K:K,MATCH($C740,'Policy Characteristics'!$C:$C,0))),"",INDEX('Policy Characteristics'!K:K,MATCH($C740,'Policy Characteristics'!$C:$C,0)))</f>
        <v>industry-ag-main.html#fuel-switching</v>
      </c>
      <c r="R740" s="354" t="str">
        <f>IF(ISBLANK(INDEX('Policy Characteristics'!L:L,MATCH($C740,'Policy Characteristics'!$C:$C,0))),"",INDEX('Policy Characteristics'!L:L,MATCH($C740,'Policy Characteristics'!$C:$C,0)))</f>
        <v>industry-elec-and-hydrogen.html</v>
      </c>
    </row>
    <row r="741" spans="1:18" ht="19.899999999999999" customHeight="1">
      <c r="A741" s="354" t="str">
        <f>IF(ISBLANK(INDEX('Policy Characteristics'!A:A,MATCH($C741,'Policy Characteristics'!$C:$C,0))),"",INDEX('Policy Characteristics'!A:A,MATCH($C741,'Policy Characteristics'!$C:$C,0)))</f>
        <v>Industry</v>
      </c>
      <c r="B741" s="366" t="str">
        <f>IF(ISBLANK(INDEX('Policy Characteristics'!B:B,MATCH($C741,'Policy Characteristics'!$C:$C,0))),"",INDEX('Policy Characteristics'!B:B,MATCH($C741,'Policy Characteristics'!$C:$C,0)))</f>
        <v>Electrification</v>
      </c>
      <c r="C741" s="354" t="str">
        <f t="shared" si="38"/>
        <v>Fraction of Eligible Industrial Energy Use Shifted to Electricity</v>
      </c>
      <c r="D741" s="348" t="s">
        <v>798</v>
      </c>
      <c r="E741" t="s">
        <v>840</v>
      </c>
      <c r="F741" t="s">
        <v>799</v>
      </c>
      <c r="G741" s="253" t="s">
        <v>841</v>
      </c>
      <c r="H741" s="18">
        <v>1891</v>
      </c>
      <c r="I741" s="367" t="s">
        <v>670</v>
      </c>
      <c r="J741" s="368" t="str">
        <f>IF(ISBLANK(INDEX('Policy Characteristics'!D:D,MATCH($C741,'Policy Characteristics'!$C:$C,0))),"",INDEX('Policy Characteristics'!D:D,MATCH($C741,'Policy Characteristics'!$C:$C,0)))</f>
        <v>Electrification</v>
      </c>
      <c r="K741" s="354" t="str">
        <f>IF(ISBLANK(INDEX('Policy Characteristics'!E:E,MATCH($C741,'Policy Characteristics'!$C:$C,0))),"",INDEX('Policy Characteristics'!E:E,MATCH($C741,'Policy Characteristics'!$C:$C,0)))</f>
        <v>indst shift to electricity</v>
      </c>
      <c r="L741" s="222">
        <f>IF(ISBLANK(INDEX('Policy Characteristics'!F:F,MATCH($C741,'Policy Characteristics'!$C:$C,0))),"",INDEX('Policy Characteristics'!F:F,MATCH($C741,'Policy Characteristics'!$C:$C,0)))</f>
        <v>0</v>
      </c>
      <c r="M741" s="222">
        <f>IF(ISBLANK(INDEX('Policy Characteristics'!G:G,MATCH($C741,'Policy Characteristics'!$C:$C,0))),"",INDEX('Policy Characteristics'!G:G,MATCH($C741,'Policy Characteristics'!$C:$C,0)))</f>
        <v>1</v>
      </c>
      <c r="N741" s="222">
        <f>IF(ISBLANK(INDEX('Policy Characteristics'!H:H,MATCH($C741,'Policy Characteristics'!$C:$C,0))),"",INDEX('Policy Characteristics'!H:H,MATCH($C741,'Policy Characteristics'!$C:$C,0)))</f>
        <v>0.01</v>
      </c>
      <c r="O741" s="354" t="str">
        <f>IF(ISBLANK(INDEX('Policy Characteristics'!I:I,MATCH($C741,'Policy Characteristics'!$C:$C,0))),"",INDEX('Policy Characteristics'!I:I,MATCH($C741,'Policy Characteristics'!$C:$C,0)))</f>
        <v>% of fuel shifted</v>
      </c>
      <c r="P741" s="354" t="str">
        <f>IF(ISBLANK(INDEX('Policy Characteristics'!J:J,MATCH($C741,'Policy Characteristics'!$C:$C,0))),"",INDEX('Policy Characteristics'!J:J,MATCH($C741,'Policy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1" s="354" t="str">
        <f>IF(ISBLANK(INDEX('Policy Characteristics'!K:K,MATCH($C741,'Policy Characteristics'!$C:$C,0))),"",INDEX('Policy Characteristics'!K:K,MATCH($C741,'Policy Characteristics'!$C:$C,0)))</f>
        <v>industry-ag-main.html#fuel-switching</v>
      </c>
      <c r="R741" s="354" t="str">
        <f>IF(ISBLANK(INDEX('Policy Characteristics'!L:L,MATCH($C741,'Policy Characteristics'!$C:$C,0))),"",INDEX('Policy Characteristics'!L:L,MATCH($C741,'Policy Characteristics'!$C:$C,0)))</f>
        <v>industry-elec-and-hydrogen.html</v>
      </c>
    </row>
    <row r="742" spans="1:18" ht="19.899999999999999" customHeight="1">
      <c r="A742" s="354" t="str">
        <f>IF(ISBLANK(INDEX('Policy Characteristics'!A:A,MATCH($C742,'Policy Characteristics'!$C:$C,0))),"",INDEX('Policy Characteristics'!A:A,MATCH($C742,'Policy Characteristics'!$C:$C,0)))</f>
        <v>Industry</v>
      </c>
      <c r="B742" s="366" t="str">
        <f>IF(ISBLANK(INDEX('Policy Characteristics'!B:B,MATCH($C742,'Policy Characteristics'!$C:$C,0))),"",INDEX('Policy Characteristics'!B:B,MATCH($C742,'Policy Characteristics'!$C:$C,0)))</f>
        <v>Electrification</v>
      </c>
      <c r="C742" s="354" t="str">
        <f t="shared" si="38"/>
        <v>Fraction of Eligible Industrial Energy Use Shifted to Electricity</v>
      </c>
      <c r="D742" s="348" t="s">
        <v>798</v>
      </c>
      <c r="E742" t="s">
        <v>842</v>
      </c>
      <c r="F742" t="s">
        <v>799</v>
      </c>
      <c r="G742" s="253" t="s">
        <v>843</v>
      </c>
      <c r="H742" s="18">
        <v>1892</v>
      </c>
      <c r="I742" s="367" t="s">
        <v>670</v>
      </c>
      <c r="J742" s="368" t="str">
        <f>IF(ISBLANK(INDEX('Policy Characteristics'!D:D,MATCH($C742,'Policy Characteristics'!$C:$C,0))),"",INDEX('Policy Characteristics'!D:D,MATCH($C742,'Policy Characteristics'!$C:$C,0)))</f>
        <v>Electrification</v>
      </c>
      <c r="K742" s="354" t="str">
        <f>IF(ISBLANK(INDEX('Policy Characteristics'!E:E,MATCH($C742,'Policy Characteristics'!$C:$C,0))),"",INDEX('Policy Characteristics'!E:E,MATCH($C742,'Policy Characteristics'!$C:$C,0)))</f>
        <v>indst shift to electricity</v>
      </c>
      <c r="L742" s="222">
        <f>IF(ISBLANK(INDEX('Policy Characteristics'!F:F,MATCH($C742,'Policy Characteristics'!$C:$C,0))),"",INDEX('Policy Characteristics'!F:F,MATCH($C742,'Policy Characteristics'!$C:$C,0)))</f>
        <v>0</v>
      </c>
      <c r="M742" s="222">
        <f>IF(ISBLANK(INDEX('Policy Characteristics'!G:G,MATCH($C742,'Policy Characteristics'!$C:$C,0))),"",INDEX('Policy Characteristics'!G:G,MATCH($C742,'Policy Characteristics'!$C:$C,0)))</f>
        <v>1</v>
      </c>
      <c r="N742" s="222">
        <f>IF(ISBLANK(INDEX('Policy Characteristics'!H:H,MATCH($C742,'Policy Characteristics'!$C:$C,0))),"",INDEX('Policy Characteristics'!H:H,MATCH($C742,'Policy Characteristics'!$C:$C,0)))</f>
        <v>0.01</v>
      </c>
      <c r="O742" s="354" t="str">
        <f>IF(ISBLANK(INDEX('Policy Characteristics'!I:I,MATCH($C742,'Policy Characteristics'!$C:$C,0))),"",INDEX('Policy Characteristics'!I:I,MATCH($C742,'Policy Characteristics'!$C:$C,0)))</f>
        <v>% of fuel shifted</v>
      </c>
      <c r="P742" s="354" t="str">
        <f>IF(ISBLANK(INDEX('Policy Characteristics'!J:J,MATCH($C742,'Policy Characteristics'!$C:$C,0))),"",INDEX('Policy Characteristics'!J:J,MATCH($C742,'Policy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2" s="354" t="str">
        <f>IF(ISBLANK(INDEX('Policy Characteristics'!K:K,MATCH($C742,'Policy Characteristics'!$C:$C,0))),"",INDEX('Policy Characteristics'!K:K,MATCH($C742,'Policy Characteristics'!$C:$C,0)))</f>
        <v>industry-ag-main.html#fuel-switching</v>
      </c>
      <c r="R742" s="354" t="str">
        <f>IF(ISBLANK(INDEX('Policy Characteristics'!L:L,MATCH($C742,'Policy Characteristics'!$C:$C,0))),"",INDEX('Policy Characteristics'!L:L,MATCH($C742,'Policy Characteristics'!$C:$C,0)))</f>
        <v>industry-elec-and-hydrogen.html</v>
      </c>
    </row>
    <row r="743" spans="1:18" ht="19.899999999999999" customHeight="1">
      <c r="A743" s="354" t="str">
        <f>IF(ISBLANK(INDEX('Policy Characteristics'!A:A,MATCH($C743,'Policy Characteristics'!$C:$C,0))),"",INDEX('Policy Characteristics'!A:A,MATCH($C743,'Policy Characteristics'!$C:$C,0)))</f>
        <v>Industry</v>
      </c>
      <c r="B743" s="366" t="str">
        <f>IF(ISBLANK(INDEX('Policy Characteristics'!B:B,MATCH($C743,'Policy Characteristics'!$C:$C,0))),"",INDEX('Policy Characteristics'!B:B,MATCH($C743,'Policy Characteristics'!$C:$C,0)))</f>
        <v>Electrification</v>
      </c>
      <c r="C743" s="354" t="str">
        <f t="shared" si="38"/>
        <v>Fraction of Eligible Industrial Energy Use Shifted to Electricity</v>
      </c>
      <c r="D743" s="348" t="s">
        <v>798</v>
      </c>
      <c r="E743" t="s">
        <v>844</v>
      </c>
      <c r="F743" t="s">
        <v>799</v>
      </c>
      <c r="G743" s="253" t="s">
        <v>845</v>
      </c>
      <c r="H743" s="18">
        <v>1893</v>
      </c>
      <c r="I743" s="367" t="s">
        <v>670</v>
      </c>
      <c r="J743" s="368" t="str">
        <f>IF(ISBLANK(INDEX('Policy Characteristics'!D:D,MATCH($C743,'Policy Characteristics'!$C:$C,0))),"",INDEX('Policy Characteristics'!D:D,MATCH($C743,'Policy Characteristics'!$C:$C,0)))</f>
        <v>Electrification</v>
      </c>
      <c r="K743" s="354" t="str">
        <f>IF(ISBLANK(INDEX('Policy Characteristics'!E:E,MATCH($C743,'Policy Characteristics'!$C:$C,0))),"",INDEX('Policy Characteristics'!E:E,MATCH($C743,'Policy Characteristics'!$C:$C,0)))</f>
        <v>indst shift to electricity</v>
      </c>
      <c r="L743" s="222">
        <f>IF(ISBLANK(INDEX('Policy Characteristics'!F:F,MATCH($C743,'Policy Characteristics'!$C:$C,0))),"",INDEX('Policy Characteristics'!F:F,MATCH($C743,'Policy Characteristics'!$C:$C,0)))</f>
        <v>0</v>
      </c>
      <c r="M743" s="222">
        <f>IF(ISBLANK(INDEX('Policy Characteristics'!G:G,MATCH($C743,'Policy Characteristics'!$C:$C,0))),"",INDEX('Policy Characteristics'!G:G,MATCH($C743,'Policy Characteristics'!$C:$C,0)))</f>
        <v>1</v>
      </c>
      <c r="N743" s="222">
        <f>IF(ISBLANK(INDEX('Policy Characteristics'!H:H,MATCH($C743,'Policy Characteristics'!$C:$C,0))),"",INDEX('Policy Characteristics'!H:H,MATCH($C743,'Policy Characteristics'!$C:$C,0)))</f>
        <v>0.01</v>
      </c>
      <c r="O743" s="354" t="str">
        <f>IF(ISBLANK(INDEX('Policy Characteristics'!I:I,MATCH($C743,'Policy Characteristics'!$C:$C,0))),"",INDEX('Policy Characteristics'!I:I,MATCH($C743,'Policy Characteristics'!$C:$C,0)))</f>
        <v>% of fuel shifted</v>
      </c>
      <c r="P743" s="354" t="str">
        <f>IF(ISBLANK(INDEX('Policy Characteristics'!J:J,MATCH($C743,'Policy Characteristics'!$C:$C,0))),"",INDEX('Policy Characteristics'!J:J,MATCH($C743,'Policy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3" s="354" t="str">
        <f>IF(ISBLANK(INDEX('Policy Characteristics'!K:K,MATCH($C743,'Policy Characteristics'!$C:$C,0))),"",INDEX('Policy Characteristics'!K:K,MATCH($C743,'Policy Characteristics'!$C:$C,0)))</f>
        <v>industry-ag-main.html#fuel-switching</v>
      </c>
      <c r="R743" s="354" t="str">
        <f>IF(ISBLANK(INDEX('Policy Characteristics'!L:L,MATCH($C743,'Policy Characteristics'!$C:$C,0))),"",INDEX('Policy Characteristics'!L:L,MATCH($C743,'Policy Characteristics'!$C:$C,0)))</f>
        <v>industry-elec-and-hydrogen.html</v>
      </c>
    </row>
    <row r="744" spans="1:18" ht="19.899999999999999" customHeight="1">
      <c r="A744" s="354" t="str">
        <f>IF(ISBLANK(INDEX('Policy Characteristics'!A:A,MATCH($C744,'Policy Characteristics'!$C:$C,0))),"",INDEX('Policy Characteristics'!A:A,MATCH($C744,'Policy Characteristics'!$C:$C,0)))</f>
        <v>Industry</v>
      </c>
      <c r="B744" s="366" t="str">
        <f>IF(ISBLANK(INDEX('Policy Characteristics'!B:B,MATCH($C744,'Policy Characteristics'!$C:$C,0))),"",INDEX('Policy Characteristics'!B:B,MATCH($C744,'Policy Characteristics'!$C:$C,0)))</f>
        <v>Electrification</v>
      </c>
      <c r="C744" s="354" t="str">
        <f t="shared" si="38"/>
        <v>Fraction of Eligible Industrial Energy Use Shifted to Electricity</v>
      </c>
      <c r="D744" s="348" t="s">
        <v>798</v>
      </c>
      <c r="E744" t="s">
        <v>846</v>
      </c>
      <c r="F744" t="s">
        <v>799</v>
      </c>
      <c r="G744" s="253" t="s">
        <v>847</v>
      </c>
      <c r="H744" s="18">
        <v>1894</v>
      </c>
      <c r="I744" s="367" t="s">
        <v>670</v>
      </c>
      <c r="J744" s="368" t="str">
        <f>IF(ISBLANK(INDEX('Policy Characteristics'!D:D,MATCH($C744,'Policy Characteristics'!$C:$C,0))),"",INDEX('Policy Characteristics'!D:D,MATCH($C744,'Policy Characteristics'!$C:$C,0)))</f>
        <v>Electrification</v>
      </c>
      <c r="K744" s="354" t="str">
        <f>IF(ISBLANK(INDEX('Policy Characteristics'!E:E,MATCH($C744,'Policy Characteristics'!$C:$C,0))),"",INDEX('Policy Characteristics'!E:E,MATCH($C744,'Policy Characteristics'!$C:$C,0)))</f>
        <v>indst shift to electricity</v>
      </c>
      <c r="L744" s="222">
        <f>IF(ISBLANK(INDEX('Policy Characteristics'!F:F,MATCH($C744,'Policy Characteristics'!$C:$C,0))),"",INDEX('Policy Characteristics'!F:F,MATCH($C744,'Policy Characteristics'!$C:$C,0)))</f>
        <v>0</v>
      </c>
      <c r="M744" s="222">
        <f>IF(ISBLANK(INDEX('Policy Characteristics'!G:G,MATCH($C744,'Policy Characteristics'!$C:$C,0))),"",INDEX('Policy Characteristics'!G:G,MATCH($C744,'Policy Characteristics'!$C:$C,0)))</f>
        <v>1</v>
      </c>
      <c r="N744" s="222">
        <f>IF(ISBLANK(INDEX('Policy Characteristics'!H:H,MATCH($C744,'Policy Characteristics'!$C:$C,0))),"",INDEX('Policy Characteristics'!H:H,MATCH($C744,'Policy Characteristics'!$C:$C,0)))</f>
        <v>0.01</v>
      </c>
      <c r="O744" s="354" t="str">
        <f>IF(ISBLANK(INDEX('Policy Characteristics'!I:I,MATCH($C744,'Policy Characteristics'!$C:$C,0))),"",INDEX('Policy Characteristics'!I:I,MATCH($C744,'Policy Characteristics'!$C:$C,0)))</f>
        <v>% of fuel shifted</v>
      </c>
      <c r="P744" s="354" t="str">
        <f>IF(ISBLANK(INDEX('Policy Characteristics'!J:J,MATCH($C744,'Policy Characteristics'!$C:$C,0))),"",INDEX('Policy Characteristics'!J:J,MATCH($C744,'Policy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4" s="354" t="str">
        <f>IF(ISBLANK(INDEX('Policy Characteristics'!K:K,MATCH($C744,'Policy Characteristics'!$C:$C,0))),"",INDEX('Policy Characteristics'!K:K,MATCH($C744,'Policy Characteristics'!$C:$C,0)))</f>
        <v>industry-ag-main.html#fuel-switching</v>
      </c>
      <c r="R744" s="354" t="str">
        <f>IF(ISBLANK(INDEX('Policy Characteristics'!L:L,MATCH($C744,'Policy Characteristics'!$C:$C,0))),"",INDEX('Policy Characteristics'!L:L,MATCH($C744,'Policy Characteristics'!$C:$C,0)))</f>
        <v>industry-elec-and-hydrogen.html</v>
      </c>
    </row>
    <row r="745" spans="1:18" ht="19.899999999999999" customHeight="1">
      <c r="A745" s="354" t="str">
        <f>IF(ISBLANK(INDEX('Policy Characteristics'!A:A,MATCH($C745,'Policy Characteristics'!$C:$C,0))),"",INDEX('Policy Characteristics'!A:A,MATCH($C745,'Policy Characteristics'!$C:$C,0)))</f>
        <v>Industry</v>
      </c>
      <c r="B745" s="366" t="str">
        <f>IF(ISBLANK(INDEX('Policy Characteristics'!B:B,MATCH($C745,'Policy Characteristics'!$C:$C,0))),"",INDEX('Policy Characteristics'!B:B,MATCH($C745,'Policy Characteristics'!$C:$C,0)))</f>
        <v>Electrification</v>
      </c>
      <c r="C745" s="354" t="str">
        <f t="shared" si="38"/>
        <v>Fraction of Eligible Industrial Energy Use Shifted to Electricity</v>
      </c>
      <c r="D745" s="348" t="s">
        <v>798</v>
      </c>
      <c r="E745" t="s">
        <v>848</v>
      </c>
      <c r="F745" t="s">
        <v>799</v>
      </c>
      <c r="G745" s="253" t="s">
        <v>849</v>
      </c>
      <c r="H745" s="18">
        <v>1895</v>
      </c>
      <c r="I745" s="367" t="s">
        <v>670</v>
      </c>
      <c r="J745" s="368" t="str">
        <f>IF(ISBLANK(INDEX('Policy Characteristics'!D:D,MATCH($C745,'Policy Characteristics'!$C:$C,0))),"",INDEX('Policy Characteristics'!D:D,MATCH($C745,'Policy Characteristics'!$C:$C,0)))</f>
        <v>Electrification</v>
      </c>
      <c r="K745" s="354" t="str">
        <f>IF(ISBLANK(INDEX('Policy Characteristics'!E:E,MATCH($C745,'Policy Characteristics'!$C:$C,0))),"",INDEX('Policy Characteristics'!E:E,MATCH($C745,'Policy Characteristics'!$C:$C,0)))</f>
        <v>indst shift to electricity</v>
      </c>
      <c r="L745" s="222">
        <f>IF(ISBLANK(INDEX('Policy Characteristics'!F:F,MATCH($C745,'Policy Characteristics'!$C:$C,0))),"",INDEX('Policy Characteristics'!F:F,MATCH($C745,'Policy Characteristics'!$C:$C,0)))</f>
        <v>0</v>
      </c>
      <c r="M745" s="222">
        <f>IF(ISBLANK(INDEX('Policy Characteristics'!G:G,MATCH($C745,'Policy Characteristics'!$C:$C,0))),"",INDEX('Policy Characteristics'!G:G,MATCH($C745,'Policy Characteristics'!$C:$C,0)))</f>
        <v>1</v>
      </c>
      <c r="N745" s="222">
        <f>IF(ISBLANK(INDEX('Policy Characteristics'!H:H,MATCH($C745,'Policy Characteristics'!$C:$C,0))),"",INDEX('Policy Characteristics'!H:H,MATCH($C745,'Policy Characteristics'!$C:$C,0)))</f>
        <v>0.01</v>
      </c>
      <c r="O745" s="354" t="str">
        <f>IF(ISBLANK(INDEX('Policy Characteristics'!I:I,MATCH($C745,'Policy Characteristics'!$C:$C,0))),"",INDEX('Policy Characteristics'!I:I,MATCH($C745,'Policy Characteristics'!$C:$C,0)))</f>
        <v>% of fuel shifted</v>
      </c>
      <c r="P745" s="354" t="str">
        <f>IF(ISBLANK(INDEX('Policy Characteristics'!J:J,MATCH($C745,'Policy Characteristics'!$C:$C,0))),"",INDEX('Policy Characteristics'!J:J,MATCH($C745,'Policy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5" s="354" t="str">
        <f>IF(ISBLANK(INDEX('Policy Characteristics'!K:K,MATCH($C745,'Policy Characteristics'!$C:$C,0))),"",INDEX('Policy Characteristics'!K:K,MATCH($C745,'Policy Characteristics'!$C:$C,0)))</f>
        <v>industry-ag-main.html#fuel-switching</v>
      </c>
      <c r="R745" s="354" t="str">
        <f>IF(ISBLANK(INDEX('Policy Characteristics'!L:L,MATCH($C745,'Policy Characteristics'!$C:$C,0))),"",INDEX('Policy Characteristics'!L:L,MATCH($C745,'Policy Characteristics'!$C:$C,0)))</f>
        <v>industry-elec-and-hydrogen.html</v>
      </c>
    </row>
    <row r="746" spans="1:18" ht="19.899999999999999" customHeight="1">
      <c r="A746" s="354" t="str">
        <f>IF(ISBLANK(INDEX('Policy Characteristics'!A:A,MATCH($C746,'Policy Characteristics'!$C:$C,0))),"",INDEX('Policy Characteristics'!A:A,MATCH($C746,'Policy Characteristics'!$C:$C,0)))</f>
        <v>Industry</v>
      </c>
      <c r="B746" s="366" t="str">
        <f>IF(ISBLANK(INDEX('Policy Characteristics'!B:B,MATCH($C746,'Policy Characteristics'!$C:$C,0))),"",INDEX('Policy Characteristics'!B:B,MATCH($C746,'Policy Characteristics'!$C:$C,0)))</f>
        <v>Electrification</v>
      </c>
      <c r="C746" s="354" t="str">
        <f t="shared" si="38"/>
        <v>Fraction of Eligible Industrial Energy Use Shifted to Electricity</v>
      </c>
      <c r="D746" s="348" t="s">
        <v>798</v>
      </c>
      <c r="E746" t="s">
        <v>850</v>
      </c>
      <c r="F746" t="s">
        <v>799</v>
      </c>
      <c r="G746" s="253" t="s">
        <v>851</v>
      </c>
      <c r="H746" s="18">
        <v>1896</v>
      </c>
      <c r="I746" s="367" t="s">
        <v>670</v>
      </c>
      <c r="J746" s="368" t="str">
        <f>IF(ISBLANK(INDEX('Policy Characteristics'!D:D,MATCH($C746,'Policy Characteristics'!$C:$C,0))),"",INDEX('Policy Characteristics'!D:D,MATCH($C746,'Policy Characteristics'!$C:$C,0)))</f>
        <v>Electrification</v>
      </c>
      <c r="K746" s="354" t="str">
        <f>IF(ISBLANK(INDEX('Policy Characteristics'!E:E,MATCH($C746,'Policy Characteristics'!$C:$C,0))),"",INDEX('Policy Characteristics'!E:E,MATCH($C746,'Policy Characteristics'!$C:$C,0)))</f>
        <v>indst shift to electricity</v>
      </c>
      <c r="L746" s="222">
        <f>IF(ISBLANK(INDEX('Policy Characteristics'!F:F,MATCH($C746,'Policy Characteristics'!$C:$C,0))),"",INDEX('Policy Characteristics'!F:F,MATCH($C746,'Policy Characteristics'!$C:$C,0)))</f>
        <v>0</v>
      </c>
      <c r="M746" s="222">
        <f>IF(ISBLANK(INDEX('Policy Characteristics'!G:G,MATCH($C746,'Policy Characteristics'!$C:$C,0))),"",INDEX('Policy Characteristics'!G:G,MATCH($C746,'Policy Characteristics'!$C:$C,0)))</f>
        <v>1</v>
      </c>
      <c r="N746" s="222">
        <f>IF(ISBLANK(INDEX('Policy Characteristics'!H:H,MATCH($C746,'Policy Characteristics'!$C:$C,0))),"",INDEX('Policy Characteristics'!H:H,MATCH($C746,'Policy Characteristics'!$C:$C,0)))</f>
        <v>0.01</v>
      </c>
      <c r="O746" s="354" t="str">
        <f>IF(ISBLANK(INDEX('Policy Characteristics'!I:I,MATCH($C746,'Policy Characteristics'!$C:$C,0))),"",INDEX('Policy Characteristics'!I:I,MATCH($C746,'Policy Characteristics'!$C:$C,0)))</f>
        <v>% of fuel shifted</v>
      </c>
      <c r="P746" s="354" t="str">
        <f>IF(ISBLANK(INDEX('Policy Characteristics'!J:J,MATCH($C746,'Policy Characteristics'!$C:$C,0))),"",INDEX('Policy Characteristics'!J:J,MATCH($C746,'Policy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6" s="354" t="str">
        <f>IF(ISBLANK(INDEX('Policy Characteristics'!K:K,MATCH($C746,'Policy Characteristics'!$C:$C,0))),"",INDEX('Policy Characteristics'!K:K,MATCH($C746,'Policy Characteristics'!$C:$C,0)))</f>
        <v>industry-ag-main.html#fuel-switching</v>
      </c>
      <c r="R746" s="354" t="str">
        <f>IF(ISBLANK(INDEX('Policy Characteristics'!L:L,MATCH($C746,'Policy Characteristics'!$C:$C,0))),"",INDEX('Policy Characteristics'!L:L,MATCH($C746,'Policy Characteristics'!$C:$C,0)))</f>
        <v>industry-elec-and-hydrogen.html</v>
      </c>
    </row>
    <row r="747" spans="1:18" ht="19.899999999999999" customHeight="1">
      <c r="A747" s="354" t="str">
        <f>IF(ISBLANK(INDEX('Policy Characteristics'!A:A,MATCH($C747,'Policy Characteristics'!$C:$C,0))),"",INDEX('Policy Characteristics'!A:A,MATCH($C747,'Policy Characteristics'!$C:$C,0)))</f>
        <v>Industry</v>
      </c>
      <c r="B747" s="366" t="str">
        <f>IF(ISBLANK(INDEX('Policy Characteristics'!B:B,MATCH($C747,'Policy Characteristics'!$C:$C,0))),"",INDEX('Policy Characteristics'!B:B,MATCH($C747,'Policy Characteristics'!$C:$C,0)))</f>
        <v>Electrification</v>
      </c>
      <c r="C747" s="354" t="str">
        <f t="shared" si="38"/>
        <v>Fraction of Eligible Industrial Energy Use Shifted to Electricity</v>
      </c>
      <c r="D747" s="348" t="s">
        <v>798</v>
      </c>
      <c r="E747" t="s">
        <v>852</v>
      </c>
      <c r="F747" t="s">
        <v>799</v>
      </c>
      <c r="G747" s="253" t="s">
        <v>852</v>
      </c>
      <c r="H747" s="18">
        <v>1897</v>
      </c>
      <c r="I747" s="367" t="s">
        <v>670</v>
      </c>
      <c r="J747" s="368" t="str">
        <f>IF(ISBLANK(INDEX('Policy Characteristics'!D:D,MATCH($C747,'Policy Characteristics'!$C:$C,0))),"",INDEX('Policy Characteristics'!D:D,MATCH($C747,'Policy Characteristics'!$C:$C,0)))</f>
        <v>Electrification</v>
      </c>
      <c r="K747" s="354" t="str">
        <f>IF(ISBLANK(INDEX('Policy Characteristics'!E:E,MATCH($C747,'Policy Characteristics'!$C:$C,0))),"",INDEX('Policy Characteristics'!E:E,MATCH($C747,'Policy Characteristics'!$C:$C,0)))</f>
        <v>indst shift to electricity</v>
      </c>
      <c r="L747" s="222">
        <f>IF(ISBLANK(INDEX('Policy Characteristics'!F:F,MATCH($C747,'Policy Characteristics'!$C:$C,0))),"",INDEX('Policy Characteristics'!F:F,MATCH($C747,'Policy Characteristics'!$C:$C,0)))</f>
        <v>0</v>
      </c>
      <c r="M747" s="222">
        <f>IF(ISBLANK(INDEX('Policy Characteristics'!G:G,MATCH($C747,'Policy Characteristics'!$C:$C,0))),"",INDEX('Policy Characteristics'!G:G,MATCH($C747,'Policy Characteristics'!$C:$C,0)))</f>
        <v>1</v>
      </c>
      <c r="N747" s="222">
        <f>IF(ISBLANK(INDEX('Policy Characteristics'!H:H,MATCH($C747,'Policy Characteristics'!$C:$C,0))),"",INDEX('Policy Characteristics'!H:H,MATCH($C747,'Policy Characteristics'!$C:$C,0)))</f>
        <v>0.01</v>
      </c>
      <c r="O747" s="354" t="str">
        <f>IF(ISBLANK(INDEX('Policy Characteristics'!I:I,MATCH($C747,'Policy Characteristics'!$C:$C,0))),"",INDEX('Policy Characteristics'!I:I,MATCH($C747,'Policy Characteristics'!$C:$C,0)))</f>
        <v>% of fuel shifted</v>
      </c>
      <c r="P747" s="354" t="str">
        <f>IF(ISBLANK(INDEX('Policy Characteristics'!J:J,MATCH($C747,'Policy Characteristics'!$C:$C,0))),"",INDEX('Policy Characteristics'!J:J,MATCH($C747,'Policy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7" s="354" t="str">
        <f>IF(ISBLANK(INDEX('Policy Characteristics'!K:K,MATCH($C747,'Policy Characteristics'!$C:$C,0))),"",INDEX('Policy Characteristics'!K:K,MATCH($C747,'Policy Characteristics'!$C:$C,0)))</f>
        <v>industry-ag-main.html#fuel-switching</v>
      </c>
      <c r="R747" s="354" t="str">
        <f>IF(ISBLANK(INDEX('Policy Characteristics'!L:L,MATCH($C747,'Policy Characteristics'!$C:$C,0))),"",INDEX('Policy Characteristics'!L:L,MATCH($C747,'Policy Characteristics'!$C:$C,0)))</f>
        <v>industry-elec-and-hydrogen.html</v>
      </c>
    </row>
    <row r="748" spans="1:18" ht="19.899999999999999" customHeight="1">
      <c r="A748" s="354" t="str">
        <f>IF(ISBLANK(INDEX('Policy Characteristics'!A:A,MATCH($C748,'Policy Characteristics'!$C:$C,0))),"",INDEX('Policy Characteristics'!A:A,MATCH($C748,'Policy Characteristics'!$C:$C,0)))</f>
        <v>Industry</v>
      </c>
      <c r="B748" s="366" t="str">
        <f>IF(ISBLANK(INDEX('Policy Characteristics'!B:B,MATCH($C748,'Policy Characteristics'!$C:$C,0))),"",INDEX('Policy Characteristics'!B:B,MATCH($C748,'Policy Characteristics'!$C:$C,0)))</f>
        <v>Electrification</v>
      </c>
      <c r="C748" s="354" t="str">
        <f t="shared" si="38"/>
        <v>Fraction of Eligible Industrial Energy Use Shifted to Electricity</v>
      </c>
      <c r="D748" s="348" t="s">
        <v>800</v>
      </c>
      <c r="E748" t="s">
        <v>838</v>
      </c>
      <c r="F748" t="s">
        <v>801</v>
      </c>
      <c r="G748" s="253" t="s">
        <v>839</v>
      </c>
      <c r="H748" s="18">
        <v>1898</v>
      </c>
      <c r="I748" s="367" t="s">
        <v>670</v>
      </c>
      <c r="J748" s="368" t="str">
        <f>IF(ISBLANK(INDEX('Policy Characteristics'!D:D,MATCH($C748,'Policy Characteristics'!$C:$C,0))),"",INDEX('Policy Characteristics'!D:D,MATCH($C748,'Policy Characteristics'!$C:$C,0)))</f>
        <v>Electrification</v>
      </c>
      <c r="K748" s="354" t="str">
        <f>IF(ISBLANK(INDEX('Policy Characteristics'!E:E,MATCH($C748,'Policy Characteristics'!$C:$C,0))),"",INDEX('Policy Characteristics'!E:E,MATCH($C748,'Policy Characteristics'!$C:$C,0)))</f>
        <v>indst shift to electricity</v>
      </c>
      <c r="L748" s="222">
        <f>IF(ISBLANK(INDEX('Policy Characteristics'!F:F,MATCH($C748,'Policy Characteristics'!$C:$C,0))),"",INDEX('Policy Characteristics'!F:F,MATCH($C748,'Policy Characteristics'!$C:$C,0)))</f>
        <v>0</v>
      </c>
      <c r="M748" s="222">
        <f>IF(ISBLANK(INDEX('Policy Characteristics'!G:G,MATCH($C748,'Policy Characteristics'!$C:$C,0))),"",INDEX('Policy Characteristics'!G:G,MATCH($C748,'Policy Characteristics'!$C:$C,0)))</f>
        <v>1</v>
      </c>
      <c r="N748" s="222">
        <f>IF(ISBLANK(INDEX('Policy Characteristics'!H:H,MATCH($C748,'Policy Characteristics'!$C:$C,0))),"",INDEX('Policy Characteristics'!H:H,MATCH($C748,'Policy Characteristics'!$C:$C,0)))</f>
        <v>0.01</v>
      </c>
      <c r="O748" s="354" t="str">
        <f>IF(ISBLANK(INDEX('Policy Characteristics'!I:I,MATCH($C748,'Policy Characteristics'!$C:$C,0))),"",INDEX('Policy Characteristics'!I:I,MATCH($C748,'Policy Characteristics'!$C:$C,0)))</f>
        <v>% of fuel shifted</v>
      </c>
      <c r="P748" s="354" t="str">
        <f>IF(ISBLANK(INDEX('Policy Characteristics'!J:J,MATCH($C748,'Policy Characteristics'!$C:$C,0))),"",INDEX('Policy Characteristics'!J:J,MATCH($C748,'Policy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8" s="354" t="str">
        <f>IF(ISBLANK(INDEX('Policy Characteristics'!K:K,MATCH($C748,'Policy Characteristics'!$C:$C,0))),"",INDEX('Policy Characteristics'!K:K,MATCH($C748,'Policy Characteristics'!$C:$C,0)))</f>
        <v>industry-ag-main.html#fuel-switching</v>
      </c>
      <c r="R748" s="354" t="str">
        <f>IF(ISBLANK(INDEX('Policy Characteristics'!L:L,MATCH($C748,'Policy Characteristics'!$C:$C,0))),"",INDEX('Policy Characteristics'!L:L,MATCH($C748,'Policy Characteristics'!$C:$C,0)))</f>
        <v>industry-elec-and-hydrogen.html</v>
      </c>
    </row>
    <row r="749" spans="1:18" ht="19.899999999999999" customHeight="1">
      <c r="A749" s="354" t="str">
        <f>IF(ISBLANK(INDEX('Policy Characteristics'!A:A,MATCH($C749,'Policy Characteristics'!$C:$C,0))),"",INDEX('Policy Characteristics'!A:A,MATCH($C749,'Policy Characteristics'!$C:$C,0)))</f>
        <v>Industry</v>
      </c>
      <c r="B749" s="366" t="str">
        <f>IF(ISBLANK(INDEX('Policy Characteristics'!B:B,MATCH($C749,'Policy Characteristics'!$C:$C,0))),"",INDEX('Policy Characteristics'!B:B,MATCH($C749,'Policy Characteristics'!$C:$C,0)))</f>
        <v>Electrification</v>
      </c>
      <c r="C749" s="354" t="str">
        <f t="shared" ref="C749:C800" si="39">C$684</f>
        <v>Fraction of Eligible Industrial Energy Use Shifted to Electricity</v>
      </c>
      <c r="D749" s="348" t="s">
        <v>800</v>
      </c>
      <c r="E749" t="s">
        <v>840</v>
      </c>
      <c r="F749" t="s">
        <v>801</v>
      </c>
      <c r="G749" s="253" t="s">
        <v>841</v>
      </c>
      <c r="H749" s="18">
        <v>1899</v>
      </c>
      <c r="I749" s="367" t="s">
        <v>670</v>
      </c>
      <c r="J749" s="368" t="str">
        <f>IF(ISBLANK(INDEX('Policy Characteristics'!D:D,MATCH($C749,'Policy Characteristics'!$C:$C,0))),"",INDEX('Policy Characteristics'!D:D,MATCH($C749,'Policy Characteristics'!$C:$C,0)))</f>
        <v>Electrification</v>
      </c>
      <c r="K749" s="354" t="str">
        <f>IF(ISBLANK(INDEX('Policy Characteristics'!E:E,MATCH($C749,'Policy Characteristics'!$C:$C,0))),"",INDEX('Policy Characteristics'!E:E,MATCH($C749,'Policy Characteristics'!$C:$C,0)))</f>
        <v>indst shift to electricity</v>
      </c>
      <c r="L749" s="222">
        <f>IF(ISBLANK(INDEX('Policy Characteristics'!F:F,MATCH($C749,'Policy Characteristics'!$C:$C,0))),"",INDEX('Policy Characteristics'!F:F,MATCH($C749,'Policy Characteristics'!$C:$C,0)))</f>
        <v>0</v>
      </c>
      <c r="M749" s="222">
        <f>IF(ISBLANK(INDEX('Policy Characteristics'!G:G,MATCH($C749,'Policy Characteristics'!$C:$C,0))),"",INDEX('Policy Characteristics'!G:G,MATCH($C749,'Policy Characteristics'!$C:$C,0)))</f>
        <v>1</v>
      </c>
      <c r="N749" s="222">
        <f>IF(ISBLANK(INDEX('Policy Characteristics'!H:H,MATCH($C749,'Policy Characteristics'!$C:$C,0))),"",INDEX('Policy Characteristics'!H:H,MATCH($C749,'Policy Characteristics'!$C:$C,0)))</f>
        <v>0.01</v>
      </c>
      <c r="O749" s="354" t="str">
        <f>IF(ISBLANK(INDEX('Policy Characteristics'!I:I,MATCH($C749,'Policy Characteristics'!$C:$C,0))),"",INDEX('Policy Characteristics'!I:I,MATCH($C749,'Policy Characteristics'!$C:$C,0)))</f>
        <v>% of fuel shifted</v>
      </c>
      <c r="P749" s="354" t="str">
        <f>IF(ISBLANK(INDEX('Policy Characteristics'!J:J,MATCH($C749,'Policy Characteristics'!$C:$C,0))),"",INDEX('Policy Characteristics'!J:J,MATCH($C749,'Policy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9" s="354" t="str">
        <f>IF(ISBLANK(INDEX('Policy Characteristics'!K:K,MATCH($C749,'Policy Characteristics'!$C:$C,0))),"",INDEX('Policy Characteristics'!K:K,MATCH($C749,'Policy Characteristics'!$C:$C,0)))</f>
        <v>industry-ag-main.html#fuel-switching</v>
      </c>
      <c r="R749" s="354" t="str">
        <f>IF(ISBLANK(INDEX('Policy Characteristics'!L:L,MATCH($C749,'Policy Characteristics'!$C:$C,0))),"",INDEX('Policy Characteristics'!L:L,MATCH($C749,'Policy Characteristics'!$C:$C,0)))</f>
        <v>industry-elec-and-hydrogen.html</v>
      </c>
    </row>
    <row r="750" spans="1:18" ht="19.899999999999999" customHeight="1">
      <c r="A750" s="354" t="str">
        <f>IF(ISBLANK(INDEX('Policy Characteristics'!A:A,MATCH($C750,'Policy Characteristics'!$C:$C,0))),"",INDEX('Policy Characteristics'!A:A,MATCH($C750,'Policy Characteristics'!$C:$C,0)))</f>
        <v>Industry</v>
      </c>
      <c r="B750" s="366" t="str">
        <f>IF(ISBLANK(INDEX('Policy Characteristics'!B:B,MATCH($C750,'Policy Characteristics'!$C:$C,0))),"",INDEX('Policy Characteristics'!B:B,MATCH($C750,'Policy Characteristics'!$C:$C,0)))</f>
        <v>Electrification</v>
      </c>
      <c r="C750" s="354" t="str">
        <f t="shared" si="39"/>
        <v>Fraction of Eligible Industrial Energy Use Shifted to Electricity</v>
      </c>
      <c r="D750" s="348" t="s">
        <v>800</v>
      </c>
      <c r="E750" t="s">
        <v>842</v>
      </c>
      <c r="F750" t="s">
        <v>801</v>
      </c>
      <c r="G750" s="253" t="s">
        <v>843</v>
      </c>
      <c r="H750" s="18">
        <v>1900</v>
      </c>
      <c r="I750" s="367" t="s">
        <v>670</v>
      </c>
      <c r="J750" s="368" t="str">
        <f>IF(ISBLANK(INDEX('Policy Characteristics'!D:D,MATCH($C750,'Policy Characteristics'!$C:$C,0))),"",INDEX('Policy Characteristics'!D:D,MATCH($C750,'Policy Characteristics'!$C:$C,0)))</f>
        <v>Electrification</v>
      </c>
      <c r="K750" s="354" t="str">
        <f>IF(ISBLANK(INDEX('Policy Characteristics'!E:E,MATCH($C750,'Policy Characteristics'!$C:$C,0))),"",INDEX('Policy Characteristics'!E:E,MATCH($C750,'Policy Characteristics'!$C:$C,0)))</f>
        <v>indst shift to electricity</v>
      </c>
      <c r="L750" s="222">
        <f>IF(ISBLANK(INDEX('Policy Characteristics'!F:F,MATCH($C750,'Policy Characteristics'!$C:$C,0))),"",INDEX('Policy Characteristics'!F:F,MATCH($C750,'Policy Characteristics'!$C:$C,0)))</f>
        <v>0</v>
      </c>
      <c r="M750" s="222">
        <f>IF(ISBLANK(INDEX('Policy Characteristics'!G:G,MATCH($C750,'Policy Characteristics'!$C:$C,0))),"",INDEX('Policy Characteristics'!G:G,MATCH($C750,'Policy Characteristics'!$C:$C,0)))</f>
        <v>1</v>
      </c>
      <c r="N750" s="222">
        <f>IF(ISBLANK(INDEX('Policy Characteristics'!H:H,MATCH($C750,'Policy Characteristics'!$C:$C,0))),"",INDEX('Policy Characteristics'!H:H,MATCH($C750,'Policy Characteristics'!$C:$C,0)))</f>
        <v>0.01</v>
      </c>
      <c r="O750" s="354" t="str">
        <f>IF(ISBLANK(INDEX('Policy Characteristics'!I:I,MATCH($C750,'Policy Characteristics'!$C:$C,0))),"",INDEX('Policy Characteristics'!I:I,MATCH($C750,'Policy Characteristics'!$C:$C,0)))</f>
        <v>% of fuel shifted</v>
      </c>
      <c r="P750" s="354" t="str">
        <f>IF(ISBLANK(INDEX('Policy Characteristics'!J:J,MATCH($C750,'Policy Characteristics'!$C:$C,0))),"",INDEX('Policy Characteristics'!J:J,MATCH($C750,'Policy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0" s="354" t="str">
        <f>IF(ISBLANK(INDEX('Policy Characteristics'!K:K,MATCH($C750,'Policy Characteristics'!$C:$C,0))),"",INDEX('Policy Characteristics'!K:K,MATCH($C750,'Policy Characteristics'!$C:$C,0)))</f>
        <v>industry-ag-main.html#fuel-switching</v>
      </c>
      <c r="R750" s="354" t="str">
        <f>IF(ISBLANK(INDEX('Policy Characteristics'!L:L,MATCH($C750,'Policy Characteristics'!$C:$C,0))),"",INDEX('Policy Characteristics'!L:L,MATCH($C750,'Policy Characteristics'!$C:$C,0)))</f>
        <v>industry-elec-and-hydrogen.html</v>
      </c>
    </row>
    <row r="751" spans="1:18" ht="19.899999999999999" customHeight="1">
      <c r="A751" s="354" t="str">
        <f>IF(ISBLANK(INDEX('Policy Characteristics'!A:A,MATCH($C751,'Policy Characteristics'!$C:$C,0))),"",INDEX('Policy Characteristics'!A:A,MATCH($C751,'Policy Characteristics'!$C:$C,0)))</f>
        <v>Industry</v>
      </c>
      <c r="B751" s="366" t="str">
        <f>IF(ISBLANK(INDEX('Policy Characteristics'!B:B,MATCH($C751,'Policy Characteristics'!$C:$C,0))),"",INDEX('Policy Characteristics'!B:B,MATCH($C751,'Policy Characteristics'!$C:$C,0)))</f>
        <v>Electrification</v>
      </c>
      <c r="C751" s="354" t="str">
        <f t="shared" si="39"/>
        <v>Fraction of Eligible Industrial Energy Use Shifted to Electricity</v>
      </c>
      <c r="D751" s="348" t="s">
        <v>800</v>
      </c>
      <c r="E751" t="s">
        <v>844</v>
      </c>
      <c r="F751" t="s">
        <v>801</v>
      </c>
      <c r="G751" s="253" t="s">
        <v>845</v>
      </c>
      <c r="H751" s="18">
        <v>1901</v>
      </c>
      <c r="I751" s="367" t="s">
        <v>670</v>
      </c>
      <c r="J751" s="368" t="str">
        <f>IF(ISBLANK(INDEX('Policy Characteristics'!D:D,MATCH($C751,'Policy Characteristics'!$C:$C,0))),"",INDEX('Policy Characteristics'!D:D,MATCH($C751,'Policy Characteristics'!$C:$C,0)))</f>
        <v>Electrification</v>
      </c>
      <c r="K751" s="354" t="str">
        <f>IF(ISBLANK(INDEX('Policy Characteristics'!E:E,MATCH($C751,'Policy Characteristics'!$C:$C,0))),"",INDEX('Policy Characteristics'!E:E,MATCH($C751,'Policy Characteristics'!$C:$C,0)))</f>
        <v>indst shift to electricity</v>
      </c>
      <c r="L751" s="222">
        <f>IF(ISBLANK(INDEX('Policy Characteristics'!F:F,MATCH($C751,'Policy Characteristics'!$C:$C,0))),"",INDEX('Policy Characteristics'!F:F,MATCH($C751,'Policy Characteristics'!$C:$C,0)))</f>
        <v>0</v>
      </c>
      <c r="M751" s="222">
        <f>IF(ISBLANK(INDEX('Policy Characteristics'!G:G,MATCH($C751,'Policy Characteristics'!$C:$C,0))),"",INDEX('Policy Characteristics'!G:G,MATCH($C751,'Policy Characteristics'!$C:$C,0)))</f>
        <v>1</v>
      </c>
      <c r="N751" s="222">
        <f>IF(ISBLANK(INDEX('Policy Characteristics'!H:H,MATCH($C751,'Policy Characteristics'!$C:$C,0))),"",INDEX('Policy Characteristics'!H:H,MATCH($C751,'Policy Characteristics'!$C:$C,0)))</f>
        <v>0.01</v>
      </c>
      <c r="O751" s="354" t="str">
        <f>IF(ISBLANK(INDEX('Policy Characteristics'!I:I,MATCH($C751,'Policy Characteristics'!$C:$C,0))),"",INDEX('Policy Characteristics'!I:I,MATCH($C751,'Policy Characteristics'!$C:$C,0)))</f>
        <v>% of fuel shifted</v>
      </c>
      <c r="P751" s="354" t="str">
        <f>IF(ISBLANK(INDEX('Policy Characteristics'!J:J,MATCH($C751,'Policy Characteristics'!$C:$C,0))),"",INDEX('Policy Characteristics'!J:J,MATCH($C751,'Policy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1" s="354" t="str">
        <f>IF(ISBLANK(INDEX('Policy Characteristics'!K:K,MATCH($C751,'Policy Characteristics'!$C:$C,0))),"",INDEX('Policy Characteristics'!K:K,MATCH($C751,'Policy Characteristics'!$C:$C,0)))</f>
        <v>industry-ag-main.html#fuel-switching</v>
      </c>
      <c r="R751" s="354" t="str">
        <f>IF(ISBLANK(INDEX('Policy Characteristics'!L:L,MATCH($C751,'Policy Characteristics'!$C:$C,0))),"",INDEX('Policy Characteristics'!L:L,MATCH($C751,'Policy Characteristics'!$C:$C,0)))</f>
        <v>industry-elec-and-hydrogen.html</v>
      </c>
    </row>
    <row r="752" spans="1:18" ht="19.899999999999999" customHeight="1">
      <c r="A752" s="354" t="str">
        <f>IF(ISBLANK(INDEX('Policy Characteristics'!A:A,MATCH($C752,'Policy Characteristics'!$C:$C,0))),"",INDEX('Policy Characteristics'!A:A,MATCH($C752,'Policy Characteristics'!$C:$C,0)))</f>
        <v>Industry</v>
      </c>
      <c r="B752" s="366" t="str">
        <f>IF(ISBLANK(INDEX('Policy Characteristics'!B:B,MATCH($C752,'Policy Characteristics'!$C:$C,0))),"",INDEX('Policy Characteristics'!B:B,MATCH($C752,'Policy Characteristics'!$C:$C,0)))</f>
        <v>Electrification</v>
      </c>
      <c r="C752" s="354" t="str">
        <f t="shared" si="39"/>
        <v>Fraction of Eligible Industrial Energy Use Shifted to Electricity</v>
      </c>
      <c r="D752" s="348" t="s">
        <v>800</v>
      </c>
      <c r="E752" t="s">
        <v>846</v>
      </c>
      <c r="F752" t="s">
        <v>801</v>
      </c>
      <c r="G752" s="253" t="s">
        <v>847</v>
      </c>
      <c r="H752" s="18">
        <v>1902</v>
      </c>
      <c r="I752" s="367" t="s">
        <v>670</v>
      </c>
      <c r="J752" s="368" t="str">
        <f>IF(ISBLANK(INDEX('Policy Characteristics'!D:D,MATCH($C752,'Policy Characteristics'!$C:$C,0))),"",INDEX('Policy Characteristics'!D:D,MATCH($C752,'Policy Characteristics'!$C:$C,0)))</f>
        <v>Electrification</v>
      </c>
      <c r="K752" s="354" t="str">
        <f>IF(ISBLANK(INDEX('Policy Characteristics'!E:E,MATCH($C752,'Policy Characteristics'!$C:$C,0))),"",INDEX('Policy Characteristics'!E:E,MATCH($C752,'Policy Characteristics'!$C:$C,0)))</f>
        <v>indst shift to electricity</v>
      </c>
      <c r="L752" s="222">
        <f>IF(ISBLANK(INDEX('Policy Characteristics'!F:F,MATCH($C752,'Policy Characteristics'!$C:$C,0))),"",INDEX('Policy Characteristics'!F:F,MATCH($C752,'Policy Characteristics'!$C:$C,0)))</f>
        <v>0</v>
      </c>
      <c r="M752" s="222">
        <f>IF(ISBLANK(INDEX('Policy Characteristics'!G:G,MATCH($C752,'Policy Characteristics'!$C:$C,0))),"",INDEX('Policy Characteristics'!G:G,MATCH($C752,'Policy Characteristics'!$C:$C,0)))</f>
        <v>1</v>
      </c>
      <c r="N752" s="222">
        <f>IF(ISBLANK(INDEX('Policy Characteristics'!H:H,MATCH($C752,'Policy Characteristics'!$C:$C,0))),"",INDEX('Policy Characteristics'!H:H,MATCH($C752,'Policy Characteristics'!$C:$C,0)))</f>
        <v>0.01</v>
      </c>
      <c r="O752" s="354" t="str">
        <f>IF(ISBLANK(INDEX('Policy Characteristics'!I:I,MATCH($C752,'Policy Characteristics'!$C:$C,0))),"",INDEX('Policy Characteristics'!I:I,MATCH($C752,'Policy Characteristics'!$C:$C,0)))</f>
        <v>% of fuel shifted</v>
      </c>
      <c r="P752" s="354" t="str">
        <f>IF(ISBLANK(INDEX('Policy Characteristics'!J:J,MATCH($C752,'Policy Characteristics'!$C:$C,0))),"",INDEX('Policy Characteristics'!J:J,MATCH($C752,'Policy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2" s="354" t="str">
        <f>IF(ISBLANK(INDEX('Policy Characteristics'!K:K,MATCH($C752,'Policy Characteristics'!$C:$C,0))),"",INDEX('Policy Characteristics'!K:K,MATCH($C752,'Policy Characteristics'!$C:$C,0)))</f>
        <v>industry-ag-main.html#fuel-switching</v>
      </c>
      <c r="R752" s="354" t="str">
        <f>IF(ISBLANK(INDEX('Policy Characteristics'!L:L,MATCH($C752,'Policy Characteristics'!$C:$C,0))),"",INDEX('Policy Characteristics'!L:L,MATCH($C752,'Policy Characteristics'!$C:$C,0)))</f>
        <v>industry-elec-and-hydrogen.html</v>
      </c>
    </row>
    <row r="753" spans="1:18" ht="19.899999999999999" customHeight="1">
      <c r="A753" s="354" t="str">
        <f>IF(ISBLANK(INDEX('Policy Characteristics'!A:A,MATCH($C753,'Policy Characteristics'!$C:$C,0))),"",INDEX('Policy Characteristics'!A:A,MATCH($C753,'Policy Characteristics'!$C:$C,0)))</f>
        <v>Industry</v>
      </c>
      <c r="B753" s="366" t="str">
        <f>IF(ISBLANK(INDEX('Policy Characteristics'!B:B,MATCH($C753,'Policy Characteristics'!$C:$C,0))),"",INDEX('Policy Characteristics'!B:B,MATCH($C753,'Policy Characteristics'!$C:$C,0)))</f>
        <v>Electrification</v>
      </c>
      <c r="C753" s="354" t="str">
        <f t="shared" si="39"/>
        <v>Fraction of Eligible Industrial Energy Use Shifted to Electricity</v>
      </c>
      <c r="D753" s="348" t="s">
        <v>800</v>
      </c>
      <c r="E753" t="s">
        <v>848</v>
      </c>
      <c r="F753" t="s">
        <v>801</v>
      </c>
      <c r="G753" s="253" t="s">
        <v>849</v>
      </c>
      <c r="H753" s="18">
        <v>1903</v>
      </c>
      <c r="I753" s="367" t="s">
        <v>670</v>
      </c>
      <c r="J753" s="368" t="str">
        <f>IF(ISBLANK(INDEX('Policy Characteristics'!D:D,MATCH($C753,'Policy Characteristics'!$C:$C,0))),"",INDEX('Policy Characteristics'!D:D,MATCH($C753,'Policy Characteristics'!$C:$C,0)))</f>
        <v>Electrification</v>
      </c>
      <c r="K753" s="354" t="str">
        <f>IF(ISBLANK(INDEX('Policy Characteristics'!E:E,MATCH($C753,'Policy Characteristics'!$C:$C,0))),"",INDEX('Policy Characteristics'!E:E,MATCH($C753,'Policy Characteristics'!$C:$C,0)))</f>
        <v>indst shift to electricity</v>
      </c>
      <c r="L753" s="222">
        <f>IF(ISBLANK(INDEX('Policy Characteristics'!F:F,MATCH($C753,'Policy Characteristics'!$C:$C,0))),"",INDEX('Policy Characteristics'!F:F,MATCH($C753,'Policy Characteristics'!$C:$C,0)))</f>
        <v>0</v>
      </c>
      <c r="M753" s="222">
        <f>IF(ISBLANK(INDEX('Policy Characteristics'!G:G,MATCH($C753,'Policy Characteristics'!$C:$C,0))),"",INDEX('Policy Characteristics'!G:G,MATCH($C753,'Policy Characteristics'!$C:$C,0)))</f>
        <v>1</v>
      </c>
      <c r="N753" s="222">
        <f>IF(ISBLANK(INDEX('Policy Characteristics'!H:H,MATCH($C753,'Policy Characteristics'!$C:$C,0))),"",INDEX('Policy Characteristics'!H:H,MATCH($C753,'Policy Characteristics'!$C:$C,0)))</f>
        <v>0.01</v>
      </c>
      <c r="O753" s="354" t="str">
        <f>IF(ISBLANK(INDEX('Policy Characteristics'!I:I,MATCH($C753,'Policy Characteristics'!$C:$C,0))),"",INDEX('Policy Characteristics'!I:I,MATCH($C753,'Policy Characteristics'!$C:$C,0)))</f>
        <v>% of fuel shifted</v>
      </c>
      <c r="P753" s="354" t="str">
        <f>IF(ISBLANK(INDEX('Policy Characteristics'!J:J,MATCH($C753,'Policy Characteristics'!$C:$C,0))),"",INDEX('Policy Characteristics'!J:J,MATCH($C753,'Policy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3" s="354" t="str">
        <f>IF(ISBLANK(INDEX('Policy Characteristics'!K:K,MATCH($C753,'Policy Characteristics'!$C:$C,0))),"",INDEX('Policy Characteristics'!K:K,MATCH($C753,'Policy Characteristics'!$C:$C,0)))</f>
        <v>industry-ag-main.html#fuel-switching</v>
      </c>
      <c r="R753" s="354" t="str">
        <f>IF(ISBLANK(INDEX('Policy Characteristics'!L:L,MATCH($C753,'Policy Characteristics'!$C:$C,0))),"",INDEX('Policy Characteristics'!L:L,MATCH($C753,'Policy Characteristics'!$C:$C,0)))</f>
        <v>industry-elec-and-hydrogen.html</v>
      </c>
    </row>
    <row r="754" spans="1:18" ht="19.899999999999999" customHeight="1">
      <c r="A754" s="354" t="str">
        <f>IF(ISBLANK(INDEX('Policy Characteristics'!A:A,MATCH($C754,'Policy Characteristics'!$C:$C,0))),"",INDEX('Policy Characteristics'!A:A,MATCH($C754,'Policy Characteristics'!$C:$C,0)))</f>
        <v>Industry</v>
      </c>
      <c r="B754" s="366" t="str">
        <f>IF(ISBLANK(INDEX('Policy Characteristics'!B:B,MATCH($C754,'Policy Characteristics'!$C:$C,0))),"",INDEX('Policy Characteristics'!B:B,MATCH($C754,'Policy Characteristics'!$C:$C,0)))</f>
        <v>Electrification</v>
      </c>
      <c r="C754" s="354" t="str">
        <f t="shared" si="39"/>
        <v>Fraction of Eligible Industrial Energy Use Shifted to Electricity</v>
      </c>
      <c r="D754" s="348" t="s">
        <v>800</v>
      </c>
      <c r="E754" t="s">
        <v>850</v>
      </c>
      <c r="F754" t="s">
        <v>801</v>
      </c>
      <c r="G754" s="253" t="s">
        <v>851</v>
      </c>
      <c r="H754" s="18">
        <v>1904</v>
      </c>
      <c r="I754" s="367" t="s">
        <v>670</v>
      </c>
      <c r="J754" s="368" t="str">
        <f>IF(ISBLANK(INDEX('Policy Characteristics'!D:D,MATCH($C754,'Policy Characteristics'!$C:$C,0))),"",INDEX('Policy Characteristics'!D:D,MATCH($C754,'Policy Characteristics'!$C:$C,0)))</f>
        <v>Electrification</v>
      </c>
      <c r="K754" s="354" t="str">
        <f>IF(ISBLANK(INDEX('Policy Characteristics'!E:E,MATCH($C754,'Policy Characteristics'!$C:$C,0))),"",INDEX('Policy Characteristics'!E:E,MATCH($C754,'Policy Characteristics'!$C:$C,0)))</f>
        <v>indst shift to electricity</v>
      </c>
      <c r="L754" s="222">
        <f>IF(ISBLANK(INDEX('Policy Characteristics'!F:F,MATCH($C754,'Policy Characteristics'!$C:$C,0))),"",INDEX('Policy Characteristics'!F:F,MATCH($C754,'Policy Characteristics'!$C:$C,0)))</f>
        <v>0</v>
      </c>
      <c r="M754" s="222">
        <f>IF(ISBLANK(INDEX('Policy Characteristics'!G:G,MATCH($C754,'Policy Characteristics'!$C:$C,0))),"",INDEX('Policy Characteristics'!G:G,MATCH($C754,'Policy Characteristics'!$C:$C,0)))</f>
        <v>1</v>
      </c>
      <c r="N754" s="222">
        <f>IF(ISBLANK(INDEX('Policy Characteristics'!H:H,MATCH($C754,'Policy Characteristics'!$C:$C,0))),"",INDEX('Policy Characteristics'!H:H,MATCH($C754,'Policy Characteristics'!$C:$C,0)))</f>
        <v>0.01</v>
      </c>
      <c r="O754" s="354" t="str">
        <f>IF(ISBLANK(INDEX('Policy Characteristics'!I:I,MATCH($C754,'Policy Characteristics'!$C:$C,0))),"",INDEX('Policy Characteristics'!I:I,MATCH($C754,'Policy Characteristics'!$C:$C,0)))</f>
        <v>% of fuel shifted</v>
      </c>
      <c r="P754" s="354" t="str">
        <f>IF(ISBLANK(INDEX('Policy Characteristics'!J:J,MATCH($C754,'Policy Characteristics'!$C:$C,0))),"",INDEX('Policy Characteristics'!J:J,MATCH($C754,'Policy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4" s="354" t="str">
        <f>IF(ISBLANK(INDEX('Policy Characteristics'!K:K,MATCH($C754,'Policy Characteristics'!$C:$C,0))),"",INDEX('Policy Characteristics'!K:K,MATCH($C754,'Policy Characteristics'!$C:$C,0)))</f>
        <v>industry-ag-main.html#fuel-switching</v>
      </c>
      <c r="R754" s="354" t="str">
        <f>IF(ISBLANK(INDEX('Policy Characteristics'!L:L,MATCH($C754,'Policy Characteristics'!$C:$C,0))),"",INDEX('Policy Characteristics'!L:L,MATCH($C754,'Policy Characteristics'!$C:$C,0)))</f>
        <v>industry-elec-and-hydrogen.html</v>
      </c>
    </row>
    <row r="755" spans="1:18" ht="19.899999999999999" customHeight="1">
      <c r="A755" s="354" t="str">
        <f>IF(ISBLANK(INDEX('Policy Characteristics'!A:A,MATCH($C755,'Policy Characteristics'!$C:$C,0))),"",INDEX('Policy Characteristics'!A:A,MATCH($C755,'Policy Characteristics'!$C:$C,0)))</f>
        <v>Industry</v>
      </c>
      <c r="B755" s="366" t="str">
        <f>IF(ISBLANK(INDEX('Policy Characteristics'!B:B,MATCH($C755,'Policy Characteristics'!$C:$C,0))),"",INDEX('Policy Characteristics'!B:B,MATCH($C755,'Policy Characteristics'!$C:$C,0)))</f>
        <v>Electrification</v>
      </c>
      <c r="C755" s="354" t="str">
        <f t="shared" si="39"/>
        <v>Fraction of Eligible Industrial Energy Use Shifted to Electricity</v>
      </c>
      <c r="D755" s="348" t="s">
        <v>800</v>
      </c>
      <c r="E755" t="s">
        <v>852</v>
      </c>
      <c r="F755" t="s">
        <v>801</v>
      </c>
      <c r="G755" s="253" t="s">
        <v>852</v>
      </c>
      <c r="H755" s="18">
        <v>1905</v>
      </c>
      <c r="I755" s="367" t="s">
        <v>670</v>
      </c>
      <c r="J755" s="368" t="str">
        <f>IF(ISBLANK(INDEX('Policy Characteristics'!D:D,MATCH($C755,'Policy Characteristics'!$C:$C,0))),"",INDEX('Policy Characteristics'!D:D,MATCH($C755,'Policy Characteristics'!$C:$C,0)))</f>
        <v>Electrification</v>
      </c>
      <c r="K755" s="354" t="str">
        <f>IF(ISBLANK(INDEX('Policy Characteristics'!E:E,MATCH($C755,'Policy Characteristics'!$C:$C,0))),"",INDEX('Policy Characteristics'!E:E,MATCH($C755,'Policy Characteristics'!$C:$C,0)))</f>
        <v>indst shift to electricity</v>
      </c>
      <c r="L755" s="222">
        <f>IF(ISBLANK(INDEX('Policy Characteristics'!F:F,MATCH($C755,'Policy Characteristics'!$C:$C,0))),"",INDEX('Policy Characteristics'!F:F,MATCH($C755,'Policy Characteristics'!$C:$C,0)))</f>
        <v>0</v>
      </c>
      <c r="M755" s="222">
        <f>IF(ISBLANK(INDEX('Policy Characteristics'!G:G,MATCH($C755,'Policy Characteristics'!$C:$C,0))),"",INDEX('Policy Characteristics'!G:G,MATCH($C755,'Policy Characteristics'!$C:$C,0)))</f>
        <v>1</v>
      </c>
      <c r="N755" s="222">
        <f>IF(ISBLANK(INDEX('Policy Characteristics'!H:H,MATCH($C755,'Policy Characteristics'!$C:$C,0))),"",INDEX('Policy Characteristics'!H:H,MATCH($C755,'Policy Characteristics'!$C:$C,0)))</f>
        <v>0.01</v>
      </c>
      <c r="O755" s="354" t="str">
        <f>IF(ISBLANK(INDEX('Policy Characteristics'!I:I,MATCH($C755,'Policy Characteristics'!$C:$C,0))),"",INDEX('Policy Characteristics'!I:I,MATCH($C755,'Policy Characteristics'!$C:$C,0)))</f>
        <v>% of fuel shifted</v>
      </c>
      <c r="P755" s="354" t="str">
        <f>IF(ISBLANK(INDEX('Policy Characteristics'!J:J,MATCH($C755,'Policy Characteristics'!$C:$C,0))),"",INDEX('Policy Characteristics'!J:J,MATCH($C755,'Policy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5" s="354" t="str">
        <f>IF(ISBLANK(INDEX('Policy Characteristics'!K:K,MATCH($C755,'Policy Characteristics'!$C:$C,0))),"",INDEX('Policy Characteristics'!K:K,MATCH($C755,'Policy Characteristics'!$C:$C,0)))</f>
        <v>industry-ag-main.html#fuel-switching</v>
      </c>
      <c r="R755" s="354" t="str">
        <f>IF(ISBLANK(INDEX('Policy Characteristics'!L:L,MATCH($C755,'Policy Characteristics'!$C:$C,0))),"",INDEX('Policy Characteristics'!L:L,MATCH($C755,'Policy Characteristics'!$C:$C,0)))</f>
        <v>industry-elec-and-hydrogen.html</v>
      </c>
    </row>
    <row r="756" spans="1:18" ht="19.899999999999999" customHeight="1">
      <c r="A756" s="354" t="str">
        <f>IF(ISBLANK(INDEX('Policy Characteristics'!A:A,MATCH($C756,'Policy Characteristics'!$C:$C,0))),"",INDEX('Policy Characteristics'!A:A,MATCH($C756,'Policy Characteristics'!$C:$C,0)))</f>
        <v>Industry</v>
      </c>
      <c r="B756" s="366" t="str">
        <f>IF(ISBLANK(INDEX('Policy Characteristics'!B:B,MATCH($C756,'Policy Characteristics'!$C:$C,0))),"",INDEX('Policy Characteristics'!B:B,MATCH($C756,'Policy Characteristics'!$C:$C,0)))</f>
        <v>Electrification</v>
      </c>
      <c r="C756" s="354" t="str">
        <f t="shared" si="39"/>
        <v>Fraction of Eligible Industrial Energy Use Shifted to Electricity</v>
      </c>
      <c r="D756" s="348" t="s">
        <v>802</v>
      </c>
      <c r="E756" t="s">
        <v>838</v>
      </c>
      <c r="F756" t="s">
        <v>803</v>
      </c>
      <c r="G756" s="253" t="s">
        <v>839</v>
      </c>
      <c r="H756" s="18">
        <v>1906</v>
      </c>
      <c r="I756" s="367" t="s">
        <v>670</v>
      </c>
      <c r="J756" s="368" t="str">
        <f>IF(ISBLANK(INDEX('Policy Characteristics'!D:D,MATCH($C756,'Policy Characteristics'!$C:$C,0))),"",INDEX('Policy Characteristics'!D:D,MATCH($C756,'Policy Characteristics'!$C:$C,0)))</f>
        <v>Electrification</v>
      </c>
      <c r="K756" s="354" t="str">
        <f>IF(ISBLANK(INDEX('Policy Characteristics'!E:E,MATCH($C756,'Policy Characteristics'!$C:$C,0))),"",INDEX('Policy Characteristics'!E:E,MATCH($C756,'Policy Characteristics'!$C:$C,0)))</f>
        <v>indst shift to electricity</v>
      </c>
      <c r="L756" s="222">
        <f>IF(ISBLANK(INDEX('Policy Characteristics'!F:F,MATCH($C756,'Policy Characteristics'!$C:$C,0))),"",INDEX('Policy Characteristics'!F:F,MATCH($C756,'Policy Characteristics'!$C:$C,0)))</f>
        <v>0</v>
      </c>
      <c r="M756" s="222">
        <f>IF(ISBLANK(INDEX('Policy Characteristics'!G:G,MATCH($C756,'Policy Characteristics'!$C:$C,0))),"",INDEX('Policy Characteristics'!G:G,MATCH($C756,'Policy Characteristics'!$C:$C,0)))</f>
        <v>1</v>
      </c>
      <c r="N756" s="222">
        <f>IF(ISBLANK(INDEX('Policy Characteristics'!H:H,MATCH($C756,'Policy Characteristics'!$C:$C,0))),"",INDEX('Policy Characteristics'!H:H,MATCH($C756,'Policy Characteristics'!$C:$C,0)))</f>
        <v>0.01</v>
      </c>
      <c r="O756" s="354" t="str">
        <f>IF(ISBLANK(INDEX('Policy Characteristics'!I:I,MATCH($C756,'Policy Characteristics'!$C:$C,0))),"",INDEX('Policy Characteristics'!I:I,MATCH($C756,'Policy Characteristics'!$C:$C,0)))</f>
        <v>% of fuel shifted</v>
      </c>
      <c r="P756" s="354" t="str">
        <f>IF(ISBLANK(INDEX('Policy Characteristics'!J:J,MATCH($C756,'Policy Characteristics'!$C:$C,0))),"",INDEX('Policy Characteristics'!J:J,MATCH($C756,'Policy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6" s="354" t="str">
        <f>IF(ISBLANK(INDEX('Policy Characteristics'!K:K,MATCH($C756,'Policy Characteristics'!$C:$C,0))),"",INDEX('Policy Characteristics'!K:K,MATCH($C756,'Policy Characteristics'!$C:$C,0)))</f>
        <v>industry-ag-main.html#fuel-switching</v>
      </c>
      <c r="R756" s="354" t="str">
        <f>IF(ISBLANK(INDEX('Policy Characteristics'!L:L,MATCH($C756,'Policy Characteristics'!$C:$C,0))),"",INDEX('Policy Characteristics'!L:L,MATCH($C756,'Policy Characteristics'!$C:$C,0)))</f>
        <v>industry-elec-and-hydrogen.html</v>
      </c>
    </row>
    <row r="757" spans="1:18" ht="19.899999999999999" customHeight="1">
      <c r="A757" s="354" t="str">
        <f>IF(ISBLANK(INDEX('Policy Characteristics'!A:A,MATCH($C757,'Policy Characteristics'!$C:$C,0))),"",INDEX('Policy Characteristics'!A:A,MATCH($C757,'Policy Characteristics'!$C:$C,0)))</f>
        <v>Industry</v>
      </c>
      <c r="B757" s="366" t="str">
        <f>IF(ISBLANK(INDEX('Policy Characteristics'!B:B,MATCH($C757,'Policy Characteristics'!$C:$C,0))),"",INDEX('Policy Characteristics'!B:B,MATCH($C757,'Policy Characteristics'!$C:$C,0)))</f>
        <v>Electrification</v>
      </c>
      <c r="C757" s="354" t="str">
        <f t="shared" si="39"/>
        <v>Fraction of Eligible Industrial Energy Use Shifted to Electricity</v>
      </c>
      <c r="D757" s="348" t="s">
        <v>802</v>
      </c>
      <c r="E757" t="s">
        <v>840</v>
      </c>
      <c r="F757" t="s">
        <v>803</v>
      </c>
      <c r="G757" s="253" t="s">
        <v>841</v>
      </c>
      <c r="H757" s="18">
        <v>1907</v>
      </c>
      <c r="I757" s="367" t="s">
        <v>670</v>
      </c>
      <c r="J757" s="368" t="str">
        <f>IF(ISBLANK(INDEX('Policy Characteristics'!D:D,MATCH($C757,'Policy Characteristics'!$C:$C,0))),"",INDEX('Policy Characteristics'!D:D,MATCH($C757,'Policy Characteristics'!$C:$C,0)))</f>
        <v>Electrification</v>
      </c>
      <c r="K757" s="354" t="str">
        <f>IF(ISBLANK(INDEX('Policy Characteristics'!E:E,MATCH($C757,'Policy Characteristics'!$C:$C,0))),"",INDEX('Policy Characteristics'!E:E,MATCH($C757,'Policy Characteristics'!$C:$C,0)))</f>
        <v>indst shift to electricity</v>
      </c>
      <c r="L757" s="222">
        <f>IF(ISBLANK(INDEX('Policy Characteristics'!F:F,MATCH($C757,'Policy Characteristics'!$C:$C,0))),"",INDEX('Policy Characteristics'!F:F,MATCH($C757,'Policy Characteristics'!$C:$C,0)))</f>
        <v>0</v>
      </c>
      <c r="M757" s="222">
        <f>IF(ISBLANK(INDEX('Policy Characteristics'!G:G,MATCH($C757,'Policy Characteristics'!$C:$C,0))),"",INDEX('Policy Characteristics'!G:G,MATCH($C757,'Policy Characteristics'!$C:$C,0)))</f>
        <v>1</v>
      </c>
      <c r="N757" s="222">
        <f>IF(ISBLANK(INDEX('Policy Characteristics'!H:H,MATCH($C757,'Policy Characteristics'!$C:$C,0))),"",INDEX('Policy Characteristics'!H:H,MATCH($C757,'Policy Characteristics'!$C:$C,0)))</f>
        <v>0.01</v>
      </c>
      <c r="O757" s="354" t="str">
        <f>IF(ISBLANK(INDEX('Policy Characteristics'!I:I,MATCH($C757,'Policy Characteristics'!$C:$C,0))),"",INDEX('Policy Characteristics'!I:I,MATCH($C757,'Policy Characteristics'!$C:$C,0)))</f>
        <v>% of fuel shifted</v>
      </c>
      <c r="P757" s="354" t="str">
        <f>IF(ISBLANK(INDEX('Policy Characteristics'!J:J,MATCH($C757,'Policy Characteristics'!$C:$C,0))),"",INDEX('Policy Characteristics'!J:J,MATCH($C757,'Policy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7" s="354" t="str">
        <f>IF(ISBLANK(INDEX('Policy Characteristics'!K:K,MATCH($C757,'Policy Characteristics'!$C:$C,0))),"",INDEX('Policy Characteristics'!K:K,MATCH($C757,'Policy Characteristics'!$C:$C,0)))</f>
        <v>industry-ag-main.html#fuel-switching</v>
      </c>
      <c r="R757" s="354" t="str">
        <f>IF(ISBLANK(INDEX('Policy Characteristics'!L:L,MATCH($C757,'Policy Characteristics'!$C:$C,0))),"",INDEX('Policy Characteristics'!L:L,MATCH($C757,'Policy Characteristics'!$C:$C,0)))</f>
        <v>industry-elec-and-hydrogen.html</v>
      </c>
    </row>
    <row r="758" spans="1:18" ht="19.899999999999999" customHeight="1">
      <c r="A758" s="354" t="str">
        <f>IF(ISBLANK(INDEX('Policy Characteristics'!A:A,MATCH($C758,'Policy Characteristics'!$C:$C,0))),"",INDEX('Policy Characteristics'!A:A,MATCH($C758,'Policy Characteristics'!$C:$C,0)))</f>
        <v>Industry</v>
      </c>
      <c r="B758" s="366" t="str">
        <f>IF(ISBLANK(INDEX('Policy Characteristics'!B:B,MATCH($C758,'Policy Characteristics'!$C:$C,0))),"",INDEX('Policy Characteristics'!B:B,MATCH($C758,'Policy Characteristics'!$C:$C,0)))</f>
        <v>Electrification</v>
      </c>
      <c r="C758" s="354" t="str">
        <f t="shared" si="39"/>
        <v>Fraction of Eligible Industrial Energy Use Shifted to Electricity</v>
      </c>
      <c r="D758" s="348" t="s">
        <v>802</v>
      </c>
      <c r="E758" t="s">
        <v>842</v>
      </c>
      <c r="F758" t="s">
        <v>803</v>
      </c>
      <c r="G758" s="253" t="s">
        <v>843</v>
      </c>
      <c r="H758" s="18">
        <v>1908</v>
      </c>
      <c r="I758" s="367" t="s">
        <v>670</v>
      </c>
      <c r="J758" s="368" t="str">
        <f>IF(ISBLANK(INDEX('Policy Characteristics'!D:D,MATCH($C758,'Policy Characteristics'!$C:$C,0))),"",INDEX('Policy Characteristics'!D:D,MATCH($C758,'Policy Characteristics'!$C:$C,0)))</f>
        <v>Electrification</v>
      </c>
      <c r="K758" s="354" t="str">
        <f>IF(ISBLANK(INDEX('Policy Characteristics'!E:E,MATCH($C758,'Policy Characteristics'!$C:$C,0))),"",INDEX('Policy Characteristics'!E:E,MATCH($C758,'Policy Characteristics'!$C:$C,0)))</f>
        <v>indst shift to electricity</v>
      </c>
      <c r="L758" s="222">
        <f>IF(ISBLANK(INDEX('Policy Characteristics'!F:F,MATCH($C758,'Policy Characteristics'!$C:$C,0))),"",INDEX('Policy Characteristics'!F:F,MATCH($C758,'Policy Characteristics'!$C:$C,0)))</f>
        <v>0</v>
      </c>
      <c r="M758" s="222">
        <f>IF(ISBLANK(INDEX('Policy Characteristics'!G:G,MATCH($C758,'Policy Characteristics'!$C:$C,0))),"",INDEX('Policy Characteristics'!G:G,MATCH($C758,'Policy Characteristics'!$C:$C,0)))</f>
        <v>1</v>
      </c>
      <c r="N758" s="222">
        <f>IF(ISBLANK(INDEX('Policy Characteristics'!H:H,MATCH($C758,'Policy Characteristics'!$C:$C,0))),"",INDEX('Policy Characteristics'!H:H,MATCH($C758,'Policy Characteristics'!$C:$C,0)))</f>
        <v>0.01</v>
      </c>
      <c r="O758" s="354" t="str">
        <f>IF(ISBLANK(INDEX('Policy Characteristics'!I:I,MATCH($C758,'Policy Characteristics'!$C:$C,0))),"",INDEX('Policy Characteristics'!I:I,MATCH($C758,'Policy Characteristics'!$C:$C,0)))</f>
        <v>% of fuel shifted</v>
      </c>
      <c r="P758" s="354" t="str">
        <f>IF(ISBLANK(INDEX('Policy Characteristics'!J:J,MATCH($C758,'Policy Characteristics'!$C:$C,0))),"",INDEX('Policy Characteristics'!J:J,MATCH($C758,'Policy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8" s="354" t="str">
        <f>IF(ISBLANK(INDEX('Policy Characteristics'!K:K,MATCH($C758,'Policy Characteristics'!$C:$C,0))),"",INDEX('Policy Characteristics'!K:K,MATCH($C758,'Policy Characteristics'!$C:$C,0)))</f>
        <v>industry-ag-main.html#fuel-switching</v>
      </c>
      <c r="R758" s="354" t="str">
        <f>IF(ISBLANK(INDEX('Policy Characteristics'!L:L,MATCH($C758,'Policy Characteristics'!$C:$C,0))),"",INDEX('Policy Characteristics'!L:L,MATCH($C758,'Policy Characteristics'!$C:$C,0)))</f>
        <v>industry-elec-and-hydrogen.html</v>
      </c>
    </row>
    <row r="759" spans="1:18" ht="19.899999999999999" customHeight="1">
      <c r="A759" s="354" t="str">
        <f>IF(ISBLANK(INDEX('Policy Characteristics'!A:A,MATCH($C759,'Policy Characteristics'!$C:$C,0))),"",INDEX('Policy Characteristics'!A:A,MATCH($C759,'Policy Characteristics'!$C:$C,0)))</f>
        <v>Industry</v>
      </c>
      <c r="B759" s="366" t="str">
        <f>IF(ISBLANK(INDEX('Policy Characteristics'!B:B,MATCH($C759,'Policy Characteristics'!$C:$C,0))),"",INDEX('Policy Characteristics'!B:B,MATCH($C759,'Policy Characteristics'!$C:$C,0)))</f>
        <v>Electrification</v>
      </c>
      <c r="C759" s="354" t="str">
        <f t="shared" si="39"/>
        <v>Fraction of Eligible Industrial Energy Use Shifted to Electricity</v>
      </c>
      <c r="D759" s="348" t="s">
        <v>802</v>
      </c>
      <c r="E759" t="s">
        <v>844</v>
      </c>
      <c r="F759" t="s">
        <v>803</v>
      </c>
      <c r="G759" s="253" t="s">
        <v>845</v>
      </c>
      <c r="H759" s="18">
        <v>1909</v>
      </c>
      <c r="I759" s="367" t="s">
        <v>670</v>
      </c>
      <c r="J759" s="368" t="str">
        <f>IF(ISBLANK(INDEX('Policy Characteristics'!D:D,MATCH($C759,'Policy Characteristics'!$C:$C,0))),"",INDEX('Policy Characteristics'!D:D,MATCH($C759,'Policy Characteristics'!$C:$C,0)))</f>
        <v>Electrification</v>
      </c>
      <c r="K759" s="354" t="str">
        <f>IF(ISBLANK(INDEX('Policy Characteristics'!E:E,MATCH($C759,'Policy Characteristics'!$C:$C,0))),"",INDEX('Policy Characteristics'!E:E,MATCH($C759,'Policy Characteristics'!$C:$C,0)))</f>
        <v>indst shift to electricity</v>
      </c>
      <c r="L759" s="222">
        <f>IF(ISBLANK(INDEX('Policy Characteristics'!F:F,MATCH($C759,'Policy Characteristics'!$C:$C,0))),"",INDEX('Policy Characteristics'!F:F,MATCH($C759,'Policy Characteristics'!$C:$C,0)))</f>
        <v>0</v>
      </c>
      <c r="M759" s="222">
        <f>IF(ISBLANK(INDEX('Policy Characteristics'!G:G,MATCH($C759,'Policy Characteristics'!$C:$C,0))),"",INDEX('Policy Characteristics'!G:G,MATCH($C759,'Policy Characteristics'!$C:$C,0)))</f>
        <v>1</v>
      </c>
      <c r="N759" s="222">
        <f>IF(ISBLANK(INDEX('Policy Characteristics'!H:H,MATCH($C759,'Policy Characteristics'!$C:$C,0))),"",INDEX('Policy Characteristics'!H:H,MATCH($C759,'Policy Characteristics'!$C:$C,0)))</f>
        <v>0.01</v>
      </c>
      <c r="O759" s="354" t="str">
        <f>IF(ISBLANK(INDEX('Policy Characteristics'!I:I,MATCH($C759,'Policy Characteristics'!$C:$C,0))),"",INDEX('Policy Characteristics'!I:I,MATCH($C759,'Policy Characteristics'!$C:$C,0)))</f>
        <v>% of fuel shifted</v>
      </c>
      <c r="P759" s="354" t="str">
        <f>IF(ISBLANK(INDEX('Policy Characteristics'!J:J,MATCH($C759,'Policy Characteristics'!$C:$C,0))),"",INDEX('Policy Characteristics'!J:J,MATCH($C759,'Policy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9" s="354" t="str">
        <f>IF(ISBLANK(INDEX('Policy Characteristics'!K:K,MATCH($C759,'Policy Characteristics'!$C:$C,0))),"",INDEX('Policy Characteristics'!K:K,MATCH($C759,'Policy Characteristics'!$C:$C,0)))</f>
        <v>industry-ag-main.html#fuel-switching</v>
      </c>
      <c r="R759" s="354" t="str">
        <f>IF(ISBLANK(INDEX('Policy Characteristics'!L:L,MATCH($C759,'Policy Characteristics'!$C:$C,0))),"",INDEX('Policy Characteristics'!L:L,MATCH($C759,'Policy Characteristics'!$C:$C,0)))</f>
        <v>industry-elec-and-hydrogen.html</v>
      </c>
    </row>
    <row r="760" spans="1:18" ht="19.899999999999999" customHeight="1">
      <c r="A760" s="354" t="str">
        <f>IF(ISBLANK(INDEX('Policy Characteristics'!A:A,MATCH($C760,'Policy Characteristics'!$C:$C,0))),"",INDEX('Policy Characteristics'!A:A,MATCH($C760,'Policy Characteristics'!$C:$C,0)))</f>
        <v>Industry</v>
      </c>
      <c r="B760" s="366" t="str">
        <f>IF(ISBLANK(INDEX('Policy Characteristics'!B:B,MATCH($C760,'Policy Characteristics'!$C:$C,0))),"",INDEX('Policy Characteristics'!B:B,MATCH($C760,'Policy Characteristics'!$C:$C,0)))</f>
        <v>Electrification</v>
      </c>
      <c r="C760" s="354" t="str">
        <f t="shared" si="39"/>
        <v>Fraction of Eligible Industrial Energy Use Shifted to Electricity</v>
      </c>
      <c r="D760" s="348" t="s">
        <v>802</v>
      </c>
      <c r="E760" t="s">
        <v>846</v>
      </c>
      <c r="F760" t="s">
        <v>803</v>
      </c>
      <c r="G760" s="253" t="s">
        <v>847</v>
      </c>
      <c r="H760" s="18">
        <v>1910</v>
      </c>
      <c r="I760" s="367" t="s">
        <v>670</v>
      </c>
      <c r="J760" s="368" t="str">
        <f>IF(ISBLANK(INDEX('Policy Characteristics'!D:D,MATCH($C760,'Policy Characteristics'!$C:$C,0))),"",INDEX('Policy Characteristics'!D:D,MATCH($C760,'Policy Characteristics'!$C:$C,0)))</f>
        <v>Electrification</v>
      </c>
      <c r="K760" s="354" t="str">
        <f>IF(ISBLANK(INDEX('Policy Characteristics'!E:E,MATCH($C760,'Policy Characteristics'!$C:$C,0))),"",INDEX('Policy Characteristics'!E:E,MATCH($C760,'Policy Characteristics'!$C:$C,0)))</f>
        <v>indst shift to electricity</v>
      </c>
      <c r="L760" s="222">
        <f>IF(ISBLANK(INDEX('Policy Characteristics'!F:F,MATCH($C760,'Policy Characteristics'!$C:$C,0))),"",INDEX('Policy Characteristics'!F:F,MATCH($C760,'Policy Characteristics'!$C:$C,0)))</f>
        <v>0</v>
      </c>
      <c r="M760" s="222">
        <f>IF(ISBLANK(INDEX('Policy Characteristics'!G:G,MATCH($C760,'Policy Characteristics'!$C:$C,0))),"",INDEX('Policy Characteristics'!G:G,MATCH($C760,'Policy Characteristics'!$C:$C,0)))</f>
        <v>1</v>
      </c>
      <c r="N760" s="222">
        <f>IF(ISBLANK(INDEX('Policy Characteristics'!H:H,MATCH($C760,'Policy Characteristics'!$C:$C,0))),"",INDEX('Policy Characteristics'!H:H,MATCH($C760,'Policy Characteristics'!$C:$C,0)))</f>
        <v>0.01</v>
      </c>
      <c r="O760" s="354" t="str">
        <f>IF(ISBLANK(INDEX('Policy Characteristics'!I:I,MATCH($C760,'Policy Characteristics'!$C:$C,0))),"",INDEX('Policy Characteristics'!I:I,MATCH($C760,'Policy Characteristics'!$C:$C,0)))</f>
        <v>% of fuel shifted</v>
      </c>
      <c r="P760" s="354" t="str">
        <f>IF(ISBLANK(INDEX('Policy Characteristics'!J:J,MATCH($C760,'Policy Characteristics'!$C:$C,0))),"",INDEX('Policy Characteristics'!J:J,MATCH($C760,'Policy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0" s="354" t="str">
        <f>IF(ISBLANK(INDEX('Policy Characteristics'!K:K,MATCH($C760,'Policy Characteristics'!$C:$C,0))),"",INDEX('Policy Characteristics'!K:K,MATCH($C760,'Policy Characteristics'!$C:$C,0)))</f>
        <v>industry-ag-main.html#fuel-switching</v>
      </c>
      <c r="R760" s="354" t="str">
        <f>IF(ISBLANK(INDEX('Policy Characteristics'!L:L,MATCH($C760,'Policy Characteristics'!$C:$C,0))),"",INDEX('Policy Characteristics'!L:L,MATCH($C760,'Policy Characteristics'!$C:$C,0)))</f>
        <v>industry-elec-and-hydrogen.html</v>
      </c>
    </row>
    <row r="761" spans="1:18" ht="19.899999999999999" customHeight="1">
      <c r="A761" s="354" t="str">
        <f>IF(ISBLANK(INDEX('Policy Characteristics'!A:A,MATCH($C761,'Policy Characteristics'!$C:$C,0))),"",INDEX('Policy Characteristics'!A:A,MATCH($C761,'Policy Characteristics'!$C:$C,0)))</f>
        <v>Industry</v>
      </c>
      <c r="B761" s="366" t="str">
        <f>IF(ISBLANK(INDEX('Policy Characteristics'!B:B,MATCH($C761,'Policy Characteristics'!$C:$C,0))),"",INDEX('Policy Characteristics'!B:B,MATCH($C761,'Policy Characteristics'!$C:$C,0)))</f>
        <v>Electrification</v>
      </c>
      <c r="C761" s="354" t="str">
        <f t="shared" si="39"/>
        <v>Fraction of Eligible Industrial Energy Use Shifted to Electricity</v>
      </c>
      <c r="D761" s="348" t="s">
        <v>802</v>
      </c>
      <c r="E761" t="s">
        <v>848</v>
      </c>
      <c r="F761" t="s">
        <v>803</v>
      </c>
      <c r="G761" s="253" t="s">
        <v>849</v>
      </c>
      <c r="H761" s="18">
        <v>1911</v>
      </c>
      <c r="I761" s="367" t="s">
        <v>670</v>
      </c>
      <c r="J761" s="368" t="str">
        <f>IF(ISBLANK(INDEX('Policy Characteristics'!D:D,MATCH($C761,'Policy Characteristics'!$C:$C,0))),"",INDEX('Policy Characteristics'!D:D,MATCH($C761,'Policy Characteristics'!$C:$C,0)))</f>
        <v>Electrification</v>
      </c>
      <c r="K761" s="354" t="str">
        <f>IF(ISBLANK(INDEX('Policy Characteristics'!E:E,MATCH($C761,'Policy Characteristics'!$C:$C,0))),"",INDEX('Policy Characteristics'!E:E,MATCH($C761,'Policy Characteristics'!$C:$C,0)))</f>
        <v>indst shift to electricity</v>
      </c>
      <c r="L761" s="222">
        <f>IF(ISBLANK(INDEX('Policy Characteristics'!F:F,MATCH($C761,'Policy Characteristics'!$C:$C,0))),"",INDEX('Policy Characteristics'!F:F,MATCH($C761,'Policy Characteristics'!$C:$C,0)))</f>
        <v>0</v>
      </c>
      <c r="M761" s="222">
        <f>IF(ISBLANK(INDEX('Policy Characteristics'!G:G,MATCH($C761,'Policy Characteristics'!$C:$C,0))),"",INDEX('Policy Characteristics'!G:G,MATCH($C761,'Policy Characteristics'!$C:$C,0)))</f>
        <v>1</v>
      </c>
      <c r="N761" s="222">
        <f>IF(ISBLANK(INDEX('Policy Characteristics'!H:H,MATCH($C761,'Policy Characteristics'!$C:$C,0))),"",INDEX('Policy Characteristics'!H:H,MATCH($C761,'Policy Characteristics'!$C:$C,0)))</f>
        <v>0.01</v>
      </c>
      <c r="O761" s="354" t="str">
        <f>IF(ISBLANK(INDEX('Policy Characteristics'!I:I,MATCH($C761,'Policy Characteristics'!$C:$C,0))),"",INDEX('Policy Characteristics'!I:I,MATCH($C761,'Policy Characteristics'!$C:$C,0)))</f>
        <v>% of fuel shifted</v>
      </c>
      <c r="P761" s="354" t="str">
        <f>IF(ISBLANK(INDEX('Policy Characteristics'!J:J,MATCH($C761,'Policy Characteristics'!$C:$C,0))),"",INDEX('Policy Characteristics'!J:J,MATCH($C761,'Policy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1" s="354" t="str">
        <f>IF(ISBLANK(INDEX('Policy Characteristics'!K:K,MATCH($C761,'Policy Characteristics'!$C:$C,0))),"",INDEX('Policy Characteristics'!K:K,MATCH($C761,'Policy Characteristics'!$C:$C,0)))</f>
        <v>industry-ag-main.html#fuel-switching</v>
      </c>
      <c r="R761" s="354" t="str">
        <f>IF(ISBLANK(INDEX('Policy Characteristics'!L:L,MATCH($C761,'Policy Characteristics'!$C:$C,0))),"",INDEX('Policy Characteristics'!L:L,MATCH($C761,'Policy Characteristics'!$C:$C,0)))</f>
        <v>industry-elec-and-hydrogen.html</v>
      </c>
    </row>
    <row r="762" spans="1:18" ht="19.899999999999999" customHeight="1">
      <c r="A762" s="354" t="str">
        <f>IF(ISBLANK(INDEX('Policy Characteristics'!A:A,MATCH($C762,'Policy Characteristics'!$C:$C,0))),"",INDEX('Policy Characteristics'!A:A,MATCH($C762,'Policy Characteristics'!$C:$C,0)))</f>
        <v>Industry</v>
      </c>
      <c r="B762" s="366" t="str">
        <f>IF(ISBLANK(INDEX('Policy Characteristics'!B:B,MATCH($C762,'Policy Characteristics'!$C:$C,0))),"",INDEX('Policy Characteristics'!B:B,MATCH($C762,'Policy Characteristics'!$C:$C,0)))</f>
        <v>Electrification</v>
      </c>
      <c r="C762" s="354" t="str">
        <f t="shared" si="39"/>
        <v>Fraction of Eligible Industrial Energy Use Shifted to Electricity</v>
      </c>
      <c r="D762" s="348" t="s">
        <v>802</v>
      </c>
      <c r="E762" t="s">
        <v>850</v>
      </c>
      <c r="F762" t="s">
        <v>803</v>
      </c>
      <c r="G762" s="253" t="s">
        <v>851</v>
      </c>
      <c r="H762" s="18">
        <v>1912</v>
      </c>
      <c r="I762" s="367" t="s">
        <v>670</v>
      </c>
      <c r="J762" s="368" t="str">
        <f>IF(ISBLANK(INDEX('Policy Characteristics'!D:D,MATCH($C762,'Policy Characteristics'!$C:$C,0))),"",INDEX('Policy Characteristics'!D:D,MATCH($C762,'Policy Characteristics'!$C:$C,0)))</f>
        <v>Electrification</v>
      </c>
      <c r="K762" s="354" t="str">
        <f>IF(ISBLANK(INDEX('Policy Characteristics'!E:E,MATCH($C762,'Policy Characteristics'!$C:$C,0))),"",INDEX('Policy Characteristics'!E:E,MATCH($C762,'Policy Characteristics'!$C:$C,0)))</f>
        <v>indst shift to electricity</v>
      </c>
      <c r="L762" s="222">
        <f>IF(ISBLANK(INDEX('Policy Characteristics'!F:F,MATCH($C762,'Policy Characteristics'!$C:$C,0))),"",INDEX('Policy Characteristics'!F:F,MATCH($C762,'Policy Characteristics'!$C:$C,0)))</f>
        <v>0</v>
      </c>
      <c r="M762" s="222">
        <f>IF(ISBLANK(INDEX('Policy Characteristics'!G:G,MATCH($C762,'Policy Characteristics'!$C:$C,0))),"",INDEX('Policy Characteristics'!G:G,MATCH($C762,'Policy Characteristics'!$C:$C,0)))</f>
        <v>1</v>
      </c>
      <c r="N762" s="222">
        <f>IF(ISBLANK(INDEX('Policy Characteristics'!H:H,MATCH($C762,'Policy Characteristics'!$C:$C,0))),"",INDEX('Policy Characteristics'!H:H,MATCH($C762,'Policy Characteristics'!$C:$C,0)))</f>
        <v>0.01</v>
      </c>
      <c r="O762" s="354" t="str">
        <f>IF(ISBLANK(INDEX('Policy Characteristics'!I:I,MATCH($C762,'Policy Characteristics'!$C:$C,0))),"",INDEX('Policy Characteristics'!I:I,MATCH($C762,'Policy Characteristics'!$C:$C,0)))</f>
        <v>% of fuel shifted</v>
      </c>
      <c r="P762" s="354" t="str">
        <f>IF(ISBLANK(INDEX('Policy Characteristics'!J:J,MATCH($C762,'Policy Characteristics'!$C:$C,0))),"",INDEX('Policy Characteristics'!J:J,MATCH($C762,'Policy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2" s="354" t="str">
        <f>IF(ISBLANK(INDEX('Policy Characteristics'!K:K,MATCH($C762,'Policy Characteristics'!$C:$C,0))),"",INDEX('Policy Characteristics'!K:K,MATCH($C762,'Policy Characteristics'!$C:$C,0)))</f>
        <v>industry-ag-main.html#fuel-switching</v>
      </c>
      <c r="R762" s="354" t="str">
        <f>IF(ISBLANK(INDEX('Policy Characteristics'!L:L,MATCH($C762,'Policy Characteristics'!$C:$C,0))),"",INDEX('Policy Characteristics'!L:L,MATCH($C762,'Policy Characteristics'!$C:$C,0)))</f>
        <v>industry-elec-and-hydrogen.html</v>
      </c>
    </row>
    <row r="763" spans="1:18" ht="19.899999999999999" customHeight="1">
      <c r="A763" s="354" t="str">
        <f>IF(ISBLANK(INDEX('Policy Characteristics'!A:A,MATCH($C763,'Policy Characteristics'!$C:$C,0))),"",INDEX('Policy Characteristics'!A:A,MATCH($C763,'Policy Characteristics'!$C:$C,0)))</f>
        <v>Industry</v>
      </c>
      <c r="B763" s="366" t="str">
        <f>IF(ISBLANK(INDEX('Policy Characteristics'!B:B,MATCH($C763,'Policy Characteristics'!$C:$C,0))),"",INDEX('Policy Characteristics'!B:B,MATCH($C763,'Policy Characteristics'!$C:$C,0)))</f>
        <v>Electrification</v>
      </c>
      <c r="C763" s="354" t="str">
        <f t="shared" si="39"/>
        <v>Fraction of Eligible Industrial Energy Use Shifted to Electricity</v>
      </c>
      <c r="D763" s="348" t="s">
        <v>802</v>
      </c>
      <c r="E763" t="s">
        <v>852</v>
      </c>
      <c r="F763" t="s">
        <v>803</v>
      </c>
      <c r="G763" s="253" t="s">
        <v>852</v>
      </c>
      <c r="H763" s="18">
        <v>1913</v>
      </c>
      <c r="I763" s="367" t="s">
        <v>670</v>
      </c>
      <c r="J763" s="368" t="str">
        <f>IF(ISBLANK(INDEX('Policy Characteristics'!D:D,MATCH($C763,'Policy Characteristics'!$C:$C,0))),"",INDEX('Policy Characteristics'!D:D,MATCH($C763,'Policy Characteristics'!$C:$C,0)))</f>
        <v>Electrification</v>
      </c>
      <c r="K763" s="354" t="str">
        <f>IF(ISBLANK(INDEX('Policy Characteristics'!E:E,MATCH($C763,'Policy Characteristics'!$C:$C,0))),"",INDEX('Policy Characteristics'!E:E,MATCH($C763,'Policy Characteristics'!$C:$C,0)))</f>
        <v>indst shift to electricity</v>
      </c>
      <c r="L763" s="222">
        <f>IF(ISBLANK(INDEX('Policy Characteristics'!F:F,MATCH($C763,'Policy Characteristics'!$C:$C,0))),"",INDEX('Policy Characteristics'!F:F,MATCH($C763,'Policy Characteristics'!$C:$C,0)))</f>
        <v>0</v>
      </c>
      <c r="M763" s="222">
        <f>IF(ISBLANK(INDEX('Policy Characteristics'!G:G,MATCH($C763,'Policy Characteristics'!$C:$C,0))),"",INDEX('Policy Characteristics'!G:G,MATCH($C763,'Policy Characteristics'!$C:$C,0)))</f>
        <v>1</v>
      </c>
      <c r="N763" s="222">
        <f>IF(ISBLANK(INDEX('Policy Characteristics'!H:H,MATCH($C763,'Policy Characteristics'!$C:$C,0))),"",INDEX('Policy Characteristics'!H:H,MATCH($C763,'Policy Characteristics'!$C:$C,0)))</f>
        <v>0.01</v>
      </c>
      <c r="O763" s="354" t="str">
        <f>IF(ISBLANK(INDEX('Policy Characteristics'!I:I,MATCH($C763,'Policy Characteristics'!$C:$C,0))),"",INDEX('Policy Characteristics'!I:I,MATCH($C763,'Policy Characteristics'!$C:$C,0)))</f>
        <v>% of fuel shifted</v>
      </c>
      <c r="P763" s="354" t="str">
        <f>IF(ISBLANK(INDEX('Policy Characteristics'!J:J,MATCH($C763,'Policy Characteristics'!$C:$C,0))),"",INDEX('Policy Characteristics'!J:J,MATCH($C763,'Policy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3" s="354" t="str">
        <f>IF(ISBLANK(INDEX('Policy Characteristics'!K:K,MATCH($C763,'Policy Characteristics'!$C:$C,0))),"",INDEX('Policy Characteristics'!K:K,MATCH($C763,'Policy Characteristics'!$C:$C,0)))</f>
        <v>industry-ag-main.html#fuel-switching</v>
      </c>
      <c r="R763" s="354" t="str">
        <f>IF(ISBLANK(INDEX('Policy Characteristics'!L:L,MATCH($C763,'Policy Characteristics'!$C:$C,0))),"",INDEX('Policy Characteristics'!L:L,MATCH($C763,'Policy Characteristics'!$C:$C,0)))</f>
        <v>industry-elec-and-hydrogen.html</v>
      </c>
    </row>
    <row r="764" spans="1:18" ht="19.899999999999999" customHeight="1">
      <c r="A764" s="354" t="str">
        <f>IF(ISBLANK(INDEX('Policy Characteristics'!A:A,MATCH($C764,'Policy Characteristics'!$C:$C,0))),"",INDEX('Policy Characteristics'!A:A,MATCH($C764,'Policy Characteristics'!$C:$C,0)))</f>
        <v>Industry</v>
      </c>
      <c r="B764" s="366" t="str">
        <f>IF(ISBLANK(INDEX('Policy Characteristics'!B:B,MATCH($C764,'Policy Characteristics'!$C:$C,0))),"",INDEX('Policy Characteristics'!B:B,MATCH($C764,'Policy Characteristics'!$C:$C,0)))</f>
        <v>Electrification</v>
      </c>
      <c r="C764" s="354" t="str">
        <f t="shared" si="39"/>
        <v>Fraction of Eligible Industrial Energy Use Shifted to Electricity</v>
      </c>
      <c r="D764" s="348" t="s">
        <v>804</v>
      </c>
      <c r="E764" t="s">
        <v>838</v>
      </c>
      <c r="F764" t="s">
        <v>805</v>
      </c>
      <c r="G764" s="253" t="s">
        <v>839</v>
      </c>
      <c r="H764" s="18">
        <v>1914</v>
      </c>
      <c r="I764" s="367" t="s">
        <v>670</v>
      </c>
      <c r="J764" s="368" t="str">
        <f>IF(ISBLANK(INDEX('Policy Characteristics'!D:D,MATCH($C764,'Policy Characteristics'!$C:$C,0))),"",INDEX('Policy Characteristics'!D:D,MATCH($C764,'Policy Characteristics'!$C:$C,0)))</f>
        <v>Electrification</v>
      </c>
      <c r="K764" s="354" t="str">
        <f>IF(ISBLANK(INDEX('Policy Characteristics'!E:E,MATCH($C764,'Policy Characteristics'!$C:$C,0))),"",INDEX('Policy Characteristics'!E:E,MATCH($C764,'Policy Characteristics'!$C:$C,0)))</f>
        <v>indst shift to electricity</v>
      </c>
      <c r="L764" s="222">
        <f>IF(ISBLANK(INDEX('Policy Characteristics'!F:F,MATCH($C764,'Policy Characteristics'!$C:$C,0))),"",INDEX('Policy Characteristics'!F:F,MATCH($C764,'Policy Characteristics'!$C:$C,0)))</f>
        <v>0</v>
      </c>
      <c r="M764" s="222">
        <f>IF(ISBLANK(INDEX('Policy Characteristics'!G:G,MATCH($C764,'Policy Characteristics'!$C:$C,0))),"",INDEX('Policy Characteristics'!G:G,MATCH($C764,'Policy Characteristics'!$C:$C,0)))</f>
        <v>1</v>
      </c>
      <c r="N764" s="222">
        <f>IF(ISBLANK(INDEX('Policy Characteristics'!H:H,MATCH($C764,'Policy Characteristics'!$C:$C,0))),"",INDEX('Policy Characteristics'!H:H,MATCH($C764,'Policy Characteristics'!$C:$C,0)))</f>
        <v>0.01</v>
      </c>
      <c r="O764" s="354" t="str">
        <f>IF(ISBLANK(INDEX('Policy Characteristics'!I:I,MATCH($C764,'Policy Characteristics'!$C:$C,0))),"",INDEX('Policy Characteristics'!I:I,MATCH($C764,'Policy Characteristics'!$C:$C,0)))</f>
        <v>% of fuel shifted</v>
      </c>
      <c r="P764" s="354" t="str">
        <f>IF(ISBLANK(INDEX('Policy Characteristics'!J:J,MATCH($C764,'Policy Characteristics'!$C:$C,0))),"",INDEX('Policy Characteristics'!J:J,MATCH($C764,'Policy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4" s="354" t="str">
        <f>IF(ISBLANK(INDEX('Policy Characteristics'!K:K,MATCH($C764,'Policy Characteristics'!$C:$C,0))),"",INDEX('Policy Characteristics'!K:K,MATCH($C764,'Policy Characteristics'!$C:$C,0)))</f>
        <v>industry-ag-main.html#fuel-switching</v>
      </c>
      <c r="R764" s="354" t="str">
        <f>IF(ISBLANK(INDEX('Policy Characteristics'!L:L,MATCH($C764,'Policy Characteristics'!$C:$C,0))),"",INDEX('Policy Characteristics'!L:L,MATCH($C764,'Policy Characteristics'!$C:$C,0)))</f>
        <v>industry-elec-and-hydrogen.html</v>
      </c>
    </row>
    <row r="765" spans="1:18" ht="19.899999999999999" customHeight="1">
      <c r="A765" s="354" t="str">
        <f>IF(ISBLANK(INDEX('Policy Characteristics'!A:A,MATCH($C765,'Policy Characteristics'!$C:$C,0))),"",INDEX('Policy Characteristics'!A:A,MATCH($C765,'Policy Characteristics'!$C:$C,0)))</f>
        <v>Industry</v>
      </c>
      <c r="B765" s="366" t="str">
        <f>IF(ISBLANK(INDEX('Policy Characteristics'!B:B,MATCH($C765,'Policy Characteristics'!$C:$C,0))),"",INDEX('Policy Characteristics'!B:B,MATCH($C765,'Policy Characteristics'!$C:$C,0)))</f>
        <v>Electrification</v>
      </c>
      <c r="C765" s="354" t="str">
        <f t="shared" si="39"/>
        <v>Fraction of Eligible Industrial Energy Use Shifted to Electricity</v>
      </c>
      <c r="D765" s="348" t="s">
        <v>804</v>
      </c>
      <c r="E765" t="s">
        <v>840</v>
      </c>
      <c r="F765" t="s">
        <v>805</v>
      </c>
      <c r="G765" s="253" t="s">
        <v>841</v>
      </c>
      <c r="H765" s="18">
        <v>1915</v>
      </c>
      <c r="I765" s="367" t="s">
        <v>670</v>
      </c>
      <c r="J765" s="368" t="str">
        <f>IF(ISBLANK(INDEX('Policy Characteristics'!D:D,MATCH($C765,'Policy Characteristics'!$C:$C,0))),"",INDEX('Policy Characteristics'!D:D,MATCH($C765,'Policy Characteristics'!$C:$C,0)))</f>
        <v>Electrification</v>
      </c>
      <c r="K765" s="354" t="str">
        <f>IF(ISBLANK(INDEX('Policy Characteristics'!E:E,MATCH($C765,'Policy Characteristics'!$C:$C,0))),"",INDEX('Policy Characteristics'!E:E,MATCH($C765,'Policy Characteristics'!$C:$C,0)))</f>
        <v>indst shift to electricity</v>
      </c>
      <c r="L765" s="222">
        <f>IF(ISBLANK(INDEX('Policy Characteristics'!F:F,MATCH($C765,'Policy Characteristics'!$C:$C,0))),"",INDEX('Policy Characteristics'!F:F,MATCH($C765,'Policy Characteristics'!$C:$C,0)))</f>
        <v>0</v>
      </c>
      <c r="M765" s="222">
        <f>IF(ISBLANK(INDEX('Policy Characteristics'!G:G,MATCH($C765,'Policy Characteristics'!$C:$C,0))),"",INDEX('Policy Characteristics'!G:G,MATCH($C765,'Policy Characteristics'!$C:$C,0)))</f>
        <v>1</v>
      </c>
      <c r="N765" s="222">
        <f>IF(ISBLANK(INDEX('Policy Characteristics'!H:H,MATCH($C765,'Policy Characteristics'!$C:$C,0))),"",INDEX('Policy Characteristics'!H:H,MATCH($C765,'Policy Characteristics'!$C:$C,0)))</f>
        <v>0.01</v>
      </c>
      <c r="O765" s="354" t="str">
        <f>IF(ISBLANK(INDEX('Policy Characteristics'!I:I,MATCH($C765,'Policy Characteristics'!$C:$C,0))),"",INDEX('Policy Characteristics'!I:I,MATCH($C765,'Policy Characteristics'!$C:$C,0)))</f>
        <v>% of fuel shifted</v>
      </c>
      <c r="P765" s="354" t="str">
        <f>IF(ISBLANK(INDEX('Policy Characteristics'!J:J,MATCH($C765,'Policy Characteristics'!$C:$C,0))),"",INDEX('Policy Characteristics'!J:J,MATCH($C765,'Policy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5" s="354" t="str">
        <f>IF(ISBLANK(INDEX('Policy Characteristics'!K:K,MATCH($C765,'Policy Characteristics'!$C:$C,0))),"",INDEX('Policy Characteristics'!K:K,MATCH($C765,'Policy Characteristics'!$C:$C,0)))</f>
        <v>industry-ag-main.html#fuel-switching</v>
      </c>
      <c r="R765" s="354" t="str">
        <f>IF(ISBLANK(INDEX('Policy Characteristics'!L:L,MATCH($C765,'Policy Characteristics'!$C:$C,0))),"",INDEX('Policy Characteristics'!L:L,MATCH($C765,'Policy Characteristics'!$C:$C,0)))</f>
        <v>industry-elec-and-hydrogen.html</v>
      </c>
    </row>
    <row r="766" spans="1:18" ht="19.899999999999999" customHeight="1">
      <c r="A766" s="354" t="str">
        <f>IF(ISBLANK(INDEX('Policy Characteristics'!A:A,MATCH($C766,'Policy Characteristics'!$C:$C,0))),"",INDEX('Policy Characteristics'!A:A,MATCH($C766,'Policy Characteristics'!$C:$C,0)))</f>
        <v>Industry</v>
      </c>
      <c r="B766" s="366" t="str">
        <f>IF(ISBLANK(INDEX('Policy Characteristics'!B:B,MATCH($C766,'Policy Characteristics'!$C:$C,0))),"",INDEX('Policy Characteristics'!B:B,MATCH($C766,'Policy Characteristics'!$C:$C,0)))</f>
        <v>Electrification</v>
      </c>
      <c r="C766" s="354" t="str">
        <f t="shared" si="39"/>
        <v>Fraction of Eligible Industrial Energy Use Shifted to Electricity</v>
      </c>
      <c r="D766" s="348" t="s">
        <v>804</v>
      </c>
      <c r="E766" t="s">
        <v>842</v>
      </c>
      <c r="F766" t="s">
        <v>805</v>
      </c>
      <c r="G766" s="253" t="s">
        <v>843</v>
      </c>
      <c r="H766" s="18">
        <v>1916</v>
      </c>
      <c r="I766" s="367" t="s">
        <v>670</v>
      </c>
      <c r="J766" s="368" t="str">
        <f>IF(ISBLANK(INDEX('Policy Characteristics'!D:D,MATCH($C766,'Policy Characteristics'!$C:$C,0))),"",INDEX('Policy Characteristics'!D:D,MATCH($C766,'Policy Characteristics'!$C:$C,0)))</f>
        <v>Electrification</v>
      </c>
      <c r="K766" s="354" t="str">
        <f>IF(ISBLANK(INDEX('Policy Characteristics'!E:E,MATCH($C766,'Policy Characteristics'!$C:$C,0))),"",INDEX('Policy Characteristics'!E:E,MATCH($C766,'Policy Characteristics'!$C:$C,0)))</f>
        <v>indst shift to electricity</v>
      </c>
      <c r="L766" s="222">
        <f>IF(ISBLANK(INDEX('Policy Characteristics'!F:F,MATCH($C766,'Policy Characteristics'!$C:$C,0))),"",INDEX('Policy Characteristics'!F:F,MATCH($C766,'Policy Characteristics'!$C:$C,0)))</f>
        <v>0</v>
      </c>
      <c r="M766" s="222">
        <f>IF(ISBLANK(INDEX('Policy Characteristics'!G:G,MATCH($C766,'Policy Characteristics'!$C:$C,0))),"",INDEX('Policy Characteristics'!G:G,MATCH($C766,'Policy Characteristics'!$C:$C,0)))</f>
        <v>1</v>
      </c>
      <c r="N766" s="222">
        <f>IF(ISBLANK(INDEX('Policy Characteristics'!H:H,MATCH($C766,'Policy Characteristics'!$C:$C,0))),"",INDEX('Policy Characteristics'!H:H,MATCH($C766,'Policy Characteristics'!$C:$C,0)))</f>
        <v>0.01</v>
      </c>
      <c r="O766" s="354" t="str">
        <f>IF(ISBLANK(INDEX('Policy Characteristics'!I:I,MATCH($C766,'Policy Characteristics'!$C:$C,0))),"",INDEX('Policy Characteristics'!I:I,MATCH($C766,'Policy Characteristics'!$C:$C,0)))</f>
        <v>% of fuel shifted</v>
      </c>
      <c r="P766" s="354" t="str">
        <f>IF(ISBLANK(INDEX('Policy Characteristics'!J:J,MATCH($C766,'Policy Characteristics'!$C:$C,0))),"",INDEX('Policy Characteristics'!J:J,MATCH($C766,'Policy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6" s="354" t="str">
        <f>IF(ISBLANK(INDEX('Policy Characteristics'!K:K,MATCH($C766,'Policy Characteristics'!$C:$C,0))),"",INDEX('Policy Characteristics'!K:K,MATCH($C766,'Policy Characteristics'!$C:$C,0)))</f>
        <v>industry-ag-main.html#fuel-switching</v>
      </c>
      <c r="R766" s="354" t="str">
        <f>IF(ISBLANK(INDEX('Policy Characteristics'!L:L,MATCH($C766,'Policy Characteristics'!$C:$C,0))),"",INDEX('Policy Characteristics'!L:L,MATCH($C766,'Policy Characteristics'!$C:$C,0)))</f>
        <v>industry-elec-and-hydrogen.html</v>
      </c>
    </row>
    <row r="767" spans="1:18" ht="19.899999999999999" customHeight="1">
      <c r="A767" s="354" t="str">
        <f>IF(ISBLANK(INDEX('Policy Characteristics'!A:A,MATCH($C767,'Policy Characteristics'!$C:$C,0))),"",INDEX('Policy Characteristics'!A:A,MATCH($C767,'Policy Characteristics'!$C:$C,0)))</f>
        <v>Industry</v>
      </c>
      <c r="B767" s="366" t="str">
        <f>IF(ISBLANK(INDEX('Policy Characteristics'!B:B,MATCH($C767,'Policy Characteristics'!$C:$C,0))),"",INDEX('Policy Characteristics'!B:B,MATCH($C767,'Policy Characteristics'!$C:$C,0)))</f>
        <v>Electrification</v>
      </c>
      <c r="C767" s="354" t="str">
        <f t="shared" si="39"/>
        <v>Fraction of Eligible Industrial Energy Use Shifted to Electricity</v>
      </c>
      <c r="D767" s="348" t="s">
        <v>804</v>
      </c>
      <c r="E767" t="s">
        <v>844</v>
      </c>
      <c r="F767" t="s">
        <v>805</v>
      </c>
      <c r="G767" s="253" t="s">
        <v>845</v>
      </c>
      <c r="H767" s="18">
        <v>1917</v>
      </c>
      <c r="I767" s="367" t="s">
        <v>670</v>
      </c>
      <c r="J767" s="368" t="str">
        <f>IF(ISBLANK(INDEX('Policy Characteristics'!D:D,MATCH($C767,'Policy Characteristics'!$C:$C,0))),"",INDEX('Policy Characteristics'!D:D,MATCH($C767,'Policy Characteristics'!$C:$C,0)))</f>
        <v>Electrification</v>
      </c>
      <c r="K767" s="354" t="str">
        <f>IF(ISBLANK(INDEX('Policy Characteristics'!E:E,MATCH($C767,'Policy Characteristics'!$C:$C,0))),"",INDEX('Policy Characteristics'!E:E,MATCH($C767,'Policy Characteristics'!$C:$C,0)))</f>
        <v>indst shift to electricity</v>
      </c>
      <c r="L767" s="222">
        <f>IF(ISBLANK(INDEX('Policy Characteristics'!F:F,MATCH($C767,'Policy Characteristics'!$C:$C,0))),"",INDEX('Policy Characteristics'!F:F,MATCH($C767,'Policy Characteristics'!$C:$C,0)))</f>
        <v>0</v>
      </c>
      <c r="M767" s="222">
        <f>IF(ISBLANK(INDEX('Policy Characteristics'!G:G,MATCH($C767,'Policy Characteristics'!$C:$C,0))),"",INDEX('Policy Characteristics'!G:G,MATCH($C767,'Policy Characteristics'!$C:$C,0)))</f>
        <v>1</v>
      </c>
      <c r="N767" s="222">
        <f>IF(ISBLANK(INDEX('Policy Characteristics'!H:H,MATCH($C767,'Policy Characteristics'!$C:$C,0))),"",INDEX('Policy Characteristics'!H:H,MATCH($C767,'Policy Characteristics'!$C:$C,0)))</f>
        <v>0.01</v>
      </c>
      <c r="O767" s="354" t="str">
        <f>IF(ISBLANK(INDEX('Policy Characteristics'!I:I,MATCH($C767,'Policy Characteristics'!$C:$C,0))),"",INDEX('Policy Characteristics'!I:I,MATCH($C767,'Policy Characteristics'!$C:$C,0)))</f>
        <v>% of fuel shifted</v>
      </c>
      <c r="P767" s="354" t="str">
        <f>IF(ISBLANK(INDEX('Policy Characteristics'!J:J,MATCH($C767,'Policy Characteristics'!$C:$C,0))),"",INDEX('Policy Characteristics'!J:J,MATCH($C767,'Policy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7" s="354" t="str">
        <f>IF(ISBLANK(INDEX('Policy Characteristics'!K:K,MATCH($C767,'Policy Characteristics'!$C:$C,0))),"",INDEX('Policy Characteristics'!K:K,MATCH($C767,'Policy Characteristics'!$C:$C,0)))</f>
        <v>industry-ag-main.html#fuel-switching</v>
      </c>
      <c r="R767" s="354" t="str">
        <f>IF(ISBLANK(INDEX('Policy Characteristics'!L:L,MATCH($C767,'Policy Characteristics'!$C:$C,0))),"",INDEX('Policy Characteristics'!L:L,MATCH($C767,'Policy Characteristics'!$C:$C,0)))</f>
        <v>industry-elec-and-hydrogen.html</v>
      </c>
    </row>
    <row r="768" spans="1:18" ht="19.899999999999999" customHeight="1">
      <c r="A768" s="354" t="str">
        <f>IF(ISBLANK(INDEX('Policy Characteristics'!A:A,MATCH($C768,'Policy Characteristics'!$C:$C,0))),"",INDEX('Policy Characteristics'!A:A,MATCH($C768,'Policy Characteristics'!$C:$C,0)))</f>
        <v>Industry</v>
      </c>
      <c r="B768" s="366" t="str">
        <f>IF(ISBLANK(INDEX('Policy Characteristics'!B:B,MATCH($C768,'Policy Characteristics'!$C:$C,0))),"",INDEX('Policy Characteristics'!B:B,MATCH($C768,'Policy Characteristics'!$C:$C,0)))</f>
        <v>Electrification</v>
      </c>
      <c r="C768" s="354" t="str">
        <f t="shared" si="39"/>
        <v>Fraction of Eligible Industrial Energy Use Shifted to Electricity</v>
      </c>
      <c r="D768" s="348" t="s">
        <v>804</v>
      </c>
      <c r="E768" t="s">
        <v>846</v>
      </c>
      <c r="F768" t="s">
        <v>805</v>
      </c>
      <c r="G768" s="253" t="s">
        <v>847</v>
      </c>
      <c r="H768" s="18">
        <v>1918</v>
      </c>
      <c r="I768" s="367" t="s">
        <v>670</v>
      </c>
      <c r="J768" s="368" t="str">
        <f>IF(ISBLANK(INDEX('Policy Characteristics'!D:D,MATCH($C768,'Policy Characteristics'!$C:$C,0))),"",INDEX('Policy Characteristics'!D:D,MATCH($C768,'Policy Characteristics'!$C:$C,0)))</f>
        <v>Electrification</v>
      </c>
      <c r="K768" s="354" t="str">
        <f>IF(ISBLANK(INDEX('Policy Characteristics'!E:E,MATCH($C768,'Policy Characteristics'!$C:$C,0))),"",INDEX('Policy Characteristics'!E:E,MATCH($C768,'Policy Characteristics'!$C:$C,0)))</f>
        <v>indst shift to electricity</v>
      </c>
      <c r="L768" s="222">
        <f>IF(ISBLANK(INDEX('Policy Characteristics'!F:F,MATCH($C768,'Policy Characteristics'!$C:$C,0))),"",INDEX('Policy Characteristics'!F:F,MATCH($C768,'Policy Characteristics'!$C:$C,0)))</f>
        <v>0</v>
      </c>
      <c r="M768" s="222">
        <f>IF(ISBLANK(INDEX('Policy Characteristics'!G:G,MATCH($C768,'Policy Characteristics'!$C:$C,0))),"",INDEX('Policy Characteristics'!G:G,MATCH($C768,'Policy Characteristics'!$C:$C,0)))</f>
        <v>1</v>
      </c>
      <c r="N768" s="222">
        <f>IF(ISBLANK(INDEX('Policy Characteristics'!H:H,MATCH($C768,'Policy Characteristics'!$C:$C,0))),"",INDEX('Policy Characteristics'!H:H,MATCH($C768,'Policy Characteristics'!$C:$C,0)))</f>
        <v>0.01</v>
      </c>
      <c r="O768" s="354" t="str">
        <f>IF(ISBLANK(INDEX('Policy Characteristics'!I:I,MATCH($C768,'Policy Characteristics'!$C:$C,0))),"",INDEX('Policy Characteristics'!I:I,MATCH($C768,'Policy Characteristics'!$C:$C,0)))</f>
        <v>% of fuel shifted</v>
      </c>
      <c r="P768" s="354" t="str">
        <f>IF(ISBLANK(INDEX('Policy Characteristics'!J:J,MATCH($C768,'Policy Characteristics'!$C:$C,0))),"",INDEX('Policy Characteristics'!J:J,MATCH($C768,'Policy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8" s="354" t="str">
        <f>IF(ISBLANK(INDEX('Policy Characteristics'!K:K,MATCH($C768,'Policy Characteristics'!$C:$C,0))),"",INDEX('Policy Characteristics'!K:K,MATCH($C768,'Policy Characteristics'!$C:$C,0)))</f>
        <v>industry-ag-main.html#fuel-switching</v>
      </c>
      <c r="R768" s="354" t="str">
        <f>IF(ISBLANK(INDEX('Policy Characteristics'!L:L,MATCH($C768,'Policy Characteristics'!$C:$C,0))),"",INDEX('Policy Characteristics'!L:L,MATCH($C768,'Policy Characteristics'!$C:$C,0)))</f>
        <v>industry-elec-and-hydrogen.html</v>
      </c>
    </row>
    <row r="769" spans="1:18" ht="19.899999999999999" customHeight="1">
      <c r="A769" s="354" t="str">
        <f>IF(ISBLANK(INDEX('Policy Characteristics'!A:A,MATCH($C769,'Policy Characteristics'!$C:$C,0))),"",INDEX('Policy Characteristics'!A:A,MATCH($C769,'Policy Characteristics'!$C:$C,0)))</f>
        <v>Industry</v>
      </c>
      <c r="B769" s="366" t="str">
        <f>IF(ISBLANK(INDEX('Policy Characteristics'!B:B,MATCH($C769,'Policy Characteristics'!$C:$C,0))),"",INDEX('Policy Characteristics'!B:B,MATCH($C769,'Policy Characteristics'!$C:$C,0)))</f>
        <v>Electrification</v>
      </c>
      <c r="C769" s="354" t="str">
        <f t="shared" si="39"/>
        <v>Fraction of Eligible Industrial Energy Use Shifted to Electricity</v>
      </c>
      <c r="D769" s="348" t="s">
        <v>804</v>
      </c>
      <c r="E769" t="s">
        <v>848</v>
      </c>
      <c r="F769" t="s">
        <v>805</v>
      </c>
      <c r="G769" s="253" t="s">
        <v>849</v>
      </c>
      <c r="H769" s="18">
        <v>1919</v>
      </c>
      <c r="I769" s="367" t="s">
        <v>670</v>
      </c>
      <c r="J769" s="368" t="str">
        <f>IF(ISBLANK(INDEX('Policy Characteristics'!D:D,MATCH($C769,'Policy Characteristics'!$C:$C,0))),"",INDEX('Policy Characteristics'!D:D,MATCH($C769,'Policy Characteristics'!$C:$C,0)))</f>
        <v>Electrification</v>
      </c>
      <c r="K769" s="354" t="str">
        <f>IF(ISBLANK(INDEX('Policy Characteristics'!E:E,MATCH($C769,'Policy Characteristics'!$C:$C,0))),"",INDEX('Policy Characteristics'!E:E,MATCH($C769,'Policy Characteristics'!$C:$C,0)))</f>
        <v>indst shift to electricity</v>
      </c>
      <c r="L769" s="222">
        <f>IF(ISBLANK(INDEX('Policy Characteristics'!F:F,MATCH($C769,'Policy Characteristics'!$C:$C,0))),"",INDEX('Policy Characteristics'!F:F,MATCH($C769,'Policy Characteristics'!$C:$C,0)))</f>
        <v>0</v>
      </c>
      <c r="M769" s="222">
        <f>IF(ISBLANK(INDEX('Policy Characteristics'!G:G,MATCH($C769,'Policy Characteristics'!$C:$C,0))),"",INDEX('Policy Characteristics'!G:G,MATCH($C769,'Policy Characteristics'!$C:$C,0)))</f>
        <v>1</v>
      </c>
      <c r="N769" s="222">
        <f>IF(ISBLANK(INDEX('Policy Characteristics'!H:H,MATCH($C769,'Policy Characteristics'!$C:$C,0))),"",INDEX('Policy Characteristics'!H:H,MATCH($C769,'Policy Characteristics'!$C:$C,0)))</f>
        <v>0.01</v>
      </c>
      <c r="O769" s="354" t="str">
        <f>IF(ISBLANK(INDEX('Policy Characteristics'!I:I,MATCH($C769,'Policy Characteristics'!$C:$C,0))),"",INDEX('Policy Characteristics'!I:I,MATCH($C769,'Policy Characteristics'!$C:$C,0)))</f>
        <v>% of fuel shifted</v>
      </c>
      <c r="P769" s="354" t="str">
        <f>IF(ISBLANK(INDEX('Policy Characteristics'!J:J,MATCH($C769,'Policy Characteristics'!$C:$C,0))),"",INDEX('Policy Characteristics'!J:J,MATCH($C769,'Policy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9" s="354" t="str">
        <f>IF(ISBLANK(INDEX('Policy Characteristics'!K:K,MATCH($C769,'Policy Characteristics'!$C:$C,0))),"",INDEX('Policy Characteristics'!K:K,MATCH($C769,'Policy Characteristics'!$C:$C,0)))</f>
        <v>industry-ag-main.html#fuel-switching</v>
      </c>
      <c r="R769" s="354" t="str">
        <f>IF(ISBLANK(INDEX('Policy Characteristics'!L:L,MATCH($C769,'Policy Characteristics'!$C:$C,0))),"",INDEX('Policy Characteristics'!L:L,MATCH($C769,'Policy Characteristics'!$C:$C,0)))</f>
        <v>industry-elec-and-hydrogen.html</v>
      </c>
    </row>
    <row r="770" spans="1:18" ht="19.899999999999999" customHeight="1">
      <c r="A770" s="354" t="str">
        <f>IF(ISBLANK(INDEX('Policy Characteristics'!A:A,MATCH($C770,'Policy Characteristics'!$C:$C,0))),"",INDEX('Policy Characteristics'!A:A,MATCH($C770,'Policy Characteristics'!$C:$C,0)))</f>
        <v>Industry</v>
      </c>
      <c r="B770" s="366" t="str">
        <f>IF(ISBLANK(INDEX('Policy Characteristics'!B:B,MATCH($C770,'Policy Characteristics'!$C:$C,0))),"",INDEX('Policy Characteristics'!B:B,MATCH($C770,'Policy Characteristics'!$C:$C,0)))</f>
        <v>Electrification</v>
      </c>
      <c r="C770" s="354" t="str">
        <f t="shared" si="39"/>
        <v>Fraction of Eligible Industrial Energy Use Shifted to Electricity</v>
      </c>
      <c r="D770" s="348" t="s">
        <v>804</v>
      </c>
      <c r="E770" t="s">
        <v>850</v>
      </c>
      <c r="F770" t="s">
        <v>805</v>
      </c>
      <c r="G770" s="253" t="s">
        <v>851</v>
      </c>
      <c r="H770" s="18">
        <v>1920</v>
      </c>
      <c r="I770" s="367" t="s">
        <v>670</v>
      </c>
      <c r="J770" s="368" t="str">
        <f>IF(ISBLANK(INDEX('Policy Characteristics'!D:D,MATCH($C770,'Policy Characteristics'!$C:$C,0))),"",INDEX('Policy Characteristics'!D:D,MATCH($C770,'Policy Characteristics'!$C:$C,0)))</f>
        <v>Electrification</v>
      </c>
      <c r="K770" s="354" t="str">
        <f>IF(ISBLANK(INDEX('Policy Characteristics'!E:E,MATCH($C770,'Policy Characteristics'!$C:$C,0))),"",INDEX('Policy Characteristics'!E:E,MATCH($C770,'Policy Characteristics'!$C:$C,0)))</f>
        <v>indst shift to electricity</v>
      </c>
      <c r="L770" s="222">
        <f>IF(ISBLANK(INDEX('Policy Characteristics'!F:F,MATCH($C770,'Policy Characteristics'!$C:$C,0))),"",INDEX('Policy Characteristics'!F:F,MATCH($C770,'Policy Characteristics'!$C:$C,0)))</f>
        <v>0</v>
      </c>
      <c r="M770" s="222">
        <f>IF(ISBLANK(INDEX('Policy Characteristics'!G:G,MATCH($C770,'Policy Characteristics'!$C:$C,0))),"",INDEX('Policy Characteristics'!G:G,MATCH($C770,'Policy Characteristics'!$C:$C,0)))</f>
        <v>1</v>
      </c>
      <c r="N770" s="222">
        <f>IF(ISBLANK(INDEX('Policy Characteristics'!H:H,MATCH($C770,'Policy Characteristics'!$C:$C,0))),"",INDEX('Policy Characteristics'!H:H,MATCH($C770,'Policy Characteristics'!$C:$C,0)))</f>
        <v>0.01</v>
      </c>
      <c r="O770" s="354" t="str">
        <f>IF(ISBLANK(INDEX('Policy Characteristics'!I:I,MATCH($C770,'Policy Characteristics'!$C:$C,0))),"",INDEX('Policy Characteristics'!I:I,MATCH($C770,'Policy Characteristics'!$C:$C,0)))</f>
        <v>% of fuel shifted</v>
      </c>
      <c r="P770" s="354" t="str">
        <f>IF(ISBLANK(INDEX('Policy Characteristics'!J:J,MATCH($C770,'Policy Characteristics'!$C:$C,0))),"",INDEX('Policy Characteristics'!J:J,MATCH($C770,'Policy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0" s="354" t="str">
        <f>IF(ISBLANK(INDEX('Policy Characteristics'!K:K,MATCH($C770,'Policy Characteristics'!$C:$C,0))),"",INDEX('Policy Characteristics'!K:K,MATCH($C770,'Policy Characteristics'!$C:$C,0)))</f>
        <v>industry-ag-main.html#fuel-switching</v>
      </c>
      <c r="R770" s="354" t="str">
        <f>IF(ISBLANK(INDEX('Policy Characteristics'!L:L,MATCH($C770,'Policy Characteristics'!$C:$C,0))),"",INDEX('Policy Characteristics'!L:L,MATCH($C770,'Policy Characteristics'!$C:$C,0)))</f>
        <v>industry-elec-and-hydrogen.html</v>
      </c>
    </row>
    <row r="771" spans="1:18" ht="19.899999999999999" customHeight="1">
      <c r="A771" s="354" t="str">
        <f>IF(ISBLANK(INDEX('Policy Characteristics'!A:A,MATCH($C771,'Policy Characteristics'!$C:$C,0))),"",INDEX('Policy Characteristics'!A:A,MATCH($C771,'Policy Characteristics'!$C:$C,0)))</f>
        <v>Industry</v>
      </c>
      <c r="B771" s="366" t="str">
        <f>IF(ISBLANK(INDEX('Policy Characteristics'!B:B,MATCH($C771,'Policy Characteristics'!$C:$C,0))),"",INDEX('Policy Characteristics'!B:B,MATCH($C771,'Policy Characteristics'!$C:$C,0)))</f>
        <v>Electrification</v>
      </c>
      <c r="C771" s="354" t="str">
        <f t="shared" si="39"/>
        <v>Fraction of Eligible Industrial Energy Use Shifted to Electricity</v>
      </c>
      <c r="D771" s="348" t="s">
        <v>804</v>
      </c>
      <c r="E771" t="s">
        <v>852</v>
      </c>
      <c r="F771" t="s">
        <v>805</v>
      </c>
      <c r="G771" s="253" t="s">
        <v>852</v>
      </c>
      <c r="H771" s="18">
        <v>1921</v>
      </c>
      <c r="I771" s="367" t="s">
        <v>670</v>
      </c>
      <c r="J771" s="368" t="str">
        <f>IF(ISBLANK(INDEX('Policy Characteristics'!D:D,MATCH($C771,'Policy Characteristics'!$C:$C,0))),"",INDEX('Policy Characteristics'!D:D,MATCH($C771,'Policy Characteristics'!$C:$C,0)))</f>
        <v>Electrification</v>
      </c>
      <c r="K771" s="354" t="str">
        <f>IF(ISBLANK(INDEX('Policy Characteristics'!E:E,MATCH($C771,'Policy Characteristics'!$C:$C,0))),"",INDEX('Policy Characteristics'!E:E,MATCH($C771,'Policy Characteristics'!$C:$C,0)))</f>
        <v>indst shift to electricity</v>
      </c>
      <c r="L771" s="222">
        <f>IF(ISBLANK(INDEX('Policy Characteristics'!F:F,MATCH($C771,'Policy Characteristics'!$C:$C,0))),"",INDEX('Policy Characteristics'!F:F,MATCH($C771,'Policy Characteristics'!$C:$C,0)))</f>
        <v>0</v>
      </c>
      <c r="M771" s="222">
        <f>IF(ISBLANK(INDEX('Policy Characteristics'!G:G,MATCH($C771,'Policy Characteristics'!$C:$C,0))),"",INDEX('Policy Characteristics'!G:G,MATCH($C771,'Policy Characteristics'!$C:$C,0)))</f>
        <v>1</v>
      </c>
      <c r="N771" s="222">
        <f>IF(ISBLANK(INDEX('Policy Characteristics'!H:H,MATCH($C771,'Policy Characteristics'!$C:$C,0))),"",INDEX('Policy Characteristics'!H:H,MATCH($C771,'Policy Characteristics'!$C:$C,0)))</f>
        <v>0.01</v>
      </c>
      <c r="O771" s="354" t="str">
        <f>IF(ISBLANK(INDEX('Policy Characteristics'!I:I,MATCH($C771,'Policy Characteristics'!$C:$C,0))),"",INDEX('Policy Characteristics'!I:I,MATCH($C771,'Policy Characteristics'!$C:$C,0)))</f>
        <v>% of fuel shifted</v>
      </c>
      <c r="P771" s="354" t="str">
        <f>IF(ISBLANK(INDEX('Policy Characteristics'!J:J,MATCH($C771,'Policy Characteristics'!$C:$C,0))),"",INDEX('Policy Characteristics'!J:J,MATCH($C771,'Policy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1" s="354" t="str">
        <f>IF(ISBLANK(INDEX('Policy Characteristics'!K:K,MATCH($C771,'Policy Characteristics'!$C:$C,0))),"",INDEX('Policy Characteristics'!K:K,MATCH($C771,'Policy Characteristics'!$C:$C,0)))</f>
        <v>industry-ag-main.html#fuel-switching</v>
      </c>
      <c r="R771" s="354" t="str">
        <f>IF(ISBLANK(INDEX('Policy Characteristics'!L:L,MATCH($C771,'Policy Characteristics'!$C:$C,0))),"",INDEX('Policy Characteristics'!L:L,MATCH($C771,'Policy Characteristics'!$C:$C,0)))</f>
        <v>industry-elec-and-hydrogen.html</v>
      </c>
    </row>
    <row r="772" spans="1:18" ht="19.899999999999999" customHeight="1">
      <c r="A772" s="354" t="str">
        <f>IF(ISBLANK(INDEX('Policy Characteristics'!A:A,MATCH($C772,'Policy Characteristics'!$C:$C,0))),"",INDEX('Policy Characteristics'!A:A,MATCH($C772,'Policy Characteristics'!$C:$C,0)))</f>
        <v>Industry</v>
      </c>
      <c r="B772" s="366" t="str">
        <f>IF(ISBLANK(INDEX('Policy Characteristics'!B:B,MATCH($C772,'Policy Characteristics'!$C:$C,0))),"",INDEX('Policy Characteristics'!B:B,MATCH($C772,'Policy Characteristics'!$C:$C,0)))</f>
        <v>Electrification</v>
      </c>
      <c r="C772" s="354" t="str">
        <f t="shared" si="39"/>
        <v>Fraction of Eligible Industrial Energy Use Shifted to Electricity</v>
      </c>
      <c r="D772" s="348" t="s">
        <v>806</v>
      </c>
      <c r="E772" t="s">
        <v>838</v>
      </c>
      <c r="F772" t="s">
        <v>807</v>
      </c>
      <c r="G772" s="253" t="s">
        <v>839</v>
      </c>
      <c r="H772" s="18">
        <v>1922</v>
      </c>
      <c r="I772" s="367" t="s">
        <v>670</v>
      </c>
      <c r="J772" s="368" t="str">
        <f>IF(ISBLANK(INDEX('Policy Characteristics'!D:D,MATCH($C772,'Policy Characteristics'!$C:$C,0))),"",INDEX('Policy Characteristics'!D:D,MATCH($C772,'Policy Characteristics'!$C:$C,0)))</f>
        <v>Electrification</v>
      </c>
      <c r="K772" s="354" t="str">
        <f>IF(ISBLANK(INDEX('Policy Characteristics'!E:E,MATCH($C772,'Policy Characteristics'!$C:$C,0))),"",INDEX('Policy Characteristics'!E:E,MATCH($C772,'Policy Characteristics'!$C:$C,0)))</f>
        <v>indst shift to electricity</v>
      </c>
      <c r="L772" s="222">
        <f>IF(ISBLANK(INDEX('Policy Characteristics'!F:F,MATCH($C772,'Policy Characteristics'!$C:$C,0))),"",INDEX('Policy Characteristics'!F:F,MATCH($C772,'Policy Characteristics'!$C:$C,0)))</f>
        <v>0</v>
      </c>
      <c r="M772" s="222">
        <f>IF(ISBLANK(INDEX('Policy Characteristics'!G:G,MATCH($C772,'Policy Characteristics'!$C:$C,0))),"",INDEX('Policy Characteristics'!G:G,MATCH($C772,'Policy Characteristics'!$C:$C,0)))</f>
        <v>1</v>
      </c>
      <c r="N772" s="222">
        <f>IF(ISBLANK(INDEX('Policy Characteristics'!H:H,MATCH($C772,'Policy Characteristics'!$C:$C,0))),"",INDEX('Policy Characteristics'!H:H,MATCH($C772,'Policy Characteristics'!$C:$C,0)))</f>
        <v>0.01</v>
      </c>
      <c r="O772" s="354" t="str">
        <f>IF(ISBLANK(INDEX('Policy Characteristics'!I:I,MATCH($C772,'Policy Characteristics'!$C:$C,0))),"",INDEX('Policy Characteristics'!I:I,MATCH($C772,'Policy Characteristics'!$C:$C,0)))</f>
        <v>% of fuel shifted</v>
      </c>
      <c r="P772" s="354" t="str">
        <f>IF(ISBLANK(INDEX('Policy Characteristics'!J:J,MATCH($C772,'Policy Characteristics'!$C:$C,0))),"",INDEX('Policy Characteristics'!J:J,MATCH($C772,'Policy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2" s="354" t="str">
        <f>IF(ISBLANK(INDEX('Policy Characteristics'!K:K,MATCH($C772,'Policy Characteristics'!$C:$C,0))),"",INDEX('Policy Characteristics'!K:K,MATCH($C772,'Policy Characteristics'!$C:$C,0)))</f>
        <v>industry-ag-main.html#fuel-switching</v>
      </c>
      <c r="R772" s="354" t="str">
        <f>IF(ISBLANK(INDEX('Policy Characteristics'!L:L,MATCH($C772,'Policy Characteristics'!$C:$C,0))),"",INDEX('Policy Characteristics'!L:L,MATCH($C772,'Policy Characteristics'!$C:$C,0)))</f>
        <v>industry-elec-and-hydrogen.html</v>
      </c>
    </row>
    <row r="773" spans="1:18" ht="19.899999999999999" customHeight="1">
      <c r="A773" s="354" t="str">
        <f>IF(ISBLANK(INDEX('Policy Characteristics'!A:A,MATCH($C773,'Policy Characteristics'!$C:$C,0))),"",INDEX('Policy Characteristics'!A:A,MATCH($C773,'Policy Characteristics'!$C:$C,0)))</f>
        <v>Industry</v>
      </c>
      <c r="B773" s="366" t="str">
        <f>IF(ISBLANK(INDEX('Policy Characteristics'!B:B,MATCH($C773,'Policy Characteristics'!$C:$C,0))),"",INDEX('Policy Characteristics'!B:B,MATCH($C773,'Policy Characteristics'!$C:$C,0)))</f>
        <v>Electrification</v>
      </c>
      <c r="C773" s="354" t="str">
        <f t="shared" si="39"/>
        <v>Fraction of Eligible Industrial Energy Use Shifted to Electricity</v>
      </c>
      <c r="D773" s="348" t="s">
        <v>806</v>
      </c>
      <c r="E773" t="s">
        <v>840</v>
      </c>
      <c r="F773" t="s">
        <v>807</v>
      </c>
      <c r="G773" s="253" t="s">
        <v>841</v>
      </c>
      <c r="H773" s="18">
        <v>1923</v>
      </c>
      <c r="I773" s="367" t="s">
        <v>670</v>
      </c>
      <c r="J773" s="368" t="str">
        <f>IF(ISBLANK(INDEX('Policy Characteristics'!D:D,MATCH($C773,'Policy Characteristics'!$C:$C,0))),"",INDEX('Policy Characteristics'!D:D,MATCH($C773,'Policy Characteristics'!$C:$C,0)))</f>
        <v>Electrification</v>
      </c>
      <c r="K773" s="354" t="str">
        <f>IF(ISBLANK(INDEX('Policy Characteristics'!E:E,MATCH($C773,'Policy Characteristics'!$C:$C,0))),"",INDEX('Policy Characteristics'!E:E,MATCH($C773,'Policy Characteristics'!$C:$C,0)))</f>
        <v>indst shift to electricity</v>
      </c>
      <c r="L773" s="222">
        <f>IF(ISBLANK(INDEX('Policy Characteristics'!F:F,MATCH($C773,'Policy Characteristics'!$C:$C,0))),"",INDEX('Policy Characteristics'!F:F,MATCH($C773,'Policy Characteristics'!$C:$C,0)))</f>
        <v>0</v>
      </c>
      <c r="M773" s="222">
        <f>IF(ISBLANK(INDEX('Policy Characteristics'!G:G,MATCH($C773,'Policy Characteristics'!$C:$C,0))),"",INDEX('Policy Characteristics'!G:G,MATCH($C773,'Policy Characteristics'!$C:$C,0)))</f>
        <v>1</v>
      </c>
      <c r="N773" s="222">
        <f>IF(ISBLANK(INDEX('Policy Characteristics'!H:H,MATCH($C773,'Policy Characteristics'!$C:$C,0))),"",INDEX('Policy Characteristics'!H:H,MATCH($C773,'Policy Characteristics'!$C:$C,0)))</f>
        <v>0.01</v>
      </c>
      <c r="O773" s="354" t="str">
        <f>IF(ISBLANK(INDEX('Policy Characteristics'!I:I,MATCH($C773,'Policy Characteristics'!$C:$C,0))),"",INDEX('Policy Characteristics'!I:I,MATCH($C773,'Policy Characteristics'!$C:$C,0)))</f>
        <v>% of fuel shifted</v>
      </c>
      <c r="P773" s="354" t="str">
        <f>IF(ISBLANK(INDEX('Policy Characteristics'!J:J,MATCH($C773,'Policy Characteristics'!$C:$C,0))),"",INDEX('Policy Characteristics'!J:J,MATCH($C773,'Policy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3" s="354" t="str">
        <f>IF(ISBLANK(INDEX('Policy Characteristics'!K:K,MATCH($C773,'Policy Characteristics'!$C:$C,0))),"",INDEX('Policy Characteristics'!K:K,MATCH($C773,'Policy Characteristics'!$C:$C,0)))</f>
        <v>industry-ag-main.html#fuel-switching</v>
      </c>
      <c r="R773" s="354" t="str">
        <f>IF(ISBLANK(INDEX('Policy Characteristics'!L:L,MATCH($C773,'Policy Characteristics'!$C:$C,0))),"",INDEX('Policy Characteristics'!L:L,MATCH($C773,'Policy Characteristics'!$C:$C,0)))</f>
        <v>industry-elec-and-hydrogen.html</v>
      </c>
    </row>
    <row r="774" spans="1:18" ht="19.899999999999999" customHeight="1">
      <c r="A774" s="354" t="str">
        <f>IF(ISBLANK(INDEX('Policy Characteristics'!A:A,MATCH($C774,'Policy Characteristics'!$C:$C,0))),"",INDEX('Policy Characteristics'!A:A,MATCH($C774,'Policy Characteristics'!$C:$C,0)))</f>
        <v>Industry</v>
      </c>
      <c r="B774" s="366" t="str">
        <f>IF(ISBLANK(INDEX('Policy Characteristics'!B:B,MATCH($C774,'Policy Characteristics'!$C:$C,0))),"",INDEX('Policy Characteristics'!B:B,MATCH($C774,'Policy Characteristics'!$C:$C,0)))</f>
        <v>Electrification</v>
      </c>
      <c r="C774" s="354" t="str">
        <f t="shared" si="39"/>
        <v>Fraction of Eligible Industrial Energy Use Shifted to Electricity</v>
      </c>
      <c r="D774" s="348" t="s">
        <v>806</v>
      </c>
      <c r="E774" t="s">
        <v>842</v>
      </c>
      <c r="F774" t="s">
        <v>807</v>
      </c>
      <c r="G774" s="253" t="s">
        <v>843</v>
      </c>
      <c r="H774" s="18">
        <v>1924</v>
      </c>
      <c r="I774" s="367" t="s">
        <v>670</v>
      </c>
      <c r="J774" s="368" t="str">
        <f>IF(ISBLANK(INDEX('Policy Characteristics'!D:D,MATCH($C774,'Policy Characteristics'!$C:$C,0))),"",INDEX('Policy Characteristics'!D:D,MATCH($C774,'Policy Characteristics'!$C:$C,0)))</f>
        <v>Electrification</v>
      </c>
      <c r="K774" s="354" t="str">
        <f>IF(ISBLANK(INDEX('Policy Characteristics'!E:E,MATCH($C774,'Policy Characteristics'!$C:$C,0))),"",INDEX('Policy Characteristics'!E:E,MATCH($C774,'Policy Characteristics'!$C:$C,0)))</f>
        <v>indst shift to electricity</v>
      </c>
      <c r="L774" s="222">
        <f>IF(ISBLANK(INDEX('Policy Characteristics'!F:F,MATCH($C774,'Policy Characteristics'!$C:$C,0))),"",INDEX('Policy Characteristics'!F:F,MATCH($C774,'Policy Characteristics'!$C:$C,0)))</f>
        <v>0</v>
      </c>
      <c r="M774" s="222">
        <f>IF(ISBLANK(INDEX('Policy Characteristics'!G:G,MATCH($C774,'Policy Characteristics'!$C:$C,0))),"",INDEX('Policy Characteristics'!G:G,MATCH($C774,'Policy Characteristics'!$C:$C,0)))</f>
        <v>1</v>
      </c>
      <c r="N774" s="222">
        <f>IF(ISBLANK(INDEX('Policy Characteristics'!H:H,MATCH($C774,'Policy Characteristics'!$C:$C,0))),"",INDEX('Policy Characteristics'!H:H,MATCH($C774,'Policy Characteristics'!$C:$C,0)))</f>
        <v>0.01</v>
      </c>
      <c r="O774" s="354" t="str">
        <f>IF(ISBLANK(INDEX('Policy Characteristics'!I:I,MATCH($C774,'Policy Characteristics'!$C:$C,0))),"",INDEX('Policy Characteristics'!I:I,MATCH($C774,'Policy Characteristics'!$C:$C,0)))</f>
        <v>% of fuel shifted</v>
      </c>
      <c r="P774" s="354" t="str">
        <f>IF(ISBLANK(INDEX('Policy Characteristics'!J:J,MATCH($C774,'Policy Characteristics'!$C:$C,0))),"",INDEX('Policy Characteristics'!J:J,MATCH($C774,'Policy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4" s="354" t="str">
        <f>IF(ISBLANK(INDEX('Policy Characteristics'!K:K,MATCH($C774,'Policy Characteristics'!$C:$C,0))),"",INDEX('Policy Characteristics'!K:K,MATCH($C774,'Policy Characteristics'!$C:$C,0)))</f>
        <v>industry-ag-main.html#fuel-switching</v>
      </c>
      <c r="R774" s="354" t="str">
        <f>IF(ISBLANK(INDEX('Policy Characteristics'!L:L,MATCH($C774,'Policy Characteristics'!$C:$C,0))),"",INDEX('Policy Characteristics'!L:L,MATCH($C774,'Policy Characteristics'!$C:$C,0)))</f>
        <v>industry-elec-and-hydrogen.html</v>
      </c>
    </row>
    <row r="775" spans="1:18" ht="19.899999999999999" customHeight="1">
      <c r="A775" s="354" t="str">
        <f>IF(ISBLANK(INDEX('Policy Characteristics'!A:A,MATCH($C775,'Policy Characteristics'!$C:$C,0))),"",INDEX('Policy Characteristics'!A:A,MATCH($C775,'Policy Characteristics'!$C:$C,0)))</f>
        <v>Industry</v>
      </c>
      <c r="B775" s="366" t="str">
        <f>IF(ISBLANK(INDEX('Policy Characteristics'!B:B,MATCH($C775,'Policy Characteristics'!$C:$C,0))),"",INDEX('Policy Characteristics'!B:B,MATCH($C775,'Policy Characteristics'!$C:$C,0)))</f>
        <v>Electrification</v>
      </c>
      <c r="C775" s="354" t="str">
        <f t="shared" si="39"/>
        <v>Fraction of Eligible Industrial Energy Use Shifted to Electricity</v>
      </c>
      <c r="D775" s="348" t="s">
        <v>806</v>
      </c>
      <c r="E775" t="s">
        <v>844</v>
      </c>
      <c r="F775" t="s">
        <v>807</v>
      </c>
      <c r="G775" s="253" t="s">
        <v>845</v>
      </c>
      <c r="H775" s="18">
        <v>1925</v>
      </c>
      <c r="I775" s="367" t="s">
        <v>670</v>
      </c>
      <c r="J775" s="368" t="str">
        <f>IF(ISBLANK(INDEX('Policy Characteristics'!D:D,MATCH($C775,'Policy Characteristics'!$C:$C,0))),"",INDEX('Policy Characteristics'!D:D,MATCH($C775,'Policy Characteristics'!$C:$C,0)))</f>
        <v>Electrification</v>
      </c>
      <c r="K775" s="354" t="str">
        <f>IF(ISBLANK(INDEX('Policy Characteristics'!E:E,MATCH($C775,'Policy Characteristics'!$C:$C,0))),"",INDEX('Policy Characteristics'!E:E,MATCH($C775,'Policy Characteristics'!$C:$C,0)))</f>
        <v>indst shift to electricity</v>
      </c>
      <c r="L775" s="222">
        <f>IF(ISBLANK(INDEX('Policy Characteristics'!F:F,MATCH($C775,'Policy Characteristics'!$C:$C,0))),"",INDEX('Policy Characteristics'!F:F,MATCH($C775,'Policy Characteristics'!$C:$C,0)))</f>
        <v>0</v>
      </c>
      <c r="M775" s="222">
        <f>IF(ISBLANK(INDEX('Policy Characteristics'!G:G,MATCH($C775,'Policy Characteristics'!$C:$C,0))),"",INDEX('Policy Characteristics'!G:G,MATCH($C775,'Policy Characteristics'!$C:$C,0)))</f>
        <v>1</v>
      </c>
      <c r="N775" s="222">
        <f>IF(ISBLANK(INDEX('Policy Characteristics'!H:H,MATCH($C775,'Policy Characteristics'!$C:$C,0))),"",INDEX('Policy Characteristics'!H:H,MATCH($C775,'Policy Characteristics'!$C:$C,0)))</f>
        <v>0.01</v>
      </c>
      <c r="O775" s="354" t="str">
        <f>IF(ISBLANK(INDEX('Policy Characteristics'!I:I,MATCH($C775,'Policy Characteristics'!$C:$C,0))),"",INDEX('Policy Characteristics'!I:I,MATCH($C775,'Policy Characteristics'!$C:$C,0)))</f>
        <v>% of fuel shifted</v>
      </c>
      <c r="P775" s="354" t="str">
        <f>IF(ISBLANK(INDEX('Policy Characteristics'!J:J,MATCH($C775,'Policy Characteristics'!$C:$C,0))),"",INDEX('Policy Characteristics'!J:J,MATCH($C775,'Policy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5" s="354" t="str">
        <f>IF(ISBLANK(INDEX('Policy Characteristics'!K:K,MATCH($C775,'Policy Characteristics'!$C:$C,0))),"",INDEX('Policy Characteristics'!K:K,MATCH($C775,'Policy Characteristics'!$C:$C,0)))</f>
        <v>industry-ag-main.html#fuel-switching</v>
      </c>
      <c r="R775" s="354" t="str">
        <f>IF(ISBLANK(INDEX('Policy Characteristics'!L:L,MATCH($C775,'Policy Characteristics'!$C:$C,0))),"",INDEX('Policy Characteristics'!L:L,MATCH($C775,'Policy Characteristics'!$C:$C,0)))</f>
        <v>industry-elec-and-hydrogen.html</v>
      </c>
    </row>
    <row r="776" spans="1:18" ht="19.899999999999999" customHeight="1">
      <c r="A776" s="354" t="str">
        <f>IF(ISBLANK(INDEX('Policy Characteristics'!A:A,MATCH($C776,'Policy Characteristics'!$C:$C,0))),"",INDEX('Policy Characteristics'!A:A,MATCH($C776,'Policy Characteristics'!$C:$C,0)))</f>
        <v>Industry</v>
      </c>
      <c r="B776" s="366" t="str">
        <f>IF(ISBLANK(INDEX('Policy Characteristics'!B:B,MATCH($C776,'Policy Characteristics'!$C:$C,0))),"",INDEX('Policy Characteristics'!B:B,MATCH($C776,'Policy Characteristics'!$C:$C,0)))</f>
        <v>Electrification</v>
      </c>
      <c r="C776" s="354" t="str">
        <f t="shared" si="39"/>
        <v>Fraction of Eligible Industrial Energy Use Shifted to Electricity</v>
      </c>
      <c r="D776" s="348" t="s">
        <v>806</v>
      </c>
      <c r="E776" t="s">
        <v>846</v>
      </c>
      <c r="F776" t="s">
        <v>807</v>
      </c>
      <c r="G776" s="253" t="s">
        <v>847</v>
      </c>
      <c r="H776" s="18">
        <v>1926</v>
      </c>
      <c r="I776" s="367" t="s">
        <v>670</v>
      </c>
      <c r="J776" s="368" t="str">
        <f>IF(ISBLANK(INDEX('Policy Characteristics'!D:D,MATCH($C776,'Policy Characteristics'!$C:$C,0))),"",INDEX('Policy Characteristics'!D:D,MATCH($C776,'Policy Characteristics'!$C:$C,0)))</f>
        <v>Electrification</v>
      </c>
      <c r="K776" s="354" t="str">
        <f>IF(ISBLANK(INDEX('Policy Characteristics'!E:E,MATCH($C776,'Policy Characteristics'!$C:$C,0))),"",INDEX('Policy Characteristics'!E:E,MATCH($C776,'Policy Characteristics'!$C:$C,0)))</f>
        <v>indst shift to electricity</v>
      </c>
      <c r="L776" s="222">
        <f>IF(ISBLANK(INDEX('Policy Characteristics'!F:F,MATCH($C776,'Policy Characteristics'!$C:$C,0))),"",INDEX('Policy Characteristics'!F:F,MATCH($C776,'Policy Characteristics'!$C:$C,0)))</f>
        <v>0</v>
      </c>
      <c r="M776" s="222">
        <f>IF(ISBLANK(INDEX('Policy Characteristics'!G:G,MATCH($C776,'Policy Characteristics'!$C:$C,0))),"",INDEX('Policy Characteristics'!G:G,MATCH($C776,'Policy Characteristics'!$C:$C,0)))</f>
        <v>1</v>
      </c>
      <c r="N776" s="222">
        <f>IF(ISBLANK(INDEX('Policy Characteristics'!H:H,MATCH($C776,'Policy Characteristics'!$C:$C,0))),"",INDEX('Policy Characteristics'!H:H,MATCH($C776,'Policy Characteristics'!$C:$C,0)))</f>
        <v>0.01</v>
      </c>
      <c r="O776" s="354" t="str">
        <f>IF(ISBLANK(INDEX('Policy Characteristics'!I:I,MATCH($C776,'Policy Characteristics'!$C:$C,0))),"",INDEX('Policy Characteristics'!I:I,MATCH($C776,'Policy Characteristics'!$C:$C,0)))</f>
        <v>% of fuel shifted</v>
      </c>
      <c r="P776" s="354" t="str">
        <f>IF(ISBLANK(INDEX('Policy Characteristics'!J:J,MATCH($C776,'Policy Characteristics'!$C:$C,0))),"",INDEX('Policy Characteristics'!J:J,MATCH($C776,'Policy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6" s="354" t="str">
        <f>IF(ISBLANK(INDEX('Policy Characteristics'!K:K,MATCH($C776,'Policy Characteristics'!$C:$C,0))),"",INDEX('Policy Characteristics'!K:K,MATCH($C776,'Policy Characteristics'!$C:$C,0)))</f>
        <v>industry-ag-main.html#fuel-switching</v>
      </c>
      <c r="R776" s="354" t="str">
        <f>IF(ISBLANK(INDEX('Policy Characteristics'!L:L,MATCH($C776,'Policy Characteristics'!$C:$C,0))),"",INDEX('Policy Characteristics'!L:L,MATCH($C776,'Policy Characteristics'!$C:$C,0)))</f>
        <v>industry-elec-and-hydrogen.html</v>
      </c>
    </row>
    <row r="777" spans="1:18" ht="19.899999999999999" customHeight="1">
      <c r="A777" s="354" t="str">
        <f>IF(ISBLANK(INDEX('Policy Characteristics'!A:A,MATCH($C777,'Policy Characteristics'!$C:$C,0))),"",INDEX('Policy Characteristics'!A:A,MATCH($C777,'Policy Characteristics'!$C:$C,0)))</f>
        <v>Industry</v>
      </c>
      <c r="B777" s="366" t="str">
        <f>IF(ISBLANK(INDEX('Policy Characteristics'!B:B,MATCH($C777,'Policy Characteristics'!$C:$C,0))),"",INDEX('Policy Characteristics'!B:B,MATCH($C777,'Policy Characteristics'!$C:$C,0)))</f>
        <v>Electrification</v>
      </c>
      <c r="C777" s="354" t="str">
        <f t="shared" si="39"/>
        <v>Fraction of Eligible Industrial Energy Use Shifted to Electricity</v>
      </c>
      <c r="D777" s="348" t="s">
        <v>806</v>
      </c>
      <c r="E777" t="s">
        <v>848</v>
      </c>
      <c r="F777" t="s">
        <v>807</v>
      </c>
      <c r="G777" s="253" t="s">
        <v>849</v>
      </c>
      <c r="H777" s="18">
        <v>1927</v>
      </c>
      <c r="I777" s="367" t="s">
        <v>670</v>
      </c>
      <c r="J777" s="368" t="str">
        <f>IF(ISBLANK(INDEX('Policy Characteristics'!D:D,MATCH($C777,'Policy Characteristics'!$C:$C,0))),"",INDEX('Policy Characteristics'!D:D,MATCH($C777,'Policy Characteristics'!$C:$C,0)))</f>
        <v>Electrification</v>
      </c>
      <c r="K777" s="354" t="str">
        <f>IF(ISBLANK(INDEX('Policy Characteristics'!E:E,MATCH($C777,'Policy Characteristics'!$C:$C,0))),"",INDEX('Policy Characteristics'!E:E,MATCH($C777,'Policy Characteristics'!$C:$C,0)))</f>
        <v>indst shift to electricity</v>
      </c>
      <c r="L777" s="222">
        <f>IF(ISBLANK(INDEX('Policy Characteristics'!F:F,MATCH($C777,'Policy Characteristics'!$C:$C,0))),"",INDEX('Policy Characteristics'!F:F,MATCH($C777,'Policy Characteristics'!$C:$C,0)))</f>
        <v>0</v>
      </c>
      <c r="M777" s="222">
        <f>IF(ISBLANK(INDEX('Policy Characteristics'!G:G,MATCH($C777,'Policy Characteristics'!$C:$C,0))),"",INDEX('Policy Characteristics'!G:G,MATCH($C777,'Policy Characteristics'!$C:$C,0)))</f>
        <v>1</v>
      </c>
      <c r="N777" s="222">
        <f>IF(ISBLANK(INDEX('Policy Characteristics'!H:H,MATCH($C777,'Policy Characteristics'!$C:$C,0))),"",INDEX('Policy Characteristics'!H:H,MATCH($C777,'Policy Characteristics'!$C:$C,0)))</f>
        <v>0.01</v>
      </c>
      <c r="O777" s="354" t="str">
        <f>IF(ISBLANK(INDEX('Policy Characteristics'!I:I,MATCH($C777,'Policy Characteristics'!$C:$C,0))),"",INDEX('Policy Characteristics'!I:I,MATCH($C777,'Policy Characteristics'!$C:$C,0)))</f>
        <v>% of fuel shifted</v>
      </c>
      <c r="P777" s="354" t="str">
        <f>IF(ISBLANK(INDEX('Policy Characteristics'!J:J,MATCH($C777,'Policy Characteristics'!$C:$C,0))),"",INDEX('Policy Characteristics'!J:J,MATCH($C777,'Policy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7" s="354" t="str">
        <f>IF(ISBLANK(INDEX('Policy Characteristics'!K:K,MATCH($C777,'Policy Characteristics'!$C:$C,0))),"",INDEX('Policy Characteristics'!K:K,MATCH($C777,'Policy Characteristics'!$C:$C,0)))</f>
        <v>industry-ag-main.html#fuel-switching</v>
      </c>
      <c r="R777" s="354" t="str">
        <f>IF(ISBLANK(INDEX('Policy Characteristics'!L:L,MATCH($C777,'Policy Characteristics'!$C:$C,0))),"",INDEX('Policy Characteristics'!L:L,MATCH($C777,'Policy Characteristics'!$C:$C,0)))</f>
        <v>industry-elec-and-hydrogen.html</v>
      </c>
    </row>
    <row r="778" spans="1:18" ht="19.899999999999999" customHeight="1">
      <c r="A778" s="354" t="str">
        <f>IF(ISBLANK(INDEX('Policy Characteristics'!A:A,MATCH($C778,'Policy Characteristics'!$C:$C,0))),"",INDEX('Policy Characteristics'!A:A,MATCH($C778,'Policy Characteristics'!$C:$C,0)))</f>
        <v>Industry</v>
      </c>
      <c r="B778" s="366" t="str">
        <f>IF(ISBLANK(INDEX('Policy Characteristics'!B:B,MATCH($C778,'Policy Characteristics'!$C:$C,0))),"",INDEX('Policy Characteristics'!B:B,MATCH($C778,'Policy Characteristics'!$C:$C,0)))</f>
        <v>Electrification</v>
      </c>
      <c r="C778" s="354" t="str">
        <f t="shared" si="39"/>
        <v>Fraction of Eligible Industrial Energy Use Shifted to Electricity</v>
      </c>
      <c r="D778" s="348" t="s">
        <v>806</v>
      </c>
      <c r="E778" t="s">
        <v>850</v>
      </c>
      <c r="F778" t="s">
        <v>807</v>
      </c>
      <c r="G778" s="253" t="s">
        <v>851</v>
      </c>
      <c r="H778" s="18">
        <v>1928</v>
      </c>
      <c r="I778" s="367" t="s">
        <v>670</v>
      </c>
      <c r="J778" s="368" t="str">
        <f>IF(ISBLANK(INDEX('Policy Characteristics'!D:D,MATCH($C778,'Policy Characteristics'!$C:$C,0))),"",INDEX('Policy Characteristics'!D:D,MATCH($C778,'Policy Characteristics'!$C:$C,0)))</f>
        <v>Electrification</v>
      </c>
      <c r="K778" s="354" t="str">
        <f>IF(ISBLANK(INDEX('Policy Characteristics'!E:E,MATCH($C778,'Policy Characteristics'!$C:$C,0))),"",INDEX('Policy Characteristics'!E:E,MATCH($C778,'Policy Characteristics'!$C:$C,0)))</f>
        <v>indst shift to electricity</v>
      </c>
      <c r="L778" s="222">
        <f>IF(ISBLANK(INDEX('Policy Characteristics'!F:F,MATCH($C778,'Policy Characteristics'!$C:$C,0))),"",INDEX('Policy Characteristics'!F:F,MATCH($C778,'Policy Characteristics'!$C:$C,0)))</f>
        <v>0</v>
      </c>
      <c r="M778" s="222">
        <f>IF(ISBLANK(INDEX('Policy Characteristics'!G:G,MATCH($C778,'Policy Characteristics'!$C:$C,0))),"",INDEX('Policy Characteristics'!G:G,MATCH($C778,'Policy Characteristics'!$C:$C,0)))</f>
        <v>1</v>
      </c>
      <c r="N778" s="222">
        <f>IF(ISBLANK(INDEX('Policy Characteristics'!H:H,MATCH($C778,'Policy Characteristics'!$C:$C,0))),"",INDEX('Policy Characteristics'!H:H,MATCH($C778,'Policy Characteristics'!$C:$C,0)))</f>
        <v>0.01</v>
      </c>
      <c r="O778" s="354" t="str">
        <f>IF(ISBLANK(INDEX('Policy Characteristics'!I:I,MATCH($C778,'Policy Characteristics'!$C:$C,0))),"",INDEX('Policy Characteristics'!I:I,MATCH($C778,'Policy Characteristics'!$C:$C,0)))</f>
        <v>% of fuel shifted</v>
      </c>
      <c r="P778" s="354" t="str">
        <f>IF(ISBLANK(INDEX('Policy Characteristics'!J:J,MATCH($C778,'Policy Characteristics'!$C:$C,0))),"",INDEX('Policy Characteristics'!J:J,MATCH($C778,'Policy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8" s="354" t="str">
        <f>IF(ISBLANK(INDEX('Policy Characteristics'!K:K,MATCH($C778,'Policy Characteristics'!$C:$C,0))),"",INDEX('Policy Characteristics'!K:K,MATCH($C778,'Policy Characteristics'!$C:$C,0)))</f>
        <v>industry-ag-main.html#fuel-switching</v>
      </c>
      <c r="R778" s="354" t="str">
        <f>IF(ISBLANK(INDEX('Policy Characteristics'!L:L,MATCH($C778,'Policy Characteristics'!$C:$C,0))),"",INDEX('Policy Characteristics'!L:L,MATCH($C778,'Policy Characteristics'!$C:$C,0)))</f>
        <v>industry-elec-and-hydrogen.html</v>
      </c>
    </row>
    <row r="779" spans="1:18" ht="19.899999999999999" customHeight="1">
      <c r="A779" s="354" t="str">
        <f>IF(ISBLANK(INDEX('Policy Characteristics'!A:A,MATCH($C779,'Policy Characteristics'!$C:$C,0))),"",INDEX('Policy Characteristics'!A:A,MATCH($C779,'Policy Characteristics'!$C:$C,0)))</f>
        <v>Industry</v>
      </c>
      <c r="B779" s="366" t="str">
        <f>IF(ISBLANK(INDEX('Policy Characteristics'!B:B,MATCH($C779,'Policy Characteristics'!$C:$C,0))),"",INDEX('Policy Characteristics'!B:B,MATCH($C779,'Policy Characteristics'!$C:$C,0)))</f>
        <v>Electrification</v>
      </c>
      <c r="C779" s="354" t="str">
        <f t="shared" si="39"/>
        <v>Fraction of Eligible Industrial Energy Use Shifted to Electricity</v>
      </c>
      <c r="D779" s="348" t="s">
        <v>806</v>
      </c>
      <c r="E779" t="s">
        <v>852</v>
      </c>
      <c r="F779" t="s">
        <v>807</v>
      </c>
      <c r="G779" s="253" t="s">
        <v>852</v>
      </c>
      <c r="H779" s="18">
        <v>1929</v>
      </c>
      <c r="I779" s="367" t="s">
        <v>670</v>
      </c>
      <c r="J779" s="368" t="str">
        <f>IF(ISBLANK(INDEX('Policy Characteristics'!D:D,MATCH($C779,'Policy Characteristics'!$C:$C,0))),"",INDEX('Policy Characteristics'!D:D,MATCH($C779,'Policy Characteristics'!$C:$C,0)))</f>
        <v>Electrification</v>
      </c>
      <c r="K779" s="354" t="str">
        <f>IF(ISBLANK(INDEX('Policy Characteristics'!E:E,MATCH($C779,'Policy Characteristics'!$C:$C,0))),"",INDEX('Policy Characteristics'!E:E,MATCH($C779,'Policy Characteristics'!$C:$C,0)))</f>
        <v>indst shift to electricity</v>
      </c>
      <c r="L779" s="222">
        <f>IF(ISBLANK(INDEX('Policy Characteristics'!F:F,MATCH($C779,'Policy Characteristics'!$C:$C,0))),"",INDEX('Policy Characteristics'!F:F,MATCH($C779,'Policy Characteristics'!$C:$C,0)))</f>
        <v>0</v>
      </c>
      <c r="M779" s="222">
        <f>IF(ISBLANK(INDEX('Policy Characteristics'!G:G,MATCH($C779,'Policy Characteristics'!$C:$C,0))),"",INDEX('Policy Characteristics'!G:G,MATCH($C779,'Policy Characteristics'!$C:$C,0)))</f>
        <v>1</v>
      </c>
      <c r="N779" s="222">
        <f>IF(ISBLANK(INDEX('Policy Characteristics'!H:H,MATCH($C779,'Policy Characteristics'!$C:$C,0))),"",INDEX('Policy Characteristics'!H:H,MATCH($C779,'Policy Characteristics'!$C:$C,0)))</f>
        <v>0.01</v>
      </c>
      <c r="O779" s="354" t="str">
        <f>IF(ISBLANK(INDEX('Policy Characteristics'!I:I,MATCH($C779,'Policy Characteristics'!$C:$C,0))),"",INDEX('Policy Characteristics'!I:I,MATCH($C779,'Policy Characteristics'!$C:$C,0)))</f>
        <v>% of fuel shifted</v>
      </c>
      <c r="P779" s="354" t="str">
        <f>IF(ISBLANK(INDEX('Policy Characteristics'!J:J,MATCH($C779,'Policy Characteristics'!$C:$C,0))),"",INDEX('Policy Characteristics'!J:J,MATCH($C779,'Policy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9" s="354" t="str">
        <f>IF(ISBLANK(INDEX('Policy Characteristics'!K:K,MATCH($C779,'Policy Characteristics'!$C:$C,0))),"",INDEX('Policy Characteristics'!K:K,MATCH($C779,'Policy Characteristics'!$C:$C,0)))</f>
        <v>industry-ag-main.html#fuel-switching</v>
      </c>
      <c r="R779" s="354" t="str">
        <f>IF(ISBLANK(INDEX('Policy Characteristics'!L:L,MATCH($C779,'Policy Characteristics'!$C:$C,0))),"",INDEX('Policy Characteristics'!L:L,MATCH($C779,'Policy Characteristics'!$C:$C,0)))</f>
        <v>industry-elec-and-hydrogen.html</v>
      </c>
    </row>
    <row r="780" spans="1:18" ht="19.899999999999999" customHeight="1">
      <c r="A780" s="354" t="str">
        <f>IF(ISBLANK(INDEX('Policy Characteristics'!A:A,MATCH($C780,'Policy Characteristics'!$C:$C,0))),"",INDEX('Policy Characteristics'!A:A,MATCH($C780,'Policy Characteristics'!$C:$C,0)))</f>
        <v>Industry</v>
      </c>
      <c r="B780" s="366" t="str">
        <f>IF(ISBLANK(INDEX('Policy Characteristics'!B:B,MATCH($C780,'Policy Characteristics'!$C:$C,0))),"",INDEX('Policy Characteristics'!B:B,MATCH($C780,'Policy Characteristics'!$C:$C,0)))</f>
        <v>Electrification</v>
      </c>
      <c r="C780" s="354" t="str">
        <f t="shared" si="39"/>
        <v>Fraction of Eligible Industrial Energy Use Shifted to Electricity</v>
      </c>
      <c r="D780" s="348" t="s">
        <v>808</v>
      </c>
      <c r="E780" t="s">
        <v>838</v>
      </c>
      <c r="F780" t="s">
        <v>809</v>
      </c>
      <c r="G780" s="253" t="s">
        <v>839</v>
      </c>
      <c r="H780" s="18">
        <v>1930</v>
      </c>
      <c r="I780" s="367" t="s">
        <v>670</v>
      </c>
      <c r="J780" s="368" t="str">
        <f>IF(ISBLANK(INDEX('Policy Characteristics'!D:D,MATCH($C780,'Policy Characteristics'!$C:$C,0))),"",INDEX('Policy Characteristics'!D:D,MATCH($C780,'Policy Characteristics'!$C:$C,0)))</f>
        <v>Electrification</v>
      </c>
      <c r="K780" s="354" t="str">
        <f>IF(ISBLANK(INDEX('Policy Characteristics'!E:E,MATCH($C780,'Policy Characteristics'!$C:$C,0))),"",INDEX('Policy Characteristics'!E:E,MATCH($C780,'Policy Characteristics'!$C:$C,0)))</f>
        <v>indst shift to electricity</v>
      </c>
      <c r="L780" s="222">
        <f>IF(ISBLANK(INDEX('Policy Characteristics'!F:F,MATCH($C780,'Policy Characteristics'!$C:$C,0))),"",INDEX('Policy Characteristics'!F:F,MATCH($C780,'Policy Characteristics'!$C:$C,0)))</f>
        <v>0</v>
      </c>
      <c r="M780" s="222">
        <f>IF(ISBLANK(INDEX('Policy Characteristics'!G:G,MATCH($C780,'Policy Characteristics'!$C:$C,0))),"",INDEX('Policy Characteristics'!G:G,MATCH($C780,'Policy Characteristics'!$C:$C,0)))</f>
        <v>1</v>
      </c>
      <c r="N780" s="222">
        <f>IF(ISBLANK(INDEX('Policy Characteristics'!H:H,MATCH($C780,'Policy Characteristics'!$C:$C,0))),"",INDEX('Policy Characteristics'!H:H,MATCH($C780,'Policy Characteristics'!$C:$C,0)))</f>
        <v>0.01</v>
      </c>
      <c r="O780" s="354" t="str">
        <f>IF(ISBLANK(INDEX('Policy Characteristics'!I:I,MATCH($C780,'Policy Characteristics'!$C:$C,0))),"",INDEX('Policy Characteristics'!I:I,MATCH($C780,'Policy Characteristics'!$C:$C,0)))</f>
        <v>% of fuel shifted</v>
      </c>
      <c r="P780" s="354" t="str">
        <f>IF(ISBLANK(INDEX('Policy Characteristics'!J:J,MATCH($C780,'Policy Characteristics'!$C:$C,0))),"",INDEX('Policy Characteristics'!J:J,MATCH($C780,'Policy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0" s="354" t="str">
        <f>IF(ISBLANK(INDEX('Policy Characteristics'!K:K,MATCH($C780,'Policy Characteristics'!$C:$C,0))),"",INDEX('Policy Characteristics'!K:K,MATCH($C780,'Policy Characteristics'!$C:$C,0)))</f>
        <v>industry-ag-main.html#fuel-switching</v>
      </c>
      <c r="R780" s="354" t="str">
        <f>IF(ISBLANK(INDEX('Policy Characteristics'!L:L,MATCH($C780,'Policy Characteristics'!$C:$C,0))),"",INDEX('Policy Characteristics'!L:L,MATCH($C780,'Policy Characteristics'!$C:$C,0)))</f>
        <v>industry-elec-and-hydrogen.html</v>
      </c>
    </row>
    <row r="781" spans="1:18" ht="19.899999999999999" customHeight="1">
      <c r="A781" s="354" t="str">
        <f>IF(ISBLANK(INDEX('Policy Characteristics'!A:A,MATCH($C781,'Policy Characteristics'!$C:$C,0))),"",INDEX('Policy Characteristics'!A:A,MATCH($C781,'Policy Characteristics'!$C:$C,0)))</f>
        <v>Industry</v>
      </c>
      <c r="B781" s="366" t="str">
        <f>IF(ISBLANK(INDEX('Policy Characteristics'!B:B,MATCH($C781,'Policy Characteristics'!$C:$C,0))),"",INDEX('Policy Characteristics'!B:B,MATCH($C781,'Policy Characteristics'!$C:$C,0)))</f>
        <v>Electrification</v>
      </c>
      <c r="C781" s="354" t="str">
        <f t="shared" si="39"/>
        <v>Fraction of Eligible Industrial Energy Use Shifted to Electricity</v>
      </c>
      <c r="D781" s="348" t="s">
        <v>808</v>
      </c>
      <c r="E781" t="s">
        <v>840</v>
      </c>
      <c r="F781" t="s">
        <v>809</v>
      </c>
      <c r="G781" s="253" t="s">
        <v>841</v>
      </c>
      <c r="H781" s="18">
        <v>1931</v>
      </c>
      <c r="I781" s="367" t="s">
        <v>670</v>
      </c>
      <c r="J781" s="368" t="str">
        <f>IF(ISBLANK(INDEX('Policy Characteristics'!D:D,MATCH($C781,'Policy Characteristics'!$C:$C,0))),"",INDEX('Policy Characteristics'!D:D,MATCH($C781,'Policy Characteristics'!$C:$C,0)))</f>
        <v>Electrification</v>
      </c>
      <c r="K781" s="354" t="str">
        <f>IF(ISBLANK(INDEX('Policy Characteristics'!E:E,MATCH($C781,'Policy Characteristics'!$C:$C,0))),"",INDEX('Policy Characteristics'!E:E,MATCH($C781,'Policy Characteristics'!$C:$C,0)))</f>
        <v>indst shift to electricity</v>
      </c>
      <c r="L781" s="222">
        <f>IF(ISBLANK(INDEX('Policy Characteristics'!F:F,MATCH($C781,'Policy Characteristics'!$C:$C,0))),"",INDEX('Policy Characteristics'!F:F,MATCH($C781,'Policy Characteristics'!$C:$C,0)))</f>
        <v>0</v>
      </c>
      <c r="M781" s="222">
        <f>IF(ISBLANK(INDEX('Policy Characteristics'!G:G,MATCH($C781,'Policy Characteristics'!$C:$C,0))),"",INDEX('Policy Characteristics'!G:G,MATCH($C781,'Policy Characteristics'!$C:$C,0)))</f>
        <v>1</v>
      </c>
      <c r="N781" s="222">
        <f>IF(ISBLANK(INDEX('Policy Characteristics'!H:H,MATCH($C781,'Policy Characteristics'!$C:$C,0))),"",INDEX('Policy Characteristics'!H:H,MATCH($C781,'Policy Characteristics'!$C:$C,0)))</f>
        <v>0.01</v>
      </c>
      <c r="O781" s="354" t="str">
        <f>IF(ISBLANK(INDEX('Policy Characteristics'!I:I,MATCH($C781,'Policy Characteristics'!$C:$C,0))),"",INDEX('Policy Characteristics'!I:I,MATCH($C781,'Policy Characteristics'!$C:$C,0)))</f>
        <v>% of fuel shifted</v>
      </c>
      <c r="P781" s="354" t="str">
        <f>IF(ISBLANK(INDEX('Policy Characteristics'!J:J,MATCH($C781,'Policy Characteristics'!$C:$C,0))),"",INDEX('Policy Characteristics'!J:J,MATCH($C781,'Policy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1" s="354" t="str">
        <f>IF(ISBLANK(INDEX('Policy Characteristics'!K:K,MATCH($C781,'Policy Characteristics'!$C:$C,0))),"",INDEX('Policy Characteristics'!K:K,MATCH($C781,'Policy Characteristics'!$C:$C,0)))</f>
        <v>industry-ag-main.html#fuel-switching</v>
      </c>
      <c r="R781" s="354" t="str">
        <f>IF(ISBLANK(INDEX('Policy Characteristics'!L:L,MATCH($C781,'Policy Characteristics'!$C:$C,0))),"",INDEX('Policy Characteristics'!L:L,MATCH($C781,'Policy Characteristics'!$C:$C,0)))</f>
        <v>industry-elec-and-hydrogen.html</v>
      </c>
    </row>
    <row r="782" spans="1:18" ht="19.899999999999999" customHeight="1">
      <c r="A782" s="354" t="str">
        <f>IF(ISBLANK(INDEX('Policy Characteristics'!A:A,MATCH($C782,'Policy Characteristics'!$C:$C,0))),"",INDEX('Policy Characteristics'!A:A,MATCH($C782,'Policy Characteristics'!$C:$C,0)))</f>
        <v>Industry</v>
      </c>
      <c r="B782" s="366" t="str">
        <f>IF(ISBLANK(INDEX('Policy Characteristics'!B:B,MATCH($C782,'Policy Characteristics'!$C:$C,0))),"",INDEX('Policy Characteristics'!B:B,MATCH($C782,'Policy Characteristics'!$C:$C,0)))</f>
        <v>Electrification</v>
      </c>
      <c r="C782" s="354" t="str">
        <f t="shared" si="39"/>
        <v>Fraction of Eligible Industrial Energy Use Shifted to Electricity</v>
      </c>
      <c r="D782" s="348" t="s">
        <v>808</v>
      </c>
      <c r="E782" t="s">
        <v>842</v>
      </c>
      <c r="F782" t="s">
        <v>809</v>
      </c>
      <c r="G782" s="253" t="s">
        <v>843</v>
      </c>
      <c r="H782" s="18">
        <v>1932</v>
      </c>
      <c r="I782" s="367" t="s">
        <v>670</v>
      </c>
      <c r="J782" s="368" t="str">
        <f>IF(ISBLANK(INDEX('Policy Characteristics'!D:D,MATCH($C782,'Policy Characteristics'!$C:$C,0))),"",INDEX('Policy Characteristics'!D:D,MATCH($C782,'Policy Characteristics'!$C:$C,0)))</f>
        <v>Electrification</v>
      </c>
      <c r="K782" s="354" t="str">
        <f>IF(ISBLANK(INDEX('Policy Characteristics'!E:E,MATCH($C782,'Policy Characteristics'!$C:$C,0))),"",INDEX('Policy Characteristics'!E:E,MATCH($C782,'Policy Characteristics'!$C:$C,0)))</f>
        <v>indst shift to electricity</v>
      </c>
      <c r="L782" s="222">
        <f>IF(ISBLANK(INDEX('Policy Characteristics'!F:F,MATCH($C782,'Policy Characteristics'!$C:$C,0))),"",INDEX('Policy Characteristics'!F:F,MATCH($C782,'Policy Characteristics'!$C:$C,0)))</f>
        <v>0</v>
      </c>
      <c r="M782" s="222">
        <f>IF(ISBLANK(INDEX('Policy Characteristics'!G:G,MATCH($C782,'Policy Characteristics'!$C:$C,0))),"",INDEX('Policy Characteristics'!G:G,MATCH($C782,'Policy Characteristics'!$C:$C,0)))</f>
        <v>1</v>
      </c>
      <c r="N782" s="222">
        <f>IF(ISBLANK(INDEX('Policy Characteristics'!H:H,MATCH($C782,'Policy Characteristics'!$C:$C,0))),"",INDEX('Policy Characteristics'!H:H,MATCH($C782,'Policy Characteristics'!$C:$C,0)))</f>
        <v>0.01</v>
      </c>
      <c r="O782" s="354" t="str">
        <f>IF(ISBLANK(INDEX('Policy Characteristics'!I:I,MATCH($C782,'Policy Characteristics'!$C:$C,0))),"",INDEX('Policy Characteristics'!I:I,MATCH($C782,'Policy Characteristics'!$C:$C,0)))</f>
        <v>% of fuel shifted</v>
      </c>
      <c r="P782" s="354" t="str">
        <f>IF(ISBLANK(INDEX('Policy Characteristics'!J:J,MATCH($C782,'Policy Characteristics'!$C:$C,0))),"",INDEX('Policy Characteristics'!J:J,MATCH($C782,'Policy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2" s="354" t="str">
        <f>IF(ISBLANK(INDEX('Policy Characteristics'!K:K,MATCH($C782,'Policy Characteristics'!$C:$C,0))),"",INDEX('Policy Characteristics'!K:K,MATCH($C782,'Policy Characteristics'!$C:$C,0)))</f>
        <v>industry-ag-main.html#fuel-switching</v>
      </c>
      <c r="R782" s="354" t="str">
        <f>IF(ISBLANK(INDEX('Policy Characteristics'!L:L,MATCH($C782,'Policy Characteristics'!$C:$C,0))),"",INDEX('Policy Characteristics'!L:L,MATCH($C782,'Policy Characteristics'!$C:$C,0)))</f>
        <v>industry-elec-and-hydrogen.html</v>
      </c>
    </row>
    <row r="783" spans="1:18" ht="19.899999999999999" customHeight="1">
      <c r="A783" s="354" t="str">
        <f>IF(ISBLANK(INDEX('Policy Characteristics'!A:A,MATCH($C783,'Policy Characteristics'!$C:$C,0))),"",INDEX('Policy Characteristics'!A:A,MATCH($C783,'Policy Characteristics'!$C:$C,0)))</f>
        <v>Industry</v>
      </c>
      <c r="B783" s="366" t="str">
        <f>IF(ISBLANK(INDEX('Policy Characteristics'!B:B,MATCH($C783,'Policy Characteristics'!$C:$C,0))),"",INDEX('Policy Characteristics'!B:B,MATCH($C783,'Policy Characteristics'!$C:$C,0)))</f>
        <v>Electrification</v>
      </c>
      <c r="C783" s="354" t="str">
        <f t="shared" si="39"/>
        <v>Fraction of Eligible Industrial Energy Use Shifted to Electricity</v>
      </c>
      <c r="D783" s="348" t="s">
        <v>808</v>
      </c>
      <c r="E783" t="s">
        <v>844</v>
      </c>
      <c r="F783" t="s">
        <v>809</v>
      </c>
      <c r="G783" s="253" t="s">
        <v>845</v>
      </c>
      <c r="H783" s="18">
        <v>1933</v>
      </c>
      <c r="I783" s="367" t="s">
        <v>670</v>
      </c>
      <c r="J783" s="368" t="str">
        <f>IF(ISBLANK(INDEX('Policy Characteristics'!D:D,MATCH($C783,'Policy Characteristics'!$C:$C,0))),"",INDEX('Policy Characteristics'!D:D,MATCH($C783,'Policy Characteristics'!$C:$C,0)))</f>
        <v>Electrification</v>
      </c>
      <c r="K783" s="354" t="str">
        <f>IF(ISBLANK(INDEX('Policy Characteristics'!E:E,MATCH($C783,'Policy Characteristics'!$C:$C,0))),"",INDEX('Policy Characteristics'!E:E,MATCH($C783,'Policy Characteristics'!$C:$C,0)))</f>
        <v>indst shift to electricity</v>
      </c>
      <c r="L783" s="222">
        <f>IF(ISBLANK(INDEX('Policy Characteristics'!F:F,MATCH($C783,'Policy Characteristics'!$C:$C,0))),"",INDEX('Policy Characteristics'!F:F,MATCH($C783,'Policy Characteristics'!$C:$C,0)))</f>
        <v>0</v>
      </c>
      <c r="M783" s="222">
        <f>IF(ISBLANK(INDEX('Policy Characteristics'!G:G,MATCH($C783,'Policy Characteristics'!$C:$C,0))),"",INDEX('Policy Characteristics'!G:G,MATCH($C783,'Policy Characteristics'!$C:$C,0)))</f>
        <v>1</v>
      </c>
      <c r="N783" s="222">
        <f>IF(ISBLANK(INDEX('Policy Characteristics'!H:H,MATCH($C783,'Policy Characteristics'!$C:$C,0))),"",INDEX('Policy Characteristics'!H:H,MATCH($C783,'Policy Characteristics'!$C:$C,0)))</f>
        <v>0.01</v>
      </c>
      <c r="O783" s="354" t="str">
        <f>IF(ISBLANK(INDEX('Policy Characteristics'!I:I,MATCH($C783,'Policy Characteristics'!$C:$C,0))),"",INDEX('Policy Characteristics'!I:I,MATCH($C783,'Policy Characteristics'!$C:$C,0)))</f>
        <v>% of fuel shifted</v>
      </c>
      <c r="P783" s="354" t="str">
        <f>IF(ISBLANK(INDEX('Policy Characteristics'!J:J,MATCH($C783,'Policy Characteristics'!$C:$C,0))),"",INDEX('Policy Characteristics'!J:J,MATCH($C783,'Policy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3" s="354" t="str">
        <f>IF(ISBLANK(INDEX('Policy Characteristics'!K:K,MATCH($C783,'Policy Characteristics'!$C:$C,0))),"",INDEX('Policy Characteristics'!K:K,MATCH($C783,'Policy Characteristics'!$C:$C,0)))</f>
        <v>industry-ag-main.html#fuel-switching</v>
      </c>
      <c r="R783" s="354" t="str">
        <f>IF(ISBLANK(INDEX('Policy Characteristics'!L:L,MATCH($C783,'Policy Characteristics'!$C:$C,0))),"",INDEX('Policy Characteristics'!L:L,MATCH($C783,'Policy Characteristics'!$C:$C,0)))</f>
        <v>industry-elec-and-hydrogen.html</v>
      </c>
    </row>
    <row r="784" spans="1:18" ht="19.899999999999999" customHeight="1">
      <c r="A784" s="354" t="str">
        <f>IF(ISBLANK(INDEX('Policy Characteristics'!A:A,MATCH($C784,'Policy Characteristics'!$C:$C,0))),"",INDEX('Policy Characteristics'!A:A,MATCH($C784,'Policy Characteristics'!$C:$C,0)))</f>
        <v>Industry</v>
      </c>
      <c r="B784" s="366" t="str">
        <f>IF(ISBLANK(INDEX('Policy Characteristics'!B:B,MATCH($C784,'Policy Characteristics'!$C:$C,0))),"",INDEX('Policy Characteristics'!B:B,MATCH($C784,'Policy Characteristics'!$C:$C,0)))</f>
        <v>Electrification</v>
      </c>
      <c r="C784" s="354" t="str">
        <f t="shared" si="39"/>
        <v>Fraction of Eligible Industrial Energy Use Shifted to Electricity</v>
      </c>
      <c r="D784" s="348" t="s">
        <v>808</v>
      </c>
      <c r="E784" t="s">
        <v>846</v>
      </c>
      <c r="F784" t="s">
        <v>809</v>
      </c>
      <c r="G784" s="253" t="s">
        <v>847</v>
      </c>
      <c r="H784" s="18">
        <v>1934</v>
      </c>
      <c r="I784" s="367" t="s">
        <v>670</v>
      </c>
      <c r="J784" s="368" t="str">
        <f>IF(ISBLANK(INDEX('Policy Characteristics'!D:D,MATCH($C784,'Policy Characteristics'!$C:$C,0))),"",INDEX('Policy Characteristics'!D:D,MATCH($C784,'Policy Characteristics'!$C:$C,0)))</f>
        <v>Electrification</v>
      </c>
      <c r="K784" s="354" t="str">
        <f>IF(ISBLANK(INDEX('Policy Characteristics'!E:E,MATCH($C784,'Policy Characteristics'!$C:$C,0))),"",INDEX('Policy Characteristics'!E:E,MATCH($C784,'Policy Characteristics'!$C:$C,0)))</f>
        <v>indst shift to electricity</v>
      </c>
      <c r="L784" s="222">
        <f>IF(ISBLANK(INDEX('Policy Characteristics'!F:F,MATCH($C784,'Policy Characteristics'!$C:$C,0))),"",INDEX('Policy Characteristics'!F:F,MATCH($C784,'Policy Characteristics'!$C:$C,0)))</f>
        <v>0</v>
      </c>
      <c r="M784" s="222">
        <f>IF(ISBLANK(INDEX('Policy Characteristics'!G:G,MATCH($C784,'Policy Characteristics'!$C:$C,0))),"",INDEX('Policy Characteristics'!G:G,MATCH($C784,'Policy Characteristics'!$C:$C,0)))</f>
        <v>1</v>
      </c>
      <c r="N784" s="222">
        <f>IF(ISBLANK(INDEX('Policy Characteristics'!H:H,MATCH($C784,'Policy Characteristics'!$C:$C,0))),"",INDEX('Policy Characteristics'!H:H,MATCH($C784,'Policy Characteristics'!$C:$C,0)))</f>
        <v>0.01</v>
      </c>
      <c r="O784" s="354" t="str">
        <f>IF(ISBLANK(INDEX('Policy Characteristics'!I:I,MATCH($C784,'Policy Characteristics'!$C:$C,0))),"",INDEX('Policy Characteristics'!I:I,MATCH($C784,'Policy Characteristics'!$C:$C,0)))</f>
        <v>% of fuel shifted</v>
      </c>
      <c r="P784" s="354" t="str">
        <f>IF(ISBLANK(INDEX('Policy Characteristics'!J:J,MATCH($C784,'Policy Characteristics'!$C:$C,0))),"",INDEX('Policy Characteristics'!J:J,MATCH($C784,'Policy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4" s="354" t="str">
        <f>IF(ISBLANK(INDEX('Policy Characteristics'!K:K,MATCH($C784,'Policy Characteristics'!$C:$C,0))),"",INDEX('Policy Characteristics'!K:K,MATCH($C784,'Policy Characteristics'!$C:$C,0)))</f>
        <v>industry-ag-main.html#fuel-switching</v>
      </c>
      <c r="R784" s="354" t="str">
        <f>IF(ISBLANK(INDEX('Policy Characteristics'!L:L,MATCH($C784,'Policy Characteristics'!$C:$C,0))),"",INDEX('Policy Characteristics'!L:L,MATCH($C784,'Policy Characteristics'!$C:$C,0)))</f>
        <v>industry-elec-and-hydrogen.html</v>
      </c>
    </row>
    <row r="785" spans="1:18" ht="19.899999999999999" customHeight="1">
      <c r="A785" s="354" t="str">
        <f>IF(ISBLANK(INDEX('Policy Characteristics'!A:A,MATCH($C785,'Policy Characteristics'!$C:$C,0))),"",INDEX('Policy Characteristics'!A:A,MATCH($C785,'Policy Characteristics'!$C:$C,0)))</f>
        <v>Industry</v>
      </c>
      <c r="B785" s="366" t="str">
        <f>IF(ISBLANK(INDEX('Policy Characteristics'!B:B,MATCH($C785,'Policy Characteristics'!$C:$C,0))),"",INDEX('Policy Characteristics'!B:B,MATCH($C785,'Policy Characteristics'!$C:$C,0)))</f>
        <v>Electrification</v>
      </c>
      <c r="C785" s="354" t="str">
        <f t="shared" si="39"/>
        <v>Fraction of Eligible Industrial Energy Use Shifted to Electricity</v>
      </c>
      <c r="D785" s="348" t="s">
        <v>808</v>
      </c>
      <c r="E785" t="s">
        <v>848</v>
      </c>
      <c r="F785" t="s">
        <v>809</v>
      </c>
      <c r="G785" s="253" t="s">
        <v>849</v>
      </c>
      <c r="H785" s="18">
        <v>1935</v>
      </c>
      <c r="I785" s="367" t="s">
        <v>670</v>
      </c>
      <c r="J785" s="368" t="str">
        <f>IF(ISBLANK(INDEX('Policy Characteristics'!D:D,MATCH($C785,'Policy Characteristics'!$C:$C,0))),"",INDEX('Policy Characteristics'!D:D,MATCH($C785,'Policy Characteristics'!$C:$C,0)))</f>
        <v>Electrification</v>
      </c>
      <c r="K785" s="354" t="str">
        <f>IF(ISBLANK(INDEX('Policy Characteristics'!E:E,MATCH($C785,'Policy Characteristics'!$C:$C,0))),"",INDEX('Policy Characteristics'!E:E,MATCH($C785,'Policy Characteristics'!$C:$C,0)))</f>
        <v>indst shift to electricity</v>
      </c>
      <c r="L785" s="222">
        <f>IF(ISBLANK(INDEX('Policy Characteristics'!F:F,MATCH($C785,'Policy Characteristics'!$C:$C,0))),"",INDEX('Policy Characteristics'!F:F,MATCH($C785,'Policy Characteristics'!$C:$C,0)))</f>
        <v>0</v>
      </c>
      <c r="M785" s="222">
        <f>IF(ISBLANK(INDEX('Policy Characteristics'!G:G,MATCH($C785,'Policy Characteristics'!$C:$C,0))),"",INDEX('Policy Characteristics'!G:G,MATCH($C785,'Policy Characteristics'!$C:$C,0)))</f>
        <v>1</v>
      </c>
      <c r="N785" s="222">
        <f>IF(ISBLANK(INDEX('Policy Characteristics'!H:H,MATCH($C785,'Policy Characteristics'!$C:$C,0))),"",INDEX('Policy Characteristics'!H:H,MATCH($C785,'Policy Characteristics'!$C:$C,0)))</f>
        <v>0.01</v>
      </c>
      <c r="O785" s="354" t="str">
        <f>IF(ISBLANK(INDEX('Policy Characteristics'!I:I,MATCH($C785,'Policy Characteristics'!$C:$C,0))),"",INDEX('Policy Characteristics'!I:I,MATCH($C785,'Policy Characteristics'!$C:$C,0)))</f>
        <v>% of fuel shifted</v>
      </c>
      <c r="P785" s="354" t="str">
        <f>IF(ISBLANK(INDEX('Policy Characteristics'!J:J,MATCH($C785,'Policy Characteristics'!$C:$C,0))),"",INDEX('Policy Characteristics'!J:J,MATCH($C785,'Policy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5" s="354" t="str">
        <f>IF(ISBLANK(INDEX('Policy Characteristics'!K:K,MATCH($C785,'Policy Characteristics'!$C:$C,0))),"",INDEX('Policy Characteristics'!K:K,MATCH($C785,'Policy Characteristics'!$C:$C,0)))</f>
        <v>industry-ag-main.html#fuel-switching</v>
      </c>
      <c r="R785" s="354" t="str">
        <f>IF(ISBLANK(INDEX('Policy Characteristics'!L:L,MATCH($C785,'Policy Characteristics'!$C:$C,0))),"",INDEX('Policy Characteristics'!L:L,MATCH($C785,'Policy Characteristics'!$C:$C,0)))</f>
        <v>industry-elec-and-hydrogen.html</v>
      </c>
    </row>
    <row r="786" spans="1:18" ht="19.899999999999999" customHeight="1">
      <c r="A786" s="354" t="str">
        <f>IF(ISBLANK(INDEX('Policy Characteristics'!A:A,MATCH($C786,'Policy Characteristics'!$C:$C,0))),"",INDEX('Policy Characteristics'!A:A,MATCH($C786,'Policy Characteristics'!$C:$C,0)))</f>
        <v>Industry</v>
      </c>
      <c r="B786" s="366" t="str">
        <f>IF(ISBLANK(INDEX('Policy Characteristics'!B:B,MATCH($C786,'Policy Characteristics'!$C:$C,0))),"",INDEX('Policy Characteristics'!B:B,MATCH($C786,'Policy Characteristics'!$C:$C,0)))</f>
        <v>Electrification</v>
      </c>
      <c r="C786" s="354" t="str">
        <f t="shared" si="39"/>
        <v>Fraction of Eligible Industrial Energy Use Shifted to Electricity</v>
      </c>
      <c r="D786" s="348" t="s">
        <v>808</v>
      </c>
      <c r="E786" t="s">
        <v>850</v>
      </c>
      <c r="F786" t="s">
        <v>809</v>
      </c>
      <c r="G786" s="253" t="s">
        <v>851</v>
      </c>
      <c r="H786" s="18">
        <v>1936</v>
      </c>
      <c r="I786" s="367" t="s">
        <v>670</v>
      </c>
      <c r="J786" s="368" t="str">
        <f>IF(ISBLANK(INDEX('Policy Characteristics'!D:D,MATCH($C786,'Policy Characteristics'!$C:$C,0))),"",INDEX('Policy Characteristics'!D:D,MATCH($C786,'Policy Characteristics'!$C:$C,0)))</f>
        <v>Electrification</v>
      </c>
      <c r="K786" s="354" t="str">
        <f>IF(ISBLANK(INDEX('Policy Characteristics'!E:E,MATCH($C786,'Policy Characteristics'!$C:$C,0))),"",INDEX('Policy Characteristics'!E:E,MATCH($C786,'Policy Characteristics'!$C:$C,0)))</f>
        <v>indst shift to electricity</v>
      </c>
      <c r="L786" s="222">
        <f>IF(ISBLANK(INDEX('Policy Characteristics'!F:F,MATCH($C786,'Policy Characteristics'!$C:$C,0))),"",INDEX('Policy Characteristics'!F:F,MATCH($C786,'Policy Characteristics'!$C:$C,0)))</f>
        <v>0</v>
      </c>
      <c r="M786" s="222">
        <f>IF(ISBLANK(INDEX('Policy Characteristics'!G:G,MATCH($C786,'Policy Characteristics'!$C:$C,0))),"",INDEX('Policy Characteristics'!G:G,MATCH($C786,'Policy Characteristics'!$C:$C,0)))</f>
        <v>1</v>
      </c>
      <c r="N786" s="222">
        <f>IF(ISBLANK(INDEX('Policy Characteristics'!H:H,MATCH($C786,'Policy Characteristics'!$C:$C,0))),"",INDEX('Policy Characteristics'!H:H,MATCH($C786,'Policy Characteristics'!$C:$C,0)))</f>
        <v>0.01</v>
      </c>
      <c r="O786" s="354" t="str">
        <f>IF(ISBLANK(INDEX('Policy Characteristics'!I:I,MATCH($C786,'Policy Characteristics'!$C:$C,0))),"",INDEX('Policy Characteristics'!I:I,MATCH($C786,'Policy Characteristics'!$C:$C,0)))</f>
        <v>% of fuel shifted</v>
      </c>
      <c r="P786" s="354" t="str">
        <f>IF(ISBLANK(INDEX('Policy Characteristics'!J:J,MATCH($C786,'Policy Characteristics'!$C:$C,0))),"",INDEX('Policy Characteristics'!J:J,MATCH($C786,'Policy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6" s="354" t="str">
        <f>IF(ISBLANK(INDEX('Policy Characteristics'!K:K,MATCH($C786,'Policy Characteristics'!$C:$C,0))),"",INDEX('Policy Characteristics'!K:K,MATCH($C786,'Policy Characteristics'!$C:$C,0)))</f>
        <v>industry-ag-main.html#fuel-switching</v>
      </c>
      <c r="R786" s="354" t="str">
        <f>IF(ISBLANK(INDEX('Policy Characteristics'!L:L,MATCH($C786,'Policy Characteristics'!$C:$C,0))),"",INDEX('Policy Characteristics'!L:L,MATCH($C786,'Policy Characteristics'!$C:$C,0)))</f>
        <v>industry-elec-and-hydrogen.html</v>
      </c>
    </row>
    <row r="787" spans="1:18" ht="19.899999999999999" customHeight="1">
      <c r="A787" s="354" t="str">
        <f>IF(ISBLANK(INDEX('Policy Characteristics'!A:A,MATCH($C787,'Policy Characteristics'!$C:$C,0))),"",INDEX('Policy Characteristics'!A:A,MATCH($C787,'Policy Characteristics'!$C:$C,0)))</f>
        <v>Industry</v>
      </c>
      <c r="B787" s="366" t="str">
        <f>IF(ISBLANK(INDEX('Policy Characteristics'!B:B,MATCH($C787,'Policy Characteristics'!$C:$C,0))),"",INDEX('Policy Characteristics'!B:B,MATCH($C787,'Policy Characteristics'!$C:$C,0)))</f>
        <v>Electrification</v>
      </c>
      <c r="C787" s="354" t="str">
        <f t="shared" si="39"/>
        <v>Fraction of Eligible Industrial Energy Use Shifted to Electricity</v>
      </c>
      <c r="D787" s="348" t="s">
        <v>808</v>
      </c>
      <c r="E787" t="s">
        <v>852</v>
      </c>
      <c r="F787" t="s">
        <v>809</v>
      </c>
      <c r="G787" s="253" t="s">
        <v>852</v>
      </c>
      <c r="H787" s="18">
        <v>1937</v>
      </c>
      <c r="I787" s="367" t="s">
        <v>670</v>
      </c>
      <c r="J787" s="368" t="str">
        <f>IF(ISBLANK(INDEX('Policy Characteristics'!D:D,MATCH($C787,'Policy Characteristics'!$C:$C,0))),"",INDEX('Policy Characteristics'!D:D,MATCH($C787,'Policy Characteristics'!$C:$C,0)))</f>
        <v>Electrification</v>
      </c>
      <c r="K787" s="354" t="str">
        <f>IF(ISBLANK(INDEX('Policy Characteristics'!E:E,MATCH($C787,'Policy Characteristics'!$C:$C,0))),"",INDEX('Policy Characteristics'!E:E,MATCH($C787,'Policy Characteristics'!$C:$C,0)))</f>
        <v>indst shift to electricity</v>
      </c>
      <c r="L787" s="222">
        <f>IF(ISBLANK(INDEX('Policy Characteristics'!F:F,MATCH($C787,'Policy Characteristics'!$C:$C,0))),"",INDEX('Policy Characteristics'!F:F,MATCH($C787,'Policy Characteristics'!$C:$C,0)))</f>
        <v>0</v>
      </c>
      <c r="M787" s="222">
        <f>IF(ISBLANK(INDEX('Policy Characteristics'!G:G,MATCH($C787,'Policy Characteristics'!$C:$C,0))),"",INDEX('Policy Characteristics'!G:G,MATCH($C787,'Policy Characteristics'!$C:$C,0)))</f>
        <v>1</v>
      </c>
      <c r="N787" s="222">
        <f>IF(ISBLANK(INDEX('Policy Characteristics'!H:H,MATCH($C787,'Policy Characteristics'!$C:$C,0))),"",INDEX('Policy Characteristics'!H:H,MATCH($C787,'Policy Characteristics'!$C:$C,0)))</f>
        <v>0.01</v>
      </c>
      <c r="O787" s="354" t="str">
        <f>IF(ISBLANK(INDEX('Policy Characteristics'!I:I,MATCH($C787,'Policy Characteristics'!$C:$C,0))),"",INDEX('Policy Characteristics'!I:I,MATCH($C787,'Policy Characteristics'!$C:$C,0)))</f>
        <v>% of fuel shifted</v>
      </c>
      <c r="P787" s="354" t="str">
        <f>IF(ISBLANK(INDEX('Policy Characteristics'!J:J,MATCH($C787,'Policy Characteristics'!$C:$C,0))),"",INDEX('Policy Characteristics'!J:J,MATCH($C787,'Policy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7" s="354" t="str">
        <f>IF(ISBLANK(INDEX('Policy Characteristics'!K:K,MATCH($C787,'Policy Characteristics'!$C:$C,0))),"",INDEX('Policy Characteristics'!K:K,MATCH($C787,'Policy Characteristics'!$C:$C,0)))</f>
        <v>industry-ag-main.html#fuel-switching</v>
      </c>
      <c r="R787" s="354" t="str">
        <f>IF(ISBLANK(INDEX('Policy Characteristics'!L:L,MATCH($C787,'Policy Characteristics'!$C:$C,0))),"",INDEX('Policy Characteristics'!L:L,MATCH($C787,'Policy Characteristics'!$C:$C,0)))</f>
        <v>industry-elec-and-hydrogen.html</v>
      </c>
    </row>
    <row r="788" spans="1:18" ht="19.899999999999999" customHeight="1">
      <c r="A788" s="354" t="str">
        <f>IF(ISBLANK(INDEX('Policy Characteristics'!A:A,MATCH($C788,'Policy Characteristics'!$C:$C,0))),"",INDEX('Policy Characteristics'!A:A,MATCH($C788,'Policy Characteristics'!$C:$C,0)))</f>
        <v>Industry</v>
      </c>
      <c r="B788" s="366" t="str">
        <f>IF(ISBLANK(INDEX('Policy Characteristics'!B:B,MATCH($C788,'Policy Characteristics'!$C:$C,0))),"",INDEX('Policy Characteristics'!B:B,MATCH($C788,'Policy Characteristics'!$C:$C,0)))</f>
        <v>Electrification</v>
      </c>
      <c r="C788" s="354" t="str">
        <f t="shared" si="39"/>
        <v>Fraction of Eligible Industrial Energy Use Shifted to Electricity</v>
      </c>
      <c r="D788" s="348" t="s">
        <v>810</v>
      </c>
      <c r="E788" t="s">
        <v>838</v>
      </c>
      <c r="F788" t="s">
        <v>811</v>
      </c>
      <c r="G788" s="253" t="s">
        <v>839</v>
      </c>
      <c r="H788" s="18">
        <v>1938</v>
      </c>
      <c r="I788" s="367" t="s">
        <v>670</v>
      </c>
      <c r="J788" s="368" t="str">
        <f>IF(ISBLANK(INDEX('Policy Characteristics'!D:D,MATCH($C788,'Policy Characteristics'!$C:$C,0))),"",INDEX('Policy Characteristics'!D:D,MATCH($C788,'Policy Characteristics'!$C:$C,0)))</f>
        <v>Electrification</v>
      </c>
      <c r="K788" s="354" t="str">
        <f>IF(ISBLANK(INDEX('Policy Characteristics'!E:E,MATCH($C788,'Policy Characteristics'!$C:$C,0))),"",INDEX('Policy Characteristics'!E:E,MATCH($C788,'Policy Characteristics'!$C:$C,0)))</f>
        <v>indst shift to electricity</v>
      </c>
      <c r="L788" s="222">
        <f>IF(ISBLANK(INDEX('Policy Characteristics'!F:F,MATCH($C788,'Policy Characteristics'!$C:$C,0))),"",INDEX('Policy Characteristics'!F:F,MATCH($C788,'Policy Characteristics'!$C:$C,0)))</f>
        <v>0</v>
      </c>
      <c r="M788" s="222">
        <f>IF(ISBLANK(INDEX('Policy Characteristics'!G:G,MATCH($C788,'Policy Characteristics'!$C:$C,0))),"",INDEX('Policy Characteristics'!G:G,MATCH($C788,'Policy Characteristics'!$C:$C,0)))</f>
        <v>1</v>
      </c>
      <c r="N788" s="222">
        <f>IF(ISBLANK(INDEX('Policy Characteristics'!H:H,MATCH($C788,'Policy Characteristics'!$C:$C,0))),"",INDEX('Policy Characteristics'!H:H,MATCH($C788,'Policy Characteristics'!$C:$C,0)))</f>
        <v>0.01</v>
      </c>
      <c r="O788" s="354" t="str">
        <f>IF(ISBLANK(INDEX('Policy Characteristics'!I:I,MATCH($C788,'Policy Characteristics'!$C:$C,0))),"",INDEX('Policy Characteristics'!I:I,MATCH($C788,'Policy Characteristics'!$C:$C,0)))</f>
        <v>% of fuel shifted</v>
      </c>
      <c r="P788" s="354" t="str">
        <f>IF(ISBLANK(INDEX('Policy Characteristics'!J:J,MATCH($C788,'Policy Characteristics'!$C:$C,0))),"",INDEX('Policy Characteristics'!J:J,MATCH($C788,'Policy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8" s="354" t="str">
        <f>IF(ISBLANK(INDEX('Policy Characteristics'!K:K,MATCH($C788,'Policy Characteristics'!$C:$C,0))),"",INDEX('Policy Characteristics'!K:K,MATCH($C788,'Policy Characteristics'!$C:$C,0)))</f>
        <v>industry-ag-main.html#fuel-switching</v>
      </c>
      <c r="R788" s="354" t="str">
        <f>IF(ISBLANK(INDEX('Policy Characteristics'!L:L,MATCH($C788,'Policy Characteristics'!$C:$C,0))),"",INDEX('Policy Characteristics'!L:L,MATCH($C788,'Policy Characteristics'!$C:$C,0)))</f>
        <v>industry-elec-and-hydrogen.html</v>
      </c>
    </row>
    <row r="789" spans="1:18" ht="19.899999999999999" customHeight="1">
      <c r="A789" s="354" t="str">
        <f>IF(ISBLANK(INDEX('Policy Characteristics'!A:A,MATCH($C789,'Policy Characteristics'!$C:$C,0))),"",INDEX('Policy Characteristics'!A:A,MATCH($C789,'Policy Characteristics'!$C:$C,0)))</f>
        <v>Industry</v>
      </c>
      <c r="B789" s="366" t="str">
        <f>IF(ISBLANK(INDEX('Policy Characteristics'!B:B,MATCH($C789,'Policy Characteristics'!$C:$C,0))),"",INDEX('Policy Characteristics'!B:B,MATCH($C789,'Policy Characteristics'!$C:$C,0)))</f>
        <v>Electrification</v>
      </c>
      <c r="C789" s="354" t="str">
        <f t="shared" si="39"/>
        <v>Fraction of Eligible Industrial Energy Use Shifted to Electricity</v>
      </c>
      <c r="D789" s="348" t="s">
        <v>810</v>
      </c>
      <c r="E789" t="s">
        <v>840</v>
      </c>
      <c r="F789" t="s">
        <v>811</v>
      </c>
      <c r="G789" s="253" t="s">
        <v>841</v>
      </c>
      <c r="H789" s="18">
        <v>1939</v>
      </c>
      <c r="I789" s="367" t="s">
        <v>670</v>
      </c>
      <c r="J789" s="368" t="str">
        <f>IF(ISBLANK(INDEX('Policy Characteristics'!D:D,MATCH($C789,'Policy Characteristics'!$C:$C,0))),"",INDEX('Policy Characteristics'!D:D,MATCH($C789,'Policy Characteristics'!$C:$C,0)))</f>
        <v>Electrification</v>
      </c>
      <c r="K789" s="354" t="str">
        <f>IF(ISBLANK(INDEX('Policy Characteristics'!E:E,MATCH($C789,'Policy Characteristics'!$C:$C,0))),"",INDEX('Policy Characteristics'!E:E,MATCH($C789,'Policy Characteristics'!$C:$C,0)))</f>
        <v>indst shift to electricity</v>
      </c>
      <c r="L789" s="222">
        <f>IF(ISBLANK(INDEX('Policy Characteristics'!F:F,MATCH($C789,'Policy Characteristics'!$C:$C,0))),"",INDEX('Policy Characteristics'!F:F,MATCH($C789,'Policy Characteristics'!$C:$C,0)))</f>
        <v>0</v>
      </c>
      <c r="M789" s="222">
        <f>IF(ISBLANK(INDEX('Policy Characteristics'!G:G,MATCH($C789,'Policy Characteristics'!$C:$C,0))),"",INDEX('Policy Characteristics'!G:G,MATCH($C789,'Policy Characteristics'!$C:$C,0)))</f>
        <v>1</v>
      </c>
      <c r="N789" s="222">
        <f>IF(ISBLANK(INDEX('Policy Characteristics'!H:H,MATCH($C789,'Policy Characteristics'!$C:$C,0))),"",INDEX('Policy Characteristics'!H:H,MATCH($C789,'Policy Characteristics'!$C:$C,0)))</f>
        <v>0.01</v>
      </c>
      <c r="O789" s="354" t="str">
        <f>IF(ISBLANK(INDEX('Policy Characteristics'!I:I,MATCH($C789,'Policy Characteristics'!$C:$C,0))),"",INDEX('Policy Characteristics'!I:I,MATCH($C789,'Policy Characteristics'!$C:$C,0)))</f>
        <v>% of fuel shifted</v>
      </c>
      <c r="P789" s="354" t="str">
        <f>IF(ISBLANK(INDEX('Policy Characteristics'!J:J,MATCH($C789,'Policy Characteristics'!$C:$C,0))),"",INDEX('Policy Characteristics'!J:J,MATCH($C789,'Policy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9" s="354" t="str">
        <f>IF(ISBLANK(INDEX('Policy Characteristics'!K:K,MATCH($C789,'Policy Characteristics'!$C:$C,0))),"",INDEX('Policy Characteristics'!K:K,MATCH($C789,'Policy Characteristics'!$C:$C,0)))</f>
        <v>industry-ag-main.html#fuel-switching</v>
      </c>
      <c r="R789" s="354" t="str">
        <f>IF(ISBLANK(INDEX('Policy Characteristics'!L:L,MATCH($C789,'Policy Characteristics'!$C:$C,0))),"",INDEX('Policy Characteristics'!L:L,MATCH($C789,'Policy Characteristics'!$C:$C,0)))</f>
        <v>industry-elec-and-hydrogen.html</v>
      </c>
    </row>
    <row r="790" spans="1:18" ht="19.899999999999999" customHeight="1">
      <c r="A790" s="354" t="str">
        <f>IF(ISBLANK(INDEX('Policy Characteristics'!A:A,MATCH($C790,'Policy Characteristics'!$C:$C,0))),"",INDEX('Policy Characteristics'!A:A,MATCH($C790,'Policy Characteristics'!$C:$C,0)))</f>
        <v>Industry</v>
      </c>
      <c r="B790" s="366" t="str">
        <f>IF(ISBLANK(INDEX('Policy Characteristics'!B:B,MATCH($C790,'Policy Characteristics'!$C:$C,0))),"",INDEX('Policy Characteristics'!B:B,MATCH($C790,'Policy Characteristics'!$C:$C,0)))</f>
        <v>Electrification</v>
      </c>
      <c r="C790" s="354" t="str">
        <f t="shared" si="39"/>
        <v>Fraction of Eligible Industrial Energy Use Shifted to Electricity</v>
      </c>
      <c r="D790" s="348" t="s">
        <v>810</v>
      </c>
      <c r="E790" t="s">
        <v>842</v>
      </c>
      <c r="F790" t="s">
        <v>811</v>
      </c>
      <c r="G790" s="253" t="s">
        <v>843</v>
      </c>
      <c r="H790" s="18">
        <v>1940</v>
      </c>
      <c r="I790" s="367" t="s">
        <v>670</v>
      </c>
      <c r="J790" s="368" t="str">
        <f>IF(ISBLANK(INDEX('Policy Characteristics'!D:D,MATCH($C790,'Policy Characteristics'!$C:$C,0))),"",INDEX('Policy Characteristics'!D:D,MATCH($C790,'Policy Characteristics'!$C:$C,0)))</f>
        <v>Electrification</v>
      </c>
      <c r="K790" s="354" t="str">
        <f>IF(ISBLANK(INDEX('Policy Characteristics'!E:E,MATCH($C790,'Policy Characteristics'!$C:$C,0))),"",INDEX('Policy Characteristics'!E:E,MATCH($C790,'Policy Characteristics'!$C:$C,0)))</f>
        <v>indst shift to electricity</v>
      </c>
      <c r="L790" s="222">
        <f>IF(ISBLANK(INDEX('Policy Characteristics'!F:F,MATCH($C790,'Policy Characteristics'!$C:$C,0))),"",INDEX('Policy Characteristics'!F:F,MATCH($C790,'Policy Characteristics'!$C:$C,0)))</f>
        <v>0</v>
      </c>
      <c r="M790" s="222">
        <f>IF(ISBLANK(INDEX('Policy Characteristics'!G:G,MATCH($C790,'Policy Characteristics'!$C:$C,0))),"",INDEX('Policy Characteristics'!G:G,MATCH($C790,'Policy Characteristics'!$C:$C,0)))</f>
        <v>1</v>
      </c>
      <c r="N790" s="222">
        <f>IF(ISBLANK(INDEX('Policy Characteristics'!H:H,MATCH($C790,'Policy Characteristics'!$C:$C,0))),"",INDEX('Policy Characteristics'!H:H,MATCH($C790,'Policy Characteristics'!$C:$C,0)))</f>
        <v>0.01</v>
      </c>
      <c r="O790" s="354" t="str">
        <f>IF(ISBLANK(INDEX('Policy Characteristics'!I:I,MATCH($C790,'Policy Characteristics'!$C:$C,0))),"",INDEX('Policy Characteristics'!I:I,MATCH($C790,'Policy Characteristics'!$C:$C,0)))</f>
        <v>% of fuel shifted</v>
      </c>
      <c r="P790" s="354" t="str">
        <f>IF(ISBLANK(INDEX('Policy Characteristics'!J:J,MATCH($C790,'Policy Characteristics'!$C:$C,0))),"",INDEX('Policy Characteristics'!J:J,MATCH($C790,'Policy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0" s="354" t="str">
        <f>IF(ISBLANK(INDEX('Policy Characteristics'!K:K,MATCH($C790,'Policy Characteristics'!$C:$C,0))),"",INDEX('Policy Characteristics'!K:K,MATCH($C790,'Policy Characteristics'!$C:$C,0)))</f>
        <v>industry-ag-main.html#fuel-switching</v>
      </c>
      <c r="R790" s="354" t="str">
        <f>IF(ISBLANK(INDEX('Policy Characteristics'!L:L,MATCH($C790,'Policy Characteristics'!$C:$C,0))),"",INDEX('Policy Characteristics'!L:L,MATCH($C790,'Policy Characteristics'!$C:$C,0)))</f>
        <v>industry-elec-and-hydrogen.html</v>
      </c>
    </row>
    <row r="791" spans="1:18" ht="19.899999999999999" customHeight="1">
      <c r="A791" s="354" t="str">
        <f>IF(ISBLANK(INDEX('Policy Characteristics'!A:A,MATCH($C791,'Policy Characteristics'!$C:$C,0))),"",INDEX('Policy Characteristics'!A:A,MATCH($C791,'Policy Characteristics'!$C:$C,0)))</f>
        <v>Industry</v>
      </c>
      <c r="B791" s="366" t="str">
        <f>IF(ISBLANK(INDEX('Policy Characteristics'!B:B,MATCH($C791,'Policy Characteristics'!$C:$C,0))),"",INDEX('Policy Characteristics'!B:B,MATCH($C791,'Policy Characteristics'!$C:$C,0)))</f>
        <v>Electrification</v>
      </c>
      <c r="C791" s="354" t="str">
        <f t="shared" si="39"/>
        <v>Fraction of Eligible Industrial Energy Use Shifted to Electricity</v>
      </c>
      <c r="D791" s="348" t="s">
        <v>810</v>
      </c>
      <c r="E791" t="s">
        <v>844</v>
      </c>
      <c r="F791" t="s">
        <v>811</v>
      </c>
      <c r="G791" s="253" t="s">
        <v>845</v>
      </c>
      <c r="H791" s="18">
        <v>1941</v>
      </c>
      <c r="I791" s="367" t="s">
        <v>670</v>
      </c>
      <c r="J791" s="368" t="str">
        <f>IF(ISBLANK(INDEX('Policy Characteristics'!D:D,MATCH($C791,'Policy Characteristics'!$C:$C,0))),"",INDEX('Policy Characteristics'!D:D,MATCH($C791,'Policy Characteristics'!$C:$C,0)))</f>
        <v>Electrification</v>
      </c>
      <c r="K791" s="354" t="str">
        <f>IF(ISBLANK(INDEX('Policy Characteristics'!E:E,MATCH($C791,'Policy Characteristics'!$C:$C,0))),"",INDEX('Policy Characteristics'!E:E,MATCH($C791,'Policy Characteristics'!$C:$C,0)))</f>
        <v>indst shift to electricity</v>
      </c>
      <c r="L791" s="222">
        <f>IF(ISBLANK(INDEX('Policy Characteristics'!F:F,MATCH($C791,'Policy Characteristics'!$C:$C,0))),"",INDEX('Policy Characteristics'!F:F,MATCH($C791,'Policy Characteristics'!$C:$C,0)))</f>
        <v>0</v>
      </c>
      <c r="M791" s="222">
        <f>IF(ISBLANK(INDEX('Policy Characteristics'!G:G,MATCH($C791,'Policy Characteristics'!$C:$C,0))),"",INDEX('Policy Characteristics'!G:G,MATCH($C791,'Policy Characteristics'!$C:$C,0)))</f>
        <v>1</v>
      </c>
      <c r="N791" s="222">
        <f>IF(ISBLANK(INDEX('Policy Characteristics'!H:H,MATCH($C791,'Policy Characteristics'!$C:$C,0))),"",INDEX('Policy Characteristics'!H:H,MATCH($C791,'Policy Characteristics'!$C:$C,0)))</f>
        <v>0.01</v>
      </c>
      <c r="O791" s="354" t="str">
        <f>IF(ISBLANK(INDEX('Policy Characteristics'!I:I,MATCH($C791,'Policy Characteristics'!$C:$C,0))),"",INDEX('Policy Characteristics'!I:I,MATCH($C791,'Policy Characteristics'!$C:$C,0)))</f>
        <v>% of fuel shifted</v>
      </c>
      <c r="P791" s="354" t="str">
        <f>IF(ISBLANK(INDEX('Policy Characteristics'!J:J,MATCH($C791,'Policy Characteristics'!$C:$C,0))),"",INDEX('Policy Characteristics'!J:J,MATCH($C791,'Policy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1" s="354" t="str">
        <f>IF(ISBLANK(INDEX('Policy Characteristics'!K:K,MATCH($C791,'Policy Characteristics'!$C:$C,0))),"",INDEX('Policy Characteristics'!K:K,MATCH($C791,'Policy Characteristics'!$C:$C,0)))</f>
        <v>industry-ag-main.html#fuel-switching</v>
      </c>
      <c r="R791" s="354" t="str">
        <f>IF(ISBLANK(INDEX('Policy Characteristics'!L:L,MATCH($C791,'Policy Characteristics'!$C:$C,0))),"",INDEX('Policy Characteristics'!L:L,MATCH($C791,'Policy Characteristics'!$C:$C,0)))</f>
        <v>industry-elec-and-hydrogen.html</v>
      </c>
    </row>
    <row r="792" spans="1:18" ht="19.899999999999999" customHeight="1">
      <c r="A792" s="354" t="str">
        <f>IF(ISBLANK(INDEX('Policy Characteristics'!A:A,MATCH($C792,'Policy Characteristics'!$C:$C,0))),"",INDEX('Policy Characteristics'!A:A,MATCH($C792,'Policy Characteristics'!$C:$C,0)))</f>
        <v>Industry</v>
      </c>
      <c r="B792" s="366" t="str">
        <f>IF(ISBLANK(INDEX('Policy Characteristics'!B:B,MATCH($C792,'Policy Characteristics'!$C:$C,0))),"",INDEX('Policy Characteristics'!B:B,MATCH($C792,'Policy Characteristics'!$C:$C,0)))</f>
        <v>Electrification</v>
      </c>
      <c r="C792" s="354" t="str">
        <f t="shared" si="39"/>
        <v>Fraction of Eligible Industrial Energy Use Shifted to Electricity</v>
      </c>
      <c r="D792" s="348" t="s">
        <v>810</v>
      </c>
      <c r="E792" t="s">
        <v>846</v>
      </c>
      <c r="F792" t="s">
        <v>811</v>
      </c>
      <c r="G792" s="253" t="s">
        <v>847</v>
      </c>
      <c r="H792" s="18">
        <v>1942</v>
      </c>
      <c r="I792" s="367" t="s">
        <v>670</v>
      </c>
      <c r="J792" s="368" t="str">
        <f>IF(ISBLANK(INDEX('Policy Characteristics'!D:D,MATCH($C792,'Policy Characteristics'!$C:$C,0))),"",INDEX('Policy Characteristics'!D:D,MATCH($C792,'Policy Characteristics'!$C:$C,0)))</f>
        <v>Electrification</v>
      </c>
      <c r="K792" s="354" t="str">
        <f>IF(ISBLANK(INDEX('Policy Characteristics'!E:E,MATCH($C792,'Policy Characteristics'!$C:$C,0))),"",INDEX('Policy Characteristics'!E:E,MATCH($C792,'Policy Characteristics'!$C:$C,0)))</f>
        <v>indst shift to electricity</v>
      </c>
      <c r="L792" s="222">
        <f>IF(ISBLANK(INDEX('Policy Characteristics'!F:F,MATCH($C792,'Policy Characteristics'!$C:$C,0))),"",INDEX('Policy Characteristics'!F:F,MATCH($C792,'Policy Characteristics'!$C:$C,0)))</f>
        <v>0</v>
      </c>
      <c r="M792" s="222">
        <f>IF(ISBLANK(INDEX('Policy Characteristics'!G:G,MATCH($C792,'Policy Characteristics'!$C:$C,0))),"",INDEX('Policy Characteristics'!G:G,MATCH($C792,'Policy Characteristics'!$C:$C,0)))</f>
        <v>1</v>
      </c>
      <c r="N792" s="222">
        <f>IF(ISBLANK(INDEX('Policy Characteristics'!H:H,MATCH($C792,'Policy Characteristics'!$C:$C,0))),"",INDEX('Policy Characteristics'!H:H,MATCH($C792,'Policy Characteristics'!$C:$C,0)))</f>
        <v>0.01</v>
      </c>
      <c r="O792" s="354" t="str">
        <f>IF(ISBLANK(INDEX('Policy Characteristics'!I:I,MATCH($C792,'Policy Characteristics'!$C:$C,0))),"",INDEX('Policy Characteristics'!I:I,MATCH($C792,'Policy Characteristics'!$C:$C,0)))</f>
        <v>% of fuel shifted</v>
      </c>
      <c r="P792" s="354" t="str">
        <f>IF(ISBLANK(INDEX('Policy Characteristics'!J:J,MATCH($C792,'Policy Characteristics'!$C:$C,0))),"",INDEX('Policy Characteristics'!J:J,MATCH($C792,'Policy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2" s="354" t="str">
        <f>IF(ISBLANK(INDEX('Policy Characteristics'!K:K,MATCH($C792,'Policy Characteristics'!$C:$C,0))),"",INDEX('Policy Characteristics'!K:K,MATCH($C792,'Policy Characteristics'!$C:$C,0)))</f>
        <v>industry-ag-main.html#fuel-switching</v>
      </c>
      <c r="R792" s="354" t="str">
        <f>IF(ISBLANK(INDEX('Policy Characteristics'!L:L,MATCH($C792,'Policy Characteristics'!$C:$C,0))),"",INDEX('Policy Characteristics'!L:L,MATCH($C792,'Policy Characteristics'!$C:$C,0)))</f>
        <v>industry-elec-and-hydrogen.html</v>
      </c>
    </row>
    <row r="793" spans="1:18" ht="19.899999999999999" customHeight="1">
      <c r="A793" s="354" t="str">
        <f>IF(ISBLANK(INDEX('Policy Characteristics'!A:A,MATCH($C793,'Policy Characteristics'!$C:$C,0))),"",INDEX('Policy Characteristics'!A:A,MATCH($C793,'Policy Characteristics'!$C:$C,0)))</f>
        <v>Industry</v>
      </c>
      <c r="B793" s="366" t="str">
        <f>IF(ISBLANK(INDEX('Policy Characteristics'!B:B,MATCH($C793,'Policy Characteristics'!$C:$C,0))),"",INDEX('Policy Characteristics'!B:B,MATCH($C793,'Policy Characteristics'!$C:$C,0)))</f>
        <v>Electrification</v>
      </c>
      <c r="C793" s="354" t="str">
        <f t="shared" si="39"/>
        <v>Fraction of Eligible Industrial Energy Use Shifted to Electricity</v>
      </c>
      <c r="D793" s="348" t="s">
        <v>810</v>
      </c>
      <c r="E793" t="s">
        <v>848</v>
      </c>
      <c r="F793" t="s">
        <v>811</v>
      </c>
      <c r="G793" s="253" t="s">
        <v>849</v>
      </c>
      <c r="H793" s="18">
        <v>1943</v>
      </c>
      <c r="I793" s="367" t="s">
        <v>670</v>
      </c>
      <c r="J793" s="368" t="str">
        <f>IF(ISBLANK(INDEX('Policy Characteristics'!D:D,MATCH($C793,'Policy Characteristics'!$C:$C,0))),"",INDEX('Policy Characteristics'!D:D,MATCH($C793,'Policy Characteristics'!$C:$C,0)))</f>
        <v>Electrification</v>
      </c>
      <c r="K793" s="354" t="str">
        <f>IF(ISBLANK(INDEX('Policy Characteristics'!E:E,MATCH($C793,'Policy Characteristics'!$C:$C,0))),"",INDEX('Policy Characteristics'!E:E,MATCH($C793,'Policy Characteristics'!$C:$C,0)))</f>
        <v>indst shift to electricity</v>
      </c>
      <c r="L793" s="222">
        <f>IF(ISBLANK(INDEX('Policy Characteristics'!F:F,MATCH($C793,'Policy Characteristics'!$C:$C,0))),"",INDEX('Policy Characteristics'!F:F,MATCH($C793,'Policy Characteristics'!$C:$C,0)))</f>
        <v>0</v>
      </c>
      <c r="M793" s="222">
        <f>IF(ISBLANK(INDEX('Policy Characteristics'!G:G,MATCH($C793,'Policy Characteristics'!$C:$C,0))),"",INDEX('Policy Characteristics'!G:G,MATCH($C793,'Policy Characteristics'!$C:$C,0)))</f>
        <v>1</v>
      </c>
      <c r="N793" s="222">
        <f>IF(ISBLANK(INDEX('Policy Characteristics'!H:H,MATCH($C793,'Policy Characteristics'!$C:$C,0))),"",INDEX('Policy Characteristics'!H:H,MATCH($C793,'Policy Characteristics'!$C:$C,0)))</f>
        <v>0.01</v>
      </c>
      <c r="O793" s="354" t="str">
        <f>IF(ISBLANK(INDEX('Policy Characteristics'!I:I,MATCH($C793,'Policy Characteristics'!$C:$C,0))),"",INDEX('Policy Characteristics'!I:I,MATCH($C793,'Policy Characteristics'!$C:$C,0)))</f>
        <v>% of fuel shifted</v>
      </c>
      <c r="P793" s="354" t="str">
        <f>IF(ISBLANK(INDEX('Policy Characteristics'!J:J,MATCH($C793,'Policy Characteristics'!$C:$C,0))),"",INDEX('Policy Characteristics'!J:J,MATCH($C793,'Policy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3" s="354" t="str">
        <f>IF(ISBLANK(INDEX('Policy Characteristics'!K:K,MATCH($C793,'Policy Characteristics'!$C:$C,0))),"",INDEX('Policy Characteristics'!K:K,MATCH($C793,'Policy Characteristics'!$C:$C,0)))</f>
        <v>industry-ag-main.html#fuel-switching</v>
      </c>
      <c r="R793" s="354" t="str">
        <f>IF(ISBLANK(INDEX('Policy Characteristics'!L:L,MATCH($C793,'Policy Characteristics'!$C:$C,0))),"",INDEX('Policy Characteristics'!L:L,MATCH($C793,'Policy Characteristics'!$C:$C,0)))</f>
        <v>industry-elec-and-hydrogen.html</v>
      </c>
    </row>
    <row r="794" spans="1:18" ht="19.899999999999999" customHeight="1">
      <c r="A794" s="354" t="str">
        <f>IF(ISBLANK(INDEX('Policy Characteristics'!A:A,MATCH($C794,'Policy Characteristics'!$C:$C,0))),"",INDEX('Policy Characteristics'!A:A,MATCH($C794,'Policy Characteristics'!$C:$C,0)))</f>
        <v>Industry</v>
      </c>
      <c r="B794" s="366" t="str">
        <f>IF(ISBLANK(INDEX('Policy Characteristics'!B:B,MATCH($C794,'Policy Characteristics'!$C:$C,0))),"",INDEX('Policy Characteristics'!B:B,MATCH($C794,'Policy Characteristics'!$C:$C,0)))</f>
        <v>Electrification</v>
      </c>
      <c r="C794" s="354" t="str">
        <f t="shared" si="39"/>
        <v>Fraction of Eligible Industrial Energy Use Shifted to Electricity</v>
      </c>
      <c r="D794" s="348" t="s">
        <v>810</v>
      </c>
      <c r="E794" t="s">
        <v>850</v>
      </c>
      <c r="F794" t="s">
        <v>811</v>
      </c>
      <c r="G794" s="253" t="s">
        <v>851</v>
      </c>
      <c r="H794" s="18">
        <v>1944</v>
      </c>
      <c r="I794" s="367" t="s">
        <v>670</v>
      </c>
      <c r="J794" s="368" t="str">
        <f>IF(ISBLANK(INDEX('Policy Characteristics'!D:D,MATCH($C794,'Policy Characteristics'!$C:$C,0))),"",INDEX('Policy Characteristics'!D:D,MATCH($C794,'Policy Characteristics'!$C:$C,0)))</f>
        <v>Electrification</v>
      </c>
      <c r="K794" s="354" t="str">
        <f>IF(ISBLANK(INDEX('Policy Characteristics'!E:E,MATCH($C794,'Policy Characteristics'!$C:$C,0))),"",INDEX('Policy Characteristics'!E:E,MATCH($C794,'Policy Characteristics'!$C:$C,0)))</f>
        <v>indst shift to electricity</v>
      </c>
      <c r="L794" s="222">
        <f>IF(ISBLANK(INDEX('Policy Characteristics'!F:F,MATCH($C794,'Policy Characteristics'!$C:$C,0))),"",INDEX('Policy Characteristics'!F:F,MATCH($C794,'Policy Characteristics'!$C:$C,0)))</f>
        <v>0</v>
      </c>
      <c r="M794" s="222">
        <f>IF(ISBLANK(INDEX('Policy Characteristics'!G:G,MATCH($C794,'Policy Characteristics'!$C:$C,0))),"",INDEX('Policy Characteristics'!G:G,MATCH($C794,'Policy Characteristics'!$C:$C,0)))</f>
        <v>1</v>
      </c>
      <c r="N794" s="222">
        <f>IF(ISBLANK(INDEX('Policy Characteristics'!H:H,MATCH($C794,'Policy Characteristics'!$C:$C,0))),"",INDEX('Policy Characteristics'!H:H,MATCH($C794,'Policy Characteristics'!$C:$C,0)))</f>
        <v>0.01</v>
      </c>
      <c r="O794" s="354" t="str">
        <f>IF(ISBLANK(INDEX('Policy Characteristics'!I:I,MATCH($C794,'Policy Characteristics'!$C:$C,0))),"",INDEX('Policy Characteristics'!I:I,MATCH($C794,'Policy Characteristics'!$C:$C,0)))</f>
        <v>% of fuel shifted</v>
      </c>
      <c r="P794" s="354" t="str">
        <f>IF(ISBLANK(INDEX('Policy Characteristics'!J:J,MATCH($C794,'Policy Characteristics'!$C:$C,0))),"",INDEX('Policy Characteristics'!J:J,MATCH($C794,'Policy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4" s="354" t="str">
        <f>IF(ISBLANK(INDEX('Policy Characteristics'!K:K,MATCH($C794,'Policy Characteristics'!$C:$C,0))),"",INDEX('Policy Characteristics'!K:K,MATCH($C794,'Policy Characteristics'!$C:$C,0)))</f>
        <v>industry-ag-main.html#fuel-switching</v>
      </c>
      <c r="R794" s="354" t="str">
        <f>IF(ISBLANK(INDEX('Policy Characteristics'!L:L,MATCH($C794,'Policy Characteristics'!$C:$C,0))),"",INDEX('Policy Characteristics'!L:L,MATCH($C794,'Policy Characteristics'!$C:$C,0)))</f>
        <v>industry-elec-and-hydrogen.html</v>
      </c>
    </row>
    <row r="795" spans="1:18" ht="19.899999999999999" customHeight="1">
      <c r="A795" s="354" t="str">
        <f>IF(ISBLANK(INDEX('Policy Characteristics'!A:A,MATCH($C795,'Policy Characteristics'!$C:$C,0))),"",INDEX('Policy Characteristics'!A:A,MATCH($C795,'Policy Characteristics'!$C:$C,0)))</f>
        <v>Industry</v>
      </c>
      <c r="B795" s="366" t="str">
        <f>IF(ISBLANK(INDEX('Policy Characteristics'!B:B,MATCH($C795,'Policy Characteristics'!$C:$C,0))),"",INDEX('Policy Characteristics'!B:B,MATCH($C795,'Policy Characteristics'!$C:$C,0)))</f>
        <v>Electrification</v>
      </c>
      <c r="C795" s="354" t="str">
        <f t="shared" si="39"/>
        <v>Fraction of Eligible Industrial Energy Use Shifted to Electricity</v>
      </c>
      <c r="D795" s="348" t="s">
        <v>810</v>
      </c>
      <c r="E795" t="s">
        <v>852</v>
      </c>
      <c r="F795" t="s">
        <v>811</v>
      </c>
      <c r="G795" s="253" t="s">
        <v>852</v>
      </c>
      <c r="H795" s="18">
        <v>1945</v>
      </c>
      <c r="I795" s="367" t="s">
        <v>670</v>
      </c>
      <c r="J795" s="368" t="str">
        <f>IF(ISBLANK(INDEX('Policy Characteristics'!D:D,MATCH($C795,'Policy Characteristics'!$C:$C,0))),"",INDEX('Policy Characteristics'!D:D,MATCH($C795,'Policy Characteristics'!$C:$C,0)))</f>
        <v>Electrification</v>
      </c>
      <c r="K795" s="354" t="str">
        <f>IF(ISBLANK(INDEX('Policy Characteristics'!E:E,MATCH($C795,'Policy Characteristics'!$C:$C,0))),"",INDEX('Policy Characteristics'!E:E,MATCH($C795,'Policy Characteristics'!$C:$C,0)))</f>
        <v>indst shift to electricity</v>
      </c>
      <c r="L795" s="222">
        <f>IF(ISBLANK(INDEX('Policy Characteristics'!F:F,MATCH($C795,'Policy Characteristics'!$C:$C,0))),"",INDEX('Policy Characteristics'!F:F,MATCH($C795,'Policy Characteristics'!$C:$C,0)))</f>
        <v>0</v>
      </c>
      <c r="M795" s="222">
        <f>IF(ISBLANK(INDEX('Policy Characteristics'!G:G,MATCH($C795,'Policy Characteristics'!$C:$C,0))),"",INDEX('Policy Characteristics'!G:G,MATCH($C795,'Policy Characteristics'!$C:$C,0)))</f>
        <v>1</v>
      </c>
      <c r="N795" s="222">
        <f>IF(ISBLANK(INDEX('Policy Characteristics'!H:H,MATCH($C795,'Policy Characteristics'!$C:$C,0))),"",INDEX('Policy Characteristics'!H:H,MATCH($C795,'Policy Characteristics'!$C:$C,0)))</f>
        <v>0.01</v>
      </c>
      <c r="O795" s="354" t="str">
        <f>IF(ISBLANK(INDEX('Policy Characteristics'!I:I,MATCH($C795,'Policy Characteristics'!$C:$C,0))),"",INDEX('Policy Characteristics'!I:I,MATCH($C795,'Policy Characteristics'!$C:$C,0)))</f>
        <v>% of fuel shifted</v>
      </c>
      <c r="P795" s="354" t="str">
        <f>IF(ISBLANK(INDEX('Policy Characteristics'!J:J,MATCH($C795,'Policy Characteristics'!$C:$C,0))),"",INDEX('Policy Characteristics'!J:J,MATCH($C795,'Policy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5" s="354" t="str">
        <f>IF(ISBLANK(INDEX('Policy Characteristics'!K:K,MATCH($C795,'Policy Characteristics'!$C:$C,0))),"",INDEX('Policy Characteristics'!K:K,MATCH($C795,'Policy Characteristics'!$C:$C,0)))</f>
        <v>industry-ag-main.html#fuel-switching</v>
      </c>
      <c r="R795" s="354" t="str">
        <f>IF(ISBLANK(INDEX('Policy Characteristics'!L:L,MATCH($C795,'Policy Characteristics'!$C:$C,0))),"",INDEX('Policy Characteristics'!L:L,MATCH($C795,'Policy Characteristics'!$C:$C,0)))</f>
        <v>industry-elec-and-hydrogen.html</v>
      </c>
    </row>
    <row r="796" spans="1:18" ht="19.899999999999999" customHeight="1">
      <c r="A796" s="354" t="str">
        <f>IF(ISBLANK(INDEX('Policy Characteristics'!A:A,MATCH($C796,'Policy Characteristics'!$C:$C,0))),"",INDEX('Policy Characteristics'!A:A,MATCH($C796,'Policy Characteristics'!$C:$C,0)))</f>
        <v>Industry</v>
      </c>
      <c r="B796" s="366" t="str">
        <f>IF(ISBLANK(INDEX('Policy Characteristics'!B:B,MATCH($C796,'Policy Characteristics'!$C:$C,0))),"",INDEX('Policy Characteristics'!B:B,MATCH($C796,'Policy Characteristics'!$C:$C,0)))</f>
        <v>Electrification</v>
      </c>
      <c r="C796" s="354" t="str">
        <f t="shared" si="39"/>
        <v>Fraction of Eligible Industrial Energy Use Shifted to Electricity</v>
      </c>
      <c r="D796" s="348" t="s">
        <v>812</v>
      </c>
      <c r="E796" t="s">
        <v>838</v>
      </c>
      <c r="F796" t="s">
        <v>813</v>
      </c>
      <c r="G796" s="253" t="s">
        <v>839</v>
      </c>
      <c r="H796" s="18">
        <v>1946</v>
      </c>
      <c r="I796" s="367" t="s">
        <v>670</v>
      </c>
      <c r="J796" s="368" t="str">
        <f>IF(ISBLANK(INDEX('Policy Characteristics'!D:D,MATCH($C796,'Policy Characteristics'!$C:$C,0))),"",INDEX('Policy Characteristics'!D:D,MATCH($C796,'Policy Characteristics'!$C:$C,0)))</f>
        <v>Electrification</v>
      </c>
      <c r="K796" s="354" t="str">
        <f>IF(ISBLANK(INDEX('Policy Characteristics'!E:E,MATCH($C796,'Policy Characteristics'!$C:$C,0))),"",INDEX('Policy Characteristics'!E:E,MATCH($C796,'Policy Characteristics'!$C:$C,0)))</f>
        <v>indst shift to electricity</v>
      </c>
      <c r="L796" s="222">
        <f>IF(ISBLANK(INDEX('Policy Characteristics'!F:F,MATCH($C796,'Policy Characteristics'!$C:$C,0))),"",INDEX('Policy Characteristics'!F:F,MATCH($C796,'Policy Characteristics'!$C:$C,0)))</f>
        <v>0</v>
      </c>
      <c r="M796" s="222">
        <f>IF(ISBLANK(INDEX('Policy Characteristics'!G:G,MATCH($C796,'Policy Characteristics'!$C:$C,0))),"",INDEX('Policy Characteristics'!G:G,MATCH($C796,'Policy Characteristics'!$C:$C,0)))</f>
        <v>1</v>
      </c>
      <c r="N796" s="222">
        <f>IF(ISBLANK(INDEX('Policy Characteristics'!H:H,MATCH($C796,'Policy Characteristics'!$C:$C,0))),"",INDEX('Policy Characteristics'!H:H,MATCH($C796,'Policy Characteristics'!$C:$C,0)))</f>
        <v>0.01</v>
      </c>
      <c r="O796" s="354" t="str">
        <f>IF(ISBLANK(INDEX('Policy Characteristics'!I:I,MATCH($C796,'Policy Characteristics'!$C:$C,0))),"",INDEX('Policy Characteristics'!I:I,MATCH($C796,'Policy Characteristics'!$C:$C,0)))</f>
        <v>% of fuel shifted</v>
      </c>
      <c r="P796" s="354" t="str">
        <f>IF(ISBLANK(INDEX('Policy Characteristics'!J:J,MATCH($C796,'Policy Characteristics'!$C:$C,0))),"",INDEX('Policy Characteristics'!J:J,MATCH($C796,'Policy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6" s="354" t="str">
        <f>IF(ISBLANK(INDEX('Policy Characteristics'!K:K,MATCH($C796,'Policy Characteristics'!$C:$C,0))),"",INDEX('Policy Characteristics'!K:K,MATCH($C796,'Policy Characteristics'!$C:$C,0)))</f>
        <v>industry-ag-main.html#fuel-switching</v>
      </c>
      <c r="R796" s="354" t="str">
        <f>IF(ISBLANK(INDEX('Policy Characteristics'!L:L,MATCH($C796,'Policy Characteristics'!$C:$C,0))),"",INDEX('Policy Characteristics'!L:L,MATCH($C796,'Policy Characteristics'!$C:$C,0)))</f>
        <v>industry-elec-and-hydrogen.html</v>
      </c>
    </row>
    <row r="797" spans="1:18" ht="19.899999999999999" customHeight="1">
      <c r="A797" s="354" t="str">
        <f>IF(ISBLANK(INDEX('Policy Characteristics'!A:A,MATCH($C797,'Policy Characteristics'!$C:$C,0))),"",INDEX('Policy Characteristics'!A:A,MATCH($C797,'Policy Characteristics'!$C:$C,0)))</f>
        <v>Industry</v>
      </c>
      <c r="B797" s="366" t="str">
        <f>IF(ISBLANK(INDEX('Policy Characteristics'!B:B,MATCH($C797,'Policy Characteristics'!$C:$C,0))),"",INDEX('Policy Characteristics'!B:B,MATCH($C797,'Policy Characteristics'!$C:$C,0)))</f>
        <v>Electrification</v>
      </c>
      <c r="C797" s="354" t="str">
        <f t="shared" si="39"/>
        <v>Fraction of Eligible Industrial Energy Use Shifted to Electricity</v>
      </c>
      <c r="D797" s="348" t="s">
        <v>812</v>
      </c>
      <c r="E797" t="s">
        <v>840</v>
      </c>
      <c r="F797" t="s">
        <v>813</v>
      </c>
      <c r="G797" s="253" t="s">
        <v>841</v>
      </c>
      <c r="H797" s="18">
        <v>1947</v>
      </c>
      <c r="I797" s="367" t="s">
        <v>670</v>
      </c>
      <c r="J797" s="368" t="str">
        <f>IF(ISBLANK(INDEX('Policy Characteristics'!D:D,MATCH($C797,'Policy Characteristics'!$C:$C,0))),"",INDEX('Policy Characteristics'!D:D,MATCH($C797,'Policy Characteristics'!$C:$C,0)))</f>
        <v>Electrification</v>
      </c>
      <c r="K797" s="354" t="str">
        <f>IF(ISBLANK(INDEX('Policy Characteristics'!E:E,MATCH($C797,'Policy Characteristics'!$C:$C,0))),"",INDEX('Policy Characteristics'!E:E,MATCH($C797,'Policy Characteristics'!$C:$C,0)))</f>
        <v>indst shift to electricity</v>
      </c>
      <c r="L797" s="222">
        <f>IF(ISBLANK(INDEX('Policy Characteristics'!F:F,MATCH($C797,'Policy Characteristics'!$C:$C,0))),"",INDEX('Policy Characteristics'!F:F,MATCH($C797,'Policy Characteristics'!$C:$C,0)))</f>
        <v>0</v>
      </c>
      <c r="M797" s="222">
        <f>IF(ISBLANK(INDEX('Policy Characteristics'!G:G,MATCH($C797,'Policy Characteristics'!$C:$C,0))),"",INDEX('Policy Characteristics'!G:G,MATCH($C797,'Policy Characteristics'!$C:$C,0)))</f>
        <v>1</v>
      </c>
      <c r="N797" s="222">
        <f>IF(ISBLANK(INDEX('Policy Characteristics'!H:H,MATCH($C797,'Policy Characteristics'!$C:$C,0))),"",INDEX('Policy Characteristics'!H:H,MATCH($C797,'Policy Characteristics'!$C:$C,0)))</f>
        <v>0.01</v>
      </c>
      <c r="O797" s="354" t="str">
        <f>IF(ISBLANK(INDEX('Policy Characteristics'!I:I,MATCH($C797,'Policy Characteristics'!$C:$C,0))),"",INDEX('Policy Characteristics'!I:I,MATCH($C797,'Policy Characteristics'!$C:$C,0)))</f>
        <v>% of fuel shifted</v>
      </c>
      <c r="P797" s="354" t="str">
        <f>IF(ISBLANK(INDEX('Policy Characteristics'!J:J,MATCH($C797,'Policy Characteristics'!$C:$C,0))),"",INDEX('Policy Characteristics'!J:J,MATCH($C797,'Policy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7" s="354" t="str">
        <f>IF(ISBLANK(INDEX('Policy Characteristics'!K:K,MATCH($C797,'Policy Characteristics'!$C:$C,0))),"",INDEX('Policy Characteristics'!K:K,MATCH($C797,'Policy Characteristics'!$C:$C,0)))</f>
        <v>industry-ag-main.html#fuel-switching</v>
      </c>
      <c r="R797" s="354" t="str">
        <f>IF(ISBLANK(INDEX('Policy Characteristics'!L:L,MATCH($C797,'Policy Characteristics'!$C:$C,0))),"",INDEX('Policy Characteristics'!L:L,MATCH($C797,'Policy Characteristics'!$C:$C,0)))</f>
        <v>industry-elec-and-hydrogen.html</v>
      </c>
    </row>
    <row r="798" spans="1:18" ht="19.899999999999999" customHeight="1">
      <c r="A798" s="354" t="str">
        <f>IF(ISBLANK(INDEX('Policy Characteristics'!A:A,MATCH($C798,'Policy Characteristics'!$C:$C,0))),"",INDEX('Policy Characteristics'!A:A,MATCH($C798,'Policy Characteristics'!$C:$C,0)))</f>
        <v>Industry</v>
      </c>
      <c r="B798" s="366" t="str">
        <f>IF(ISBLANK(INDEX('Policy Characteristics'!B:B,MATCH($C798,'Policy Characteristics'!$C:$C,0))),"",INDEX('Policy Characteristics'!B:B,MATCH($C798,'Policy Characteristics'!$C:$C,0)))</f>
        <v>Electrification</v>
      </c>
      <c r="C798" s="354" t="str">
        <f t="shared" si="39"/>
        <v>Fraction of Eligible Industrial Energy Use Shifted to Electricity</v>
      </c>
      <c r="D798" s="348" t="s">
        <v>812</v>
      </c>
      <c r="E798" t="s">
        <v>842</v>
      </c>
      <c r="F798" t="s">
        <v>813</v>
      </c>
      <c r="G798" s="253" t="s">
        <v>843</v>
      </c>
      <c r="H798" s="18">
        <v>1948</v>
      </c>
      <c r="I798" s="367" t="s">
        <v>670</v>
      </c>
      <c r="J798" s="368" t="str">
        <f>IF(ISBLANK(INDEX('Policy Characteristics'!D:D,MATCH($C798,'Policy Characteristics'!$C:$C,0))),"",INDEX('Policy Characteristics'!D:D,MATCH($C798,'Policy Characteristics'!$C:$C,0)))</f>
        <v>Electrification</v>
      </c>
      <c r="K798" s="354" t="str">
        <f>IF(ISBLANK(INDEX('Policy Characteristics'!E:E,MATCH($C798,'Policy Characteristics'!$C:$C,0))),"",INDEX('Policy Characteristics'!E:E,MATCH($C798,'Policy Characteristics'!$C:$C,0)))</f>
        <v>indst shift to electricity</v>
      </c>
      <c r="L798" s="222">
        <f>IF(ISBLANK(INDEX('Policy Characteristics'!F:F,MATCH($C798,'Policy Characteristics'!$C:$C,0))),"",INDEX('Policy Characteristics'!F:F,MATCH($C798,'Policy Characteristics'!$C:$C,0)))</f>
        <v>0</v>
      </c>
      <c r="M798" s="222">
        <f>IF(ISBLANK(INDEX('Policy Characteristics'!G:G,MATCH($C798,'Policy Characteristics'!$C:$C,0))),"",INDEX('Policy Characteristics'!G:G,MATCH($C798,'Policy Characteristics'!$C:$C,0)))</f>
        <v>1</v>
      </c>
      <c r="N798" s="222">
        <f>IF(ISBLANK(INDEX('Policy Characteristics'!H:H,MATCH($C798,'Policy Characteristics'!$C:$C,0))),"",INDEX('Policy Characteristics'!H:H,MATCH($C798,'Policy Characteristics'!$C:$C,0)))</f>
        <v>0.01</v>
      </c>
      <c r="O798" s="354" t="str">
        <f>IF(ISBLANK(INDEX('Policy Characteristics'!I:I,MATCH($C798,'Policy Characteristics'!$C:$C,0))),"",INDEX('Policy Characteristics'!I:I,MATCH($C798,'Policy Characteristics'!$C:$C,0)))</f>
        <v>% of fuel shifted</v>
      </c>
      <c r="P798" s="354" t="str">
        <f>IF(ISBLANK(INDEX('Policy Characteristics'!J:J,MATCH($C798,'Policy Characteristics'!$C:$C,0))),"",INDEX('Policy Characteristics'!J:J,MATCH($C798,'Policy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8" s="354" t="str">
        <f>IF(ISBLANK(INDEX('Policy Characteristics'!K:K,MATCH($C798,'Policy Characteristics'!$C:$C,0))),"",INDEX('Policy Characteristics'!K:K,MATCH($C798,'Policy Characteristics'!$C:$C,0)))</f>
        <v>industry-ag-main.html#fuel-switching</v>
      </c>
      <c r="R798" s="354" t="str">
        <f>IF(ISBLANK(INDEX('Policy Characteristics'!L:L,MATCH($C798,'Policy Characteristics'!$C:$C,0))),"",INDEX('Policy Characteristics'!L:L,MATCH($C798,'Policy Characteristics'!$C:$C,0)))</f>
        <v>industry-elec-and-hydrogen.html</v>
      </c>
    </row>
    <row r="799" spans="1:18" ht="19.899999999999999" customHeight="1">
      <c r="A799" s="354" t="str">
        <f>IF(ISBLANK(INDEX('Policy Characteristics'!A:A,MATCH($C799,'Policy Characteristics'!$C:$C,0))),"",INDEX('Policy Characteristics'!A:A,MATCH($C799,'Policy Characteristics'!$C:$C,0)))</f>
        <v>Industry</v>
      </c>
      <c r="B799" s="366" t="str">
        <f>IF(ISBLANK(INDEX('Policy Characteristics'!B:B,MATCH($C799,'Policy Characteristics'!$C:$C,0))),"",INDEX('Policy Characteristics'!B:B,MATCH($C799,'Policy Characteristics'!$C:$C,0)))</f>
        <v>Electrification</v>
      </c>
      <c r="C799" s="354" t="str">
        <f t="shared" si="39"/>
        <v>Fraction of Eligible Industrial Energy Use Shifted to Electricity</v>
      </c>
      <c r="D799" s="348" t="s">
        <v>812</v>
      </c>
      <c r="E799" t="s">
        <v>844</v>
      </c>
      <c r="F799" t="s">
        <v>813</v>
      </c>
      <c r="G799" s="253" t="s">
        <v>845</v>
      </c>
      <c r="H799" s="18">
        <v>1949</v>
      </c>
      <c r="I799" s="367" t="s">
        <v>670</v>
      </c>
      <c r="J799" s="368" t="str">
        <f>IF(ISBLANK(INDEX('Policy Characteristics'!D:D,MATCH($C799,'Policy Characteristics'!$C:$C,0))),"",INDEX('Policy Characteristics'!D:D,MATCH($C799,'Policy Characteristics'!$C:$C,0)))</f>
        <v>Electrification</v>
      </c>
      <c r="K799" s="354" t="str">
        <f>IF(ISBLANK(INDEX('Policy Characteristics'!E:E,MATCH($C799,'Policy Characteristics'!$C:$C,0))),"",INDEX('Policy Characteristics'!E:E,MATCH($C799,'Policy Characteristics'!$C:$C,0)))</f>
        <v>indst shift to electricity</v>
      </c>
      <c r="L799" s="222">
        <f>IF(ISBLANK(INDEX('Policy Characteristics'!F:F,MATCH($C799,'Policy Characteristics'!$C:$C,0))),"",INDEX('Policy Characteristics'!F:F,MATCH($C799,'Policy Characteristics'!$C:$C,0)))</f>
        <v>0</v>
      </c>
      <c r="M799" s="222">
        <f>IF(ISBLANK(INDEX('Policy Characteristics'!G:G,MATCH($C799,'Policy Characteristics'!$C:$C,0))),"",INDEX('Policy Characteristics'!G:G,MATCH($C799,'Policy Characteristics'!$C:$C,0)))</f>
        <v>1</v>
      </c>
      <c r="N799" s="222">
        <f>IF(ISBLANK(INDEX('Policy Characteristics'!H:H,MATCH($C799,'Policy Characteristics'!$C:$C,0))),"",INDEX('Policy Characteristics'!H:H,MATCH($C799,'Policy Characteristics'!$C:$C,0)))</f>
        <v>0.01</v>
      </c>
      <c r="O799" s="354" t="str">
        <f>IF(ISBLANK(INDEX('Policy Characteristics'!I:I,MATCH($C799,'Policy Characteristics'!$C:$C,0))),"",INDEX('Policy Characteristics'!I:I,MATCH($C799,'Policy Characteristics'!$C:$C,0)))</f>
        <v>% of fuel shifted</v>
      </c>
      <c r="P799" s="354" t="str">
        <f>IF(ISBLANK(INDEX('Policy Characteristics'!J:J,MATCH($C799,'Policy Characteristics'!$C:$C,0))),"",INDEX('Policy Characteristics'!J:J,MATCH($C799,'Policy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9" s="354" t="str">
        <f>IF(ISBLANK(INDEX('Policy Characteristics'!K:K,MATCH($C799,'Policy Characteristics'!$C:$C,0))),"",INDEX('Policy Characteristics'!K:K,MATCH($C799,'Policy Characteristics'!$C:$C,0)))</f>
        <v>industry-ag-main.html#fuel-switching</v>
      </c>
      <c r="R799" s="354" t="str">
        <f>IF(ISBLANK(INDEX('Policy Characteristics'!L:L,MATCH($C799,'Policy Characteristics'!$C:$C,0))),"",INDEX('Policy Characteristics'!L:L,MATCH($C799,'Policy Characteristics'!$C:$C,0)))</f>
        <v>industry-elec-and-hydrogen.html</v>
      </c>
    </row>
    <row r="800" spans="1:18" ht="19.899999999999999" customHeight="1">
      <c r="A800" s="354" t="str">
        <f>IF(ISBLANK(INDEX('Policy Characteristics'!A:A,MATCH($C800,'Policy Characteristics'!$C:$C,0))),"",INDEX('Policy Characteristics'!A:A,MATCH($C800,'Policy Characteristics'!$C:$C,0)))</f>
        <v>Industry</v>
      </c>
      <c r="B800" s="366" t="str">
        <f>IF(ISBLANK(INDEX('Policy Characteristics'!B:B,MATCH($C800,'Policy Characteristics'!$C:$C,0))),"",INDEX('Policy Characteristics'!B:B,MATCH($C800,'Policy Characteristics'!$C:$C,0)))</f>
        <v>Electrification</v>
      </c>
      <c r="C800" s="354" t="str">
        <f t="shared" si="39"/>
        <v>Fraction of Eligible Industrial Energy Use Shifted to Electricity</v>
      </c>
      <c r="D800" s="348" t="s">
        <v>812</v>
      </c>
      <c r="E800" t="s">
        <v>846</v>
      </c>
      <c r="F800" t="s">
        <v>813</v>
      </c>
      <c r="G800" s="253" t="s">
        <v>847</v>
      </c>
      <c r="H800" s="18">
        <v>1950</v>
      </c>
      <c r="I800" s="367" t="s">
        <v>670</v>
      </c>
      <c r="J800" s="368" t="str">
        <f>IF(ISBLANK(INDEX('Policy Characteristics'!D:D,MATCH($C800,'Policy Characteristics'!$C:$C,0))),"",INDEX('Policy Characteristics'!D:D,MATCH($C800,'Policy Characteristics'!$C:$C,0)))</f>
        <v>Electrification</v>
      </c>
      <c r="K800" s="354" t="str">
        <f>IF(ISBLANK(INDEX('Policy Characteristics'!E:E,MATCH($C800,'Policy Characteristics'!$C:$C,0))),"",INDEX('Policy Characteristics'!E:E,MATCH($C800,'Policy Characteristics'!$C:$C,0)))</f>
        <v>indst shift to electricity</v>
      </c>
      <c r="L800" s="222">
        <f>IF(ISBLANK(INDEX('Policy Characteristics'!F:F,MATCH($C800,'Policy Characteristics'!$C:$C,0))),"",INDEX('Policy Characteristics'!F:F,MATCH($C800,'Policy Characteristics'!$C:$C,0)))</f>
        <v>0</v>
      </c>
      <c r="M800" s="222">
        <f>IF(ISBLANK(INDEX('Policy Characteristics'!G:G,MATCH($C800,'Policy Characteristics'!$C:$C,0))),"",INDEX('Policy Characteristics'!G:G,MATCH($C800,'Policy Characteristics'!$C:$C,0)))</f>
        <v>1</v>
      </c>
      <c r="N800" s="222">
        <f>IF(ISBLANK(INDEX('Policy Characteristics'!H:H,MATCH($C800,'Policy Characteristics'!$C:$C,0))),"",INDEX('Policy Characteristics'!H:H,MATCH($C800,'Policy Characteristics'!$C:$C,0)))</f>
        <v>0.01</v>
      </c>
      <c r="O800" s="354" t="str">
        <f>IF(ISBLANK(INDEX('Policy Characteristics'!I:I,MATCH($C800,'Policy Characteristics'!$C:$C,0))),"",INDEX('Policy Characteristics'!I:I,MATCH($C800,'Policy Characteristics'!$C:$C,0)))</f>
        <v>% of fuel shifted</v>
      </c>
      <c r="P800" s="354" t="str">
        <f>IF(ISBLANK(INDEX('Policy Characteristics'!J:J,MATCH($C800,'Policy Characteristics'!$C:$C,0))),"",INDEX('Policy Characteristics'!J:J,MATCH($C800,'Policy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0" s="354" t="str">
        <f>IF(ISBLANK(INDEX('Policy Characteristics'!K:K,MATCH($C800,'Policy Characteristics'!$C:$C,0))),"",INDEX('Policy Characteristics'!K:K,MATCH($C800,'Policy Characteristics'!$C:$C,0)))</f>
        <v>industry-ag-main.html#fuel-switching</v>
      </c>
      <c r="R800" s="354" t="str">
        <f>IF(ISBLANK(INDEX('Policy Characteristics'!L:L,MATCH($C800,'Policy Characteristics'!$C:$C,0))),"",INDEX('Policy Characteristics'!L:L,MATCH($C800,'Policy Characteristics'!$C:$C,0)))</f>
        <v>industry-elec-and-hydrogen.html</v>
      </c>
    </row>
    <row r="801" spans="1:18" ht="19.899999999999999" customHeight="1">
      <c r="A801" s="354" t="str">
        <f>IF(ISBLANK(INDEX('Policy Characteristics'!A:A,MATCH($C801,'Policy Characteristics'!$C:$C,0))),"",INDEX('Policy Characteristics'!A:A,MATCH($C801,'Policy Characteristics'!$C:$C,0)))</f>
        <v>Industry</v>
      </c>
      <c r="B801" s="366" t="str">
        <f>IF(ISBLANK(INDEX('Policy Characteristics'!B:B,MATCH($C801,'Policy Characteristics'!$C:$C,0))),"",INDEX('Policy Characteristics'!B:B,MATCH($C801,'Policy Characteristics'!$C:$C,0)))</f>
        <v>Electrification</v>
      </c>
      <c r="C801" s="354" t="str">
        <f t="shared" ref="C801:C851" si="40">C$684</f>
        <v>Fraction of Eligible Industrial Energy Use Shifted to Electricity</v>
      </c>
      <c r="D801" s="348" t="s">
        <v>812</v>
      </c>
      <c r="E801" t="s">
        <v>848</v>
      </c>
      <c r="F801" t="s">
        <v>813</v>
      </c>
      <c r="G801" s="253" t="s">
        <v>849</v>
      </c>
      <c r="H801" s="18">
        <v>1951</v>
      </c>
      <c r="I801" s="367" t="s">
        <v>670</v>
      </c>
      <c r="J801" s="368" t="str">
        <f>IF(ISBLANK(INDEX('Policy Characteristics'!D:D,MATCH($C801,'Policy Characteristics'!$C:$C,0))),"",INDEX('Policy Characteristics'!D:D,MATCH($C801,'Policy Characteristics'!$C:$C,0)))</f>
        <v>Electrification</v>
      </c>
      <c r="K801" s="354" t="str">
        <f>IF(ISBLANK(INDEX('Policy Characteristics'!E:E,MATCH($C801,'Policy Characteristics'!$C:$C,0))),"",INDEX('Policy Characteristics'!E:E,MATCH($C801,'Policy Characteristics'!$C:$C,0)))</f>
        <v>indst shift to electricity</v>
      </c>
      <c r="L801" s="222">
        <f>IF(ISBLANK(INDEX('Policy Characteristics'!F:F,MATCH($C801,'Policy Characteristics'!$C:$C,0))),"",INDEX('Policy Characteristics'!F:F,MATCH($C801,'Policy Characteristics'!$C:$C,0)))</f>
        <v>0</v>
      </c>
      <c r="M801" s="222">
        <f>IF(ISBLANK(INDEX('Policy Characteristics'!G:G,MATCH($C801,'Policy Characteristics'!$C:$C,0))),"",INDEX('Policy Characteristics'!G:G,MATCH($C801,'Policy Characteristics'!$C:$C,0)))</f>
        <v>1</v>
      </c>
      <c r="N801" s="222">
        <f>IF(ISBLANK(INDEX('Policy Characteristics'!H:H,MATCH($C801,'Policy Characteristics'!$C:$C,0))),"",INDEX('Policy Characteristics'!H:H,MATCH($C801,'Policy Characteristics'!$C:$C,0)))</f>
        <v>0.01</v>
      </c>
      <c r="O801" s="354" t="str">
        <f>IF(ISBLANK(INDEX('Policy Characteristics'!I:I,MATCH($C801,'Policy Characteristics'!$C:$C,0))),"",INDEX('Policy Characteristics'!I:I,MATCH($C801,'Policy Characteristics'!$C:$C,0)))</f>
        <v>% of fuel shifted</v>
      </c>
      <c r="P801" s="354" t="str">
        <f>IF(ISBLANK(INDEX('Policy Characteristics'!J:J,MATCH($C801,'Policy Characteristics'!$C:$C,0))),"",INDEX('Policy Characteristics'!J:J,MATCH($C801,'Policy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1" s="354" t="str">
        <f>IF(ISBLANK(INDEX('Policy Characteristics'!K:K,MATCH($C801,'Policy Characteristics'!$C:$C,0))),"",INDEX('Policy Characteristics'!K:K,MATCH($C801,'Policy Characteristics'!$C:$C,0)))</f>
        <v>industry-ag-main.html#fuel-switching</v>
      </c>
      <c r="R801" s="354" t="str">
        <f>IF(ISBLANK(INDEX('Policy Characteristics'!L:L,MATCH($C801,'Policy Characteristics'!$C:$C,0))),"",INDEX('Policy Characteristics'!L:L,MATCH($C801,'Policy Characteristics'!$C:$C,0)))</f>
        <v>industry-elec-and-hydrogen.html</v>
      </c>
    </row>
    <row r="802" spans="1:18" ht="19.899999999999999" customHeight="1">
      <c r="A802" s="354" t="str">
        <f>IF(ISBLANK(INDEX('Policy Characteristics'!A:A,MATCH($C802,'Policy Characteristics'!$C:$C,0))),"",INDEX('Policy Characteristics'!A:A,MATCH($C802,'Policy Characteristics'!$C:$C,0)))</f>
        <v>Industry</v>
      </c>
      <c r="B802" s="366" t="str">
        <f>IF(ISBLANK(INDEX('Policy Characteristics'!B:B,MATCH($C802,'Policy Characteristics'!$C:$C,0))),"",INDEX('Policy Characteristics'!B:B,MATCH($C802,'Policy Characteristics'!$C:$C,0)))</f>
        <v>Electrification</v>
      </c>
      <c r="C802" s="354" t="str">
        <f t="shared" si="40"/>
        <v>Fraction of Eligible Industrial Energy Use Shifted to Electricity</v>
      </c>
      <c r="D802" s="348" t="s">
        <v>812</v>
      </c>
      <c r="E802" t="s">
        <v>850</v>
      </c>
      <c r="F802" t="s">
        <v>813</v>
      </c>
      <c r="G802" s="253" t="s">
        <v>851</v>
      </c>
      <c r="H802" s="18">
        <v>1952</v>
      </c>
      <c r="I802" s="367" t="s">
        <v>670</v>
      </c>
      <c r="J802" s="368" t="str">
        <f>IF(ISBLANK(INDEX('Policy Characteristics'!D:D,MATCH($C802,'Policy Characteristics'!$C:$C,0))),"",INDEX('Policy Characteristics'!D:D,MATCH($C802,'Policy Characteristics'!$C:$C,0)))</f>
        <v>Electrification</v>
      </c>
      <c r="K802" s="354" t="str">
        <f>IF(ISBLANK(INDEX('Policy Characteristics'!E:E,MATCH($C802,'Policy Characteristics'!$C:$C,0))),"",INDEX('Policy Characteristics'!E:E,MATCH($C802,'Policy Characteristics'!$C:$C,0)))</f>
        <v>indst shift to electricity</v>
      </c>
      <c r="L802" s="222">
        <f>IF(ISBLANK(INDEX('Policy Characteristics'!F:F,MATCH($C802,'Policy Characteristics'!$C:$C,0))),"",INDEX('Policy Characteristics'!F:F,MATCH($C802,'Policy Characteristics'!$C:$C,0)))</f>
        <v>0</v>
      </c>
      <c r="M802" s="222">
        <f>IF(ISBLANK(INDEX('Policy Characteristics'!G:G,MATCH($C802,'Policy Characteristics'!$C:$C,0))),"",INDEX('Policy Characteristics'!G:G,MATCH($C802,'Policy Characteristics'!$C:$C,0)))</f>
        <v>1</v>
      </c>
      <c r="N802" s="222">
        <f>IF(ISBLANK(INDEX('Policy Characteristics'!H:H,MATCH($C802,'Policy Characteristics'!$C:$C,0))),"",INDEX('Policy Characteristics'!H:H,MATCH($C802,'Policy Characteristics'!$C:$C,0)))</f>
        <v>0.01</v>
      </c>
      <c r="O802" s="354" t="str">
        <f>IF(ISBLANK(INDEX('Policy Characteristics'!I:I,MATCH($C802,'Policy Characteristics'!$C:$C,0))),"",INDEX('Policy Characteristics'!I:I,MATCH($C802,'Policy Characteristics'!$C:$C,0)))</f>
        <v>% of fuel shifted</v>
      </c>
      <c r="P802" s="354" t="str">
        <f>IF(ISBLANK(INDEX('Policy Characteristics'!J:J,MATCH($C802,'Policy Characteristics'!$C:$C,0))),"",INDEX('Policy Characteristics'!J:J,MATCH($C802,'Policy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2" s="354" t="str">
        <f>IF(ISBLANK(INDEX('Policy Characteristics'!K:K,MATCH($C802,'Policy Characteristics'!$C:$C,0))),"",INDEX('Policy Characteristics'!K:K,MATCH($C802,'Policy Characteristics'!$C:$C,0)))</f>
        <v>industry-ag-main.html#fuel-switching</v>
      </c>
      <c r="R802" s="354" t="str">
        <f>IF(ISBLANK(INDEX('Policy Characteristics'!L:L,MATCH($C802,'Policy Characteristics'!$C:$C,0))),"",INDEX('Policy Characteristics'!L:L,MATCH($C802,'Policy Characteristics'!$C:$C,0)))</f>
        <v>industry-elec-and-hydrogen.html</v>
      </c>
    </row>
    <row r="803" spans="1:18" ht="19.899999999999999" customHeight="1">
      <c r="A803" s="354" t="str">
        <f>IF(ISBLANK(INDEX('Policy Characteristics'!A:A,MATCH($C803,'Policy Characteristics'!$C:$C,0))),"",INDEX('Policy Characteristics'!A:A,MATCH($C803,'Policy Characteristics'!$C:$C,0)))</f>
        <v>Industry</v>
      </c>
      <c r="B803" s="366" t="str">
        <f>IF(ISBLANK(INDEX('Policy Characteristics'!B:B,MATCH($C803,'Policy Characteristics'!$C:$C,0))),"",INDEX('Policy Characteristics'!B:B,MATCH($C803,'Policy Characteristics'!$C:$C,0)))</f>
        <v>Electrification</v>
      </c>
      <c r="C803" s="354" t="str">
        <f t="shared" si="40"/>
        <v>Fraction of Eligible Industrial Energy Use Shifted to Electricity</v>
      </c>
      <c r="D803" s="348" t="s">
        <v>812</v>
      </c>
      <c r="E803" t="s">
        <v>852</v>
      </c>
      <c r="F803" t="s">
        <v>813</v>
      </c>
      <c r="G803" s="253" t="s">
        <v>852</v>
      </c>
      <c r="H803" s="18">
        <v>1953</v>
      </c>
      <c r="I803" s="367" t="s">
        <v>670</v>
      </c>
      <c r="J803" s="368" t="str">
        <f>IF(ISBLANK(INDEX('Policy Characteristics'!D:D,MATCH($C803,'Policy Characteristics'!$C:$C,0))),"",INDEX('Policy Characteristics'!D:D,MATCH($C803,'Policy Characteristics'!$C:$C,0)))</f>
        <v>Electrification</v>
      </c>
      <c r="K803" s="354" t="str">
        <f>IF(ISBLANK(INDEX('Policy Characteristics'!E:E,MATCH($C803,'Policy Characteristics'!$C:$C,0))),"",INDEX('Policy Characteristics'!E:E,MATCH($C803,'Policy Characteristics'!$C:$C,0)))</f>
        <v>indst shift to electricity</v>
      </c>
      <c r="L803" s="222">
        <f>IF(ISBLANK(INDEX('Policy Characteristics'!F:F,MATCH($C803,'Policy Characteristics'!$C:$C,0))),"",INDEX('Policy Characteristics'!F:F,MATCH($C803,'Policy Characteristics'!$C:$C,0)))</f>
        <v>0</v>
      </c>
      <c r="M803" s="222">
        <f>IF(ISBLANK(INDEX('Policy Characteristics'!G:G,MATCH($C803,'Policy Characteristics'!$C:$C,0))),"",INDEX('Policy Characteristics'!G:G,MATCH($C803,'Policy Characteristics'!$C:$C,0)))</f>
        <v>1</v>
      </c>
      <c r="N803" s="222">
        <f>IF(ISBLANK(INDEX('Policy Characteristics'!H:H,MATCH($C803,'Policy Characteristics'!$C:$C,0))),"",INDEX('Policy Characteristics'!H:H,MATCH($C803,'Policy Characteristics'!$C:$C,0)))</f>
        <v>0.01</v>
      </c>
      <c r="O803" s="354" t="str">
        <f>IF(ISBLANK(INDEX('Policy Characteristics'!I:I,MATCH($C803,'Policy Characteristics'!$C:$C,0))),"",INDEX('Policy Characteristics'!I:I,MATCH($C803,'Policy Characteristics'!$C:$C,0)))</f>
        <v>% of fuel shifted</v>
      </c>
      <c r="P803" s="354" t="str">
        <f>IF(ISBLANK(INDEX('Policy Characteristics'!J:J,MATCH($C803,'Policy Characteristics'!$C:$C,0))),"",INDEX('Policy Characteristics'!J:J,MATCH($C803,'Policy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3" s="354" t="str">
        <f>IF(ISBLANK(INDEX('Policy Characteristics'!K:K,MATCH($C803,'Policy Characteristics'!$C:$C,0))),"",INDEX('Policy Characteristics'!K:K,MATCH($C803,'Policy Characteristics'!$C:$C,0)))</f>
        <v>industry-ag-main.html#fuel-switching</v>
      </c>
      <c r="R803" s="354" t="str">
        <f>IF(ISBLANK(INDEX('Policy Characteristics'!L:L,MATCH($C803,'Policy Characteristics'!$C:$C,0))),"",INDEX('Policy Characteristics'!L:L,MATCH($C803,'Policy Characteristics'!$C:$C,0)))</f>
        <v>industry-elec-and-hydrogen.html</v>
      </c>
    </row>
    <row r="804" spans="1:18" ht="19.899999999999999" customHeight="1">
      <c r="A804" s="354" t="str">
        <f>IF(ISBLANK(INDEX('Policy Characteristics'!A:A,MATCH($C804,'Policy Characteristics'!$C:$C,0))),"",INDEX('Policy Characteristics'!A:A,MATCH($C804,'Policy Characteristics'!$C:$C,0)))</f>
        <v>Industry</v>
      </c>
      <c r="B804" s="366" t="str">
        <f>IF(ISBLANK(INDEX('Policy Characteristics'!B:B,MATCH($C804,'Policy Characteristics'!$C:$C,0))),"",INDEX('Policy Characteristics'!B:B,MATCH($C804,'Policy Characteristics'!$C:$C,0)))</f>
        <v>Electrification</v>
      </c>
      <c r="C804" s="354" t="str">
        <f t="shared" si="40"/>
        <v>Fraction of Eligible Industrial Energy Use Shifted to Electricity</v>
      </c>
      <c r="D804" s="348" t="s">
        <v>814</v>
      </c>
      <c r="E804" t="s">
        <v>838</v>
      </c>
      <c r="F804" t="s">
        <v>815</v>
      </c>
      <c r="G804" s="253" t="s">
        <v>839</v>
      </c>
      <c r="H804" s="18">
        <v>1954</v>
      </c>
      <c r="I804" s="367" t="s">
        <v>670</v>
      </c>
      <c r="J804" s="368" t="str">
        <f>IF(ISBLANK(INDEX('Policy Characteristics'!D:D,MATCH($C804,'Policy Characteristics'!$C:$C,0))),"",INDEX('Policy Characteristics'!D:D,MATCH($C804,'Policy Characteristics'!$C:$C,0)))</f>
        <v>Electrification</v>
      </c>
      <c r="K804" s="354" t="str">
        <f>IF(ISBLANK(INDEX('Policy Characteristics'!E:E,MATCH($C804,'Policy Characteristics'!$C:$C,0))),"",INDEX('Policy Characteristics'!E:E,MATCH($C804,'Policy Characteristics'!$C:$C,0)))</f>
        <v>indst shift to electricity</v>
      </c>
      <c r="L804" s="222">
        <f>IF(ISBLANK(INDEX('Policy Characteristics'!F:F,MATCH($C804,'Policy Characteristics'!$C:$C,0))),"",INDEX('Policy Characteristics'!F:F,MATCH($C804,'Policy Characteristics'!$C:$C,0)))</f>
        <v>0</v>
      </c>
      <c r="M804" s="222">
        <f>IF(ISBLANK(INDEX('Policy Characteristics'!G:G,MATCH($C804,'Policy Characteristics'!$C:$C,0))),"",INDEX('Policy Characteristics'!G:G,MATCH($C804,'Policy Characteristics'!$C:$C,0)))</f>
        <v>1</v>
      </c>
      <c r="N804" s="222">
        <f>IF(ISBLANK(INDEX('Policy Characteristics'!H:H,MATCH($C804,'Policy Characteristics'!$C:$C,0))),"",INDEX('Policy Characteristics'!H:H,MATCH($C804,'Policy Characteristics'!$C:$C,0)))</f>
        <v>0.01</v>
      </c>
      <c r="O804" s="354" t="str">
        <f>IF(ISBLANK(INDEX('Policy Characteristics'!I:I,MATCH($C804,'Policy Characteristics'!$C:$C,0))),"",INDEX('Policy Characteristics'!I:I,MATCH($C804,'Policy Characteristics'!$C:$C,0)))</f>
        <v>% of fuel shifted</v>
      </c>
      <c r="P804" s="354" t="str">
        <f>IF(ISBLANK(INDEX('Policy Characteristics'!J:J,MATCH($C804,'Policy Characteristics'!$C:$C,0))),"",INDEX('Policy Characteristics'!J:J,MATCH($C804,'Policy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4" s="354" t="str">
        <f>IF(ISBLANK(INDEX('Policy Characteristics'!K:K,MATCH($C804,'Policy Characteristics'!$C:$C,0))),"",INDEX('Policy Characteristics'!K:K,MATCH($C804,'Policy Characteristics'!$C:$C,0)))</f>
        <v>industry-ag-main.html#fuel-switching</v>
      </c>
      <c r="R804" s="354" t="str">
        <f>IF(ISBLANK(INDEX('Policy Characteristics'!L:L,MATCH($C804,'Policy Characteristics'!$C:$C,0))),"",INDEX('Policy Characteristics'!L:L,MATCH($C804,'Policy Characteristics'!$C:$C,0)))</f>
        <v>industry-elec-and-hydrogen.html</v>
      </c>
    </row>
    <row r="805" spans="1:18" ht="19.899999999999999" customHeight="1">
      <c r="A805" s="354" t="str">
        <f>IF(ISBLANK(INDEX('Policy Characteristics'!A:A,MATCH($C805,'Policy Characteristics'!$C:$C,0))),"",INDEX('Policy Characteristics'!A:A,MATCH($C805,'Policy Characteristics'!$C:$C,0)))</f>
        <v>Industry</v>
      </c>
      <c r="B805" s="366" t="str">
        <f>IF(ISBLANK(INDEX('Policy Characteristics'!B:B,MATCH($C805,'Policy Characteristics'!$C:$C,0))),"",INDEX('Policy Characteristics'!B:B,MATCH($C805,'Policy Characteristics'!$C:$C,0)))</f>
        <v>Electrification</v>
      </c>
      <c r="C805" s="354" t="str">
        <f t="shared" si="40"/>
        <v>Fraction of Eligible Industrial Energy Use Shifted to Electricity</v>
      </c>
      <c r="D805" s="348" t="s">
        <v>814</v>
      </c>
      <c r="E805" t="s">
        <v>840</v>
      </c>
      <c r="F805" t="s">
        <v>815</v>
      </c>
      <c r="G805" s="253" t="s">
        <v>841</v>
      </c>
      <c r="H805" s="18">
        <v>1955</v>
      </c>
      <c r="I805" s="367" t="s">
        <v>670</v>
      </c>
      <c r="J805" s="368" t="str">
        <f>IF(ISBLANK(INDEX('Policy Characteristics'!D:D,MATCH($C805,'Policy Characteristics'!$C:$C,0))),"",INDEX('Policy Characteristics'!D:D,MATCH($C805,'Policy Characteristics'!$C:$C,0)))</f>
        <v>Electrification</v>
      </c>
      <c r="K805" s="354" t="str">
        <f>IF(ISBLANK(INDEX('Policy Characteristics'!E:E,MATCH($C805,'Policy Characteristics'!$C:$C,0))),"",INDEX('Policy Characteristics'!E:E,MATCH($C805,'Policy Characteristics'!$C:$C,0)))</f>
        <v>indst shift to electricity</v>
      </c>
      <c r="L805" s="222">
        <f>IF(ISBLANK(INDEX('Policy Characteristics'!F:F,MATCH($C805,'Policy Characteristics'!$C:$C,0))),"",INDEX('Policy Characteristics'!F:F,MATCH($C805,'Policy Characteristics'!$C:$C,0)))</f>
        <v>0</v>
      </c>
      <c r="M805" s="222">
        <f>IF(ISBLANK(INDEX('Policy Characteristics'!G:G,MATCH($C805,'Policy Characteristics'!$C:$C,0))),"",INDEX('Policy Characteristics'!G:G,MATCH($C805,'Policy Characteristics'!$C:$C,0)))</f>
        <v>1</v>
      </c>
      <c r="N805" s="222">
        <f>IF(ISBLANK(INDEX('Policy Characteristics'!H:H,MATCH($C805,'Policy Characteristics'!$C:$C,0))),"",INDEX('Policy Characteristics'!H:H,MATCH($C805,'Policy Characteristics'!$C:$C,0)))</f>
        <v>0.01</v>
      </c>
      <c r="O805" s="354" t="str">
        <f>IF(ISBLANK(INDEX('Policy Characteristics'!I:I,MATCH($C805,'Policy Characteristics'!$C:$C,0))),"",INDEX('Policy Characteristics'!I:I,MATCH($C805,'Policy Characteristics'!$C:$C,0)))</f>
        <v>% of fuel shifted</v>
      </c>
      <c r="P805" s="354" t="str">
        <f>IF(ISBLANK(INDEX('Policy Characteristics'!J:J,MATCH($C805,'Policy Characteristics'!$C:$C,0))),"",INDEX('Policy Characteristics'!J:J,MATCH($C805,'Policy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5" s="354" t="str">
        <f>IF(ISBLANK(INDEX('Policy Characteristics'!K:K,MATCH($C805,'Policy Characteristics'!$C:$C,0))),"",INDEX('Policy Characteristics'!K:K,MATCH($C805,'Policy Characteristics'!$C:$C,0)))</f>
        <v>industry-ag-main.html#fuel-switching</v>
      </c>
      <c r="R805" s="354" t="str">
        <f>IF(ISBLANK(INDEX('Policy Characteristics'!L:L,MATCH($C805,'Policy Characteristics'!$C:$C,0))),"",INDEX('Policy Characteristics'!L:L,MATCH($C805,'Policy Characteristics'!$C:$C,0)))</f>
        <v>industry-elec-and-hydrogen.html</v>
      </c>
    </row>
    <row r="806" spans="1:18" ht="19.899999999999999" customHeight="1">
      <c r="A806" s="354" t="str">
        <f>IF(ISBLANK(INDEX('Policy Characteristics'!A:A,MATCH($C806,'Policy Characteristics'!$C:$C,0))),"",INDEX('Policy Characteristics'!A:A,MATCH($C806,'Policy Characteristics'!$C:$C,0)))</f>
        <v>Industry</v>
      </c>
      <c r="B806" s="366" t="str">
        <f>IF(ISBLANK(INDEX('Policy Characteristics'!B:B,MATCH($C806,'Policy Characteristics'!$C:$C,0))),"",INDEX('Policy Characteristics'!B:B,MATCH($C806,'Policy Characteristics'!$C:$C,0)))</f>
        <v>Electrification</v>
      </c>
      <c r="C806" s="354" t="str">
        <f t="shared" si="40"/>
        <v>Fraction of Eligible Industrial Energy Use Shifted to Electricity</v>
      </c>
      <c r="D806" s="348" t="s">
        <v>814</v>
      </c>
      <c r="E806" t="s">
        <v>842</v>
      </c>
      <c r="F806" t="s">
        <v>815</v>
      </c>
      <c r="G806" s="253" t="s">
        <v>843</v>
      </c>
      <c r="H806" s="18">
        <v>1956</v>
      </c>
      <c r="I806" s="367" t="s">
        <v>670</v>
      </c>
      <c r="J806" s="368" t="str">
        <f>IF(ISBLANK(INDEX('Policy Characteristics'!D:D,MATCH($C806,'Policy Characteristics'!$C:$C,0))),"",INDEX('Policy Characteristics'!D:D,MATCH($C806,'Policy Characteristics'!$C:$C,0)))</f>
        <v>Electrification</v>
      </c>
      <c r="K806" s="354" t="str">
        <f>IF(ISBLANK(INDEX('Policy Characteristics'!E:E,MATCH($C806,'Policy Characteristics'!$C:$C,0))),"",INDEX('Policy Characteristics'!E:E,MATCH($C806,'Policy Characteristics'!$C:$C,0)))</f>
        <v>indst shift to electricity</v>
      </c>
      <c r="L806" s="222">
        <f>IF(ISBLANK(INDEX('Policy Characteristics'!F:F,MATCH($C806,'Policy Characteristics'!$C:$C,0))),"",INDEX('Policy Characteristics'!F:F,MATCH($C806,'Policy Characteristics'!$C:$C,0)))</f>
        <v>0</v>
      </c>
      <c r="M806" s="222">
        <f>IF(ISBLANK(INDEX('Policy Characteristics'!G:G,MATCH($C806,'Policy Characteristics'!$C:$C,0))),"",INDEX('Policy Characteristics'!G:G,MATCH($C806,'Policy Characteristics'!$C:$C,0)))</f>
        <v>1</v>
      </c>
      <c r="N806" s="222">
        <f>IF(ISBLANK(INDEX('Policy Characteristics'!H:H,MATCH($C806,'Policy Characteristics'!$C:$C,0))),"",INDEX('Policy Characteristics'!H:H,MATCH($C806,'Policy Characteristics'!$C:$C,0)))</f>
        <v>0.01</v>
      </c>
      <c r="O806" s="354" t="str">
        <f>IF(ISBLANK(INDEX('Policy Characteristics'!I:I,MATCH($C806,'Policy Characteristics'!$C:$C,0))),"",INDEX('Policy Characteristics'!I:I,MATCH($C806,'Policy Characteristics'!$C:$C,0)))</f>
        <v>% of fuel shifted</v>
      </c>
      <c r="P806" s="354" t="str">
        <f>IF(ISBLANK(INDEX('Policy Characteristics'!J:J,MATCH($C806,'Policy Characteristics'!$C:$C,0))),"",INDEX('Policy Characteristics'!J:J,MATCH($C806,'Policy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6" s="354" t="str">
        <f>IF(ISBLANK(INDEX('Policy Characteristics'!K:K,MATCH($C806,'Policy Characteristics'!$C:$C,0))),"",INDEX('Policy Characteristics'!K:K,MATCH($C806,'Policy Characteristics'!$C:$C,0)))</f>
        <v>industry-ag-main.html#fuel-switching</v>
      </c>
      <c r="R806" s="354" t="str">
        <f>IF(ISBLANK(INDEX('Policy Characteristics'!L:L,MATCH($C806,'Policy Characteristics'!$C:$C,0))),"",INDEX('Policy Characteristics'!L:L,MATCH($C806,'Policy Characteristics'!$C:$C,0)))</f>
        <v>industry-elec-and-hydrogen.html</v>
      </c>
    </row>
    <row r="807" spans="1:18" ht="19.899999999999999" customHeight="1">
      <c r="A807" s="354" t="str">
        <f>IF(ISBLANK(INDEX('Policy Characteristics'!A:A,MATCH($C807,'Policy Characteristics'!$C:$C,0))),"",INDEX('Policy Characteristics'!A:A,MATCH($C807,'Policy Characteristics'!$C:$C,0)))</f>
        <v>Industry</v>
      </c>
      <c r="B807" s="366" t="str">
        <f>IF(ISBLANK(INDEX('Policy Characteristics'!B:B,MATCH($C807,'Policy Characteristics'!$C:$C,0))),"",INDEX('Policy Characteristics'!B:B,MATCH($C807,'Policy Characteristics'!$C:$C,0)))</f>
        <v>Electrification</v>
      </c>
      <c r="C807" s="354" t="str">
        <f t="shared" si="40"/>
        <v>Fraction of Eligible Industrial Energy Use Shifted to Electricity</v>
      </c>
      <c r="D807" s="348" t="s">
        <v>814</v>
      </c>
      <c r="E807" t="s">
        <v>844</v>
      </c>
      <c r="F807" t="s">
        <v>815</v>
      </c>
      <c r="G807" s="253" t="s">
        <v>845</v>
      </c>
      <c r="H807" s="18">
        <v>1957</v>
      </c>
      <c r="I807" s="367" t="s">
        <v>670</v>
      </c>
      <c r="J807" s="368" t="str">
        <f>IF(ISBLANK(INDEX('Policy Characteristics'!D:D,MATCH($C807,'Policy Characteristics'!$C:$C,0))),"",INDEX('Policy Characteristics'!D:D,MATCH($C807,'Policy Characteristics'!$C:$C,0)))</f>
        <v>Electrification</v>
      </c>
      <c r="K807" s="354" t="str">
        <f>IF(ISBLANK(INDEX('Policy Characteristics'!E:E,MATCH($C807,'Policy Characteristics'!$C:$C,0))),"",INDEX('Policy Characteristics'!E:E,MATCH($C807,'Policy Characteristics'!$C:$C,0)))</f>
        <v>indst shift to electricity</v>
      </c>
      <c r="L807" s="222">
        <f>IF(ISBLANK(INDEX('Policy Characteristics'!F:F,MATCH($C807,'Policy Characteristics'!$C:$C,0))),"",INDEX('Policy Characteristics'!F:F,MATCH($C807,'Policy Characteristics'!$C:$C,0)))</f>
        <v>0</v>
      </c>
      <c r="M807" s="222">
        <f>IF(ISBLANK(INDEX('Policy Characteristics'!G:G,MATCH($C807,'Policy Characteristics'!$C:$C,0))),"",INDEX('Policy Characteristics'!G:G,MATCH($C807,'Policy Characteristics'!$C:$C,0)))</f>
        <v>1</v>
      </c>
      <c r="N807" s="222">
        <f>IF(ISBLANK(INDEX('Policy Characteristics'!H:H,MATCH($C807,'Policy Characteristics'!$C:$C,0))),"",INDEX('Policy Characteristics'!H:H,MATCH($C807,'Policy Characteristics'!$C:$C,0)))</f>
        <v>0.01</v>
      </c>
      <c r="O807" s="354" t="str">
        <f>IF(ISBLANK(INDEX('Policy Characteristics'!I:I,MATCH($C807,'Policy Characteristics'!$C:$C,0))),"",INDEX('Policy Characteristics'!I:I,MATCH($C807,'Policy Characteristics'!$C:$C,0)))</f>
        <v>% of fuel shifted</v>
      </c>
      <c r="P807" s="354" t="str">
        <f>IF(ISBLANK(INDEX('Policy Characteristics'!J:J,MATCH($C807,'Policy Characteristics'!$C:$C,0))),"",INDEX('Policy Characteristics'!J:J,MATCH($C807,'Policy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7" s="354" t="str">
        <f>IF(ISBLANK(INDEX('Policy Characteristics'!K:K,MATCH($C807,'Policy Characteristics'!$C:$C,0))),"",INDEX('Policy Characteristics'!K:K,MATCH($C807,'Policy Characteristics'!$C:$C,0)))</f>
        <v>industry-ag-main.html#fuel-switching</v>
      </c>
      <c r="R807" s="354" t="str">
        <f>IF(ISBLANK(INDEX('Policy Characteristics'!L:L,MATCH($C807,'Policy Characteristics'!$C:$C,0))),"",INDEX('Policy Characteristics'!L:L,MATCH($C807,'Policy Characteristics'!$C:$C,0)))</f>
        <v>industry-elec-and-hydrogen.html</v>
      </c>
    </row>
    <row r="808" spans="1:18" ht="19.899999999999999" customHeight="1">
      <c r="A808" s="354" t="str">
        <f>IF(ISBLANK(INDEX('Policy Characteristics'!A:A,MATCH($C808,'Policy Characteristics'!$C:$C,0))),"",INDEX('Policy Characteristics'!A:A,MATCH($C808,'Policy Characteristics'!$C:$C,0)))</f>
        <v>Industry</v>
      </c>
      <c r="B808" s="366" t="str">
        <f>IF(ISBLANK(INDEX('Policy Characteristics'!B:B,MATCH($C808,'Policy Characteristics'!$C:$C,0))),"",INDEX('Policy Characteristics'!B:B,MATCH($C808,'Policy Characteristics'!$C:$C,0)))</f>
        <v>Electrification</v>
      </c>
      <c r="C808" s="354" t="str">
        <f t="shared" si="40"/>
        <v>Fraction of Eligible Industrial Energy Use Shifted to Electricity</v>
      </c>
      <c r="D808" s="348" t="s">
        <v>814</v>
      </c>
      <c r="E808" t="s">
        <v>846</v>
      </c>
      <c r="F808" t="s">
        <v>815</v>
      </c>
      <c r="G808" s="253" t="s">
        <v>847</v>
      </c>
      <c r="H808" s="18">
        <v>1958</v>
      </c>
      <c r="I808" s="367" t="s">
        <v>670</v>
      </c>
      <c r="J808" s="368" t="str">
        <f>IF(ISBLANK(INDEX('Policy Characteristics'!D:D,MATCH($C808,'Policy Characteristics'!$C:$C,0))),"",INDEX('Policy Characteristics'!D:D,MATCH($C808,'Policy Characteristics'!$C:$C,0)))</f>
        <v>Electrification</v>
      </c>
      <c r="K808" s="354" t="str">
        <f>IF(ISBLANK(INDEX('Policy Characteristics'!E:E,MATCH($C808,'Policy Characteristics'!$C:$C,0))),"",INDEX('Policy Characteristics'!E:E,MATCH($C808,'Policy Characteristics'!$C:$C,0)))</f>
        <v>indst shift to electricity</v>
      </c>
      <c r="L808" s="222">
        <f>IF(ISBLANK(INDEX('Policy Characteristics'!F:F,MATCH($C808,'Policy Characteristics'!$C:$C,0))),"",INDEX('Policy Characteristics'!F:F,MATCH($C808,'Policy Characteristics'!$C:$C,0)))</f>
        <v>0</v>
      </c>
      <c r="M808" s="222">
        <f>IF(ISBLANK(INDEX('Policy Characteristics'!G:G,MATCH($C808,'Policy Characteristics'!$C:$C,0))),"",INDEX('Policy Characteristics'!G:G,MATCH($C808,'Policy Characteristics'!$C:$C,0)))</f>
        <v>1</v>
      </c>
      <c r="N808" s="222">
        <f>IF(ISBLANK(INDEX('Policy Characteristics'!H:H,MATCH($C808,'Policy Characteristics'!$C:$C,0))),"",INDEX('Policy Characteristics'!H:H,MATCH($C808,'Policy Characteristics'!$C:$C,0)))</f>
        <v>0.01</v>
      </c>
      <c r="O808" s="354" t="str">
        <f>IF(ISBLANK(INDEX('Policy Characteristics'!I:I,MATCH($C808,'Policy Characteristics'!$C:$C,0))),"",INDEX('Policy Characteristics'!I:I,MATCH($C808,'Policy Characteristics'!$C:$C,0)))</f>
        <v>% of fuel shifted</v>
      </c>
      <c r="P808" s="354" t="str">
        <f>IF(ISBLANK(INDEX('Policy Characteristics'!J:J,MATCH($C808,'Policy Characteristics'!$C:$C,0))),"",INDEX('Policy Characteristics'!J:J,MATCH($C808,'Policy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8" s="354" t="str">
        <f>IF(ISBLANK(INDEX('Policy Characteristics'!K:K,MATCH($C808,'Policy Characteristics'!$C:$C,0))),"",INDEX('Policy Characteristics'!K:K,MATCH($C808,'Policy Characteristics'!$C:$C,0)))</f>
        <v>industry-ag-main.html#fuel-switching</v>
      </c>
      <c r="R808" s="354" t="str">
        <f>IF(ISBLANK(INDEX('Policy Characteristics'!L:L,MATCH($C808,'Policy Characteristics'!$C:$C,0))),"",INDEX('Policy Characteristics'!L:L,MATCH($C808,'Policy Characteristics'!$C:$C,0)))</f>
        <v>industry-elec-and-hydrogen.html</v>
      </c>
    </row>
    <row r="809" spans="1:18" ht="19.899999999999999" customHeight="1">
      <c r="A809" s="354" t="str">
        <f>IF(ISBLANK(INDEX('Policy Characteristics'!A:A,MATCH($C809,'Policy Characteristics'!$C:$C,0))),"",INDEX('Policy Characteristics'!A:A,MATCH($C809,'Policy Characteristics'!$C:$C,0)))</f>
        <v>Industry</v>
      </c>
      <c r="B809" s="366" t="str">
        <f>IF(ISBLANK(INDEX('Policy Characteristics'!B:B,MATCH($C809,'Policy Characteristics'!$C:$C,0))),"",INDEX('Policy Characteristics'!B:B,MATCH($C809,'Policy Characteristics'!$C:$C,0)))</f>
        <v>Electrification</v>
      </c>
      <c r="C809" s="354" t="str">
        <f t="shared" si="40"/>
        <v>Fraction of Eligible Industrial Energy Use Shifted to Electricity</v>
      </c>
      <c r="D809" s="348" t="s">
        <v>814</v>
      </c>
      <c r="E809" t="s">
        <v>848</v>
      </c>
      <c r="F809" t="s">
        <v>815</v>
      </c>
      <c r="G809" s="253" t="s">
        <v>849</v>
      </c>
      <c r="H809" s="18">
        <v>1959</v>
      </c>
      <c r="I809" s="367" t="s">
        <v>670</v>
      </c>
      <c r="J809" s="368" t="str">
        <f>IF(ISBLANK(INDEX('Policy Characteristics'!D:D,MATCH($C809,'Policy Characteristics'!$C:$C,0))),"",INDEX('Policy Characteristics'!D:D,MATCH($C809,'Policy Characteristics'!$C:$C,0)))</f>
        <v>Electrification</v>
      </c>
      <c r="K809" s="354" t="str">
        <f>IF(ISBLANK(INDEX('Policy Characteristics'!E:E,MATCH($C809,'Policy Characteristics'!$C:$C,0))),"",INDEX('Policy Characteristics'!E:E,MATCH($C809,'Policy Characteristics'!$C:$C,0)))</f>
        <v>indst shift to electricity</v>
      </c>
      <c r="L809" s="222">
        <f>IF(ISBLANK(INDEX('Policy Characteristics'!F:F,MATCH($C809,'Policy Characteristics'!$C:$C,0))),"",INDEX('Policy Characteristics'!F:F,MATCH($C809,'Policy Characteristics'!$C:$C,0)))</f>
        <v>0</v>
      </c>
      <c r="M809" s="222">
        <f>IF(ISBLANK(INDEX('Policy Characteristics'!G:G,MATCH($C809,'Policy Characteristics'!$C:$C,0))),"",INDEX('Policy Characteristics'!G:G,MATCH($C809,'Policy Characteristics'!$C:$C,0)))</f>
        <v>1</v>
      </c>
      <c r="N809" s="222">
        <f>IF(ISBLANK(INDEX('Policy Characteristics'!H:H,MATCH($C809,'Policy Characteristics'!$C:$C,0))),"",INDEX('Policy Characteristics'!H:H,MATCH($C809,'Policy Characteristics'!$C:$C,0)))</f>
        <v>0.01</v>
      </c>
      <c r="O809" s="354" t="str">
        <f>IF(ISBLANK(INDEX('Policy Characteristics'!I:I,MATCH($C809,'Policy Characteristics'!$C:$C,0))),"",INDEX('Policy Characteristics'!I:I,MATCH($C809,'Policy Characteristics'!$C:$C,0)))</f>
        <v>% of fuel shifted</v>
      </c>
      <c r="P809" s="354" t="str">
        <f>IF(ISBLANK(INDEX('Policy Characteristics'!J:J,MATCH($C809,'Policy Characteristics'!$C:$C,0))),"",INDEX('Policy Characteristics'!J:J,MATCH($C809,'Policy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9" s="354" t="str">
        <f>IF(ISBLANK(INDEX('Policy Characteristics'!K:K,MATCH($C809,'Policy Characteristics'!$C:$C,0))),"",INDEX('Policy Characteristics'!K:K,MATCH($C809,'Policy Characteristics'!$C:$C,0)))</f>
        <v>industry-ag-main.html#fuel-switching</v>
      </c>
      <c r="R809" s="354" t="str">
        <f>IF(ISBLANK(INDEX('Policy Characteristics'!L:L,MATCH($C809,'Policy Characteristics'!$C:$C,0))),"",INDEX('Policy Characteristics'!L:L,MATCH($C809,'Policy Characteristics'!$C:$C,0)))</f>
        <v>industry-elec-and-hydrogen.html</v>
      </c>
    </row>
    <row r="810" spans="1:18" ht="19.899999999999999" customHeight="1">
      <c r="A810" s="354" t="str">
        <f>IF(ISBLANK(INDEX('Policy Characteristics'!A:A,MATCH($C810,'Policy Characteristics'!$C:$C,0))),"",INDEX('Policy Characteristics'!A:A,MATCH($C810,'Policy Characteristics'!$C:$C,0)))</f>
        <v>Industry</v>
      </c>
      <c r="B810" s="366" t="str">
        <f>IF(ISBLANK(INDEX('Policy Characteristics'!B:B,MATCH($C810,'Policy Characteristics'!$C:$C,0))),"",INDEX('Policy Characteristics'!B:B,MATCH($C810,'Policy Characteristics'!$C:$C,0)))</f>
        <v>Electrification</v>
      </c>
      <c r="C810" s="354" t="str">
        <f t="shared" si="40"/>
        <v>Fraction of Eligible Industrial Energy Use Shifted to Electricity</v>
      </c>
      <c r="D810" s="348" t="s">
        <v>814</v>
      </c>
      <c r="E810" t="s">
        <v>850</v>
      </c>
      <c r="F810" t="s">
        <v>815</v>
      </c>
      <c r="G810" s="253" t="s">
        <v>851</v>
      </c>
      <c r="H810" s="18">
        <v>1960</v>
      </c>
      <c r="I810" s="367" t="s">
        <v>670</v>
      </c>
      <c r="J810" s="368" t="str">
        <f>IF(ISBLANK(INDEX('Policy Characteristics'!D:D,MATCH($C810,'Policy Characteristics'!$C:$C,0))),"",INDEX('Policy Characteristics'!D:D,MATCH($C810,'Policy Characteristics'!$C:$C,0)))</f>
        <v>Electrification</v>
      </c>
      <c r="K810" s="354" t="str">
        <f>IF(ISBLANK(INDEX('Policy Characteristics'!E:E,MATCH($C810,'Policy Characteristics'!$C:$C,0))),"",INDEX('Policy Characteristics'!E:E,MATCH($C810,'Policy Characteristics'!$C:$C,0)))</f>
        <v>indst shift to electricity</v>
      </c>
      <c r="L810" s="222">
        <f>IF(ISBLANK(INDEX('Policy Characteristics'!F:F,MATCH($C810,'Policy Characteristics'!$C:$C,0))),"",INDEX('Policy Characteristics'!F:F,MATCH($C810,'Policy Characteristics'!$C:$C,0)))</f>
        <v>0</v>
      </c>
      <c r="M810" s="222">
        <f>IF(ISBLANK(INDEX('Policy Characteristics'!G:G,MATCH($C810,'Policy Characteristics'!$C:$C,0))),"",INDEX('Policy Characteristics'!G:G,MATCH($C810,'Policy Characteristics'!$C:$C,0)))</f>
        <v>1</v>
      </c>
      <c r="N810" s="222">
        <f>IF(ISBLANK(INDEX('Policy Characteristics'!H:H,MATCH($C810,'Policy Characteristics'!$C:$C,0))),"",INDEX('Policy Characteristics'!H:H,MATCH($C810,'Policy Characteristics'!$C:$C,0)))</f>
        <v>0.01</v>
      </c>
      <c r="O810" s="354" t="str">
        <f>IF(ISBLANK(INDEX('Policy Characteristics'!I:I,MATCH($C810,'Policy Characteristics'!$C:$C,0))),"",INDEX('Policy Characteristics'!I:I,MATCH($C810,'Policy Characteristics'!$C:$C,0)))</f>
        <v>% of fuel shifted</v>
      </c>
      <c r="P810" s="354" t="str">
        <f>IF(ISBLANK(INDEX('Policy Characteristics'!J:J,MATCH($C810,'Policy Characteristics'!$C:$C,0))),"",INDEX('Policy Characteristics'!J:J,MATCH($C810,'Policy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0" s="354" t="str">
        <f>IF(ISBLANK(INDEX('Policy Characteristics'!K:K,MATCH($C810,'Policy Characteristics'!$C:$C,0))),"",INDEX('Policy Characteristics'!K:K,MATCH($C810,'Policy Characteristics'!$C:$C,0)))</f>
        <v>industry-ag-main.html#fuel-switching</v>
      </c>
      <c r="R810" s="354" t="str">
        <f>IF(ISBLANK(INDEX('Policy Characteristics'!L:L,MATCH($C810,'Policy Characteristics'!$C:$C,0))),"",INDEX('Policy Characteristics'!L:L,MATCH($C810,'Policy Characteristics'!$C:$C,0)))</f>
        <v>industry-elec-and-hydrogen.html</v>
      </c>
    </row>
    <row r="811" spans="1:18" ht="19.899999999999999" customHeight="1">
      <c r="A811" s="354" t="str">
        <f>IF(ISBLANK(INDEX('Policy Characteristics'!A:A,MATCH($C811,'Policy Characteristics'!$C:$C,0))),"",INDEX('Policy Characteristics'!A:A,MATCH($C811,'Policy Characteristics'!$C:$C,0)))</f>
        <v>Industry</v>
      </c>
      <c r="B811" s="366" t="str">
        <f>IF(ISBLANK(INDEX('Policy Characteristics'!B:B,MATCH($C811,'Policy Characteristics'!$C:$C,0))),"",INDEX('Policy Characteristics'!B:B,MATCH($C811,'Policy Characteristics'!$C:$C,0)))</f>
        <v>Electrification</v>
      </c>
      <c r="C811" s="354" t="str">
        <f t="shared" si="40"/>
        <v>Fraction of Eligible Industrial Energy Use Shifted to Electricity</v>
      </c>
      <c r="D811" s="348" t="s">
        <v>814</v>
      </c>
      <c r="E811" t="s">
        <v>852</v>
      </c>
      <c r="F811" t="s">
        <v>815</v>
      </c>
      <c r="G811" s="253" t="s">
        <v>852</v>
      </c>
      <c r="H811" s="18">
        <v>1961</v>
      </c>
      <c r="I811" s="367" t="s">
        <v>670</v>
      </c>
      <c r="J811" s="368" t="str">
        <f>IF(ISBLANK(INDEX('Policy Characteristics'!D:D,MATCH($C811,'Policy Characteristics'!$C:$C,0))),"",INDEX('Policy Characteristics'!D:D,MATCH($C811,'Policy Characteristics'!$C:$C,0)))</f>
        <v>Electrification</v>
      </c>
      <c r="K811" s="354" t="str">
        <f>IF(ISBLANK(INDEX('Policy Characteristics'!E:E,MATCH($C811,'Policy Characteristics'!$C:$C,0))),"",INDEX('Policy Characteristics'!E:E,MATCH($C811,'Policy Characteristics'!$C:$C,0)))</f>
        <v>indst shift to electricity</v>
      </c>
      <c r="L811" s="222">
        <f>IF(ISBLANK(INDEX('Policy Characteristics'!F:F,MATCH($C811,'Policy Characteristics'!$C:$C,0))),"",INDEX('Policy Characteristics'!F:F,MATCH($C811,'Policy Characteristics'!$C:$C,0)))</f>
        <v>0</v>
      </c>
      <c r="M811" s="222">
        <f>IF(ISBLANK(INDEX('Policy Characteristics'!G:G,MATCH($C811,'Policy Characteristics'!$C:$C,0))),"",INDEX('Policy Characteristics'!G:G,MATCH($C811,'Policy Characteristics'!$C:$C,0)))</f>
        <v>1</v>
      </c>
      <c r="N811" s="222">
        <f>IF(ISBLANK(INDEX('Policy Characteristics'!H:H,MATCH($C811,'Policy Characteristics'!$C:$C,0))),"",INDEX('Policy Characteristics'!H:H,MATCH($C811,'Policy Characteristics'!$C:$C,0)))</f>
        <v>0.01</v>
      </c>
      <c r="O811" s="354" t="str">
        <f>IF(ISBLANK(INDEX('Policy Characteristics'!I:I,MATCH($C811,'Policy Characteristics'!$C:$C,0))),"",INDEX('Policy Characteristics'!I:I,MATCH($C811,'Policy Characteristics'!$C:$C,0)))</f>
        <v>% of fuel shifted</v>
      </c>
      <c r="P811" s="354" t="str">
        <f>IF(ISBLANK(INDEX('Policy Characteristics'!J:J,MATCH($C811,'Policy Characteristics'!$C:$C,0))),"",INDEX('Policy Characteristics'!J:J,MATCH($C811,'Policy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1" s="354" t="str">
        <f>IF(ISBLANK(INDEX('Policy Characteristics'!K:K,MATCH($C811,'Policy Characteristics'!$C:$C,0))),"",INDEX('Policy Characteristics'!K:K,MATCH($C811,'Policy Characteristics'!$C:$C,0)))</f>
        <v>industry-ag-main.html#fuel-switching</v>
      </c>
      <c r="R811" s="354" t="str">
        <f>IF(ISBLANK(INDEX('Policy Characteristics'!L:L,MATCH($C811,'Policy Characteristics'!$C:$C,0))),"",INDEX('Policy Characteristics'!L:L,MATCH($C811,'Policy Characteristics'!$C:$C,0)))</f>
        <v>industry-elec-and-hydrogen.html</v>
      </c>
    </row>
    <row r="812" spans="1:18" ht="19.899999999999999" customHeight="1">
      <c r="A812" s="354" t="str">
        <f>IF(ISBLANK(INDEX('Policy Characteristics'!A:A,MATCH($C812,'Policy Characteristics'!$C:$C,0))),"",INDEX('Policy Characteristics'!A:A,MATCH($C812,'Policy Characteristics'!$C:$C,0)))</f>
        <v>Industry</v>
      </c>
      <c r="B812" s="366" t="str">
        <f>IF(ISBLANK(INDEX('Policy Characteristics'!B:B,MATCH($C812,'Policy Characteristics'!$C:$C,0))),"",INDEX('Policy Characteristics'!B:B,MATCH($C812,'Policy Characteristics'!$C:$C,0)))</f>
        <v>Electrification</v>
      </c>
      <c r="C812" s="354" t="str">
        <f t="shared" si="40"/>
        <v>Fraction of Eligible Industrial Energy Use Shifted to Electricity</v>
      </c>
      <c r="D812" s="348" t="s">
        <v>816</v>
      </c>
      <c r="E812" t="s">
        <v>838</v>
      </c>
      <c r="F812" t="s">
        <v>817</v>
      </c>
      <c r="G812" s="253" t="s">
        <v>839</v>
      </c>
      <c r="H812" s="18">
        <v>1962</v>
      </c>
      <c r="I812" s="367" t="s">
        <v>670</v>
      </c>
      <c r="J812" s="368" t="str">
        <f>IF(ISBLANK(INDEX('Policy Characteristics'!D:D,MATCH($C812,'Policy Characteristics'!$C:$C,0))),"",INDEX('Policy Characteristics'!D:D,MATCH($C812,'Policy Characteristics'!$C:$C,0)))</f>
        <v>Electrification</v>
      </c>
      <c r="K812" s="354" t="str">
        <f>IF(ISBLANK(INDEX('Policy Characteristics'!E:E,MATCH($C812,'Policy Characteristics'!$C:$C,0))),"",INDEX('Policy Characteristics'!E:E,MATCH($C812,'Policy Characteristics'!$C:$C,0)))</f>
        <v>indst shift to electricity</v>
      </c>
      <c r="L812" s="222">
        <f>IF(ISBLANK(INDEX('Policy Characteristics'!F:F,MATCH($C812,'Policy Characteristics'!$C:$C,0))),"",INDEX('Policy Characteristics'!F:F,MATCH($C812,'Policy Characteristics'!$C:$C,0)))</f>
        <v>0</v>
      </c>
      <c r="M812" s="222">
        <f>IF(ISBLANK(INDEX('Policy Characteristics'!G:G,MATCH($C812,'Policy Characteristics'!$C:$C,0))),"",INDEX('Policy Characteristics'!G:G,MATCH($C812,'Policy Characteristics'!$C:$C,0)))</f>
        <v>1</v>
      </c>
      <c r="N812" s="222">
        <f>IF(ISBLANK(INDEX('Policy Characteristics'!H:H,MATCH($C812,'Policy Characteristics'!$C:$C,0))),"",INDEX('Policy Characteristics'!H:H,MATCH($C812,'Policy Characteristics'!$C:$C,0)))</f>
        <v>0.01</v>
      </c>
      <c r="O812" s="354" t="str">
        <f>IF(ISBLANK(INDEX('Policy Characteristics'!I:I,MATCH($C812,'Policy Characteristics'!$C:$C,0))),"",INDEX('Policy Characteristics'!I:I,MATCH($C812,'Policy Characteristics'!$C:$C,0)))</f>
        <v>% of fuel shifted</v>
      </c>
      <c r="P812" s="354" t="str">
        <f>IF(ISBLANK(INDEX('Policy Characteristics'!J:J,MATCH($C812,'Policy Characteristics'!$C:$C,0))),"",INDEX('Policy Characteristics'!J:J,MATCH($C812,'Policy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2" s="354" t="str">
        <f>IF(ISBLANK(INDEX('Policy Characteristics'!K:K,MATCH($C812,'Policy Characteristics'!$C:$C,0))),"",INDEX('Policy Characteristics'!K:K,MATCH($C812,'Policy Characteristics'!$C:$C,0)))</f>
        <v>industry-ag-main.html#fuel-switching</v>
      </c>
      <c r="R812" s="354" t="str">
        <f>IF(ISBLANK(INDEX('Policy Characteristics'!L:L,MATCH($C812,'Policy Characteristics'!$C:$C,0))),"",INDEX('Policy Characteristics'!L:L,MATCH($C812,'Policy Characteristics'!$C:$C,0)))</f>
        <v>industry-elec-and-hydrogen.html</v>
      </c>
    </row>
    <row r="813" spans="1:18" ht="19.899999999999999" customHeight="1">
      <c r="A813" s="354" t="str">
        <f>IF(ISBLANK(INDEX('Policy Characteristics'!A:A,MATCH($C813,'Policy Characteristics'!$C:$C,0))),"",INDEX('Policy Characteristics'!A:A,MATCH($C813,'Policy Characteristics'!$C:$C,0)))</f>
        <v>Industry</v>
      </c>
      <c r="B813" s="366" t="str">
        <f>IF(ISBLANK(INDEX('Policy Characteristics'!B:B,MATCH($C813,'Policy Characteristics'!$C:$C,0))),"",INDEX('Policy Characteristics'!B:B,MATCH($C813,'Policy Characteristics'!$C:$C,0)))</f>
        <v>Electrification</v>
      </c>
      <c r="C813" s="354" t="str">
        <f t="shared" si="40"/>
        <v>Fraction of Eligible Industrial Energy Use Shifted to Electricity</v>
      </c>
      <c r="D813" s="348" t="s">
        <v>816</v>
      </c>
      <c r="E813" t="s">
        <v>840</v>
      </c>
      <c r="F813" t="s">
        <v>817</v>
      </c>
      <c r="G813" s="253" t="s">
        <v>841</v>
      </c>
      <c r="H813" s="18">
        <v>1963</v>
      </c>
      <c r="I813" s="367" t="s">
        <v>670</v>
      </c>
      <c r="J813" s="368" t="str">
        <f>IF(ISBLANK(INDEX('Policy Characteristics'!D:D,MATCH($C813,'Policy Characteristics'!$C:$C,0))),"",INDEX('Policy Characteristics'!D:D,MATCH($C813,'Policy Characteristics'!$C:$C,0)))</f>
        <v>Electrification</v>
      </c>
      <c r="K813" s="354" t="str">
        <f>IF(ISBLANK(INDEX('Policy Characteristics'!E:E,MATCH($C813,'Policy Characteristics'!$C:$C,0))),"",INDEX('Policy Characteristics'!E:E,MATCH($C813,'Policy Characteristics'!$C:$C,0)))</f>
        <v>indst shift to electricity</v>
      </c>
      <c r="L813" s="222">
        <f>IF(ISBLANK(INDEX('Policy Characteristics'!F:F,MATCH($C813,'Policy Characteristics'!$C:$C,0))),"",INDEX('Policy Characteristics'!F:F,MATCH($C813,'Policy Characteristics'!$C:$C,0)))</f>
        <v>0</v>
      </c>
      <c r="M813" s="222">
        <f>IF(ISBLANK(INDEX('Policy Characteristics'!G:G,MATCH($C813,'Policy Characteristics'!$C:$C,0))),"",INDEX('Policy Characteristics'!G:G,MATCH($C813,'Policy Characteristics'!$C:$C,0)))</f>
        <v>1</v>
      </c>
      <c r="N813" s="222">
        <f>IF(ISBLANK(INDEX('Policy Characteristics'!H:H,MATCH($C813,'Policy Characteristics'!$C:$C,0))),"",INDEX('Policy Characteristics'!H:H,MATCH($C813,'Policy Characteristics'!$C:$C,0)))</f>
        <v>0.01</v>
      </c>
      <c r="O813" s="354" t="str">
        <f>IF(ISBLANK(INDEX('Policy Characteristics'!I:I,MATCH($C813,'Policy Characteristics'!$C:$C,0))),"",INDEX('Policy Characteristics'!I:I,MATCH($C813,'Policy Characteristics'!$C:$C,0)))</f>
        <v>% of fuel shifted</v>
      </c>
      <c r="P813" s="354" t="str">
        <f>IF(ISBLANK(INDEX('Policy Characteristics'!J:J,MATCH($C813,'Policy Characteristics'!$C:$C,0))),"",INDEX('Policy Characteristics'!J:J,MATCH($C813,'Policy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3" s="354" t="str">
        <f>IF(ISBLANK(INDEX('Policy Characteristics'!K:K,MATCH($C813,'Policy Characteristics'!$C:$C,0))),"",INDEX('Policy Characteristics'!K:K,MATCH($C813,'Policy Characteristics'!$C:$C,0)))</f>
        <v>industry-ag-main.html#fuel-switching</v>
      </c>
      <c r="R813" s="354" t="str">
        <f>IF(ISBLANK(INDEX('Policy Characteristics'!L:L,MATCH($C813,'Policy Characteristics'!$C:$C,0))),"",INDEX('Policy Characteristics'!L:L,MATCH($C813,'Policy Characteristics'!$C:$C,0)))</f>
        <v>industry-elec-and-hydrogen.html</v>
      </c>
    </row>
    <row r="814" spans="1:18" ht="19.899999999999999" customHeight="1">
      <c r="A814" s="354" t="str">
        <f>IF(ISBLANK(INDEX('Policy Characteristics'!A:A,MATCH($C814,'Policy Characteristics'!$C:$C,0))),"",INDEX('Policy Characteristics'!A:A,MATCH($C814,'Policy Characteristics'!$C:$C,0)))</f>
        <v>Industry</v>
      </c>
      <c r="B814" s="366" t="str">
        <f>IF(ISBLANK(INDEX('Policy Characteristics'!B:B,MATCH($C814,'Policy Characteristics'!$C:$C,0))),"",INDEX('Policy Characteristics'!B:B,MATCH($C814,'Policy Characteristics'!$C:$C,0)))</f>
        <v>Electrification</v>
      </c>
      <c r="C814" s="354" t="str">
        <f t="shared" si="40"/>
        <v>Fraction of Eligible Industrial Energy Use Shifted to Electricity</v>
      </c>
      <c r="D814" s="348" t="s">
        <v>816</v>
      </c>
      <c r="E814" t="s">
        <v>842</v>
      </c>
      <c r="F814" t="s">
        <v>817</v>
      </c>
      <c r="G814" s="253" t="s">
        <v>843</v>
      </c>
      <c r="H814" s="18">
        <v>1964</v>
      </c>
      <c r="I814" s="367" t="s">
        <v>670</v>
      </c>
      <c r="J814" s="368" t="str">
        <f>IF(ISBLANK(INDEX('Policy Characteristics'!D:D,MATCH($C814,'Policy Characteristics'!$C:$C,0))),"",INDEX('Policy Characteristics'!D:D,MATCH($C814,'Policy Characteristics'!$C:$C,0)))</f>
        <v>Electrification</v>
      </c>
      <c r="K814" s="354" t="str">
        <f>IF(ISBLANK(INDEX('Policy Characteristics'!E:E,MATCH($C814,'Policy Characteristics'!$C:$C,0))),"",INDEX('Policy Characteristics'!E:E,MATCH($C814,'Policy Characteristics'!$C:$C,0)))</f>
        <v>indst shift to electricity</v>
      </c>
      <c r="L814" s="222">
        <f>IF(ISBLANK(INDEX('Policy Characteristics'!F:F,MATCH($C814,'Policy Characteristics'!$C:$C,0))),"",INDEX('Policy Characteristics'!F:F,MATCH($C814,'Policy Characteristics'!$C:$C,0)))</f>
        <v>0</v>
      </c>
      <c r="M814" s="222">
        <f>IF(ISBLANK(INDEX('Policy Characteristics'!G:G,MATCH($C814,'Policy Characteristics'!$C:$C,0))),"",INDEX('Policy Characteristics'!G:G,MATCH($C814,'Policy Characteristics'!$C:$C,0)))</f>
        <v>1</v>
      </c>
      <c r="N814" s="222">
        <f>IF(ISBLANK(INDEX('Policy Characteristics'!H:H,MATCH($C814,'Policy Characteristics'!$C:$C,0))),"",INDEX('Policy Characteristics'!H:H,MATCH($C814,'Policy Characteristics'!$C:$C,0)))</f>
        <v>0.01</v>
      </c>
      <c r="O814" s="354" t="str">
        <f>IF(ISBLANK(INDEX('Policy Characteristics'!I:I,MATCH($C814,'Policy Characteristics'!$C:$C,0))),"",INDEX('Policy Characteristics'!I:I,MATCH($C814,'Policy Characteristics'!$C:$C,0)))</f>
        <v>% of fuel shifted</v>
      </c>
      <c r="P814" s="354" t="str">
        <f>IF(ISBLANK(INDEX('Policy Characteristics'!J:J,MATCH($C814,'Policy Characteristics'!$C:$C,0))),"",INDEX('Policy Characteristics'!J:J,MATCH($C814,'Policy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4" s="354" t="str">
        <f>IF(ISBLANK(INDEX('Policy Characteristics'!K:K,MATCH($C814,'Policy Characteristics'!$C:$C,0))),"",INDEX('Policy Characteristics'!K:K,MATCH($C814,'Policy Characteristics'!$C:$C,0)))</f>
        <v>industry-ag-main.html#fuel-switching</v>
      </c>
      <c r="R814" s="354" t="str">
        <f>IF(ISBLANK(INDEX('Policy Characteristics'!L:L,MATCH($C814,'Policy Characteristics'!$C:$C,0))),"",INDEX('Policy Characteristics'!L:L,MATCH($C814,'Policy Characteristics'!$C:$C,0)))</f>
        <v>industry-elec-and-hydrogen.html</v>
      </c>
    </row>
    <row r="815" spans="1:18" ht="19.899999999999999" customHeight="1">
      <c r="A815" s="354" t="str">
        <f>IF(ISBLANK(INDEX('Policy Characteristics'!A:A,MATCH($C815,'Policy Characteristics'!$C:$C,0))),"",INDEX('Policy Characteristics'!A:A,MATCH($C815,'Policy Characteristics'!$C:$C,0)))</f>
        <v>Industry</v>
      </c>
      <c r="B815" s="366" t="str">
        <f>IF(ISBLANK(INDEX('Policy Characteristics'!B:B,MATCH($C815,'Policy Characteristics'!$C:$C,0))),"",INDEX('Policy Characteristics'!B:B,MATCH($C815,'Policy Characteristics'!$C:$C,0)))</f>
        <v>Electrification</v>
      </c>
      <c r="C815" s="354" t="str">
        <f t="shared" si="40"/>
        <v>Fraction of Eligible Industrial Energy Use Shifted to Electricity</v>
      </c>
      <c r="D815" s="348" t="s">
        <v>816</v>
      </c>
      <c r="E815" t="s">
        <v>844</v>
      </c>
      <c r="F815" t="s">
        <v>817</v>
      </c>
      <c r="G815" s="253" t="s">
        <v>845</v>
      </c>
      <c r="H815" s="18">
        <v>1965</v>
      </c>
      <c r="I815" s="367" t="s">
        <v>670</v>
      </c>
      <c r="J815" s="368" t="str">
        <f>IF(ISBLANK(INDEX('Policy Characteristics'!D:D,MATCH($C815,'Policy Characteristics'!$C:$C,0))),"",INDEX('Policy Characteristics'!D:D,MATCH($C815,'Policy Characteristics'!$C:$C,0)))</f>
        <v>Electrification</v>
      </c>
      <c r="K815" s="354" t="str">
        <f>IF(ISBLANK(INDEX('Policy Characteristics'!E:E,MATCH($C815,'Policy Characteristics'!$C:$C,0))),"",INDEX('Policy Characteristics'!E:E,MATCH($C815,'Policy Characteristics'!$C:$C,0)))</f>
        <v>indst shift to electricity</v>
      </c>
      <c r="L815" s="222">
        <f>IF(ISBLANK(INDEX('Policy Characteristics'!F:F,MATCH($C815,'Policy Characteristics'!$C:$C,0))),"",INDEX('Policy Characteristics'!F:F,MATCH($C815,'Policy Characteristics'!$C:$C,0)))</f>
        <v>0</v>
      </c>
      <c r="M815" s="222">
        <f>IF(ISBLANK(INDEX('Policy Characteristics'!G:G,MATCH($C815,'Policy Characteristics'!$C:$C,0))),"",INDEX('Policy Characteristics'!G:G,MATCH($C815,'Policy Characteristics'!$C:$C,0)))</f>
        <v>1</v>
      </c>
      <c r="N815" s="222">
        <f>IF(ISBLANK(INDEX('Policy Characteristics'!H:H,MATCH($C815,'Policy Characteristics'!$C:$C,0))),"",INDEX('Policy Characteristics'!H:H,MATCH($C815,'Policy Characteristics'!$C:$C,0)))</f>
        <v>0.01</v>
      </c>
      <c r="O815" s="354" t="str">
        <f>IF(ISBLANK(INDEX('Policy Characteristics'!I:I,MATCH($C815,'Policy Characteristics'!$C:$C,0))),"",INDEX('Policy Characteristics'!I:I,MATCH($C815,'Policy Characteristics'!$C:$C,0)))</f>
        <v>% of fuel shifted</v>
      </c>
      <c r="P815" s="354" t="str">
        <f>IF(ISBLANK(INDEX('Policy Characteristics'!J:J,MATCH($C815,'Policy Characteristics'!$C:$C,0))),"",INDEX('Policy Characteristics'!J:J,MATCH($C815,'Policy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5" s="354" t="str">
        <f>IF(ISBLANK(INDEX('Policy Characteristics'!K:K,MATCH($C815,'Policy Characteristics'!$C:$C,0))),"",INDEX('Policy Characteristics'!K:K,MATCH($C815,'Policy Characteristics'!$C:$C,0)))</f>
        <v>industry-ag-main.html#fuel-switching</v>
      </c>
      <c r="R815" s="354" t="str">
        <f>IF(ISBLANK(INDEX('Policy Characteristics'!L:L,MATCH($C815,'Policy Characteristics'!$C:$C,0))),"",INDEX('Policy Characteristics'!L:L,MATCH($C815,'Policy Characteristics'!$C:$C,0)))</f>
        <v>industry-elec-and-hydrogen.html</v>
      </c>
    </row>
    <row r="816" spans="1:18" ht="19.899999999999999" customHeight="1">
      <c r="A816" s="354" t="str">
        <f>IF(ISBLANK(INDEX('Policy Characteristics'!A:A,MATCH($C816,'Policy Characteristics'!$C:$C,0))),"",INDEX('Policy Characteristics'!A:A,MATCH($C816,'Policy Characteristics'!$C:$C,0)))</f>
        <v>Industry</v>
      </c>
      <c r="B816" s="366" t="str">
        <f>IF(ISBLANK(INDEX('Policy Characteristics'!B:B,MATCH($C816,'Policy Characteristics'!$C:$C,0))),"",INDEX('Policy Characteristics'!B:B,MATCH($C816,'Policy Characteristics'!$C:$C,0)))</f>
        <v>Electrification</v>
      </c>
      <c r="C816" s="354" t="str">
        <f t="shared" si="40"/>
        <v>Fraction of Eligible Industrial Energy Use Shifted to Electricity</v>
      </c>
      <c r="D816" s="348" t="s">
        <v>816</v>
      </c>
      <c r="E816" t="s">
        <v>846</v>
      </c>
      <c r="F816" t="s">
        <v>817</v>
      </c>
      <c r="G816" s="253" t="s">
        <v>847</v>
      </c>
      <c r="H816" s="18">
        <v>1966</v>
      </c>
      <c r="I816" s="367" t="s">
        <v>670</v>
      </c>
      <c r="J816" s="368" t="str">
        <f>IF(ISBLANK(INDEX('Policy Characteristics'!D:D,MATCH($C816,'Policy Characteristics'!$C:$C,0))),"",INDEX('Policy Characteristics'!D:D,MATCH($C816,'Policy Characteristics'!$C:$C,0)))</f>
        <v>Electrification</v>
      </c>
      <c r="K816" s="354" t="str">
        <f>IF(ISBLANK(INDEX('Policy Characteristics'!E:E,MATCH($C816,'Policy Characteristics'!$C:$C,0))),"",INDEX('Policy Characteristics'!E:E,MATCH($C816,'Policy Characteristics'!$C:$C,0)))</f>
        <v>indst shift to electricity</v>
      </c>
      <c r="L816" s="222">
        <f>IF(ISBLANK(INDEX('Policy Characteristics'!F:F,MATCH($C816,'Policy Characteristics'!$C:$C,0))),"",INDEX('Policy Characteristics'!F:F,MATCH($C816,'Policy Characteristics'!$C:$C,0)))</f>
        <v>0</v>
      </c>
      <c r="M816" s="222">
        <f>IF(ISBLANK(INDEX('Policy Characteristics'!G:G,MATCH($C816,'Policy Characteristics'!$C:$C,0))),"",INDEX('Policy Characteristics'!G:G,MATCH($C816,'Policy Characteristics'!$C:$C,0)))</f>
        <v>1</v>
      </c>
      <c r="N816" s="222">
        <f>IF(ISBLANK(INDEX('Policy Characteristics'!H:H,MATCH($C816,'Policy Characteristics'!$C:$C,0))),"",INDEX('Policy Characteristics'!H:H,MATCH($C816,'Policy Characteristics'!$C:$C,0)))</f>
        <v>0.01</v>
      </c>
      <c r="O816" s="354" t="str">
        <f>IF(ISBLANK(INDEX('Policy Characteristics'!I:I,MATCH($C816,'Policy Characteristics'!$C:$C,0))),"",INDEX('Policy Characteristics'!I:I,MATCH($C816,'Policy Characteristics'!$C:$C,0)))</f>
        <v>% of fuel shifted</v>
      </c>
      <c r="P816" s="354" t="str">
        <f>IF(ISBLANK(INDEX('Policy Characteristics'!J:J,MATCH($C816,'Policy Characteristics'!$C:$C,0))),"",INDEX('Policy Characteristics'!J:J,MATCH($C816,'Policy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6" s="354" t="str">
        <f>IF(ISBLANK(INDEX('Policy Characteristics'!K:K,MATCH($C816,'Policy Characteristics'!$C:$C,0))),"",INDEX('Policy Characteristics'!K:K,MATCH($C816,'Policy Characteristics'!$C:$C,0)))</f>
        <v>industry-ag-main.html#fuel-switching</v>
      </c>
      <c r="R816" s="354" t="str">
        <f>IF(ISBLANK(INDEX('Policy Characteristics'!L:L,MATCH($C816,'Policy Characteristics'!$C:$C,0))),"",INDEX('Policy Characteristics'!L:L,MATCH($C816,'Policy Characteristics'!$C:$C,0)))</f>
        <v>industry-elec-and-hydrogen.html</v>
      </c>
    </row>
    <row r="817" spans="1:18" ht="19.899999999999999" customHeight="1">
      <c r="A817" s="354" t="str">
        <f>IF(ISBLANK(INDEX('Policy Characteristics'!A:A,MATCH($C817,'Policy Characteristics'!$C:$C,0))),"",INDEX('Policy Characteristics'!A:A,MATCH($C817,'Policy Characteristics'!$C:$C,0)))</f>
        <v>Industry</v>
      </c>
      <c r="B817" s="366" t="str">
        <f>IF(ISBLANK(INDEX('Policy Characteristics'!B:B,MATCH($C817,'Policy Characteristics'!$C:$C,0))),"",INDEX('Policy Characteristics'!B:B,MATCH($C817,'Policy Characteristics'!$C:$C,0)))</f>
        <v>Electrification</v>
      </c>
      <c r="C817" s="354" t="str">
        <f t="shared" si="40"/>
        <v>Fraction of Eligible Industrial Energy Use Shifted to Electricity</v>
      </c>
      <c r="D817" s="348" t="s">
        <v>816</v>
      </c>
      <c r="E817" t="s">
        <v>848</v>
      </c>
      <c r="F817" t="s">
        <v>817</v>
      </c>
      <c r="G817" s="253" t="s">
        <v>849</v>
      </c>
      <c r="H817" s="18">
        <v>1967</v>
      </c>
      <c r="I817" s="367" t="s">
        <v>670</v>
      </c>
      <c r="J817" s="368" t="str">
        <f>IF(ISBLANK(INDEX('Policy Characteristics'!D:D,MATCH($C817,'Policy Characteristics'!$C:$C,0))),"",INDEX('Policy Characteristics'!D:D,MATCH($C817,'Policy Characteristics'!$C:$C,0)))</f>
        <v>Electrification</v>
      </c>
      <c r="K817" s="354" t="str">
        <f>IF(ISBLANK(INDEX('Policy Characteristics'!E:E,MATCH($C817,'Policy Characteristics'!$C:$C,0))),"",INDEX('Policy Characteristics'!E:E,MATCH($C817,'Policy Characteristics'!$C:$C,0)))</f>
        <v>indst shift to electricity</v>
      </c>
      <c r="L817" s="222">
        <f>IF(ISBLANK(INDEX('Policy Characteristics'!F:F,MATCH($C817,'Policy Characteristics'!$C:$C,0))),"",INDEX('Policy Characteristics'!F:F,MATCH($C817,'Policy Characteristics'!$C:$C,0)))</f>
        <v>0</v>
      </c>
      <c r="M817" s="222">
        <f>IF(ISBLANK(INDEX('Policy Characteristics'!G:G,MATCH($C817,'Policy Characteristics'!$C:$C,0))),"",INDEX('Policy Characteristics'!G:G,MATCH($C817,'Policy Characteristics'!$C:$C,0)))</f>
        <v>1</v>
      </c>
      <c r="N817" s="222">
        <f>IF(ISBLANK(INDEX('Policy Characteristics'!H:H,MATCH($C817,'Policy Characteristics'!$C:$C,0))),"",INDEX('Policy Characteristics'!H:H,MATCH($C817,'Policy Characteristics'!$C:$C,0)))</f>
        <v>0.01</v>
      </c>
      <c r="O817" s="354" t="str">
        <f>IF(ISBLANK(INDEX('Policy Characteristics'!I:I,MATCH($C817,'Policy Characteristics'!$C:$C,0))),"",INDEX('Policy Characteristics'!I:I,MATCH($C817,'Policy Characteristics'!$C:$C,0)))</f>
        <v>% of fuel shifted</v>
      </c>
      <c r="P817" s="354" t="str">
        <f>IF(ISBLANK(INDEX('Policy Characteristics'!J:J,MATCH($C817,'Policy Characteristics'!$C:$C,0))),"",INDEX('Policy Characteristics'!J:J,MATCH($C817,'Policy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7" s="354" t="str">
        <f>IF(ISBLANK(INDEX('Policy Characteristics'!K:K,MATCH($C817,'Policy Characteristics'!$C:$C,0))),"",INDEX('Policy Characteristics'!K:K,MATCH($C817,'Policy Characteristics'!$C:$C,0)))</f>
        <v>industry-ag-main.html#fuel-switching</v>
      </c>
      <c r="R817" s="354" t="str">
        <f>IF(ISBLANK(INDEX('Policy Characteristics'!L:L,MATCH($C817,'Policy Characteristics'!$C:$C,0))),"",INDEX('Policy Characteristics'!L:L,MATCH($C817,'Policy Characteristics'!$C:$C,0)))</f>
        <v>industry-elec-and-hydrogen.html</v>
      </c>
    </row>
    <row r="818" spans="1:18" ht="19.899999999999999" customHeight="1">
      <c r="A818" s="354" t="str">
        <f>IF(ISBLANK(INDEX('Policy Characteristics'!A:A,MATCH($C818,'Policy Characteristics'!$C:$C,0))),"",INDEX('Policy Characteristics'!A:A,MATCH($C818,'Policy Characteristics'!$C:$C,0)))</f>
        <v>Industry</v>
      </c>
      <c r="B818" s="366" t="str">
        <f>IF(ISBLANK(INDEX('Policy Characteristics'!B:B,MATCH($C818,'Policy Characteristics'!$C:$C,0))),"",INDEX('Policy Characteristics'!B:B,MATCH($C818,'Policy Characteristics'!$C:$C,0)))</f>
        <v>Electrification</v>
      </c>
      <c r="C818" s="354" t="str">
        <f t="shared" si="40"/>
        <v>Fraction of Eligible Industrial Energy Use Shifted to Electricity</v>
      </c>
      <c r="D818" s="348" t="s">
        <v>816</v>
      </c>
      <c r="E818" t="s">
        <v>850</v>
      </c>
      <c r="F818" t="s">
        <v>817</v>
      </c>
      <c r="G818" s="253" t="s">
        <v>851</v>
      </c>
      <c r="H818" s="18">
        <v>1968</v>
      </c>
      <c r="I818" s="367" t="s">
        <v>670</v>
      </c>
      <c r="J818" s="368" t="str">
        <f>IF(ISBLANK(INDEX('Policy Characteristics'!D:D,MATCH($C818,'Policy Characteristics'!$C:$C,0))),"",INDEX('Policy Characteristics'!D:D,MATCH($C818,'Policy Characteristics'!$C:$C,0)))</f>
        <v>Electrification</v>
      </c>
      <c r="K818" s="354" t="str">
        <f>IF(ISBLANK(INDEX('Policy Characteristics'!E:E,MATCH($C818,'Policy Characteristics'!$C:$C,0))),"",INDEX('Policy Characteristics'!E:E,MATCH($C818,'Policy Characteristics'!$C:$C,0)))</f>
        <v>indst shift to electricity</v>
      </c>
      <c r="L818" s="222">
        <f>IF(ISBLANK(INDEX('Policy Characteristics'!F:F,MATCH($C818,'Policy Characteristics'!$C:$C,0))),"",INDEX('Policy Characteristics'!F:F,MATCH($C818,'Policy Characteristics'!$C:$C,0)))</f>
        <v>0</v>
      </c>
      <c r="M818" s="222">
        <f>IF(ISBLANK(INDEX('Policy Characteristics'!G:G,MATCH($C818,'Policy Characteristics'!$C:$C,0))),"",INDEX('Policy Characteristics'!G:G,MATCH($C818,'Policy Characteristics'!$C:$C,0)))</f>
        <v>1</v>
      </c>
      <c r="N818" s="222">
        <f>IF(ISBLANK(INDEX('Policy Characteristics'!H:H,MATCH($C818,'Policy Characteristics'!$C:$C,0))),"",INDEX('Policy Characteristics'!H:H,MATCH($C818,'Policy Characteristics'!$C:$C,0)))</f>
        <v>0.01</v>
      </c>
      <c r="O818" s="354" t="str">
        <f>IF(ISBLANK(INDEX('Policy Characteristics'!I:I,MATCH($C818,'Policy Characteristics'!$C:$C,0))),"",INDEX('Policy Characteristics'!I:I,MATCH($C818,'Policy Characteristics'!$C:$C,0)))</f>
        <v>% of fuel shifted</v>
      </c>
      <c r="P818" s="354" t="str">
        <f>IF(ISBLANK(INDEX('Policy Characteristics'!J:J,MATCH($C818,'Policy Characteristics'!$C:$C,0))),"",INDEX('Policy Characteristics'!J:J,MATCH($C818,'Policy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8" s="354" t="str">
        <f>IF(ISBLANK(INDEX('Policy Characteristics'!K:K,MATCH($C818,'Policy Characteristics'!$C:$C,0))),"",INDEX('Policy Characteristics'!K:K,MATCH($C818,'Policy Characteristics'!$C:$C,0)))</f>
        <v>industry-ag-main.html#fuel-switching</v>
      </c>
      <c r="R818" s="354" t="str">
        <f>IF(ISBLANK(INDEX('Policy Characteristics'!L:L,MATCH($C818,'Policy Characteristics'!$C:$C,0))),"",INDEX('Policy Characteristics'!L:L,MATCH($C818,'Policy Characteristics'!$C:$C,0)))</f>
        <v>industry-elec-and-hydrogen.html</v>
      </c>
    </row>
    <row r="819" spans="1:18" ht="19.899999999999999" customHeight="1">
      <c r="A819" s="354" t="str">
        <f>IF(ISBLANK(INDEX('Policy Characteristics'!A:A,MATCH($C819,'Policy Characteristics'!$C:$C,0))),"",INDEX('Policy Characteristics'!A:A,MATCH($C819,'Policy Characteristics'!$C:$C,0)))</f>
        <v>Industry</v>
      </c>
      <c r="B819" s="366" t="str">
        <f>IF(ISBLANK(INDEX('Policy Characteristics'!B:B,MATCH($C819,'Policy Characteristics'!$C:$C,0))),"",INDEX('Policy Characteristics'!B:B,MATCH($C819,'Policy Characteristics'!$C:$C,0)))</f>
        <v>Electrification</v>
      </c>
      <c r="C819" s="354" t="str">
        <f t="shared" si="40"/>
        <v>Fraction of Eligible Industrial Energy Use Shifted to Electricity</v>
      </c>
      <c r="D819" s="348" t="s">
        <v>816</v>
      </c>
      <c r="E819" t="s">
        <v>852</v>
      </c>
      <c r="F819" t="s">
        <v>817</v>
      </c>
      <c r="G819" s="253" t="s">
        <v>852</v>
      </c>
      <c r="H819" s="18">
        <v>1969</v>
      </c>
      <c r="I819" s="367" t="s">
        <v>670</v>
      </c>
      <c r="J819" s="368" t="str">
        <f>IF(ISBLANK(INDEX('Policy Characteristics'!D:D,MATCH($C819,'Policy Characteristics'!$C:$C,0))),"",INDEX('Policy Characteristics'!D:D,MATCH($C819,'Policy Characteristics'!$C:$C,0)))</f>
        <v>Electrification</v>
      </c>
      <c r="K819" s="354" t="str">
        <f>IF(ISBLANK(INDEX('Policy Characteristics'!E:E,MATCH($C819,'Policy Characteristics'!$C:$C,0))),"",INDEX('Policy Characteristics'!E:E,MATCH($C819,'Policy Characteristics'!$C:$C,0)))</f>
        <v>indst shift to electricity</v>
      </c>
      <c r="L819" s="222">
        <f>IF(ISBLANK(INDEX('Policy Characteristics'!F:F,MATCH($C819,'Policy Characteristics'!$C:$C,0))),"",INDEX('Policy Characteristics'!F:F,MATCH($C819,'Policy Characteristics'!$C:$C,0)))</f>
        <v>0</v>
      </c>
      <c r="M819" s="222">
        <f>IF(ISBLANK(INDEX('Policy Characteristics'!G:G,MATCH($C819,'Policy Characteristics'!$C:$C,0))),"",INDEX('Policy Characteristics'!G:G,MATCH($C819,'Policy Characteristics'!$C:$C,0)))</f>
        <v>1</v>
      </c>
      <c r="N819" s="222">
        <f>IF(ISBLANK(INDEX('Policy Characteristics'!H:H,MATCH($C819,'Policy Characteristics'!$C:$C,0))),"",INDEX('Policy Characteristics'!H:H,MATCH($C819,'Policy Characteristics'!$C:$C,0)))</f>
        <v>0.01</v>
      </c>
      <c r="O819" s="354" t="str">
        <f>IF(ISBLANK(INDEX('Policy Characteristics'!I:I,MATCH($C819,'Policy Characteristics'!$C:$C,0))),"",INDEX('Policy Characteristics'!I:I,MATCH($C819,'Policy Characteristics'!$C:$C,0)))</f>
        <v>% of fuel shifted</v>
      </c>
      <c r="P819" s="354" t="str">
        <f>IF(ISBLANK(INDEX('Policy Characteristics'!J:J,MATCH($C819,'Policy Characteristics'!$C:$C,0))),"",INDEX('Policy Characteristics'!J:J,MATCH($C819,'Policy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9" s="354" t="str">
        <f>IF(ISBLANK(INDEX('Policy Characteristics'!K:K,MATCH($C819,'Policy Characteristics'!$C:$C,0))),"",INDEX('Policy Characteristics'!K:K,MATCH($C819,'Policy Characteristics'!$C:$C,0)))</f>
        <v>industry-ag-main.html#fuel-switching</v>
      </c>
      <c r="R819" s="354" t="str">
        <f>IF(ISBLANK(INDEX('Policy Characteristics'!L:L,MATCH($C819,'Policy Characteristics'!$C:$C,0))),"",INDEX('Policy Characteristics'!L:L,MATCH($C819,'Policy Characteristics'!$C:$C,0)))</f>
        <v>industry-elec-and-hydrogen.html</v>
      </c>
    </row>
    <row r="820" spans="1:18" ht="19.899999999999999" customHeight="1">
      <c r="A820" s="354" t="str">
        <f>IF(ISBLANK(INDEX('Policy Characteristics'!A:A,MATCH($C820,'Policy Characteristics'!$C:$C,0))),"",INDEX('Policy Characteristics'!A:A,MATCH($C820,'Policy Characteristics'!$C:$C,0)))</f>
        <v>Industry</v>
      </c>
      <c r="B820" s="366" t="str">
        <f>IF(ISBLANK(INDEX('Policy Characteristics'!B:B,MATCH($C820,'Policy Characteristics'!$C:$C,0))),"",INDEX('Policy Characteristics'!B:B,MATCH($C820,'Policy Characteristics'!$C:$C,0)))</f>
        <v>Electrification</v>
      </c>
      <c r="C820" s="354" t="str">
        <f t="shared" si="40"/>
        <v>Fraction of Eligible Industrial Energy Use Shifted to Electricity</v>
      </c>
      <c r="D820" s="348" t="s">
        <v>818</v>
      </c>
      <c r="E820" t="s">
        <v>838</v>
      </c>
      <c r="F820" t="s">
        <v>819</v>
      </c>
      <c r="G820" s="253" t="s">
        <v>839</v>
      </c>
      <c r="H820" s="18">
        <v>1970</v>
      </c>
      <c r="I820" s="367" t="s">
        <v>670</v>
      </c>
      <c r="J820" s="368" t="str">
        <f>IF(ISBLANK(INDEX('Policy Characteristics'!D:D,MATCH($C820,'Policy Characteristics'!$C:$C,0))),"",INDEX('Policy Characteristics'!D:D,MATCH($C820,'Policy Characteristics'!$C:$C,0)))</f>
        <v>Electrification</v>
      </c>
      <c r="K820" s="354" t="str">
        <f>IF(ISBLANK(INDEX('Policy Characteristics'!E:E,MATCH($C820,'Policy Characteristics'!$C:$C,0))),"",INDEX('Policy Characteristics'!E:E,MATCH($C820,'Policy Characteristics'!$C:$C,0)))</f>
        <v>indst shift to electricity</v>
      </c>
      <c r="L820" s="222">
        <f>IF(ISBLANK(INDEX('Policy Characteristics'!F:F,MATCH($C820,'Policy Characteristics'!$C:$C,0))),"",INDEX('Policy Characteristics'!F:F,MATCH($C820,'Policy Characteristics'!$C:$C,0)))</f>
        <v>0</v>
      </c>
      <c r="M820" s="222">
        <f>IF(ISBLANK(INDEX('Policy Characteristics'!G:G,MATCH($C820,'Policy Characteristics'!$C:$C,0))),"",INDEX('Policy Characteristics'!G:G,MATCH($C820,'Policy Characteristics'!$C:$C,0)))</f>
        <v>1</v>
      </c>
      <c r="N820" s="222">
        <f>IF(ISBLANK(INDEX('Policy Characteristics'!H:H,MATCH($C820,'Policy Characteristics'!$C:$C,0))),"",INDEX('Policy Characteristics'!H:H,MATCH($C820,'Policy Characteristics'!$C:$C,0)))</f>
        <v>0.01</v>
      </c>
      <c r="O820" s="354" t="str">
        <f>IF(ISBLANK(INDEX('Policy Characteristics'!I:I,MATCH($C820,'Policy Characteristics'!$C:$C,0))),"",INDEX('Policy Characteristics'!I:I,MATCH($C820,'Policy Characteristics'!$C:$C,0)))</f>
        <v>% of fuel shifted</v>
      </c>
      <c r="P820" s="354" t="str">
        <f>IF(ISBLANK(INDEX('Policy Characteristics'!J:J,MATCH($C820,'Policy Characteristics'!$C:$C,0))),"",INDEX('Policy Characteristics'!J:J,MATCH($C820,'Policy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0" s="354" t="str">
        <f>IF(ISBLANK(INDEX('Policy Characteristics'!K:K,MATCH($C820,'Policy Characteristics'!$C:$C,0))),"",INDEX('Policy Characteristics'!K:K,MATCH($C820,'Policy Characteristics'!$C:$C,0)))</f>
        <v>industry-ag-main.html#fuel-switching</v>
      </c>
      <c r="R820" s="354" t="str">
        <f>IF(ISBLANK(INDEX('Policy Characteristics'!L:L,MATCH($C820,'Policy Characteristics'!$C:$C,0))),"",INDEX('Policy Characteristics'!L:L,MATCH($C820,'Policy Characteristics'!$C:$C,0)))</f>
        <v>industry-elec-and-hydrogen.html</v>
      </c>
    </row>
    <row r="821" spans="1:18" ht="19.899999999999999" customHeight="1">
      <c r="A821" s="354" t="str">
        <f>IF(ISBLANK(INDEX('Policy Characteristics'!A:A,MATCH($C821,'Policy Characteristics'!$C:$C,0))),"",INDEX('Policy Characteristics'!A:A,MATCH($C821,'Policy Characteristics'!$C:$C,0)))</f>
        <v>Industry</v>
      </c>
      <c r="B821" s="366" t="str">
        <f>IF(ISBLANK(INDEX('Policy Characteristics'!B:B,MATCH($C821,'Policy Characteristics'!$C:$C,0))),"",INDEX('Policy Characteristics'!B:B,MATCH($C821,'Policy Characteristics'!$C:$C,0)))</f>
        <v>Electrification</v>
      </c>
      <c r="C821" s="354" t="str">
        <f t="shared" si="40"/>
        <v>Fraction of Eligible Industrial Energy Use Shifted to Electricity</v>
      </c>
      <c r="D821" s="348" t="s">
        <v>818</v>
      </c>
      <c r="E821" t="s">
        <v>840</v>
      </c>
      <c r="F821" t="s">
        <v>819</v>
      </c>
      <c r="G821" s="253" t="s">
        <v>841</v>
      </c>
      <c r="H821" s="18">
        <v>1971</v>
      </c>
      <c r="I821" s="367" t="s">
        <v>670</v>
      </c>
      <c r="J821" s="368" t="str">
        <f>IF(ISBLANK(INDEX('Policy Characteristics'!D:D,MATCH($C821,'Policy Characteristics'!$C:$C,0))),"",INDEX('Policy Characteristics'!D:D,MATCH($C821,'Policy Characteristics'!$C:$C,0)))</f>
        <v>Electrification</v>
      </c>
      <c r="K821" s="354" t="str">
        <f>IF(ISBLANK(INDEX('Policy Characteristics'!E:E,MATCH($C821,'Policy Characteristics'!$C:$C,0))),"",INDEX('Policy Characteristics'!E:E,MATCH($C821,'Policy Characteristics'!$C:$C,0)))</f>
        <v>indst shift to electricity</v>
      </c>
      <c r="L821" s="222">
        <f>IF(ISBLANK(INDEX('Policy Characteristics'!F:F,MATCH($C821,'Policy Characteristics'!$C:$C,0))),"",INDEX('Policy Characteristics'!F:F,MATCH($C821,'Policy Characteristics'!$C:$C,0)))</f>
        <v>0</v>
      </c>
      <c r="M821" s="222">
        <f>IF(ISBLANK(INDEX('Policy Characteristics'!G:G,MATCH($C821,'Policy Characteristics'!$C:$C,0))),"",INDEX('Policy Characteristics'!G:G,MATCH($C821,'Policy Characteristics'!$C:$C,0)))</f>
        <v>1</v>
      </c>
      <c r="N821" s="222">
        <f>IF(ISBLANK(INDEX('Policy Characteristics'!H:H,MATCH($C821,'Policy Characteristics'!$C:$C,0))),"",INDEX('Policy Characteristics'!H:H,MATCH($C821,'Policy Characteristics'!$C:$C,0)))</f>
        <v>0.01</v>
      </c>
      <c r="O821" s="354" t="str">
        <f>IF(ISBLANK(INDEX('Policy Characteristics'!I:I,MATCH($C821,'Policy Characteristics'!$C:$C,0))),"",INDEX('Policy Characteristics'!I:I,MATCH($C821,'Policy Characteristics'!$C:$C,0)))</f>
        <v>% of fuel shifted</v>
      </c>
      <c r="P821" s="354" t="str">
        <f>IF(ISBLANK(INDEX('Policy Characteristics'!J:J,MATCH($C821,'Policy Characteristics'!$C:$C,0))),"",INDEX('Policy Characteristics'!J:J,MATCH($C821,'Policy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1" s="354" t="str">
        <f>IF(ISBLANK(INDEX('Policy Characteristics'!K:K,MATCH($C821,'Policy Characteristics'!$C:$C,0))),"",INDEX('Policy Characteristics'!K:K,MATCH($C821,'Policy Characteristics'!$C:$C,0)))</f>
        <v>industry-ag-main.html#fuel-switching</v>
      </c>
      <c r="R821" s="354" t="str">
        <f>IF(ISBLANK(INDEX('Policy Characteristics'!L:L,MATCH($C821,'Policy Characteristics'!$C:$C,0))),"",INDEX('Policy Characteristics'!L:L,MATCH($C821,'Policy Characteristics'!$C:$C,0)))</f>
        <v>industry-elec-and-hydrogen.html</v>
      </c>
    </row>
    <row r="822" spans="1:18" ht="19.899999999999999" customHeight="1">
      <c r="A822" s="354" t="str">
        <f>IF(ISBLANK(INDEX('Policy Characteristics'!A:A,MATCH($C822,'Policy Characteristics'!$C:$C,0))),"",INDEX('Policy Characteristics'!A:A,MATCH($C822,'Policy Characteristics'!$C:$C,0)))</f>
        <v>Industry</v>
      </c>
      <c r="B822" s="366" t="str">
        <f>IF(ISBLANK(INDEX('Policy Characteristics'!B:B,MATCH($C822,'Policy Characteristics'!$C:$C,0))),"",INDEX('Policy Characteristics'!B:B,MATCH($C822,'Policy Characteristics'!$C:$C,0)))</f>
        <v>Electrification</v>
      </c>
      <c r="C822" s="354" t="str">
        <f t="shared" si="40"/>
        <v>Fraction of Eligible Industrial Energy Use Shifted to Electricity</v>
      </c>
      <c r="D822" s="348" t="s">
        <v>818</v>
      </c>
      <c r="E822" t="s">
        <v>842</v>
      </c>
      <c r="F822" t="s">
        <v>819</v>
      </c>
      <c r="G822" s="253" t="s">
        <v>843</v>
      </c>
      <c r="H822" s="18">
        <v>1972</v>
      </c>
      <c r="I822" s="367" t="s">
        <v>670</v>
      </c>
      <c r="J822" s="368" t="str">
        <f>IF(ISBLANK(INDEX('Policy Characteristics'!D:D,MATCH($C822,'Policy Characteristics'!$C:$C,0))),"",INDEX('Policy Characteristics'!D:D,MATCH($C822,'Policy Characteristics'!$C:$C,0)))</f>
        <v>Electrification</v>
      </c>
      <c r="K822" s="354" t="str">
        <f>IF(ISBLANK(INDEX('Policy Characteristics'!E:E,MATCH($C822,'Policy Characteristics'!$C:$C,0))),"",INDEX('Policy Characteristics'!E:E,MATCH($C822,'Policy Characteristics'!$C:$C,0)))</f>
        <v>indst shift to electricity</v>
      </c>
      <c r="L822" s="222">
        <f>IF(ISBLANK(INDEX('Policy Characteristics'!F:F,MATCH($C822,'Policy Characteristics'!$C:$C,0))),"",INDEX('Policy Characteristics'!F:F,MATCH($C822,'Policy Characteristics'!$C:$C,0)))</f>
        <v>0</v>
      </c>
      <c r="M822" s="222">
        <f>IF(ISBLANK(INDEX('Policy Characteristics'!G:G,MATCH($C822,'Policy Characteristics'!$C:$C,0))),"",INDEX('Policy Characteristics'!G:G,MATCH($C822,'Policy Characteristics'!$C:$C,0)))</f>
        <v>1</v>
      </c>
      <c r="N822" s="222">
        <f>IF(ISBLANK(INDEX('Policy Characteristics'!H:H,MATCH($C822,'Policy Characteristics'!$C:$C,0))),"",INDEX('Policy Characteristics'!H:H,MATCH($C822,'Policy Characteristics'!$C:$C,0)))</f>
        <v>0.01</v>
      </c>
      <c r="O822" s="354" t="str">
        <f>IF(ISBLANK(INDEX('Policy Characteristics'!I:I,MATCH($C822,'Policy Characteristics'!$C:$C,0))),"",INDEX('Policy Characteristics'!I:I,MATCH($C822,'Policy Characteristics'!$C:$C,0)))</f>
        <v>% of fuel shifted</v>
      </c>
      <c r="P822" s="354" t="str">
        <f>IF(ISBLANK(INDEX('Policy Characteristics'!J:J,MATCH($C822,'Policy Characteristics'!$C:$C,0))),"",INDEX('Policy Characteristics'!J:J,MATCH($C822,'Policy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2" s="354" t="str">
        <f>IF(ISBLANK(INDEX('Policy Characteristics'!K:K,MATCH($C822,'Policy Characteristics'!$C:$C,0))),"",INDEX('Policy Characteristics'!K:K,MATCH($C822,'Policy Characteristics'!$C:$C,0)))</f>
        <v>industry-ag-main.html#fuel-switching</v>
      </c>
      <c r="R822" s="354" t="str">
        <f>IF(ISBLANK(INDEX('Policy Characteristics'!L:L,MATCH($C822,'Policy Characteristics'!$C:$C,0))),"",INDEX('Policy Characteristics'!L:L,MATCH($C822,'Policy Characteristics'!$C:$C,0)))</f>
        <v>industry-elec-and-hydrogen.html</v>
      </c>
    </row>
    <row r="823" spans="1:18" ht="19.899999999999999" customHeight="1">
      <c r="A823" s="354" t="str">
        <f>IF(ISBLANK(INDEX('Policy Characteristics'!A:A,MATCH($C823,'Policy Characteristics'!$C:$C,0))),"",INDEX('Policy Characteristics'!A:A,MATCH($C823,'Policy Characteristics'!$C:$C,0)))</f>
        <v>Industry</v>
      </c>
      <c r="B823" s="366" t="str">
        <f>IF(ISBLANK(INDEX('Policy Characteristics'!B:B,MATCH($C823,'Policy Characteristics'!$C:$C,0))),"",INDEX('Policy Characteristics'!B:B,MATCH($C823,'Policy Characteristics'!$C:$C,0)))</f>
        <v>Electrification</v>
      </c>
      <c r="C823" s="354" t="str">
        <f t="shared" si="40"/>
        <v>Fraction of Eligible Industrial Energy Use Shifted to Electricity</v>
      </c>
      <c r="D823" s="348" t="s">
        <v>818</v>
      </c>
      <c r="E823" t="s">
        <v>844</v>
      </c>
      <c r="F823" t="s">
        <v>819</v>
      </c>
      <c r="G823" s="253" t="s">
        <v>845</v>
      </c>
      <c r="H823" s="18">
        <v>1973</v>
      </c>
      <c r="I823" s="367" t="s">
        <v>670</v>
      </c>
      <c r="J823" s="368" t="str">
        <f>IF(ISBLANK(INDEX('Policy Characteristics'!D:D,MATCH($C823,'Policy Characteristics'!$C:$C,0))),"",INDEX('Policy Characteristics'!D:D,MATCH($C823,'Policy Characteristics'!$C:$C,0)))</f>
        <v>Electrification</v>
      </c>
      <c r="K823" s="354" t="str">
        <f>IF(ISBLANK(INDEX('Policy Characteristics'!E:E,MATCH($C823,'Policy Characteristics'!$C:$C,0))),"",INDEX('Policy Characteristics'!E:E,MATCH($C823,'Policy Characteristics'!$C:$C,0)))</f>
        <v>indst shift to electricity</v>
      </c>
      <c r="L823" s="222">
        <f>IF(ISBLANK(INDEX('Policy Characteristics'!F:F,MATCH($C823,'Policy Characteristics'!$C:$C,0))),"",INDEX('Policy Characteristics'!F:F,MATCH($C823,'Policy Characteristics'!$C:$C,0)))</f>
        <v>0</v>
      </c>
      <c r="M823" s="222">
        <f>IF(ISBLANK(INDEX('Policy Characteristics'!G:G,MATCH($C823,'Policy Characteristics'!$C:$C,0))),"",INDEX('Policy Characteristics'!G:G,MATCH($C823,'Policy Characteristics'!$C:$C,0)))</f>
        <v>1</v>
      </c>
      <c r="N823" s="222">
        <f>IF(ISBLANK(INDEX('Policy Characteristics'!H:H,MATCH($C823,'Policy Characteristics'!$C:$C,0))),"",INDEX('Policy Characteristics'!H:H,MATCH($C823,'Policy Characteristics'!$C:$C,0)))</f>
        <v>0.01</v>
      </c>
      <c r="O823" s="354" t="str">
        <f>IF(ISBLANK(INDEX('Policy Characteristics'!I:I,MATCH($C823,'Policy Characteristics'!$C:$C,0))),"",INDEX('Policy Characteristics'!I:I,MATCH($C823,'Policy Characteristics'!$C:$C,0)))</f>
        <v>% of fuel shifted</v>
      </c>
      <c r="P823" s="354" t="str">
        <f>IF(ISBLANK(INDEX('Policy Characteristics'!J:J,MATCH($C823,'Policy Characteristics'!$C:$C,0))),"",INDEX('Policy Characteristics'!J:J,MATCH($C823,'Policy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3" s="354" t="str">
        <f>IF(ISBLANK(INDEX('Policy Characteristics'!K:K,MATCH($C823,'Policy Characteristics'!$C:$C,0))),"",INDEX('Policy Characteristics'!K:K,MATCH($C823,'Policy Characteristics'!$C:$C,0)))</f>
        <v>industry-ag-main.html#fuel-switching</v>
      </c>
      <c r="R823" s="354" t="str">
        <f>IF(ISBLANK(INDEX('Policy Characteristics'!L:L,MATCH($C823,'Policy Characteristics'!$C:$C,0))),"",INDEX('Policy Characteristics'!L:L,MATCH($C823,'Policy Characteristics'!$C:$C,0)))</f>
        <v>industry-elec-and-hydrogen.html</v>
      </c>
    </row>
    <row r="824" spans="1:18" ht="19.899999999999999" customHeight="1">
      <c r="A824" s="354" t="str">
        <f>IF(ISBLANK(INDEX('Policy Characteristics'!A:A,MATCH($C824,'Policy Characteristics'!$C:$C,0))),"",INDEX('Policy Characteristics'!A:A,MATCH($C824,'Policy Characteristics'!$C:$C,0)))</f>
        <v>Industry</v>
      </c>
      <c r="B824" s="366" t="str">
        <f>IF(ISBLANK(INDEX('Policy Characteristics'!B:B,MATCH($C824,'Policy Characteristics'!$C:$C,0))),"",INDEX('Policy Characteristics'!B:B,MATCH($C824,'Policy Characteristics'!$C:$C,0)))</f>
        <v>Electrification</v>
      </c>
      <c r="C824" s="354" t="str">
        <f t="shared" si="40"/>
        <v>Fraction of Eligible Industrial Energy Use Shifted to Electricity</v>
      </c>
      <c r="D824" s="348" t="s">
        <v>818</v>
      </c>
      <c r="E824" t="s">
        <v>846</v>
      </c>
      <c r="F824" t="s">
        <v>819</v>
      </c>
      <c r="G824" s="253" t="s">
        <v>847</v>
      </c>
      <c r="H824" s="18">
        <v>1974</v>
      </c>
      <c r="I824" s="367" t="s">
        <v>670</v>
      </c>
      <c r="J824" s="368" t="str">
        <f>IF(ISBLANK(INDEX('Policy Characteristics'!D:D,MATCH($C824,'Policy Characteristics'!$C:$C,0))),"",INDEX('Policy Characteristics'!D:D,MATCH($C824,'Policy Characteristics'!$C:$C,0)))</f>
        <v>Electrification</v>
      </c>
      <c r="K824" s="354" t="str">
        <f>IF(ISBLANK(INDEX('Policy Characteristics'!E:E,MATCH($C824,'Policy Characteristics'!$C:$C,0))),"",INDEX('Policy Characteristics'!E:E,MATCH($C824,'Policy Characteristics'!$C:$C,0)))</f>
        <v>indst shift to electricity</v>
      </c>
      <c r="L824" s="222">
        <f>IF(ISBLANK(INDEX('Policy Characteristics'!F:F,MATCH($C824,'Policy Characteristics'!$C:$C,0))),"",INDEX('Policy Characteristics'!F:F,MATCH($C824,'Policy Characteristics'!$C:$C,0)))</f>
        <v>0</v>
      </c>
      <c r="M824" s="222">
        <f>IF(ISBLANK(INDEX('Policy Characteristics'!G:G,MATCH($C824,'Policy Characteristics'!$C:$C,0))),"",INDEX('Policy Characteristics'!G:G,MATCH($C824,'Policy Characteristics'!$C:$C,0)))</f>
        <v>1</v>
      </c>
      <c r="N824" s="222">
        <f>IF(ISBLANK(INDEX('Policy Characteristics'!H:H,MATCH($C824,'Policy Characteristics'!$C:$C,0))),"",INDEX('Policy Characteristics'!H:H,MATCH($C824,'Policy Characteristics'!$C:$C,0)))</f>
        <v>0.01</v>
      </c>
      <c r="O824" s="354" t="str">
        <f>IF(ISBLANK(INDEX('Policy Characteristics'!I:I,MATCH($C824,'Policy Characteristics'!$C:$C,0))),"",INDEX('Policy Characteristics'!I:I,MATCH($C824,'Policy Characteristics'!$C:$C,0)))</f>
        <v>% of fuel shifted</v>
      </c>
      <c r="P824" s="354" t="str">
        <f>IF(ISBLANK(INDEX('Policy Characteristics'!J:J,MATCH($C824,'Policy Characteristics'!$C:$C,0))),"",INDEX('Policy Characteristics'!J:J,MATCH($C824,'Policy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4" s="354" t="str">
        <f>IF(ISBLANK(INDEX('Policy Characteristics'!K:K,MATCH($C824,'Policy Characteristics'!$C:$C,0))),"",INDEX('Policy Characteristics'!K:K,MATCH($C824,'Policy Characteristics'!$C:$C,0)))</f>
        <v>industry-ag-main.html#fuel-switching</v>
      </c>
      <c r="R824" s="354" t="str">
        <f>IF(ISBLANK(INDEX('Policy Characteristics'!L:L,MATCH($C824,'Policy Characteristics'!$C:$C,0))),"",INDEX('Policy Characteristics'!L:L,MATCH($C824,'Policy Characteristics'!$C:$C,0)))</f>
        <v>industry-elec-and-hydrogen.html</v>
      </c>
    </row>
    <row r="825" spans="1:18" ht="19.899999999999999" customHeight="1">
      <c r="A825" s="354" t="str">
        <f>IF(ISBLANK(INDEX('Policy Characteristics'!A:A,MATCH($C825,'Policy Characteristics'!$C:$C,0))),"",INDEX('Policy Characteristics'!A:A,MATCH($C825,'Policy Characteristics'!$C:$C,0)))</f>
        <v>Industry</v>
      </c>
      <c r="B825" s="366" t="str">
        <f>IF(ISBLANK(INDEX('Policy Characteristics'!B:B,MATCH($C825,'Policy Characteristics'!$C:$C,0))),"",INDEX('Policy Characteristics'!B:B,MATCH($C825,'Policy Characteristics'!$C:$C,0)))</f>
        <v>Electrification</v>
      </c>
      <c r="C825" s="354" t="str">
        <f t="shared" si="40"/>
        <v>Fraction of Eligible Industrial Energy Use Shifted to Electricity</v>
      </c>
      <c r="D825" s="348" t="s">
        <v>818</v>
      </c>
      <c r="E825" t="s">
        <v>848</v>
      </c>
      <c r="F825" t="s">
        <v>819</v>
      </c>
      <c r="G825" s="253" t="s">
        <v>849</v>
      </c>
      <c r="H825" s="18">
        <v>1975</v>
      </c>
      <c r="I825" s="367" t="s">
        <v>670</v>
      </c>
      <c r="J825" s="368" t="str">
        <f>IF(ISBLANK(INDEX('Policy Characteristics'!D:D,MATCH($C825,'Policy Characteristics'!$C:$C,0))),"",INDEX('Policy Characteristics'!D:D,MATCH($C825,'Policy Characteristics'!$C:$C,0)))</f>
        <v>Electrification</v>
      </c>
      <c r="K825" s="354" t="str">
        <f>IF(ISBLANK(INDEX('Policy Characteristics'!E:E,MATCH($C825,'Policy Characteristics'!$C:$C,0))),"",INDEX('Policy Characteristics'!E:E,MATCH($C825,'Policy Characteristics'!$C:$C,0)))</f>
        <v>indst shift to electricity</v>
      </c>
      <c r="L825" s="222">
        <f>IF(ISBLANK(INDEX('Policy Characteristics'!F:F,MATCH($C825,'Policy Characteristics'!$C:$C,0))),"",INDEX('Policy Characteristics'!F:F,MATCH($C825,'Policy Characteristics'!$C:$C,0)))</f>
        <v>0</v>
      </c>
      <c r="M825" s="222">
        <f>IF(ISBLANK(INDEX('Policy Characteristics'!G:G,MATCH($C825,'Policy Characteristics'!$C:$C,0))),"",INDEX('Policy Characteristics'!G:G,MATCH($C825,'Policy Characteristics'!$C:$C,0)))</f>
        <v>1</v>
      </c>
      <c r="N825" s="222">
        <f>IF(ISBLANK(INDEX('Policy Characteristics'!H:H,MATCH($C825,'Policy Characteristics'!$C:$C,0))),"",INDEX('Policy Characteristics'!H:H,MATCH($C825,'Policy Characteristics'!$C:$C,0)))</f>
        <v>0.01</v>
      </c>
      <c r="O825" s="354" t="str">
        <f>IF(ISBLANK(INDEX('Policy Characteristics'!I:I,MATCH($C825,'Policy Characteristics'!$C:$C,0))),"",INDEX('Policy Characteristics'!I:I,MATCH($C825,'Policy Characteristics'!$C:$C,0)))</f>
        <v>% of fuel shifted</v>
      </c>
      <c r="P825" s="354" t="str">
        <f>IF(ISBLANK(INDEX('Policy Characteristics'!J:J,MATCH($C825,'Policy Characteristics'!$C:$C,0))),"",INDEX('Policy Characteristics'!J:J,MATCH($C825,'Policy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5" s="354" t="str">
        <f>IF(ISBLANK(INDEX('Policy Characteristics'!K:K,MATCH($C825,'Policy Characteristics'!$C:$C,0))),"",INDEX('Policy Characteristics'!K:K,MATCH($C825,'Policy Characteristics'!$C:$C,0)))</f>
        <v>industry-ag-main.html#fuel-switching</v>
      </c>
      <c r="R825" s="354" t="str">
        <f>IF(ISBLANK(INDEX('Policy Characteristics'!L:L,MATCH($C825,'Policy Characteristics'!$C:$C,0))),"",INDEX('Policy Characteristics'!L:L,MATCH($C825,'Policy Characteristics'!$C:$C,0)))</f>
        <v>industry-elec-and-hydrogen.html</v>
      </c>
    </row>
    <row r="826" spans="1:18" ht="19.899999999999999" customHeight="1">
      <c r="A826" s="354" t="str">
        <f>IF(ISBLANK(INDEX('Policy Characteristics'!A:A,MATCH($C826,'Policy Characteristics'!$C:$C,0))),"",INDEX('Policy Characteristics'!A:A,MATCH($C826,'Policy Characteristics'!$C:$C,0)))</f>
        <v>Industry</v>
      </c>
      <c r="B826" s="366" t="str">
        <f>IF(ISBLANK(INDEX('Policy Characteristics'!B:B,MATCH($C826,'Policy Characteristics'!$C:$C,0))),"",INDEX('Policy Characteristics'!B:B,MATCH($C826,'Policy Characteristics'!$C:$C,0)))</f>
        <v>Electrification</v>
      </c>
      <c r="C826" s="354" t="str">
        <f t="shared" si="40"/>
        <v>Fraction of Eligible Industrial Energy Use Shifted to Electricity</v>
      </c>
      <c r="D826" s="348" t="s">
        <v>818</v>
      </c>
      <c r="E826" t="s">
        <v>850</v>
      </c>
      <c r="F826" t="s">
        <v>819</v>
      </c>
      <c r="G826" s="253" t="s">
        <v>851</v>
      </c>
      <c r="H826" s="18">
        <v>1976</v>
      </c>
      <c r="I826" s="367" t="s">
        <v>670</v>
      </c>
      <c r="J826" s="368" t="str">
        <f>IF(ISBLANK(INDEX('Policy Characteristics'!D:D,MATCH($C826,'Policy Characteristics'!$C:$C,0))),"",INDEX('Policy Characteristics'!D:D,MATCH($C826,'Policy Characteristics'!$C:$C,0)))</f>
        <v>Electrification</v>
      </c>
      <c r="K826" s="354" t="str">
        <f>IF(ISBLANK(INDEX('Policy Characteristics'!E:E,MATCH($C826,'Policy Characteristics'!$C:$C,0))),"",INDEX('Policy Characteristics'!E:E,MATCH($C826,'Policy Characteristics'!$C:$C,0)))</f>
        <v>indst shift to electricity</v>
      </c>
      <c r="L826" s="222">
        <f>IF(ISBLANK(INDEX('Policy Characteristics'!F:F,MATCH($C826,'Policy Characteristics'!$C:$C,0))),"",INDEX('Policy Characteristics'!F:F,MATCH($C826,'Policy Characteristics'!$C:$C,0)))</f>
        <v>0</v>
      </c>
      <c r="M826" s="222">
        <f>IF(ISBLANK(INDEX('Policy Characteristics'!G:G,MATCH($C826,'Policy Characteristics'!$C:$C,0))),"",INDEX('Policy Characteristics'!G:G,MATCH($C826,'Policy Characteristics'!$C:$C,0)))</f>
        <v>1</v>
      </c>
      <c r="N826" s="222">
        <f>IF(ISBLANK(INDEX('Policy Characteristics'!H:H,MATCH($C826,'Policy Characteristics'!$C:$C,0))),"",INDEX('Policy Characteristics'!H:H,MATCH($C826,'Policy Characteristics'!$C:$C,0)))</f>
        <v>0.01</v>
      </c>
      <c r="O826" s="354" t="str">
        <f>IF(ISBLANK(INDEX('Policy Characteristics'!I:I,MATCH($C826,'Policy Characteristics'!$C:$C,0))),"",INDEX('Policy Characteristics'!I:I,MATCH($C826,'Policy Characteristics'!$C:$C,0)))</f>
        <v>% of fuel shifted</v>
      </c>
      <c r="P826" s="354" t="str">
        <f>IF(ISBLANK(INDEX('Policy Characteristics'!J:J,MATCH($C826,'Policy Characteristics'!$C:$C,0))),"",INDEX('Policy Characteristics'!J:J,MATCH($C826,'Policy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6" s="354" t="str">
        <f>IF(ISBLANK(INDEX('Policy Characteristics'!K:K,MATCH($C826,'Policy Characteristics'!$C:$C,0))),"",INDEX('Policy Characteristics'!K:K,MATCH($C826,'Policy Characteristics'!$C:$C,0)))</f>
        <v>industry-ag-main.html#fuel-switching</v>
      </c>
      <c r="R826" s="354" t="str">
        <f>IF(ISBLANK(INDEX('Policy Characteristics'!L:L,MATCH($C826,'Policy Characteristics'!$C:$C,0))),"",INDEX('Policy Characteristics'!L:L,MATCH($C826,'Policy Characteristics'!$C:$C,0)))</f>
        <v>industry-elec-and-hydrogen.html</v>
      </c>
    </row>
    <row r="827" spans="1:18" ht="19.899999999999999" customHeight="1">
      <c r="A827" s="354" t="str">
        <f>IF(ISBLANK(INDEX('Policy Characteristics'!A:A,MATCH($C827,'Policy Characteristics'!$C:$C,0))),"",INDEX('Policy Characteristics'!A:A,MATCH($C827,'Policy Characteristics'!$C:$C,0)))</f>
        <v>Industry</v>
      </c>
      <c r="B827" s="366" t="str">
        <f>IF(ISBLANK(INDEX('Policy Characteristics'!B:B,MATCH($C827,'Policy Characteristics'!$C:$C,0))),"",INDEX('Policy Characteristics'!B:B,MATCH($C827,'Policy Characteristics'!$C:$C,0)))</f>
        <v>Electrification</v>
      </c>
      <c r="C827" s="354" t="str">
        <f t="shared" si="40"/>
        <v>Fraction of Eligible Industrial Energy Use Shifted to Electricity</v>
      </c>
      <c r="D827" s="348" t="s">
        <v>818</v>
      </c>
      <c r="E827" t="s">
        <v>852</v>
      </c>
      <c r="F827" t="s">
        <v>819</v>
      </c>
      <c r="G827" s="253" t="s">
        <v>852</v>
      </c>
      <c r="H827" s="18">
        <v>1977</v>
      </c>
      <c r="I827" s="367" t="s">
        <v>670</v>
      </c>
      <c r="J827" s="368" t="str">
        <f>IF(ISBLANK(INDEX('Policy Characteristics'!D:D,MATCH($C827,'Policy Characteristics'!$C:$C,0))),"",INDEX('Policy Characteristics'!D:D,MATCH($C827,'Policy Characteristics'!$C:$C,0)))</f>
        <v>Electrification</v>
      </c>
      <c r="K827" s="354" t="str">
        <f>IF(ISBLANK(INDEX('Policy Characteristics'!E:E,MATCH($C827,'Policy Characteristics'!$C:$C,0))),"",INDEX('Policy Characteristics'!E:E,MATCH($C827,'Policy Characteristics'!$C:$C,0)))</f>
        <v>indst shift to electricity</v>
      </c>
      <c r="L827" s="222">
        <f>IF(ISBLANK(INDEX('Policy Characteristics'!F:F,MATCH($C827,'Policy Characteristics'!$C:$C,0))),"",INDEX('Policy Characteristics'!F:F,MATCH($C827,'Policy Characteristics'!$C:$C,0)))</f>
        <v>0</v>
      </c>
      <c r="M827" s="222">
        <f>IF(ISBLANK(INDEX('Policy Characteristics'!G:G,MATCH($C827,'Policy Characteristics'!$C:$C,0))),"",INDEX('Policy Characteristics'!G:G,MATCH($C827,'Policy Characteristics'!$C:$C,0)))</f>
        <v>1</v>
      </c>
      <c r="N827" s="222">
        <f>IF(ISBLANK(INDEX('Policy Characteristics'!H:H,MATCH($C827,'Policy Characteristics'!$C:$C,0))),"",INDEX('Policy Characteristics'!H:H,MATCH($C827,'Policy Characteristics'!$C:$C,0)))</f>
        <v>0.01</v>
      </c>
      <c r="O827" s="354" t="str">
        <f>IF(ISBLANK(INDEX('Policy Characteristics'!I:I,MATCH($C827,'Policy Characteristics'!$C:$C,0))),"",INDEX('Policy Characteristics'!I:I,MATCH($C827,'Policy Characteristics'!$C:$C,0)))</f>
        <v>% of fuel shifted</v>
      </c>
      <c r="P827" s="354" t="str">
        <f>IF(ISBLANK(INDEX('Policy Characteristics'!J:J,MATCH($C827,'Policy Characteristics'!$C:$C,0))),"",INDEX('Policy Characteristics'!J:J,MATCH($C827,'Policy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7" s="354" t="str">
        <f>IF(ISBLANK(INDEX('Policy Characteristics'!K:K,MATCH($C827,'Policy Characteristics'!$C:$C,0))),"",INDEX('Policy Characteristics'!K:K,MATCH($C827,'Policy Characteristics'!$C:$C,0)))</f>
        <v>industry-ag-main.html#fuel-switching</v>
      </c>
      <c r="R827" s="354" t="str">
        <f>IF(ISBLANK(INDEX('Policy Characteristics'!L:L,MATCH($C827,'Policy Characteristics'!$C:$C,0))),"",INDEX('Policy Characteristics'!L:L,MATCH($C827,'Policy Characteristics'!$C:$C,0)))</f>
        <v>industry-elec-and-hydrogen.html</v>
      </c>
    </row>
    <row r="828" spans="1:18" ht="19.899999999999999" customHeight="1">
      <c r="A828" s="354" t="str">
        <f>IF(ISBLANK(INDEX('Policy Characteristics'!A:A,MATCH($C828,'Policy Characteristics'!$C:$C,0))),"",INDEX('Policy Characteristics'!A:A,MATCH($C828,'Policy Characteristics'!$C:$C,0)))</f>
        <v>Industry</v>
      </c>
      <c r="B828" s="366" t="str">
        <f>IF(ISBLANK(INDEX('Policy Characteristics'!B:B,MATCH($C828,'Policy Characteristics'!$C:$C,0))),"",INDEX('Policy Characteristics'!B:B,MATCH($C828,'Policy Characteristics'!$C:$C,0)))</f>
        <v>Electrification</v>
      </c>
      <c r="C828" s="354" t="str">
        <f t="shared" si="40"/>
        <v>Fraction of Eligible Industrial Energy Use Shifted to Electricity</v>
      </c>
      <c r="D828" s="348" t="s">
        <v>820</v>
      </c>
      <c r="E828" t="s">
        <v>838</v>
      </c>
      <c r="F828" t="s">
        <v>821</v>
      </c>
      <c r="G828" s="253" t="s">
        <v>839</v>
      </c>
      <c r="H828" s="18">
        <v>1978</v>
      </c>
      <c r="I828" s="367" t="s">
        <v>670</v>
      </c>
      <c r="J828" s="368" t="str">
        <f>IF(ISBLANK(INDEX('Policy Characteristics'!D:D,MATCH($C828,'Policy Characteristics'!$C:$C,0))),"",INDEX('Policy Characteristics'!D:D,MATCH($C828,'Policy Characteristics'!$C:$C,0)))</f>
        <v>Electrification</v>
      </c>
      <c r="K828" s="354" t="str">
        <f>IF(ISBLANK(INDEX('Policy Characteristics'!E:E,MATCH($C828,'Policy Characteristics'!$C:$C,0))),"",INDEX('Policy Characteristics'!E:E,MATCH($C828,'Policy Characteristics'!$C:$C,0)))</f>
        <v>indst shift to electricity</v>
      </c>
      <c r="L828" s="222">
        <f>IF(ISBLANK(INDEX('Policy Characteristics'!F:F,MATCH($C828,'Policy Characteristics'!$C:$C,0))),"",INDEX('Policy Characteristics'!F:F,MATCH($C828,'Policy Characteristics'!$C:$C,0)))</f>
        <v>0</v>
      </c>
      <c r="M828" s="222">
        <f>IF(ISBLANK(INDEX('Policy Characteristics'!G:G,MATCH($C828,'Policy Characteristics'!$C:$C,0))),"",INDEX('Policy Characteristics'!G:G,MATCH($C828,'Policy Characteristics'!$C:$C,0)))</f>
        <v>1</v>
      </c>
      <c r="N828" s="222">
        <f>IF(ISBLANK(INDEX('Policy Characteristics'!H:H,MATCH($C828,'Policy Characteristics'!$C:$C,0))),"",INDEX('Policy Characteristics'!H:H,MATCH($C828,'Policy Characteristics'!$C:$C,0)))</f>
        <v>0.01</v>
      </c>
      <c r="O828" s="354" t="str">
        <f>IF(ISBLANK(INDEX('Policy Characteristics'!I:I,MATCH($C828,'Policy Characteristics'!$C:$C,0))),"",INDEX('Policy Characteristics'!I:I,MATCH($C828,'Policy Characteristics'!$C:$C,0)))</f>
        <v>% of fuel shifted</v>
      </c>
      <c r="P828" s="354" t="str">
        <f>IF(ISBLANK(INDEX('Policy Characteristics'!J:J,MATCH($C828,'Policy Characteristics'!$C:$C,0))),"",INDEX('Policy Characteristics'!J:J,MATCH($C828,'Policy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8" s="354" t="str">
        <f>IF(ISBLANK(INDEX('Policy Characteristics'!K:K,MATCH($C828,'Policy Characteristics'!$C:$C,0))),"",INDEX('Policy Characteristics'!K:K,MATCH($C828,'Policy Characteristics'!$C:$C,0)))</f>
        <v>industry-ag-main.html#fuel-switching</v>
      </c>
      <c r="R828" s="354" t="str">
        <f>IF(ISBLANK(INDEX('Policy Characteristics'!L:L,MATCH($C828,'Policy Characteristics'!$C:$C,0))),"",INDEX('Policy Characteristics'!L:L,MATCH($C828,'Policy Characteristics'!$C:$C,0)))</f>
        <v>industry-elec-and-hydrogen.html</v>
      </c>
    </row>
    <row r="829" spans="1:18" ht="19.899999999999999" customHeight="1">
      <c r="A829" s="354" t="str">
        <f>IF(ISBLANK(INDEX('Policy Characteristics'!A:A,MATCH($C829,'Policy Characteristics'!$C:$C,0))),"",INDEX('Policy Characteristics'!A:A,MATCH($C829,'Policy Characteristics'!$C:$C,0)))</f>
        <v>Industry</v>
      </c>
      <c r="B829" s="366" t="str">
        <f>IF(ISBLANK(INDEX('Policy Characteristics'!B:B,MATCH($C829,'Policy Characteristics'!$C:$C,0))),"",INDEX('Policy Characteristics'!B:B,MATCH($C829,'Policy Characteristics'!$C:$C,0)))</f>
        <v>Electrification</v>
      </c>
      <c r="C829" s="354" t="str">
        <f t="shared" si="40"/>
        <v>Fraction of Eligible Industrial Energy Use Shifted to Electricity</v>
      </c>
      <c r="D829" s="348" t="s">
        <v>820</v>
      </c>
      <c r="E829" t="s">
        <v>840</v>
      </c>
      <c r="F829" t="s">
        <v>821</v>
      </c>
      <c r="G829" s="253" t="s">
        <v>841</v>
      </c>
      <c r="H829" s="18">
        <v>1979</v>
      </c>
      <c r="I829" s="367" t="s">
        <v>670</v>
      </c>
      <c r="J829" s="368" t="str">
        <f>IF(ISBLANK(INDEX('Policy Characteristics'!D:D,MATCH($C829,'Policy Characteristics'!$C:$C,0))),"",INDEX('Policy Characteristics'!D:D,MATCH($C829,'Policy Characteristics'!$C:$C,0)))</f>
        <v>Electrification</v>
      </c>
      <c r="K829" s="354" t="str">
        <f>IF(ISBLANK(INDEX('Policy Characteristics'!E:E,MATCH($C829,'Policy Characteristics'!$C:$C,0))),"",INDEX('Policy Characteristics'!E:E,MATCH($C829,'Policy Characteristics'!$C:$C,0)))</f>
        <v>indst shift to electricity</v>
      </c>
      <c r="L829" s="222">
        <f>IF(ISBLANK(INDEX('Policy Characteristics'!F:F,MATCH($C829,'Policy Characteristics'!$C:$C,0))),"",INDEX('Policy Characteristics'!F:F,MATCH($C829,'Policy Characteristics'!$C:$C,0)))</f>
        <v>0</v>
      </c>
      <c r="M829" s="222">
        <f>IF(ISBLANK(INDEX('Policy Characteristics'!G:G,MATCH($C829,'Policy Characteristics'!$C:$C,0))),"",INDEX('Policy Characteristics'!G:G,MATCH($C829,'Policy Characteristics'!$C:$C,0)))</f>
        <v>1</v>
      </c>
      <c r="N829" s="222">
        <f>IF(ISBLANK(INDEX('Policy Characteristics'!H:H,MATCH($C829,'Policy Characteristics'!$C:$C,0))),"",INDEX('Policy Characteristics'!H:H,MATCH($C829,'Policy Characteristics'!$C:$C,0)))</f>
        <v>0.01</v>
      </c>
      <c r="O829" s="354" t="str">
        <f>IF(ISBLANK(INDEX('Policy Characteristics'!I:I,MATCH($C829,'Policy Characteristics'!$C:$C,0))),"",INDEX('Policy Characteristics'!I:I,MATCH($C829,'Policy Characteristics'!$C:$C,0)))</f>
        <v>% of fuel shifted</v>
      </c>
      <c r="P829" s="354" t="str">
        <f>IF(ISBLANK(INDEX('Policy Characteristics'!J:J,MATCH($C829,'Policy Characteristics'!$C:$C,0))),"",INDEX('Policy Characteristics'!J:J,MATCH($C829,'Policy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9" s="354" t="str">
        <f>IF(ISBLANK(INDEX('Policy Characteristics'!K:K,MATCH($C829,'Policy Characteristics'!$C:$C,0))),"",INDEX('Policy Characteristics'!K:K,MATCH($C829,'Policy Characteristics'!$C:$C,0)))</f>
        <v>industry-ag-main.html#fuel-switching</v>
      </c>
      <c r="R829" s="354" t="str">
        <f>IF(ISBLANK(INDEX('Policy Characteristics'!L:L,MATCH($C829,'Policy Characteristics'!$C:$C,0))),"",INDEX('Policy Characteristics'!L:L,MATCH($C829,'Policy Characteristics'!$C:$C,0)))</f>
        <v>industry-elec-and-hydrogen.html</v>
      </c>
    </row>
    <row r="830" spans="1:18" ht="19.899999999999999" customHeight="1">
      <c r="A830" s="354" t="str">
        <f>IF(ISBLANK(INDEX('Policy Characteristics'!A:A,MATCH($C830,'Policy Characteristics'!$C:$C,0))),"",INDEX('Policy Characteristics'!A:A,MATCH($C830,'Policy Characteristics'!$C:$C,0)))</f>
        <v>Industry</v>
      </c>
      <c r="B830" s="366" t="str">
        <f>IF(ISBLANK(INDEX('Policy Characteristics'!B:B,MATCH($C830,'Policy Characteristics'!$C:$C,0))),"",INDEX('Policy Characteristics'!B:B,MATCH($C830,'Policy Characteristics'!$C:$C,0)))</f>
        <v>Electrification</v>
      </c>
      <c r="C830" s="354" t="str">
        <f t="shared" si="40"/>
        <v>Fraction of Eligible Industrial Energy Use Shifted to Electricity</v>
      </c>
      <c r="D830" s="348" t="s">
        <v>820</v>
      </c>
      <c r="E830" t="s">
        <v>842</v>
      </c>
      <c r="F830" t="s">
        <v>821</v>
      </c>
      <c r="G830" s="253" t="s">
        <v>843</v>
      </c>
      <c r="H830" s="18">
        <v>1980</v>
      </c>
      <c r="I830" s="367" t="s">
        <v>670</v>
      </c>
      <c r="J830" s="368" t="str">
        <f>IF(ISBLANK(INDEX('Policy Characteristics'!D:D,MATCH($C830,'Policy Characteristics'!$C:$C,0))),"",INDEX('Policy Characteristics'!D:D,MATCH($C830,'Policy Characteristics'!$C:$C,0)))</f>
        <v>Electrification</v>
      </c>
      <c r="K830" s="354" t="str">
        <f>IF(ISBLANK(INDEX('Policy Characteristics'!E:E,MATCH($C830,'Policy Characteristics'!$C:$C,0))),"",INDEX('Policy Characteristics'!E:E,MATCH($C830,'Policy Characteristics'!$C:$C,0)))</f>
        <v>indst shift to electricity</v>
      </c>
      <c r="L830" s="222">
        <f>IF(ISBLANK(INDEX('Policy Characteristics'!F:F,MATCH($C830,'Policy Characteristics'!$C:$C,0))),"",INDEX('Policy Characteristics'!F:F,MATCH($C830,'Policy Characteristics'!$C:$C,0)))</f>
        <v>0</v>
      </c>
      <c r="M830" s="222">
        <f>IF(ISBLANK(INDEX('Policy Characteristics'!G:G,MATCH($C830,'Policy Characteristics'!$C:$C,0))),"",INDEX('Policy Characteristics'!G:G,MATCH($C830,'Policy Characteristics'!$C:$C,0)))</f>
        <v>1</v>
      </c>
      <c r="N830" s="222">
        <f>IF(ISBLANK(INDEX('Policy Characteristics'!H:H,MATCH($C830,'Policy Characteristics'!$C:$C,0))),"",INDEX('Policy Characteristics'!H:H,MATCH($C830,'Policy Characteristics'!$C:$C,0)))</f>
        <v>0.01</v>
      </c>
      <c r="O830" s="354" t="str">
        <f>IF(ISBLANK(INDEX('Policy Characteristics'!I:I,MATCH($C830,'Policy Characteristics'!$C:$C,0))),"",INDEX('Policy Characteristics'!I:I,MATCH($C830,'Policy Characteristics'!$C:$C,0)))</f>
        <v>% of fuel shifted</v>
      </c>
      <c r="P830" s="354" t="str">
        <f>IF(ISBLANK(INDEX('Policy Characteristics'!J:J,MATCH($C830,'Policy Characteristics'!$C:$C,0))),"",INDEX('Policy Characteristics'!J:J,MATCH($C830,'Policy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0" s="354" t="str">
        <f>IF(ISBLANK(INDEX('Policy Characteristics'!K:K,MATCH($C830,'Policy Characteristics'!$C:$C,0))),"",INDEX('Policy Characteristics'!K:K,MATCH($C830,'Policy Characteristics'!$C:$C,0)))</f>
        <v>industry-ag-main.html#fuel-switching</v>
      </c>
      <c r="R830" s="354" t="str">
        <f>IF(ISBLANK(INDEX('Policy Characteristics'!L:L,MATCH($C830,'Policy Characteristics'!$C:$C,0))),"",INDEX('Policy Characteristics'!L:L,MATCH($C830,'Policy Characteristics'!$C:$C,0)))</f>
        <v>industry-elec-and-hydrogen.html</v>
      </c>
    </row>
    <row r="831" spans="1:18" ht="19.899999999999999" customHeight="1">
      <c r="A831" s="354" t="str">
        <f>IF(ISBLANK(INDEX('Policy Characteristics'!A:A,MATCH($C831,'Policy Characteristics'!$C:$C,0))),"",INDEX('Policy Characteristics'!A:A,MATCH($C831,'Policy Characteristics'!$C:$C,0)))</f>
        <v>Industry</v>
      </c>
      <c r="B831" s="366" t="str">
        <f>IF(ISBLANK(INDEX('Policy Characteristics'!B:B,MATCH($C831,'Policy Characteristics'!$C:$C,0))),"",INDEX('Policy Characteristics'!B:B,MATCH($C831,'Policy Characteristics'!$C:$C,0)))</f>
        <v>Electrification</v>
      </c>
      <c r="C831" s="354" t="str">
        <f t="shared" si="40"/>
        <v>Fraction of Eligible Industrial Energy Use Shifted to Electricity</v>
      </c>
      <c r="D831" s="348" t="s">
        <v>820</v>
      </c>
      <c r="E831" t="s">
        <v>844</v>
      </c>
      <c r="F831" t="s">
        <v>821</v>
      </c>
      <c r="G831" s="253" t="s">
        <v>845</v>
      </c>
      <c r="H831" s="18">
        <v>1981</v>
      </c>
      <c r="I831" s="367" t="s">
        <v>670</v>
      </c>
      <c r="J831" s="368" t="str">
        <f>IF(ISBLANK(INDEX('Policy Characteristics'!D:D,MATCH($C831,'Policy Characteristics'!$C:$C,0))),"",INDEX('Policy Characteristics'!D:D,MATCH($C831,'Policy Characteristics'!$C:$C,0)))</f>
        <v>Electrification</v>
      </c>
      <c r="K831" s="354" t="str">
        <f>IF(ISBLANK(INDEX('Policy Characteristics'!E:E,MATCH($C831,'Policy Characteristics'!$C:$C,0))),"",INDEX('Policy Characteristics'!E:E,MATCH($C831,'Policy Characteristics'!$C:$C,0)))</f>
        <v>indst shift to electricity</v>
      </c>
      <c r="L831" s="222">
        <f>IF(ISBLANK(INDEX('Policy Characteristics'!F:F,MATCH($C831,'Policy Characteristics'!$C:$C,0))),"",INDEX('Policy Characteristics'!F:F,MATCH($C831,'Policy Characteristics'!$C:$C,0)))</f>
        <v>0</v>
      </c>
      <c r="M831" s="222">
        <f>IF(ISBLANK(INDEX('Policy Characteristics'!G:G,MATCH($C831,'Policy Characteristics'!$C:$C,0))),"",INDEX('Policy Characteristics'!G:G,MATCH($C831,'Policy Characteristics'!$C:$C,0)))</f>
        <v>1</v>
      </c>
      <c r="N831" s="222">
        <f>IF(ISBLANK(INDEX('Policy Characteristics'!H:H,MATCH($C831,'Policy Characteristics'!$C:$C,0))),"",INDEX('Policy Characteristics'!H:H,MATCH($C831,'Policy Characteristics'!$C:$C,0)))</f>
        <v>0.01</v>
      </c>
      <c r="O831" s="354" t="str">
        <f>IF(ISBLANK(INDEX('Policy Characteristics'!I:I,MATCH($C831,'Policy Characteristics'!$C:$C,0))),"",INDEX('Policy Characteristics'!I:I,MATCH($C831,'Policy Characteristics'!$C:$C,0)))</f>
        <v>% of fuel shifted</v>
      </c>
      <c r="P831" s="354" t="str">
        <f>IF(ISBLANK(INDEX('Policy Characteristics'!J:J,MATCH($C831,'Policy Characteristics'!$C:$C,0))),"",INDEX('Policy Characteristics'!J:J,MATCH($C831,'Policy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1" s="354" t="str">
        <f>IF(ISBLANK(INDEX('Policy Characteristics'!K:K,MATCH($C831,'Policy Characteristics'!$C:$C,0))),"",INDEX('Policy Characteristics'!K:K,MATCH($C831,'Policy Characteristics'!$C:$C,0)))</f>
        <v>industry-ag-main.html#fuel-switching</v>
      </c>
      <c r="R831" s="354" t="str">
        <f>IF(ISBLANK(INDEX('Policy Characteristics'!L:L,MATCH($C831,'Policy Characteristics'!$C:$C,0))),"",INDEX('Policy Characteristics'!L:L,MATCH($C831,'Policy Characteristics'!$C:$C,0)))</f>
        <v>industry-elec-and-hydrogen.html</v>
      </c>
    </row>
    <row r="832" spans="1:18" ht="19.899999999999999" customHeight="1">
      <c r="A832" s="354" t="str">
        <f>IF(ISBLANK(INDEX('Policy Characteristics'!A:A,MATCH($C832,'Policy Characteristics'!$C:$C,0))),"",INDEX('Policy Characteristics'!A:A,MATCH($C832,'Policy Characteristics'!$C:$C,0)))</f>
        <v>Industry</v>
      </c>
      <c r="B832" s="366" t="str">
        <f>IF(ISBLANK(INDEX('Policy Characteristics'!B:B,MATCH($C832,'Policy Characteristics'!$C:$C,0))),"",INDEX('Policy Characteristics'!B:B,MATCH($C832,'Policy Characteristics'!$C:$C,0)))</f>
        <v>Electrification</v>
      </c>
      <c r="C832" s="354" t="str">
        <f t="shared" si="40"/>
        <v>Fraction of Eligible Industrial Energy Use Shifted to Electricity</v>
      </c>
      <c r="D832" s="348" t="s">
        <v>820</v>
      </c>
      <c r="E832" t="s">
        <v>846</v>
      </c>
      <c r="F832" t="s">
        <v>821</v>
      </c>
      <c r="G832" s="253" t="s">
        <v>847</v>
      </c>
      <c r="H832" s="18">
        <v>1982</v>
      </c>
      <c r="I832" s="367" t="s">
        <v>670</v>
      </c>
      <c r="J832" s="368" t="str">
        <f>IF(ISBLANK(INDEX('Policy Characteristics'!D:D,MATCH($C832,'Policy Characteristics'!$C:$C,0))),"",INDEX('Policy Characteristics'!D:D,MATCH($C832,'Policy Characteristics'!$C:$C,0)))</f>
        <v>Electrification</v>
      </c>
      <c r="K832" s="354" t="str">
        <f>IF(ISBLANK(INDEX('Policy Characteristics'!E:E,MATCH($C832,'Policy Characteristics'!$C:$C,0))),"",INDEX('Policy Characteristics'!E:E,MATCH($C832,'Policy Characteristics'!$C:$C,0)))</f>
        <v>indst shift to electricity</v>
      </c>
      <c r="L832" s="222">
        <f>IF(ISBLANK(INDEX('Policy Characteristics'!F:F,MATCH($C832,'Policy Characteristics'!$C:$C,0))),"",INDEX('Policy Characteristics'!F:F,MATCH($C832,'Policy Characteristics'!$C:$C,0)))</f>
        <v>0</v>
      </c>
      <c r="M832" s="222">
        <f>IF(ISBLANK(INDEX('Policy Characteristics'!G:G,MATCH($C832,'Policy Characteristics'!$C:$C,0))),"",INDEX('Policy Characteristics'!G:G,MATCH($C832,'Policy Characteristics'!$C:$C,0)))</f>
        <v>1</v>
      </c>
      <c r="N832" s="222">
        <f>IF(ISBLANK(INDEX('Policy Characteristics'!H:H,MATCH($C832,'Policy Characteristics'!$C:$C,0))),"",INDEX('Policy Characteristics'!H:H,MATCH($C832,'Policy Characteristics'!$C:$C,0)))</f>
        <v>0.01</v>
      </c>
      <c r="O832" s="354" t="str">
        <f>IF(ISBLANK(INDEX('Policy Characteristics'!I:I,MATCH($C832,'Policy Characteristics'!$C:$C,0))),"",INDEX('Policy Characteristics'!I:I,MATCH($C832,'Policy Characteristics'!$C:$C,0)))</f>
        <v>% of fuel shifted</v>
      </c>
      <c r="P832" s="354" t="str">
        <f>IF(ISBLANK(INDEX('Policy Characteristics'!J:J,MATCH($C832,'Policy Characteristics'!$C:$C,0))),"",INDEX('Policy Characteristics'!J:J,MATCH($C832,'Policy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2" s="354" t="str">
        <f>IF(ISBLANK(INDEX('Policy Characteristics'!K:K,MATCH($C832,'Policy Characteristics'!$C:$C,0))),"",INDEX('Policy Characteristics'!K:K,MATCH($C832,'Policy Characteristics'!$C:$C,0)))</f>
        <v>industry-ag-main.html#fuel-switching</v>
      </c>
      <c r="R832" s="354" t="str">
        <f>IF(ISBLANK(INDEX('Policy Characteristics'!L:L,MATCH($C832,'Policy Characteristics'!$C:$C,0))),"",INDEX('Policy Characteristics'!L:L,MATCH($C832,'Policy Characteristics'!$C:$C,0)))</f>
        <v>industry-elec-and-hydrogen.html</v>
      </c>
    </row>
    <row r="833" spans="1:18" ht="19.899999999999999" customHeight="1">
      <c r="A833" s="354" t="str">
        <f>IF(ISBLANK(INDEX('Policy Characteristics'!A:A,MATCH($C833,'Policy Characteristics'!$C:$C,0))),"",INDEX('Policy Characteristics'!A:A,MATCH($C833,'Policy Characteristics'!$C:$C,0)))</f>
        <v>Industry</v>
      </c>
      <c r="B833" s="366" t="str">
        <f>IF(ISBLANK(INDEX('Policy Characteristics'!B:B,MATCH($C833,'Policy Characteristics'!$C:$C,0))),"",INDEX('Policy Characteristics'!B:B,MATCH($C833,'Policy Characteristics'!$C:$C,0)))</f>
        <v>Electrification</v>
      </c>
      <c r="C833" s="354" t="str">
        <f t="shared" si="40"/>
        <v>Fraction of Eligible Industrial Energy Use Shifted to Electricity</v>
      </c>
      <c r="D833" s="348" t="s">
        <v>820</v>
      </c>
      <c r="E833" t="s">
        <v>848</v>
      </c>
      <c r="F833" t="s">
        <v>821</v>
      </c>
      <c r="G833" s="253" t="s">
        <v>849</v>
      </c>
      <c r="H833" s="18">
        <v>1983</v>
      </c>
      <c r="I833" s="367" t="s">
        <v>670</v>
      </c>
      <c r="J833" s="368" t="str">
        <f>IF(ISBLANK(INDEX('Policy Characteristics'!D:D,MATCH($C833,'Policy Characteristics'!$C:$C,0))),"",INDEX('Policy Characteristics'!D:D,MATCH($C833,'Policy Characteristics'!$C:$C,0)))</f>
        <v>Electrification</v>
      </c>
      <c r="K833" s="354" t="str">
        <f>IF(ISBLANK(INDEX('Policy Characteristics'!E:E,MATCH($C833,'Policy Characteristics'!$C:$C,0))),"",INDEX('Policy Characteristics'!E:E,MATCH($C833,'Policy Characteristics'!$C:$C,0)))</f>
        <v>indst shift to electricity</v>
      </c>
      <c r="L833" s="222">
        <f>IF(ISBLANK(INDEX('Policy Characteristics'!F:F,MATCH($C833,'Policy Characteristics'!$C:$C,0))),"",INDEX('Policy Characteristics'!F:F,MATCH($C833,'Policy Characteristics'!$C:$C,0)))</f>
        <v>0</v>
      </c>
      <c r="M833" s="222">
        <f>IF(ISBLANK(INDEX('Policy Characteristics'!G:G,MATCH($C833,'Policy Characteristics'!$C:$C,0))),"",INDEX('Policy Characteristics'!G:G,MATCH($C833,'Policy Characteristics'!$C:$C,0)))</f>
        <v>1</v>
      </c>
      <c r="N833" s="222">
        <f>IF(ISBLANK(INDEX('Policy Characteristics'!H:H,MATCH($C833,'Policy Characteristics'!$C:$C,0))),"",INDEX('Policy Characteristics'!H:H,MATCH($C833,'Policy Characteristics'!$C:$C,0)))</f>
        <v>0.01</v>
      </c>
      <c r="O833" s="354" t="str">
        <f>IF(ISBLANK(INDEX('Policy Characteristics'!I:I,MATCH($C833,'Policy Characteristics'!$C:$C,0))),"",INDEX('Policy Characteristics'!I:I,MATCH($C833,'Policy Characteristics'!$C:$C,0)))</f>
        <v>% of fuel shifted</v>
      </c>
      <c r="P833" s="354" t="str">
        <f>IF(ISBLANK(INDEX('Policy Characteristics'!J:J,MATCH($C833,'Policy Characteristics'!$C:$C,0))),"",INDEX('Policy Characteristics'!J:J,MATCH($C833,'Policy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3" s="354" t="str">
        <f>IF(ISBLANK(INDEX('Policy Characteristics'!K:K,MATCH($C833,'Policy Characteristics'!$C:$C,0))),"",INDEX('Policy Characteristics'!K:K,MATCH($C833,'Policy Characteristics'!$C:$C,0)))</f>
        <v>industry-ag-main.html#fuel-switching</v>
      </c>
      <c r="R833" s="354" t="str">
        <f>IF(ISBLANK(INDEX('Policy Characteristics'!L:L,MATCH($C833,'Policy Characteristics'!$C:$C,0))),"",INDEX('Policy Characteristics'!L:L,MATCH($C833,'Policy Characteristics'!$C:$C,0)))</f>
        <v>industry-elec-and-hydrogen.html</v>
      </c>
    </row>
    <row r="834" spans="1:18" ht="19.899999999999999" customHeight="1">
      <c r="A834" s="354" t="str">
        <f>IF(ISBLANK(INDEX('Policy Characteristics'!A:A,MATCH($C834,'Policy Characteristics'!$C:$C,0))),"",INDEX('Policy Characteristics'!A:A,MATCH($C834,'Policy Characteristics'!$C:$C,0)))</f>
        <v>Industry</v>
      </c>
      <c r="B834" s="366" t="str">
        <f>IF(ISBLANK(INDEX('Policy Characteristics'!B:B,MATCH($C834,'Policy Characteristics'!$C:$C,0))),"",INDEX('Policy Characteristics'!B:B,MATCH($C834,'Policy Characteristics'!$C:$C,0)))</f>
        <v>Electrification</v>
      </c>
      <c r="C834" s="354" t="str">
        <f t="shared" si="40"/>
        <v>Fraction of Eligible Industrial Energy Use Shifted to Electricity</v>
      </c>
      <c r="D834" s="348" t="s">
        <v>820</v>
      </c>
      <c r="E834" t="s">
        <v>850</v>
      </c>
      <c r="F834" t="s">
        <v>821</v>
      </c>
      <c r="G834" s="253" t="s">
        <v>851</v>
      </c>
      <c r="H834" s="18">
        <v>1984</v>
      </c>
      <c r="I834" s="367" t="s">
        <v>670</v>
      </c>
      <c r="J834" s="368" t="str">
        <f>IF(ISBLANK(INDEX('Policy Characteristics'!D:D,MATCH($C834,'Policy Characteristics'!$C:$C,0))),"",INDEX('Policy Characteristics'!D:D,MATCH($C834,'Policy Characteristics'!$C:$C,0)))</f>
        <v>Electrification</v>
      </c>
      <c r="K834" s="354" t="str">
        <f>IF(ISBLANK(INDEX('Policy Characteristics'!E:E,MATCH($C834,'Policy Characteristics'!$C:$C,0))),"",INDEX('Policy Characteristics'!E:E,MATCH($C834,'Policy Characteristics'!$C:$C,0)))</f>
        <v>indst shift to electricity</v>
      </c>
      <c r="L834" s="222">
        <f>IF(ISBLANK(INDEX('Policy Characteristics'!F:F,MATCH($C834,'Policy Characteristics'!$C:$C,0))),"",INDEX('Policy Characteristics'!F:F,MATCH($C834,'Policy Characteristics'!$C:$C,0)))</f>
        <v>0</v>
      </c>
      <c r="M834" s="222">
        <f>IF(ISBLANK(INDEX('Policy Characteristics'!G:G,MATCH($C834,'Policy Characteristics'!$C:$C,0))),"",INDEX('Policy Characteristics'!G:G,MATCH($C834,'Policy Characteristics'!$C:$C,0)))</f>
        <v>1</v>
      </c>
      <c r="N834" s="222">
        <f>IF(ISBLANK(INDEX('Policy Characteristics'!H:H,MATCH($C834,'Policy Characteristics'!$C:$C,0))),"",INDEX('Policy Characteristics'!H:H,MATCH($C834,'Policy Characteristics'!$C:$C,0)))</f>
        <v>0.01</v>
      </c>
      <c r="O834" s="354" t="str">
        <f>IF(ISBLANK(INDEX('Policy Characteristics'!I:I,MATCH($C834,'Policy Characteristics'!$C:$C,0))),"",INDEX('Policy Characteristics'!I:I,MATCH($C834,'Policy Characteristics'!$C:$C,0)))</f>
        <v>% of fuel shifted</v>
      </c>
      <c r="P834" s="354" t="str">
        <f>IF(ISBLANK(INDEX('Policy Characteristics'!J:J,MATCH($C834,'Policy Characteristics'!$C:$C,0))),"",INDEX('Policy Characteristics'!J:J,MATCH($C834,'Policy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4" s="354" t="str">
        <f>IF(ISBLANK(INDEX('Policy Characteristics'!K:K,MATCH($C834,'Policy Characteristics'!$C:$C,0))),"",INDEX('Policy Characteristics'!K:K,MATCH($C834,'Policy Characteristics'!$C:$C,0)))</f>
        <v>industry-ag-main.html#fuel-switching</v>
      </c>
      <c r="R834" s="354" t="str">
        <f>IF(ISBLANK(INDEX('Policy Characteristics'!L:L,MATCH($C834,'Policy Characteristics'!$C:$C,0))),"",INDEX('Policy Characteristics'!L:L,MATCH($C834,'Policy Characteristics'!$C:$C,0)))</f>
        <v>industry-elec-and-hydrogen.html</v>
      </c>
    </row>
    <row r="835" spans="1:18" ht="19.899999999999999" customHeight="1">
      <c r="A835" s="354" t="str">
        <f>IF(ISBLANK(INDEX('Policy Characteristics'!A:A,MATCH($C835,'Policy Characteristics'!$C:$C,0))),"",INDEX('Policy Characteristics'!A:A,MATCH($C835,'Policy Characteristics'!$C:$C,0)))</f>
        <v>Industry</v>
      </c>
      <c r="B835" s="366" t="str">
        <f>IF(ISBLANK(INDEX('Policy Characteristics'!B:B,MATCH($C835,'Policy Characteristics'!$C:$C,0))),"",INDEX('Policy Characteristics'!B:B,MATCH($C835,'Policy Characteristics'!$C:$C,0)))</f>
        <v>Electrification</v>
      </c>
      <c r="C835" s="354" t="str">
        <f t="shared" si="40"/>
        <v>Fraction of Eligible Industrial Energy Use Shifted to Electricity</v>
      </c>
      <c r="D835" s="348" t="s">
        <v>820</v>
      </c>
      <c r="E835" t="s">
        <v>852</v>
      </c>
      <c r="F835" t="s">
        <v>821</v>
      </c>
      <c r="G835" s="253" t="s">
        <v>852</v>
      </c>
      <c r="H835" s="18">
        <v>1985</v>
      </c>
      <c r="I835" s="367" t="s">
        <v>670</v>
      </c>
      <c r="J835" s="368" t="str">
        <f>IF(ISBLANK(INDEX('Policy Characteristics'!D:D,MATCH($C835,'Policy Characteristics'!$C:$C,0))),"",INDEX('Policy Characteristics'!D:D,MATCH($C835,'Policy Characteristics'!$C:$C,0)))</f>
        <v>Electrification</v>
      </c>
      <c r="K835" s="354" t="str">
        <f>IF(ISBLANK(INDEX('Policy Characteristics'!E:E,MATCH($C835,'Policy Characteristics'!$C:$C,0))),"",INDEX('Policy Characteristics'!E:E,MATCH($C835,'Policy Characteristics'!$C:$C,0)))</f>
        <v>indst shift to electricity</v>
      </c>
      <c r="L835" s="222">
        <f>IF(ISBLANK(INDEX('Policy Characteristics'!F:F,MATCH($C835,'Policy Characteristics'!$C:$C,0))),"",INDEX('Policy Characteristics'!F:F,MATCH($C835,'Policy Characteristics'!$C:$C,0)))</f>
        <v>0</v>
      </c>
      <c r="M835" s="222">
        <f>IF(ISBLANK(INDEX('Policy Characteristics'!G:G,MATCH($C835,'Policy Characteristics'!$C:$C,0))),"",INDEX('Policy Characteristics'!G:G,MATCH($C835,'Policy Characteristics'!$C:$C,0)))</f>
        <v>1</v>
      </c>
      <c r="N835" s="222">
        <f>IF(ISBLANK(INDEX('Policy Characteristics'!H:H,MATCH($C835,'Policy Characteristics'!$C:$C,0))),"",INDEX('Policy Characteristics'!H:H,MATCH($C835,'Policy Characteristics'!$C:$C,0)))</f>
        <v>0.01</v>
      </c>
      <c r="O835" s="354" t="str">
        <f>IF(ISBLANK(INDEX('Policy Characteristics'!I:I,MATCH($C835,'Policy Characteristics'!$C:$C,0))),"",INDEX('Policy Characteristics'!I:I,MATCH($C835,'Policy Characteristics'!$C:$C,0)))</f>
        <v>% of fuel shifted</v>
      </c>
      <c r="P835" s="354" t="str">
        <f>IF(ISBLANK(INDEX('Policy Characteristics'!J:J,MATCH($C835,'Policy Characteristics'!$C:$C,0))),"",INDEX('Policy Characteristics'!J:J,MATCH($C835,'Policy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5" s="354" t="str">
        <f>IF(ISBLANK(INDEX('Policy Characteristics'!K:K,MATCH($C835,'Policy Characteristics'!$C:$C,0))),"",INDEX('Policy Characteristics'!K:K,MATCH($C835,'Policy Characteristics'!$C:$C,0)))</f>
        <v>industry-ag-main.html#fuel-switching</v>
      </c>
      <c r="R835" s="354" t="str">
        <f>IF(ISBLANK(INDEX('Policy Characteristics'!L:L,MATCH($C835,'Policy Characteristics'!$C:$C,0))),"",INDEX('Policy Characteristics'!L:L,MATCH($C835,'Policy Characteristics'!$C:$C,0)))</f>
        <v>industry-elec-and-hydrogen.html</v>
      </c>
    </row>
    <row r="836" spans="1:18" ht="19.899999999999999" customHeight="1">
      <c r="A836" s="354" t="str">
        <f>IF(ISBLANK(INDEX('Policy Characteristics'!A:A,MATCH($C836,'Policy Characteristics'!$C:$C,0))),"",INDEX('Policy Characteristics'!A:A,MATCH($C836,'Policy Characteristics'!$C:$C,0)))</f>
        <v>Industry</v>
      </c>
      <c r="B836" s="366" t="str">
        <f>IF(ISBLANK(INDEX('Policy Characteristics'!B:B,MATCH($C836,'Policy Characteristics'!$C:$C,0))),"",INDEX('Policy Characteristics'!B:B,MATCH($C836,'Policy Characteristics'!$C:$C,0)))</f>
        <v>Electrification</v>
      </c>
      <c r="C836" s="354" t="str">
        <f t="shared" si="40"/>
        <v>Fraction of Eligible Industrial Energy Use Shifted to Electricity</v>
      </c>
      <c r="D836" s="348" t="s">
        <v>822</v>
      </c>
      <c r="E836" t="s">
        <v>838</v>
      </c>
      <c r="F836" t="s">
        <v>823</v>
      </c>
      <c r="G836" s="253" t="s">
        <v>839</v>
      </c>
      <c r="H836" s="18">
        <v>1986</v>
      </c>
      <c r="I836" s="367" t="s">
        <v>670</v>
      </c>
      <c r="J836" s="368" t="str">
        <f>IF(ISBLANK(INDEX('Policy Characteristics'!D:D,MATCH($C836,'Policy Characteristics'!$C:$C,0))),"",INDEX('Policy Characteristics'!D:D,MATCH($C836,'Policy Characteristics'!$C:$C,0)))</f>
        <v>Electrification</v>
      </c>
      <c r="K836" s="354" t="str">
        <f>IF(ISBLANK(INDEX('Policy Characteristics'!E:E,MATCH($C836,'Policy Characteristics'!$C:$C,0))),"",INDEX('Policy Characteristics'!E:E,MATCH($C836,'Policy Characteristics'!$C:$C,0)))</f>
        <v>indst shift to electricity</v>
      </c>
      <c r="L836" s="222">
        <f>IF(ISBLANK(INDEX('Policy Characteristics'!F:F,MATCH($C836,'Policy Characteristics'!$C:$C,0))),"",INDEX('Policy Characteristics'!F:F,MATCH($C836,'Policy Characteristics'!$C:$C,0)))</f>
        <v>0</v>
      </c>
      <c r="M836" s="222">
        <f>IF(ISBLANK(INDEX('Policy Characteristics'!G:G,MATCH($C836,'Policy Characteristics'!$C:$C,0))),"",INDEX('Policy Characteristics'!G:G,MATCH($C836,'Policy Characteristics'!$C:$C,0)))</f>
        <v>1</v>
      </c>
      <c r="N836" s="222">
        <f>IF(ISBLANK(INDEX('Policy Characteristics'!H:H,MATCH($C836,'Policy Characteristics'!$C:$C,0))),"",INDEX('Policy Characteristics'!H:H,MATCH($C836,'Policy Characteristics'!$C:$C,0)))</f>
        <v>0.01</v>
      </c>
      <c r="O836" s="354" t="str">
        <f>IF(ISBLANK(INDEX('Policy Characteristics'!I:I,MATCH($C836,'Policy Characteristics'!$C:$C,0))),"",INDEX('Policy Characteristics'!I:I,MATCH($C836,'Policy Characteristics'!$C:$C,0)))</f>
        <v>% of fuel shifted</v>
      </c>
      <c r="P836" s="354" t="str">
        <f>IF(ISBLANK(INDEX('Policy Characteristics'!J:J,MATCH($C836,'Policy Characteristics'!$C:$C,0))),"",INDEX('Policy Characteristics'!J:J,MATCH($C836,'Policy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6" s="354" t="str">
        <f>IF(ISBLANK(INDEX('Policy Characteristics'!K:K,MATCH($C836,'Policy Characteristics'!$C:$C,0))),"",INDEX('Policy Characteristics'!K:K,MATCH($C836,'Policy Characteristics'!$C:$C,0)))</f>
        <v>industry-ag-main.html#fuel-switching</v>
      </c>
      <c r="R836" s="354" t="str">
        <f>IF(ISBLANK(INDEX('Policy Characteristics'!L:L,MATCH($C836,'Policy Characteristics'!$C:$C,0))),"",INDEX('Policy Characteristics'!L:L,MATCH($C836,'Policy Characteristics'!$C:$C,0)))</f>
        <v>industry-elec-and-hydrogen.html</v>
      </c>
    </row>
    <row r="837" spans="1:18" ht="19.899999999999999" customHeight="1">
      <c r="A837" s="354" t="str">
        <f>IF(ISBLANK(INDEX('Policy Characteristics'!A:A,MATCH($C837,'Policy Characteristics'!$C:$C,0))),"",INDEX('Policy Characteristics'!A:A,MATCH($C837,'Policy Characteristics'!$C:$C,0)))</f>
        <v>Industry</v>
      </c>
      <c r="B837" s="366" t="str">
        <f>IF(ISBLANK(INDEX('Policy Characteristics'!B:B,MATCH($C837,'Policy Characteristics'!$C:$C,0))),"",INDEX('Policy Characteristics'!B:B,MATCH($C837,'Policy Characteristics'!$C:$C,0)))</f>
        <v>Electrification</v>
      </c>
      <c r="C837" s="354" t="str">
        <f t="shared" si="40"/>
        <v>Fraction of Eligible Industrial Energy Use Shifted to Electricity</v>
      </c>
      <c r="D837" s="348" t="s">
        <v>822</v>
      </c>
      <c r="E837" t="s">
        <v>840</v>
      </c>
      <c r="F837" t="s">
        <v>823</v>
      </c>
      <c r="G837" s="253" t="s">
        <v>841</v>
      </c>
      <c r="H837" s="18">
        <v>1987</v>
      </c>
      <c r="I837" s="367" t="s">
        <v>670</v>
      </c>
      <c r="J837" s="368" t="str">
        <f>IF(ISBLANK(INDEX('Policy Characteristics'!D:D,MATCH($C837,'Policy Characteristics'!$C:$C,0))),"",INDEX('Policy Characteristics'!D:D,MATCH($C837,'Policy Characteristics'!$C:$C,0)))</f>
        <v>Electrification</v>
      </c>
      <c r="K837" s="354" t="str">
        <f>IF(ISBLANK(INDEX('Policy Characteristics'!E:E,MATCH($C837,'Policy Characteristics'!$C:$C,0))),"",INDEX('Policy Characteristics'!E:E,MATCH($C837,'Policy Characteristics'!$C:$C,0)))</f>
        <v>indst shift to electricity</v>
      </c>
      <c r="L837" s="222">
        <f>IF(ISBLANK(INDEX('Policy Characteristics'!F:F,MATCH($C837,'Policy Characteristics'!$C:$C,0))),"",INDEX('Policy Characteristics'!F:F,MATCH($C837,'Policy Characteristics'!$C:$C,0)))</f>
        <v>0</v>
      </c>
      <c r="M837" s="222">
        <f>IF(ISBLANK(INDEX('Policy Characteristics'!G:G,MATCH($C837,'Policy Characteristics'!$C:$C,0))),"",INDEX('Policy Characteristics'!G:G,MATCH($C837,'Policy Characteristics'!$C:$C,0)))</f>
        <v>1</v>
      </c>
      <c r="N837" s="222">
        <f>IF(ISBLANK(INDEX('Policy Characteristics'!H:H,MATCH($C837,'Policy Characteristics'!$C:$C,0))),"",INDEX('Policy Characteristics'!H:H,MATCH($C837,'Policy Characteristics'!$C:$C,0)))</f>
        <v>0.01</v>
      </c>
      <c r="O837" s="354" t="str">
        <f>IF(ISBLANK(INDEX('Policy Characteristics'!I:I,MATCH($C837,'Policy Characteristics'!$C:$C,0))),"",INDEX('Policy Characteristics'!I:I,MATCH($C837,'Policy Characteristics'!$C:$C,0)))</f>
        <v>% of fuel shifted</v>
      </c>
      <c r="P837" s="354" t="str">
        <f>IF(ISBLANK(INDEX('Policy Characteristics'!J:J,MATCH($C837,'Policy Characteristics'!$C:$C,0))),"",INDEX('Policy Characteristics'!J:J,MATCH($C837,'Policy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7" s="354" t="str">
        <f>IF(ISBLANK(INDEX('Policy Characteristics'!K:K,MATCH($C837,'Policy Characteristics'!$C:$C,0))),"",INDEX('Policy Characteristics'!K:K,MATCH($C837,'Policy Characteristics'!$C:$C,0)))</f>
        <v>industry-ag-main.html#fuel-switching</v>
      </c>
      <c r="R837" s="354" t="str">
        <f>IF(ISBLANK(INDEX('Policy Characteristics'!L:L,MATCH($C837,'Policy Characteristics'!$C:$C,0))),"",INDEX('Policy Characteristics'!L:L,MATCH($C837,'Policy Characteristics'!$C:$C,0)))</f>
        <v>industry-elec-and-hydrogen.html</v>
      </c>
    </row>
    <row r="838" spans="1:18" ht="19.899999999999999" customHeight="1">
      <c r="A838" s="354" t="str">
        <f>IF(ISBLANK(INDEX('Policy Characteristics'!A:A,MATCH($C838,'Policy Characteristics'!$C:$C,0))),"",INDEX('Policy Characteristics'!A:A,MATCH($C838,'Policy Characteristics'!$C:$C,0)))</f>
        <v>Industry</v>
      </c>
      <c r="B838" s="366" t="str">
        <f>IF(ISBLANK(INDEX('Policy Characteristics'!B:B,MATCH($C838,'Policy Characteristics'!$C:$C,0))),"",INDEX('Policy Characteristics'!B:B,MATCH($C838,'Policy Characteristics'!$C:$C,0)))</f>
        <v>Electrification</v>
      </c>
      <c r="C838" s="354" t="str">
        <f t="shared" si="40"/>
        <v>Fraction of Eligible Industrial Energy Use Shifted to Electricity</v>
      </c>
      <c r="D838" s="348" t="s">
        <v>822</v>
      </c>
      <c r="E838" t="s">
        <v>842</v>
      </c>
      <c r="F838" t="s">
        <v>823</v>
      </c>
      <c r="G838" s="253" t="s">
        <v>843</v>
      </c>
      <c r="H838" s="18">
        <v>1988</v>
      </c>
      <c r="I838" s="367" t="s">
        <v>670</v>
      </c>
      <c r="J838" s="368" t="str">
        <f>IF(ISBLANK(INDEX('Policy Characteristics'!D:D,MATCH($C838,'Policy Characteristics'!$C:$C,0))),"",INDEX('Policy Characteristics'!D:D,MATCH($C838,'Policy Characteristics'!$C:$C,0)))</f>
        <v>Electrification</v>
      </c>
      <c r="K838" s="354" t="str">
        <f>IF(ISBLANK(INDEX('Policy Characteristics'!E:E,MATCH($C838,'Policy Characteristics'!$C:$C,0))),"",INDEX('Policy Characteristics'!E:E,MATCH($C838,'Policy Characteristics'!$C:$C,0)))</f>
        <v>indst shift to electricity</v>
      </c>
      <c r="L838" s="222">
        <f>IF(ISBLANK(INDEX('Policy Characteristics'!F:F,MATCH($C838,'Policy Characteristics'!$C:$C,0))),"",INDEX('Policy Characteristics'!F:F,MATCH($C838,'Policy Characteristics'!$C:$C,0)))</f>
        <v>0</v>
      </c>
      <c r="M838" s="222">
        <f>IF(ISBLANK(INDEX('Policy Characteristics'!G:G,MATCH($C838,'Policy Characteristics'!$C:$C,0))),"",INDEX('Policy Characteristics'!G:G,MATCH($C838,'Policy Characteristics'!$C:$C,0)))</f>
        <v>1</v>
      </c>
      <c r="N838" s="222">
        <f>IF(ISBLANK(INDEX('Policy Characteristics'!H:H,MATCH($C838,'Policy Characteristics'!$C:$C,0))),"",INDEX('Policy Characteristics'!H:H,MATCH($C838,'Policy Characteristics'!$C:$C,0)))</f>
        <v>0.01</v>
      </c>
      <c r="O838" s="354" t="str">
        <f>IF(ISBLANK(INDEX('Policy Characteristics'!I:I,MATCH($C838,'Policy Characteristics'!$C:$C,0))),"",INDEX('Policy Characteristics'!I:I,MATCH($C838,'Policy Characteristics'!$C:$C,0)))</f>
        <v>% of fuel shifted</v>
      </c>
      <c r="P838" s="354" t="str">
        <f>IF(ISBLANK(INDEX('Policy Characteristics'!J:J,MATCH($C838,'Policy Characteristics'!$C:$C,0))),"",INDEX('Policy Characteristics'!J:J,MATCH($C838,'Policy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8" s="354" t="str">
        <f>IF(ISBLANK(INDEX('Policy Characteristics'!K:K,MATCH($C838,'Policy Characteristics'!$C:$C,0))),"",INDEX('Policy Characteristics'!K:K,MATCH($C838,'Policy Characteristics'!$C:$C,0)))</f>
        <v>industry-ag-main.html#fuel-switching</v>
      </c>
      <c r="R838" s="354" t="str">
        <f>IF(ISBLANK(INDEX('Policy Characteristics'!L:L,MATCH($C838,'Policy Characteristics'!$C:$C,0))),"",INDEX('Policy Characteristics'!L:L,MATCH($C838,'Policy Characteristics'!$C:$C,0)))</f>
        <v>industry-elec-and-hydrogen.html</v>
      </c>
    </row>
    <row r="839" spans="1:18" ht="19.899999999999999" customHeight="1">
      <c r="A839" s="354" t="str">
        <f>IF(ISBLANK(INDEX('Policy Characteristics'!A:A,MATCH($C839,'Policy Characteristics'!$C:$C,0))),"",INDEX('Policy Characteristics'!A:A,MATCH($C839,'Policy Characteristics'!$C:$C,0)))</f>
        <v>Industry</v>
      </c>
      <c r="B839" s="366" t="str">
        <f>IF(ISBLANK(INDEX('Policy Characteristics'!B:B,MATCH($C839,'Policy Characteristics'!$C:$C,0))),"",INDEX('Policy Characteristics'!B:B,MATCH($C839,'Policy Characteristics'!$C:$C,0)))</f>
        <v>Electrification</v>
      </c>
      <c r="C839" s="354" t="str">
        <f t="shared" si="40"/>
        <v>Fraction of Eligible Industrial Energy Use Shifted to Electricity</v>
      </c>
      <c r="D839" s="348" t="s">
        <v>822</v>
      </c>
      <c r="E839" t="s">
        <v>844</v>
      </c>
      <c r="F839" t="s">
        <v>823</v>
      </c>
      <c r="G839" s="253" t="s">
        <v>845</v>
      </c>
      <c r="H839" s="18">
        <v>1989</v>
      </c>
      <c r="I839" s="367" t="s">
        <v>670</v>
      </c>
      <c r="J839" s="368" t="str">
        <f>IF(ISBLANK(INDEX('Policy Characteristics'!D:D,MATCH($C839,'Policy Characteristics'!$C:$C,0))),"",INDEX('Policy Characteristics'!D:D,MATCH($C839,'Policy Characteristics'!$C:$C,0)))</f>
        <v>Electrification</v>
      </c>
      <c r="K839" s="354" t="str">
        <f>IF(ISBLANK(INDEX('Policy Characteristics'!E:E,MATCH($C839,'Policy Characteristics'!$C:$C,0))),"",INDEX('Policy Characteristics'!E:E,MATCH($C839,'Policy Characteristics'!$C:$C,0)))</f>
        <v>indst shift to electricity</v>
      </c>
      <c r="L839" s="222">
        <f>IF(ISBLANK(INDEX('Policy Characteristics'!F:F,MATCH($C839,'Policy Characteristics'!$C:$C,0))),"",INDEX('Policy Characteristics'!F:F,MATCH($C839,'Policy Characteristics'!$C:$C,0)))</f>
        <v>0</v>
      </c>
      <c r="M839" s="222">
        <f>IF(ISBLANK(INDEX('Policy Characteristics'!G:G,MATCH($C839,'Policy Characteristics'!$C:$C,0))),"",INDEX('Policy Characteristics'!G:G,MATCH($C839,'Policy Characteristics'!$C:$C,0)))</f>
        <v>1</v>
      </c>
      <c r="N839" s="222">
        <f>IF(ISBLANK(INDEX('Policy Characteristics'!H:H,MATCH($C839,'Policy Characteristics'!$C:$C,0))),"",INDEX('Policy Characteristics'!H:H,MATCH($C839,'Policy Characteristics'!$C:$C,0)))</f>
        <v>0.01</v>
      </c>
      <c r="O839" s="354" t="str">
        <f>IF(ISBLANK(INDEX('Policy Characteristics'!I:I,MATCH($C839,'Policy Characteristics'!$C:$C,0))),"",INDEX('Policy Characteristics'!I:I,MATCH($C839,'Policy Characteristics'!$C:$C,0)))</f>
        <v>% of fuel shifted</v>
      </c>
      <c r="P839" s="354" t="str">
        <f>IF(ISBLANK(INDEX('Policy Characteristics'!J:J,MATCH($C839,'Policy Characteristics'!$C:$C,0))),"",INDEX('Policy Characteristics'!J:J,MATCH($C839,'Policy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9" s="354" t="str">
        <f>IF(ISBLANK(INDEX('Policy Characteristics'!K:K,MATCH($C839,'Policy Characteristics'!$C:$C,0))),"",INDEX('Policy Characteristics'!K:K,MATCH($C839,'Policy Characteristics'!$C:$C,0)))</f>
        <v>industry-ag-main.html#fuel-switching</v>
      </c>
      <c r="R839" s="354" t="str">
        <f>IF(ISBLANK(INDEX('Policy Characteristics'!L:L,MATCH($C839,'Policy Characteristics'!$C:$C,0))),"",INDEX('Policy Characteristics'!L:L,MATCH($C839,'Policy Characteristics'!$C:$C,0)))</f>
        <v>industry-elec-and-hydrogen.html</v>
      </c>
    </row>
    <row r="840" spans="1:18" ht="19.899999999999999" customHeight="1">
      <c r="A840" s="354" t="str">
        <f>IF(ISBLANK(INDEX('Policy Characteristics'!A:A,MATCH($C840,'Policy Characteristics'!$C:$C,0))),"",INDEX('Policy Characteristics'!A:A,MATCH($C840,'Policy Characteristics'!$C:$C,0)))</f>
        <v>Industry</v>
      </c>
      <c r="B840" s="366" t="str">
        <f>IF(ISBLANK(INDEX('Policy Characteristics'!B:B,MATCH($C840,'Policy Characteristics'!$C:$C,0))),"",INDEX('Policy Characteristics'!B:B,MATCH($C840,'Policy Characteristics'!$C:$C,0)))</f>
        <v>Electrification</v>
      </c>
      <c r="C840" s="354" t="str">
        <f t="shared" si="40"/>
        <v>Fraction of Eligible Industrial Energy Use Shifted to Electricity</v>
      </c>
      <c r="D840" s="348" t="s">
        <v>822</v>
      </c>
      <c r="E840" t="s">
        <v>846</v>
      </c>
      <c r="F840" t="s">
        <v>823</v>
      </c>
      <c r="G840" s="253" t="s">
        <v>847</v>
      </c>
      <c r="H840" s="18">
        <v>1990</v>
      </c>
      <c r="I840" s="367" t="s">
        <v>670</v>
      </c>
      <c r="J840" s="368" t="str">
        <f>IF(ISBLANK(INDEX('Policy Characteristics'!D:D,MATCH($C840,'Policy Characteristics'!$C:$C,0))),"",INDEX('Policy Characteristics'!D:D,MATCH($C840,'Policy Characteristics'!$C:$C,0)))</f>
        <v>Electrification</v>
      </c>
      <c r="K840" s="354" t="str">
        <f>IF(ISBLANK(INDEX('Policy Characteristics'!E:E,MATCH($C840,'Policy Characteristics'!$C:$C,0))),"",INDEX('Policy Characteristics'!E:E,MATCH($C840,'Policy Characteristics'!$C:$C,0)))</f>
        <v>indst shift to electricity</v>
      </c>
      <c r="L840" s="222">
        <f>IF(ISBLANK(INDEX('Policy Characteristics'!F:F,MATCH($C840,'Policy Characteristics'!$C:$C,0))),"",INDEX('Policy Characteristics'!F:F,MATCH($C840,'Policy Characteristics'!$C:$C,0)))</f>
        <v>0</v>
      </c>
      <c r="M840" s="222">
        <f>IF(ISBLANK(INDEX('Policy Characteristics'!G:G,MATCH($C840,'Policy Characteristics'!$C:$C,0))),"",INDEX('Policy Characteristics'!G:G,MATCH($C840,'Policy Characteristics'!$C:$C,0)))</f>
        <v>1</v>
      </c>
      <c r="N840" s="222">
        <f>IF(ISBLANK(INDEX('Policy Characteristics'!H:H,MATCH($C840,'Policy Characteristics'!$C:$C,0))),"",INDEX('Policy Characteristics'!H:H,MATCH($C840,'Policy Characteristics'!$C:$C,0)))</f>
        <v>0.01</v>
      </c>
      <c r="O840" s="354" t="str">
        <f>IF(ISBLANK(INDEX('Policy Characteristics'!I:I,MATCH($C840,'Policy Characteristics'!$C:$C,0))),"",INDEX('Policy Characteristics'!I:I,MATCH($C840,'Policy Characteristics'!$C:$C,0)))</f>
        <v>% of fuel shifted</v>
      </c>
      <c r="P840" s="354" t="str">
        <f>IF(ISBLANK(INDEX('Policy Characteristics'!J:J,MATCH($C840,'Policy Characteristics'!$C:$C,0))),"",INDEX('Policy Characteristics'!J:J,MATCH($C840,'Policy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0" s="354" t="str">
        <f>IF(ISBLANK(INDEX('Policy Characteristics'!K:K,MATCH($C840,'Policy Characteristics'!$C:$C,0))),"",INDEX('Policy Characteristics'!K:K,MATCH($C840,'Policy Characteristics'!$C:$C,0)))</f>
        <v>industry-ag-main.html#fuel-switching</v>
      </c>
      <c r="R840" s="354" t="str">
        <f>IF(ISBLANK(INDEX('Policy Characteristics'!L:L,MATCH($C840,'Policy Characteristics'!$C:$C,0))),"",INDEX('Policy Characteristics'!L:L,MATCH($C840,'Policy Characteristics'!$C:$C,0)))</f>
        <v>industry-elec-and-hydrogen.html</v>
      </c>
    </row>
    <row r="841" spans="1:18" ht="19.899999999999999" customHeight="1">
      <c r="A841" s="354" t="str">
        <f>IF(ISBLANK(INDEX('Policy Characteristics'!A:A,MATCH($C841,'Policy Characteristics'!$C:$C,0))),"",INDEX('Policy Characteristics'!A:A,MATCH($C841,'Policy Characteristics'!$C:$C,0)))</f>
        <v>Industry</v>
      </c>
      <c r="B841" s="366" t="str">
        <f>IF(ISBLANK(INDEX('Policy Characteristics'!B:B,MATCH($C841,'Policy Characteristics'!$C:$C,0))),"",INDEX('Policy Characteristics'!B:B,MATCH($C841,'Policy Characteristics'!$C:$C,0)))</f>
        <v>Electrification</v>
      </c>
      <c r="C841" s="354" t="str">
        <f t="shared" si="40"/>
        <v>Fraction of Eligible Industrial Energy Use Shifted to Electricity</v>
      </c>
      <c r="D841" s="348" t="s">
        <v>822</v>
      </c>
      <c r="E841" t="s">
        <v>848</v>
      </c>
      <c r="F841" t="s">
        <v>823</v>
      </c>
      <c r="G841" s="253" t="s">
        <v>849</v>
      </c>
      <c r="H841" s="18">
        <v>1991</v>
      </c>
      <c r="I841" s="367" t="s">
        <v>670</v>
      </c>
      <c r="J841" s="368" t="str">
        <f>IF(ISBLANK(INDEX('Policy Characteristics'!D:D,MATCH($C841,'Policy Characteristics'!$C:$C,0))),"",INDEX('Policy Characteristics'!D:D,MATCH($C841,'Policy Characteristics'!$C:$C,0)))</f>
        <v>Electrification</v>
      </c>
      <c r="K841" s="354" t="str">
        <f>IF(ISBLANK(INDEX('Policy Characteristics'!E:E,MATCH($C841,'Policy Characteristics'!$C:$C,0))),"",INDEX('Policy Characteristics'!E:E,MATCH($C841,'Policy Characteristics'!$C:$C,0)))</f>
        <v>indst shift to electricity</v>
      </c>
      <c r="L841" s="222">
        <f>IF(ISBLANK(INDEX('Policy Characteristics'!F:F,MATCH($C841,'Policy Characteristics'!$C:$C,0))),"",INDEX('Policy Characteristics'!F:F,MATCH($C841,'Policy Characteristics'!$C:$C,0)))</f>
        <v>0</v>
      </c>
      <c r="M841" s="222">
        <f>IF(ISBLANK(INDEX('Policy Characteristics'!G:G,MATCH($C841,'Policy Characteristics'!$C:$C,0))),"",INDEX('Policy Characteristics'!G:G,MATCH($C841,'Policy Characteristics'!$C:$C,0)))</f>
        <v>1</v>
      </c>
      <c r="N841" s="222">
        <f>IF(ISBLANK(INDEX('Policy Characteristics'!H:H,MATCH($C841,'Policy Characteristics'!$C:$C,0))),"",INDEX('Policy Characteristics'!H:H,MATCH($C841,'Policy Characteristics'!$C:$C,0)))</f>
        <v>0.01</v>
      </c>
      <c r="O841" s="354" t="str">
        <f>IF(ISBLANK(INDEX('Policy Characteristics'!I:I,MATCH($C841,'Policy Characteristics'!$C:$C,0))),"",INDEX('Policy Characteristics'!I:I,MATCH($C841,'Policy Characteristics'!$C:$C,0)))</f>
        <v>% of fuel shifted</v>
      </c>
      <c r="P841" s="354" t="str">
        <f>IF(ISBLANK(INDEX('Policy Characteristics'!J:J,MATCH($C841,'Policy Characteristics'!$C:$C,0))),"",INDEX('Policy Characteristics'!J:J,MATCH($C841,'Policy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1" s="354" t="str">
        <f>IF(ISBLANK(INDEX('Policy Characteristics'!K:K,MATCH($C841,'Policy Characteristics'!$C:$C,0))),"",INDEX('Policy Characteristics'!K:K,MATCH($C841,'Policy Characteristics'!$C:$C,0)))</f>
        <v>industry-ag-main.html#fuel-switching</v>
      </c>
      <c r="R841" s="354" t="str">
        <f>IF(ISBLANK(INDEX('Policy Characteristics'!L:L,MATCH($C841,'Policy Characteristics'!$C:$C,0))),"",INDEX('Policy Characteristics'!L:L,MATCH($C841,'Policy Characteristics'!$C:$C,0)))</f>
        <v>industry-elec-and-hydrogen.html</v>
      </c>
    </row>
    <row r="842" spans="1:18" ht="19.899999999999999" customHeight="1">
      <c r="A842" s="354" t="str">
        <f>IF(ISBLANK(INDEX('Policy Characteristics'!A:A,MATCH($C842,'Policy Characteristics'!$C:$C,0))),"",INDEX('Policy Characteristics'!A:A,MATCH($C842,'Policy Characteristics'!$C:$C,0)))</f>
        <v>Industry</v>
      </c>
      <c r="B842" s="366" t="str">
        <f>IF(ISBLANK(INDEX('Policy Characteristics'!B:B,MATCH($C842,'Policy Characteristics'!$C:$C,0))),"",INDEX('Policy Characteristics'!B:B,MATCH($C842,'Policy Characteristics'!$C:$C,0)))</f>
        <v>Electrification</v>
      </c>
      <c r="C842" s="354" t="str">
        <f t="shared" si="40"/>
        <v>Fraction of Eligible Industrial Energy Use Shifted to Electricity</v>
      </c>
      <c r="D842" s="348" t="s">
        <v>822</v>
      </c>
      <c r="E842" t="s">
        <v>850</v>
      </c>
      <c r="F842" t="s">
        <v>823</v>
      </c>
      <c r="G842" s="253" t="s">
        <v>851</v>
      </c>
      <c r="H842" s="18">
        <v>1992</v>
      </c>
      <c r="I842" s="367" t="s">
        <v>670</v>
      </c>
      <c r="J842" s="368" t="str">
        <f>IF(ISBLANK(INDEX('Policy Characteristics'!D:D,MATCH($C842,'Policy Characteristics'!$C:$C,0))),"",INDEX('Policy Characteristics'!D:D,MATCH($C842,'Policy Characteristics'!$C:$C,0)))</f>
        <v>Electrification</v>
      </c>
      <c r="K842" s="354" t="str">
        <f>IF(ISBLANK(INDEX('Policy Characteristics'!E:E,MATCH($C842,'Policy Characteristics'!$C:$C,0))),"",INDEX('Policy Characteristics'!E:E,MATCH($C842,'Policy Characteristics'!$C:$C,0)))</f>
        <v>indst shift to electricity</v>
      </c>
      <c r="L842" s="222">
        <f>IF(ISBLANK(INDEX('Policy Characteristics'!F:F,MATCH($C842,'Policy Characteristics'!$C:$C,0))),"",INDEX('Policy Characteristics'!F:F,MATCH($C842,'Policy Characteristics'!$C:$C,0)))</f>
        <v>0</v>
      </c>
      <c r="M842" s="222">
        <f>IF(ISBLANK(INDEX('Policy Characteristics'!G:G,MATCH($C842,'Policy Characteristics'!$C:$C,0))),"",INDEX('Policy Characteristics'!G:G,MATCH($C842,'Policy Characteristics'!$C:$C,0)))</f>
        <v>1</v>
      </c>
      <c r="N842" s="222">
        <f>IF(ISBLANK(INDEX('Policy Characteristics'!H:H,MATCH($C842,'Policy Characteristics'!$C:$C,0))),"",INDEX('Policy Characteristics'!H:H,MATCH($C842,'Policy Characteristics'!$C:$C,0)))</f>
        <v>0.01</v>
      </c>
      <c r="O842" s="354" t="str">
        <f>IF(ISBLANK(INDEX('Policy Characteristics'!I:I,MATCH($C842,'Policy Characteristics'!$C:$C,0))),"",INDEX('Policy Characteristics'!I:I,MATCH($C842,'Policy Characteristics'!$C:$C,0)))</f>
        <v>% of fuel shifted</v>
      </c>
      <c r="P842" s="354" t="str">
        <f>IF(ISBLANK(INDEX('Policy Characteristics'!J:J,MATCH($C842,'Policy Characteristics'!$C:$C,0))),"",INDEX('Policy Characteristics'!J:J,MATCH($C842,'Policy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2" s="354" t="str">
        <f>IF(ISBLANK(INDEX('Policy Characteristics'!K:K,MATCH($C842,'Policy Characteristics'!$C:$C,0))),"",INDEX('Policy Characteristics'!K:K,MATCH($C842,'Policy Characteristics'!$C:$C,0)))</f>
        <v>industry-ag-main.html#fuel-switching</v>
      </c>
      <c r="R842" s="354" t="str">
        <f>IF(ISBLANK(INDEX('Policy Characteristics'!L:L,MATCH($C842,'Policy Characteristics'!$C:$C,0))),"",INDEX('Policy Characteristics'!L:L,MATCH($C842,'Policy Characteristics'!$C:$C,0)))</f>
        <v>industry-elec-and-hydrogen.html</v>
      </c>
    </row>
    <row r="843" spans="1:18" ht="19.899999999999999" customHeight="1">
      <c r="A843" s="354" t="str">
        <f>IF(ISBLANK(INDEX('Policy Characteristics'!A:A,MATCH($C843,'Policy Characteristics'!$C:$C,0))),"",INDEX('Policy Characteristics'!A:A,MATCH($C843,'Policy Characteristics'!$C:$C,0)))</f>
        <v>Industry</v>
      </c>
      <c r="B843" s="366" t="str">
        <f>IF(ISBLANK(INDEX('Policy Characteristics'!B:B,MATCH($C843,'Policy Characteristics'!$C:$C,0))),"",INDEX('Policy Characteristics'!B:B,MATCH($C843,'Policy Characteristics'!$C:$C,0)))</f>
        <v>Electrification</v>
      </c>
      <c r="C843" s="354" t="str">
        <f t="shared" si="40"/>
        <v>Fraction of Eligible Industrial Energy Use Shifted to Electricity</v>
      </c>
      <c r="D843" s="348" t="s">
        <v>822</v>
      </c>
      <c r="E843" t="s">
        <v>852</v>
      </c>
      <c r="F843" t="s">
        <v>823</v>
      </c>
      <c r="G843" s="253" t="s">
        <v>852</v>
      </c>
      <c r="H843" s="18">
        <v>1993</v>
      </c>
      <c r="I843" s="367" t="s">
        <v>670</v>
      </c>
      <c r="J843" s="368" t="str">
        <f>IF(ISBLANK(INDEX('Policy Characteristics'!D:D,MATCH($C843,'Policy Characteristics'!$C:$C,0))),"",INDEX('Policy Characteristics'!D:D,MATCH($C843,'Policy Characteristics'!$C:$C,0)))</f>
        <v>Electrification</v>
      </c>
      <c r="K843" s="354" t="str">
        <f>IF(ISBLANK(INDEX('Policy Characteristics'!E:E,MATCH($C843,'Policy Characteristics'!$C:$C,0))),"",INDEX('Policy Characteristics'!E:E,MATCH($C843,'Policy Characteristics'!$C:$C,0)))</f>
        <v>indst shift to electricity</v>
      </c>
      <c r="L843" s="222">
        <f>IF(ISBLANK(INDEX('Policy Characteristics'!F:F,MATCH($C843,'Policy Characteristics'!$C:$C,0))),"",INDEX('Policy Characteristics'!F:F,MATCH($C843,'Policy Characteristics'!$C:$C,0)))</f>
        <v>0</v>
      </c>
      <c r="M843" s="222">
        <f>IF(ISBLANK(INDEX('Policy Characteristics'!G:G,MATCH($C843,'Policy Characteristics'!$C:$C,0))),"",INDEX('Policy Characteristics'!G:G,MATCH($C843,'Policy Characteristics'!$C:$C,0)))</f>
        <v>1</v>
      </c>
      <c r="N843" s="222">
        <f>IF(ISBLANK(INDEX('Policy Characteristics'!H:H,MATCH($C843,'Policy Characteristics'!$C:$C,0))),"",INDEX('Policy Characteristics'!H:H,MATCH($C843,'Policy Characteristics'!$C:$C,0)))</f>
        <v>0.01</v>
      </c>
      <c r="O843" s="354" t="str">
        <f>IF(ISBLANK(INDEX('Policy Characteristics'!I:I,MATCH($C843,'Policy Characteristics'!$C:$C,0))),"",INDEX('Policy Characteristics'!I:I,MATCH($C843,'Policy Characteristics'!$C:$C,0)))</f>
        <v>% of fuel shifted</v>
      </c>
      <c r="P843" s="354" t="str">
        <f>IF(ISBLANK(INDEX('Policy Characteristics'!J:J,MATCH($C843,'Policy Characteristics'!$C:$C,0))),"",INDEX('Policy Characteristics'!J:J,MATCH($C843,'Policy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3" s="354" t="str">
        <f>IF(ISBLANK(INDEX('Policy Characteristics'!K:K,MATCH($C843,'Policy Characteristics'!$C:$C,0))),"",INDEX('Policy Characteristics'!K:K,MATCH($C843,'Policy Characteristics'!$C:$C,0)))</f>
        <v>industry-ag-main.html#fuel-switching</v>
      </c>
      <c r="R843" s="354" t="str">
        <f>IF(ISBLANK(INDEX('Policy Characteristics'!L:L,MATCH($C843,'Policy Characteristics'!$C:$C,0))),"",INDEX('Policy Characteristics'!L:L,MATCH($C843,'Policy Characteristics'!$C:$C,0)))</f>
        <v>industry-elec-and-hydrogen.html</v>
      </c>
    </row>
    <row r="844" spans="1:18" ht="19.899999999999999" customHeight="1">
      <c r="A844" s="354" t="str">
        <f>IF(ISBLANK(INDEX('Policy Characteristics'!A:A,MATCH($C844,'Policy Characteristics'!$C:$C,0))),"",INDEX('Policy Characteristics'!A:A,MATCH($C844,'Policy Characteristics'!$C:$C,0)))</f>
        <v>Industry</v>
      </c>
      <c r="B844" s="366" t="str">
        <f>IF(ISBLANK(INDEX('Policy Characteristics'!B:B,MATCH($C844,'Policy Characteristics'!$C:$C,0))),"",INDEX('Policy Characteristics'!B:B,MATCH($C844,'Policy Characteristics'!$C:$C,0)))</f>
        <v>Electrification</v>
      </c>
      <c r="C844" s="354" t="str">
        <f t="shared" si="40"/>
        <v>Fraction of Eligible Industrial Energy Use Shifted to Electricity</v>
      </c>
      <c r="D844" s="348" t="s">
        <v>824</v>
      </c>
      <c r="E844" t="s">
        <v>838</v>
      </c>
      <c r="F844" t="s">
        <v>825</v>
      </c>
      <c r="G844" s="253" t="s">
        <v>839</v>
      </c>
      <c r="H844" s="18">
        <v>1994</v>
      </c>
      <c r="I844" s="367" t="s">
        <v>670</v>
      </c>
      <c r="J844" s="368" t="str">
        <f>IF(ISBLANK(INDEX('Policy Characteristics'!D:D,MATCH($C844,'Policy Characteristics'!$C:$C,0))),"",INDEX('Policy Characteristics'!D:D,MATCH($C844,'Policy Characteristics'!$C:$C,0)))</f>
        <v>Electrification</v>
      </c>
      <c r="K844" s="354" t="str">
        <f>IF(ISBLANK(INDEX('Policy Characteristics'!E:E,MATCH($C844,'Policy Characteristics'!$C:$C,0))),"",INDEX('Policy Characteristics'!E:E,MATCH($C844,'Policy Characteristics'!$C:$C,0)))</f>
        <v>indst shift to electricity</v>
      </c>
      <c r="L844" s="222">
        <f>IF(ISBLANK(INDEX('Policy Characteristics'!F:F,MATCH($C844,'Policy Characteristics'!$C:$C,0))),"",INDEX('Policy Characteristics'!F:F,MATCH($C844,'Policy Characteristics'!$C:$C,0)))</f>
        <v>0</v>
      </c>
      <c r="M844" s="222">
        <f>IF(ISBLANK(INDEX('Policy Characteristics'!G:G,MATCH($C844,'Policy Characteristics'!$C:$C,0))),"",INDEX('Policy Characteristics'!G:G,MATCH($C844,'Policy Characteristics'!$C:$C,0)))</f>
        <v>1</v>
      </c>
      <c r="N844" s="222">
        <f>IF(ISBLANK(INDEX('Policy Characteristics'!H:H,MATCH($C844,'Policy Characteristics'!$C:$C,0))),"",INDEX('Policy Characteristics'!H:H,MATCH($C844,'Policy Characteristics'!$C:$C,0)))</f>
        <v>0.01</v>
      </c>
      <c r="O844" s="354" t="str">
        <f>IF(ISBLANK(INDEX('Policy Characteristics'!I:I,MATCH($C844,'Policy Characteristics'!$C:$C,0))),"",INDEX('Policy Characteristics'!I:I,MATCH($C844,'Policy Characteristics'!$C:$C,0)))</f>
        <v>% of fuel shifted</v>
      </c>
      <c r="P844" s="354" t="str">
        <f>IF(ISBLANK(INDEX('Policy Characteristics'!J:J,MATCH($C844,'Policy Characteristics'!$C:$C,0))),"",INDEX('Policy Characteristics'!J:J,MATCH($C844,'Policy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4" s="354" t="str">
        <f>IF(ISBLANK(INDEX('Policy Characteristics'!K:K,MATCH($C844,'Policy Characteristics'!$C:$C,0))),"",INDEX('Policy Characteristics'!K:K,MATCH($C844,'Policy Characteristics'!$C:$C,0)))</f>
        <v>industry-ag-main.html#fuel-switching</v>
      </c>
      <c r="R844" s="354" t="str">
        <f>IF(ISBLANK(INDEX('Policy Characteristics'!L:L,MATCH($C844,'Policy Characteristics'!$C:$C,0))),"",INDEX('Policy Characteristics'!L:L,MATCH($C844,'Policy Characteristics'!$C:$C,0)))</f>
        <v>industry-elec-and-hydrogen.html</v>
      </c>
    </row>
    <row r="845" spans="1:18" ht="19.899999999999999" customHeight="1">
      <c r="A845" s="354" t="str">
        <f>IF(ISBLANK(INDEX('Policy Characteristics'!A:A,MATCH($C845,'Policy Characteristics'!$C:$C,0))),"",INDEX('Policy Characteristics'!A:A,MATCH($C845,'Policy Characteristics'!$C:$C,0)))</f>
        <v>Industry</v>
      </c>
      <c r="B845" s="366" t="str">
        <f>IF(ISBLANK(INDEX('Policy Characteristics'!B:B,MATCH($C845,'Policy Characteristics'!$C:$C,0))),"",INDEX('Policy Characteristics'!B:B,MATCH($C845,'Policy Characteristics'!$C:$C,0)))</f>
        <v>Electrification</v>
      </c>
      <c r="C845" s="354" t="str">
        <f t="shared" si="40"/>
        <v>Fraction of Eligible Industrial Energy Use Shifted to Electricity</v>
      </c>
      <c r="D845" s="348" t="s">
        <v>824</v>
      </c>
      <c r="E845" t="s">
        <v>840</v>
      </c>
      <c r="F845" t="s">
        <v>825</v>
      </c>
      <c r="G845" s="253" t="s">
        <v>841</v>
      </c>
      <c r="H845" s="18">
        <v>1995</v>
      </c>
      <c r="I845" s="367" t="s">
        <v>670</v>
      </c>
      <c r="J845" s="368" t="str">
        <f>IF(ISBLANK(INDEX('Policy Characteristics'!D:D,MATCH($C845,'Policy Characteristics'!$C:$C,0))),"",INDEX('Policy Characteristics'!D:D,MATCH($C845,'Policy Characteristics'!$C:$C,0)))</f>
        <v>Electrification</v>
      </c>
      <c r="K845" s="354" t="str">
        <f>IF(ISBLANK(INDEX('Policy Characteristics'!E:E,MATCH($C845,'Policy Characteristics'!$C:$C,0))),"",INDEX('Policy Characteristics'!E:E,MATCH($C845,'Policy Characteristics'!$C:$C,0)))</f>
        <v>indst shift to electricity</v>
      </c>
      <c r="L845" s="222">
        <f>IF(ISBLANK(INDEX('Policy Characteristics'!F:F,MATCH($C845,'Policy Characteristics'!$C:$C,0))),"",INDEX('Policy Characteristics'!F:F,MATCH($C845,'Policy Characteristics'!$C:$C,0)))</f>
        <v>0</v>
      </c>
      <c r="M845" s="222">
        <f>IF(ISBLANK(INDEX('Policy Characteristics'!G:G,MATCH($C845,'Policy Characteristics'!$C:$C,0))),"",INDEX('Policy Characteristics'!G:G,MATCH($C845,'Policy Characteristics'!$C:$C,0)))</f>
        <v>1</v>
      </c>
      <c r="N845" s="222">
        <f>IF(ISBLANK(INDEX('Policy Characteristics'!H:H,MATCH($C845,'Policy Characteristics'!$C:$C,0))),"",INDEX('Policy Characteristics'!H:H,MATCH($C845,'Policy Characteristics'!$C:$C,0)))</f>
        <v>0.01</v>
      </c>
      <c r="O845" s="354" t="str">
        <f>IF(ISBLANK(INDEX('Policy Characteristics'!I:I,MATCH($C845,'Policy Characteristics'!$C:$C,0))),"",INDEX('Policy Characteristics'!I:I,MATCH($C845,'Policy Characteristics'!$C:$C,0)))</f>
        <v>% of fuel shifted</v>
      </c>
      <c r="P845" s="354" t="str">
        <f>IF(ISBLANK(INDEX('Policy Characteristics'!J:J,MATCH($C845,'Policy Characteristics'!$C:$C,0))),"",INDEX('Policy Characteristics'!J:J,MATCH($C845,'Policy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5" s="354" t="str">
        <f>IF(ISBLANK(INDEX('Policy Characteristics'!K:K,MATCH($C845,'Policy Characteristics'!$C:$C,0))),"",INDEX('Policy Characteristics'!K:K,MATCH($C845,'Policy Characteristics'!$C:$C,0)))</f>
        <v>industry-ag-main.html#fuel-switching</v>
      </c>
      <c r="R845" s="354" t="str">
        <f>IF(ISBLANK(INDEX('Policy Characteristics'!L:L,MATCH($C845,'Policy Characteristics'!$C:$C,0))),"",INDEX('Policy Characteristics'!L:L,MATCH($C845,'Policy Characteristics'!$C:$C,0)))</f>
        <v>industry-elec-and-hydrogen.html</v>
      </c>
    </row>
    <row r="846" spans="1:18" ht="19.899999999999999" customHeight="1">
      <c r="A846" s="354" t="str">
        <f>IF(ISBLANK(INDEX('Policy Characteristics'!A:A,MATCH($C846,'Policy Characteristics'!$C:$C,0))),"",INDEX('Policy Characteristics'!A:A,MATCH($C846,'Policy Characteristics'!$C:$C,0)))</f>
        <v>Industry</v>
      </c>
      <c r="B846" s="366" t="str">
        <f>IF(ISBLANK(INDEX('Policy Characteristics'!B:B,MATCH($C846,'Policy Characteristics'!$C:$C,0))),"",INDEX('Policy Characteristics'!B:B,MATCH($C846,'Policy Characteristics'!$C:$C,0)))</f>
        <v>Electrification</v>
      </c>
      <c r="C846" s="354" t="str">
        <f t="shared" si="40"/>
        <v>Fraction of Eligible Industrial Energy Use Shifted to Electricity</v>
      </c>
      <c r="D846" s="348" t="s">
        <v>824</v>
      </c>
      <c r="E846" t="s">
        <v>842</v>
      </c>
      <c r="F846" t="s">
        <v>825</v>
      </c>
      <c r="G846" s="253" t="s">
        <v>843</v>
      </c>
      <c r="H846" s="18">
        <v>1996</v>
      </c>
      <c r="I846" s="367" t="s">
        <v>670</v>
      </c>
      <c r="J846" s="368" t="str">
        <f>IF(ISBLANK(INDEX('Policy Characteristics'!D:D,MATCH($C846,'Policy Characteristics'!$C:$C,0))),"",INDEX('Policy Characteristics'!D:D,MATCH($C846,'Policy Characteristics'!$C:$C,0)))</f>
        <v>Electrification</v>
      </c>
      <c r="K846" s="354" t="str">
        <f>IF(ISBLANK(INDEX('Policy Characteristics'!E:E,MATCH($C846,'Policy Characteristics'!$C:$C,0))),"",INDEX('Policy Characteristics'!E:E,MATCH($C846,'Policy Characteristics'!$C:$C,0)))</f>
        <v>indst shift to electricity</v>
      </c>
      <c r="L846" s="222">
        <f>IF(ISBLANK(INDEX('Policy Characteristics'!F:F,MATCH($C846,'Policy Characteristics'!$C:$C,0))),"",INDEX('Policy Characteristics'!F:F,MATCH($C846,'Policy Characteristics'!$C:$C,0)))</f>
        <v>0</v>
      </c>
      <c r="M846" s="222">
        <f>IF(ISBLANK(INDEX('Policy Characteristics'!G:G,MATCH($C846,'Policy Characteristics'!$C:$C,0))),"",INDEX('Policy Characteristics'!G:G,MATCH($C846,'Policy Characteristics'!$C:$C,0)))</f>
        <v>1</v>
      </c>
      <c r="N846" s="222">
        <f>IF(ISBLANK(INDEX('Policy Characteristics'!H:H,MATCH($C846,'Policy Characteristics'!$C:$C,0))),"",INDEX('Policy Characteristics'!H:H,MATCH($C846,'Policy Characteristics'!$C:$C,0)))</f>
        <v>0.01</v>
      </c>
      <c r="O846" s="354" t="str">
        <f>IF(ISBLANK(INDEX('Policy Characteristics'!I:I,MATCH($C846,'Policy Characteristics'!$C:$C,0))),"",INDEX('Policy Characteristics'!I:I,MATCH($C846,'Policy Characteristics'!$C:$C,0)))</f>
        <v>% of fuel shifted</v>
      </c>
      <c r="P846" s="354" t="str">
        <f>IF(ISBLANK(INDEX('Policy Characteristics'!J:J,MATCH($C846,'Policy Characteristics'!$C:$C,0))),"",INDEX('Policy Characteristics'!J:J,MATCH($C846,'Policy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6" s="354" t="str">
        <f>IF(ISBLANK(INDEX('Policy Characteristics'!K:K,MATCH($C846,'Policy Characteristics'!$C:$C,0))),"",INDEX('Policy Characteristics'!K:K,MATCH($C846,'Policy Characteristics'!$C:$C,0)))</f>
        <v>industry-ag-main.html#fuel-switching</v>
      </c>
      <c r="R846" s="354" t="str">
        <f>IF(ISBLANK(INDEX('Policy Characteristics'!L:L,MATCH($C846,'Policy Characteristics'!$C:$C,0))),"",INDEX('Policy Characteristics'!L:L,MATCH($C846,'Policy Characteristics'!$C:$C,0)))</f>
        <v>industry-elec-and-hydrogen.html</v>
      </c>
    </row>
    <row r="847" spans="1:18" ht="19.899999999999999" customHeight="1">
      <c r="A847" s="354" t="str">
        <f>IF(ISBLANK(INDEX('Policy Characteristics'!A:A,MATCH($C847,'Policy Characteristics'!$C:$C,0))),"",INDEX('Policy Characteristics'!A:A,MATCH($C847,'Policy Characteristics'!$C:$C,0)))</f>
        <v>Industry</v>
      </c>
      <c r="B847" s="366" t="str">
        <f>IF(ISBLANK(INDEX('Policy Characteristics'!B:B,MATCH($C847,'Policy Characteristics'!$C:$C,0))),"",INDEX('Policy Characteristics'!B:B,MATCH($C847,'Policy Characteristics'!$C:$C,0)))</f>
        <v>Electrification</v>
      </c>
      <c r="C847" s="354" t="str">
        <f t="shared" si="40"/>
        <v>Fraction of Eligible Industrial Energy Use Shifted to Electricity</v>
      </c>
      <c r="D847" s="348" t="s">
        <v>824</v>
      </c>
      <c r="E847" t="s">
        <v>844</v>
      </c>
      <c r="F847" t="s">
        <v>825</v>
      </c>
      <c r="G847" s="253" t="s">
        <v>845</v>
      </c>
      <c r="H847" s="18">
        <v>1997</v>
      </c>
      <c r="I847" s="367" t="s">
        <v>670</v>
      </c>
      <c r="J847" s="368" t="str">
        <f>IF(ISBLANK(INDEX('Policy Characteristics'!D:D,MATCH($C847,'Policy Characteristics'!$C:$C,0))),"",INDEX('Policy Characteristics'!D:D,MATCH($C847,'Policy Characteristics'!$C:$C,0)))</f>
        <v>Electrification</v>
      </c>
      <c r="K847" s="354" t="str">
        <f>IF(ISBLANK(INDEX('Policy Characteristics'!E:E,MATCH($C847,'Policy Characteristics'!$C:$C,0))),"",INDEX('Policy Characteristics'!E:E,MATCH($C847,'Policy Characteristics'!$C:$C,0)))</f>
        <v>indst shift to electricity</v>
      </c>
      <c r="L847" s="222">
        <f>IF(ISBLANK(INDEX('Policy Characteristics'!F:F,MATCH($C847,'Policy Characteristics'!$C:$C,0))),"",INDEX('Policy Characteristics'!F:F,MATCH($C847,'Policy Characteristics'!$C:$C,0)))</f>
        <v>0</v>
      </c>
      <c r="M847" s="222">
        <f>IF(ISBLANK(INDEX('Policy Characteristics'!G:G,MATCH($C847,'Policy Characteristics'!$C:$C,0))),"",INDEX('Policy Characteristics'!G:G,MATCH($C847,'Policy Characteristics'!$C:$C,0)))</f>
        <v>1</v>
      </c>
      <c r="N847" s="222">
        <f>IF(ISBLANK(INDEX('Policy Characteristics'!H:H,MATCH($C847,'Policy Characteristics'!$C:$C,0))),"",INDEX('Policy Characteristics'!H:H,MATCH($C847,'Policy Characteristics'!$C:$C,0)))</f>
        <v>0.01</v>
      </c>
      <c r="O847" s="354" t="str">
        <f>IF(ISBLANK(INDEX('Policy Characteristics'!I:I,MATCH($C847,'Policy Characteristics'!$C:$C,0))),"",INDEX('Policy Characteristics'!I:I,MATCH($C847,'Policy Characteristics'!$C:$C,0)))</f>
        <v>% of fuel shifted</v>
      </c>
      <c r="P847" s="354" t="str">
        <f>IF(ISBLANK(INDEX('Policy Characteristics'!J:J,MATCH($C847,'Policy Characteristics'!$C:$C,0))),"",INDEX('Policy Characteristics'!J:J,MATCH($C847,'Policy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7" s="354" t="str">
        <f>IF(ISBLANK(INDEX('Policy Characteristics'!K:K,MATCH($C847,'Policy Characteristics'!$C:$C,0))),"",INDEX('Policy Characteristics'!K:K,MATCH($C847,'Policy Characteristics'!$C:$C,0)))</f>
        <v>industry-ag-main.html#fuel-switching</v>
      </c>
      <c r="R847" s="354" t="str">
        <f>IF(ISBLANK(INDEX('Policy Characteristics'!L:L,MATCH($C847,'Policy Characteristics'!$C:$C,0))),"",INDEX('Policy Characteristics'!L:L,MATCH($C847,'Policy Characteristics'!$C:$C,0)))</f>
        <v>industry-elec-and-hydrogen.html</v>
      </c>
    </row>
    <row r="848" spans="1:18" ht="19.899999999999999" customHeight="1">
      <c r="A848" s="354" t="str">
        <f>IF(ISBLANK(INDEX('Policy Characteristics'!A:A,MATCH($C848,'Policy Characteristics'!$C:$C,0))),"",INDEX('Policy Characteristics'!A:A,MATCH($C848,'Policy Characteristics'!$C:$C,0)))</f>
        <v>Industry</v>
      </c>
      <c r="B848" s="366" t="str">
        <f>IF(ISBLANK(INDEX('Policy Characteristics'!B:B,MATCH($C848,'Policy Characteristics'!$C:$C,0))),"",INDEX('Policy Characteristics'!B:B,MATCH($C848,'Policy Characteristics'!$C:$C,0)))</f>
        <v>Electrification</v>
      </c>
      <c r="C848" s="354" t="str">
        <f t="shared" si="40"/>
        <v>Fraction of Eligible Industrial Energy Use Shifted to Electricity</v>
      </c>
      <c r="D848" s="348" t="s">
        <v>824</v>
      </c>
      <c r="E848" t="s">
        <v>846</v>
      </c>
      <c r="F848" t="s">
        <v>825</v>
      </c>
      <c r="G848" s="253" t="s">
        <v>847</v>
      </c>
      <c r="H848" s="18">
        <v>1998</v>
      </c>
      <c r="I848" s="367" t="s">
        <v>670</v>
      </c>
      <c r="J848" s="368" t="str">
        <f>IF(ISBLANK(INDEX('Policy Characteristics'!D:D,MATCH($C848,'Policy Characteristics'!$C:$C,0))),"",INDEX('Policy Characteristics'!D:D,MATCH($C848,'Policy Characteristics'!$C:$C,0)))</f>
        <v>Electrification</v>
      </c>
      <c r="K848" s="354" t="str">
        <f>IF(ISBLANK(INDEX('Policy Characteristics'!E:E,MATCH($C848,'Policy Characteristics'!$C:$C,0))),"",INDEX('Policy Characteristics'!E:E,MATCH($C848,'Policy Characteristics'!$C:$C,0)))</f>
        <v>indst shift to electricity</v>
      </c>
      <c r="L848" s="222">
        <f>IF(ISBLANK(INDEX('Policy Characteristics'!F:F,MATCH($C848,'Policy Characteristics'!$C:$C,0))),"",INDEX('Policy Characteristics'!F:F,MATCH($C848,'Policy Characteristics'!$C:$C,0)))</f>
        <v>0</v>
      </c>
      <c r="M848" s="222">
        <f>IF(ISBLANK(INDEX('Policy Characteristics'!G:G,MATCH($C848,'Policy Characteristics'!$C:$C,0))),"",INDEX('Policy Characteristics'!G:G,MATCH($C848,'Policy Characteristics'!$C:$C,0)))</f>
        <v>1</v>
      </c>
      <c r="N848" s="222">
        <f>IF(ISBLANK(INDEX('Policy Characteristics'!H:H,MATCH($C848,'Policy Characteristics'!$C:$C,0))),"",INDEX('Policy Characteristics'!H:H,MATCH($C848,'Policy Characteristics'!$C:$C,0)))</f>
        <v>0.01</v>
      </c>
      <c r="O848" s="354" t="str">
        <f>IF(ISBLANK(INDEX('Policy Characteristics'!I:I,MATCH($C848,'Policy Characteristics'!$C:$C,0))),"",INDEX('Policy Characteristics'!I:I,MATCH($C848,'Policy Characteristics'!$C:$C,0)))</f>
        <v>% of fuel shifted</v>
      </c>
      <c r="P848" s="354" t="str">
        <f>IF(ISBLANK(INDEX('Policy Characteristics'!J:J,MATCH($C848,'Policy Characteristics'!$C:$C,0))),"",INDEX('Policy Characteristics'!J:J,MATCH($C848,'Policy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8" s="354" t="str">
        <f>IF(ISBLANK(INDEX('Policy Characteristics'!K:K,MATCH($C848,'Policy Characteristics'!$C:$C,0))),"",INDEX('Policy Characteristics'!K:K,MATCH($C848,'Policy Characteristics'!$C:$C,0)))</f>
        <v>industry-ag-main.html#fuel-switching</v>
      </c>
      <c r="R848" s="354" t="str">
        <f>IF(ISBLANK(INDEX('Policy Characteristics'!L:L,MATCH($C848,'Policy Characteristics'!$C:$C,0))),"",INDEX('Policy Characteristics'!L:L,MATCH($C848,'Policy Characteristics'!$C:$C,0)))</f>
        <v>industry-elec-and-hydrogen.html</v>
      </c>
    </row>
    <row r="849" spans="1:18" ht="19.899999999999999" customHeight="1">
      <c r="A849" s="354" t="str">
        <f>IF(ISBLANK(INDEX('Policy Characteristics'!A:A,MATCH($C849,'Policy Characteristics'!$C:$C,0))),"",INDEX('Policy Characteristics'!A:A,MATCH($C849,'Policy Characteristics'!$C:$C,0)))</f>
        <v>Industry</v>
      </c>
      <c r="B849" s="366" t="str">
        <f>IF(ISBLANK(INDEX('Policy Characteristics'!B:B,MATCH($C849,'Policy Characteristics'!$C:$C,0))),"",INDEX('Policy Characteristics'!B:B,MATCH($C849,'Policy Characteristics'!$C:$C,0)))</f>
        <v>Electrification</v>
      </c>
      <c r="C849" s="354" t="str">
        <f t="shared" si="40"/>
        <v>Fraction of Eligible Industrial Energy Use Shifted to Electricity</v>
      </c>
      <c r="D849" s="348" t="s">
        <v>824</v>
      </c>
      <c r="E849" t="s">
        <v>848</v>
      </c>
      <c r="F849" t="s">
        <v>825</v>
      </c>
      <c r="G849" s="253" t="s">
        <v>849</v>
      </c>
      <c r="H849" s="18">
        <v>1999</v>
      </c>
      <c r="I849" s="367" t="s">
        <v>670</v>
      </c>
      <c r="J849" s="368" t="str">
        <f>IF(ISBLANK(INDEX('Policy Characteristics'!D:D,MATCH($C849,'Policy Characteristics'!$C:$C,0))),"",INDEX('Policy Characteristics'!D:D,MATCH($C849,'Policy Characteristics'!$C:$C,0)))</f>
        <v>Electrification</v>
      </c>
      <c r="K849" s="354" t="str">
        <f>IF(ISBLANK(INDEX('Policy Characteristics'!E:E,MATCH($C849,'Policy Characteristics'!$C:$C,0))),"",INDEX('Policy Characteristics'!E:E,MATCH($C849,'Policy Characteristics'!$C:$C,0)))</f>
        <v>indst shift to electricity</v>
      </c>
      <c r="L849" s="222">
        <f>IF(ISBLANK(INDEX('Policy Characteristics'!F:F,MATCH($C849,'Policy Characteristics'!$C:$C,0))),"",INDEX('Policy Characteristics'!F:F,MATCH($C849,'Policy Characteristics'!$C:$C,0)))</f>
        <v>0</v>
      </c>
      <c r="M849" s="222">
        <f>IF(ISBLANK(INDEX('Policy Characteristics'!G:G,MATCH($C849,'Policy Characteristics'!$C:$C,0))),"",INDEX('Policy Characteristics'!G:G,MATCH($C849,'Policy Characteristics'!$C:$C,0)))</f>
        <v>1</v>
      </c>
      <c r="N849" s="222">
        <f>IF(ISBLANK(INDEX('Policy Characteristics'!H:H,MATCH($C849,'Policy Characteristics'!$C:$C,0))),"",INDEX('Policy Characteristics'!H:H,MATCH($C849,'Policy Characteristics'!$C:$C,0)))</f>
        <v>0.01</v>
      </c>
      <c r="O849" s="354" t="str">
        <f>IF(ISBLANK(INDEX('Policy Characteristics'!I:I,MATCH($C849,'Policy Characteristics'!$C:$C,0))),"",INDEX('Policy Characteristics'!I:I,MATCH($C849,'Policy Characteristics'!$C:$C,0)))</f>
        <v>% of fuel shifted</v>
      </c>
      <c r="P849" s="354" t="str">
        <f>IF(ISBLANK(INDEX('Policy Characteristics'!J:J,MATCH($C849,'Policy Characteristics'!$C:$C,0))),"",INDEX('Policy Characteristics'!J:J,MATCH($C849,'Policy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9" s="354" t="str">
        <f>IF(ISBLANK(INDEX('Policy Characteristics'!K:K,MATCH($C849,'Policy Characteristics'!$C:$C,0))),"",INDEX('Policy Characteristics'!K:K,MATCH($C849,'Policy Characteristics'!$C:$C,0)))</f>
        <v>industry-ag-main.html#fuel-switching</v>
      </c>
      <c r="R849" s="354" t="str">
        <f>IF(ISBLANK(INDEX('Policy Characteristics'!L:L,MATCH($C849,'Policy Characteristics'!$C:$C,0))),"",INDEX('Policy Characteristics'!L:L,MATCH($C849,'Policy Characteristics'!$C:$C,0)))</f>
        <v>industry-elec-and-hydrogen.html</v>
      </c>
    </row>
    <row r="850" spans="1:18" ht="19.899999999999999" customHeight="1">
      <c r="A850" s="354" t="str">
        <f>IF(ISBLANK(INDEX('Policy Characteristics'!A:A,MATCH($C850,'Policy Characteristics'!$C:$C,0))),"",INDEX('Policy Characteristics'!A:A,MATCH($C850,'Policy Characteristics'!$C:$C,0)))</f>
        <v>Industry</v>
      </c>
      <c r="B850" s="366" t="str">
        <f>IF(ISBLANK(INDEX('Policy Characteristics'!B:B,MATCH($C850,'Policy Characteristics'!$C:$C,0))),"",INDEX('Policy Characteristics'!B:B,MATCH($C850,'Policy Characteristics'!$C:$C,0)))</f>
        <v>Electrification</v>
      </c>
      <c r="C850" s="354" t="str">
        <f t="shared" si="40"/>
        <v>Fraction of Eligible Industrial Energy Use Shifted to Electricity</v>
      </c>
      <c r="D850" s="348" t="s">
        <v>824</v>
      </c>
      <c r="E850" t="s">
        <v>850</v>
      </c>
      <c r="F850" t="s">
        <v>825</v>
      </c>
      <c r="G850" s="253" t="s">
        <v>851</v>
      </c>
      <c r="H850" s="18">
        <v>2000</v>
      </c>
      <c r="I850" s="367" t="s">
        <v>670</v>
      </c>
      <c r="J850" s="368" t="str">
        <f>IF(ISBLANK(INDEX('Policy Characteristics'!D:D,MATCH($C850,'Policy Characteristics'!$C:$C,0))),"",INDEX('Policy Characteristics'!D:D,MATCH($C850,'Policy Characteristics'!$C:$C,0)))</f>
        <v>Electrification</v>
      </c>
      <c r="K850" s="354" t="str">
        <f>IF(ISBLANK(INDEX('Policy Characteristics'!E:E,MATCH($C850,'Policy Characteristics'!$C:$C,0))),"",INDEX('Policy Characteristics'!E:E,MATCH($C850,'Policy Characteristics'!$C:$C,0)))</f>
        <v>indst shift to electricity</v>
      </c>
      <c r="L850" s="222">
        <f>IF(ISBLANK(INDEX('Policy Characteristics'!F:F,MATCH($C850,'Policy Characteristics'!$C:$C,0))),"",INDEX('Policy Characteristics'!F:F,MATCH($C850,'Policy Characteristics'!$C:$C,0)))</f>
        <v>0</v>
      </c>
      <c r="M850" s="222">
        <f>IF(ISBLANK(INDEX('Policy Characteristics'!G:G,MATCH($C850,'Policy Characteristics'!$C:$C,0))),"",INDEX('Policy Characteristics'!G:G,MATCH($C850,'Policy Characteristics'!$C:$C,0)))</f>
        <v>1</v>
      </c>
      <c r="N850" s="222">
        <f>IF(ISBLANK(INDEX('Policy Characteristics'!H:H,MATCH($C850,'Policy Characteristics'!$C:$C,0))),"",INDEX('Policy Characteristics'!H:H,MATCH($C850,'Policy Characteristics'!$C:$C,0)))</f>
        <v>0.01</v>
      </c>
      <c r="O850" s="354" t="str">
        <f>IF(ISBLANK(INDEX('Policy Characteristics'!I:I,MATCH($C850,'Policy Characteristics'!$C:$C,0))),"",INDEX('Policy Characteristics'!I:I,MATCH($C850,'Policy Characteristics'!$C:$C,0)))</f>
        <v>% of fuel shifted</v>
      </c>
      <c r="P850" s="354" t="str">
        <f>IF(ISBLANK(INDEX('Policy Characteristics'!J:J,MATCH($C850,'Policy Characteristics'!$C:$C,0))),"",INDEX('Policy Characteristics'!J:J,MATCH($C850,'Policy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0" s="354" t="str">
        <f>IF(ISBLANK(INDEX('Policy Characteristics'!K:K,MATCH($C850,'Policy Characteristics'!$C:$C,0))),"",INDEX('Policy Characteristics'!K:K,MATCH($C850,'Policy Characteristics'!$C:$C,0)))</f>
        <v>industry-ag-main.html#fuel-switching</v>
      </c>
      <c r="R850" s="354" t="str">
        <f>IF(ISBLANK(INDEX('Policy Characteristics'!L:L,MATCH($C850,'Policy Characteristics'!$C:$C,0))),"",INDEX('Policy Characteristics'!L:L,MATCH($C850,'Policy Characteristics'!$C:$C,0)))</f>
        <v>industry-elec-and-hydrogen.html</v>
      </c>
    </row>
    <row r="851" spans="1:18" ht="19.899999999999999" customHeight="1">
      <c r="A851" s="354" t="str">
        <f>IF(ISBLANK(INDEX('Policy Characteristics'!A:A,MATCH($C851,'Policy Characteristics'!$C:$C,0))),"",INDEX('Policy Characteristics'!A:A,MATCH($C851,'Policy Characteristics'!$C:$C,0)))</f>
        <v>Industry</v>
      </c>
      <c r="B851" s="366" t="str">
        <f>IF(ISBLANK(INDEX('Policy Characteristics'!B:B,MATCH($C851,'Policy Characteristics'!$C:$C,0))),"",INDEX('Policy Characteristics'!B:B,MATCH($C851,'Policy Characteristics'!$C:$C,0)))</f>
        <v>Electrification</v>
      </c>
      <c r="C851" s="354" t="str">
        <f t="shared" si="40"/>
        <v>Fraction of Eligible Industrial Energy Use Shifted to Electricity</v>
      </c>
      <c r="D851" s="348" t="s">
        <v>824</v>
      </c>
      <c r="E851" t="s">
        <v>852</v>
      </c>
      <c r="F851" t="s">
        <v>825</v>
      </c>
      <c r="G851" s="253" t="s">
        <v>852</v>
      </c>
      <c r="H851" s="18">
        <v>2001</v>
      </c>
      <c r="I851" s="367" t="s">
        <v>670</v>
      </c>
      <c r="J851" s="368" t="str">
        <f>IF(ISBLANK(INDEX('Policy Characteristics'!D:D,MATCH($C851,'Policy Characteristics'!$C:$C,0))),"",INDEX('Policy Characteristics'!D:D,MATCH($C851,'Policy Characteristics'!$C:$C,0)))</f>
        <v>Electrification</v>
      </c>
      <c r="K851" s="354" t="str">
        <f>IF(ISBLANK(INDEX('Policy Characteristics'!E:E,MATCH($C851,'Policy Characteristics'!$C:$C,0))),"",INDEX('Policy Characteristics'!E:E,MATCH($C851,'Policy Characteristics'!$C:$C,0)))</f>
        <v>indst shift to electricity</v>
      </c>
      <c r="L851" s="222">
        <f>IF(ISBLANK(INDEX('Policy Characteristics'!F:F,MATCH($C851,'Policy Characteristics'!$C:$C,0))),"",INDEX('Policy Characteristics'!F:F,MATCH($C851,'Policy Characteristics'!$C:$C,0)))</f>
        <v>0</v>
      </c>
      <c r="M851" s="222">
        <f>IF(ISBLANK(INDEX('Policy Characteristics'!G:G,MATCH($C851,'Policy Characteristics'!$C:$C,0))),"",INDEX('Policy Characteristics'!G:G,MATCH($C851,'Policy Characteristics'!$C:$C,0)))</f>
        <v>1</v>
      </c>
      <c r="N851" s="222">
        <f>IF(ISBLANK(INDEX('Policy Characteristics'!H:H,MATCH($C851,'Policy Characteristics'!$C:$C,0))),"",INDEX('Policy Characteristics'!H:H,MATCH($C851,'Policy Characteristics'!$C:$C,0)))</f>
        <v>0.01</v>
      </c>
      <c r="O851" s="354" t="str">
        <f>IF(ISBLANK(INDEX('Policy Characteristics'!I:I,MATCH($C851,'Policy Characteristics'!$C:$C,0))),"",INDEX('Policy Characteristics'!I:I,MATCH($C851,'Policy Characteristics'!$C:$C,0)))</f>
        <v>% of fuel shifted</v>
      </c>
      <c r="P851" s="354" t="str">
        <f>IF(ISBLANK(INDEX('Policy Characteristics'!J:J,MATCH($C851,'Policy Characteristics'!$C:$C,0))),"",INDEX('Policy Characteristics'!J:J,MATCH($C851,'Policy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1" s="354" t="str">
        <f>IF(ISBLANK(INDEX('Policy Characteristics'!K:K,MATCH($C851,'Policy Characteristics'!$C:$C,0))),"",INDEX('Policy Characteristics'!K:K,MATCH($C851,'Policy Characteristics'!$C:$C,0)))</f>
        <v>industry-ag-main.html#fuel-switching</v>
      </c>
      <c r="R851" s="354" t="str">
        <f>IF(ISBLANK(INDEX('Policy Characteristics'!L:L,MATCH($C851,'Policy Characteristics'!$C:$C,0))),"",INDEX('Policy Characteristics'!L:L,MATCH($C851,'Policy Characteristics'!$C:$C,0)))</f>
        <v>industry-elec-and-hydrogen.html</v>
      </c>
    </row>
    <row r="852" spans="1:18" ht="19.899999999999999" customHeight="1">
      <c r="A852" s="354" t="str">
        <f>IF(ISBLANK(INDEX('Policy Characteristics'!A:A,MATCH($C852,'Policy Characteristics'!$C:$C,0))),"",INDEX('Policy Characteristics'!A:A,MATCH($C852,'Policy Characteristics'!$C:$C,0)))</f>
        <v>Industry</v>
      </c>
      <c r="B852" s="366" t="str">
        <f>IF(ISBLANK(INDEX('Policy Characteristics'!B:B,MATCH($C852,'Policy Characteristics'!$C:$C,0))),"",INDEX('Policy Characteristics'!B:B,MATCH($C852,'Policy Characteristics'!$C:$C,0)))</f>
        <v>Electrification</v>
      </c>
      <c r="C852" s="354" t="str">
        <f t="shared" ref="C852:C883" si="41">C$684</f>
        <v>Fraction of Eligible Industrial Energy Use Shifted to Electricity</v>
      </c>
      <c r="D852" s="348" t="s">
        <v>826</v>
      </c>
      <c r="E852" t="s">
        <v>838</v>
      </c>
      <c r="F852" t="s">
        <v>827</v>
      </c>
      <c r="G852" s="253" t="s">
        <v>839</v>
      </c>
      <c r="H852" s="18">
        <v>2002</v>
      </c>
      <c r="I852" s="367" t="s">
        <v>670</v>
      </c>
      <c r="J852" s="368" t="str">
        <f>IF(ISBLANK(INDEX('Policy Characteristics'!D:D,MATCH($C852,'Policy Characteristics'!$C:$C,0))),"",INDEX('Policy Characteristics'!D:D,MATCH($C852,'Policy Characteristics'!$C:$C,0)))</f>
        <v>Electrification</v>
      </c>
      <c r="K852" s="354" t="str">
        <f>IF(ISBLANK(INDEX('Policy Characteristics'!E:E,MATCH($C852,'Policy Characteristics'!$C:$C,0))),"",INDEX('Policy Characteristics'!E:E,MATCH($C852,'Policy Characteristics'!$C:$C,0)))</f>
        <v>indst shift to electricity</v>
      </c>
      <c r="L852" s="222">
        <f>IF(ISBLANK(INDEX('Policy Characteristics'!F:F,MATCH($C852,'Policy Characteristics'!$C:$C,0))),"",INDEX('Policy Characteristics'!F:F,MATCH($C852,'Policy Characteristics'!$C:$C,0)))</f>
        <v>0</v>
      </c>
      <c r="M852" s="222">
        <f>IF(ISBLANK(INDEX('Policy Characteristics'!G:G,MATCH($C852,'Policy Characteristics'!$C:$C,0))),"",INDEX('Policy Characteristics'!G:G,MATCH($C852,'Policy Characteristics'!$C:$C,0)))</f>
        <v>1</v>
      </c>
      <c r="N852" s="222">
        <f>IF(ISBLANK(INDEX('Policy Characteristics'!H:H,MATCH($C852,'Policy Characteristics'!$C:$C,0))),"",INDEX('Policy Characteristics'!H:H,MATCH($C852,'Policy Characteristics'!$C:$C,0)))</f>
        <v>0.01</v>
      </c>
      <c r="O852" s="354" t="str">
        <f>IF(ISBLANK(INDEX('Policy Characteristics'!I:I,MATCH($C852,'Policy Characteristics'!$C:$C,0))),"",INDEX('Policy Characteristics'!I:I,MATCH($C852,'Policy Characteristics'!$C:$C,0)))</f>
        <v>% of fuel shifted</v>
      </c>
      <c r="P852" s="354" t="str">
        <f>IF(ISBLANK(INDEX('Policy Characteristics'!J:J,MATCH($C852,'Policy Characteristics'!$C:$C,0))),"",INDEX('Policy Characteristics'!J:J,MATCH($C852,'Policy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2" s="354" t="str">
        <f>IF(ISBLANK(INDEX('Policy Characteristics'!K:K,MATCH($C852,'Policy Characteristics'!$C:$C,0))),"",INDEX('Policy Characteristics'!K:K,MATCH($C852,'Policy Characteristics'!$C:$C,0)))</f>
        <v>industry-ag-main.html#fuel-switching</v>
      </c>
      <c r="R852" s="354" t="str">
        <f>IF(ISBLANK(INDEX('Policy Characteristics'!L:L,MATCH($C852,'Policy Characteristics'!$C:$C,0))),"",INDEX('Policy Characteristics'!L:L,MATCH($C852,'Policy Characteristics'!$C:$C,0)))</f>
        <v>industry-elec-and-hydrogen.html</v>
      </c>
    </row>
    <row r="853" spans="1:18" ht="19.899999999999999" customHeight="1">
      <c r="A853" s="354" t="str">
        <f>IF(ISBLANK(INDEX('Policy Characteristics'!A:A,MATCH($C853,'Policy Characteristics'!$C:$C,0))),"",INDEX('Policy Characteristics'!A:A,MATCH($C853,'Policy Characteristics'!$C:$C,0)))</f>
        <v>Industry</v>
      </c>
      <c r="B853" s="366" t="str">
        <f>IF(ISBLANK(INDEX('Policy Characteristics'!B:B,MATCH($C853,'Policy Characteristics'!$C:$C,0))),"",INDEX('Policy Characteristics'!B:B,MATCH($C853,'Policy Characteristics'!$C:$C,0)))</f>
        <v>Electrification</v>
      </c>
      <c r="C853" s="354" t="str">
        <f t="shared" si="41"/>
        <v>Fraction of Eligible Industrial Energy Use Shifted to Electricity</v>
      </c>
      <c r="D853" s="348" t="s">
        <v>826</v>
      </c>
      <c r="E853" t="s">
        <v>840</v>
      </c>
      <c r="F853" t="s">
        <v>827</v>
      </c>
      <c r="G853" s="253" t="s">
        <v>841</v>
      </c>
      <c r="H853" s="18">
        <v>2003</v>
      </c>
      <c r="I853" s="367" t="s">
        <v>670</v>
      </c>
      <c r="J853" s="368" t="str">
        <f>IF(ISBLANK(INDEX('Policy Characteristics'!D:D,MATCH($C853,'Policy Characteristics'!$C:$C,0))),"",INDEX('Policy Characteristics'!D:D,MATCH($C853,'Policy Characteristics'!$C:$C,0)))</f>
        <v>Electrification</v>
      </c>
      <c r="K853" s="354" t="str">
        <f>IF(ISBLANK(INDEX('Policy Characteristics'!E:E,MATCH($C853,'Policy Characteristics'!$C:$C,0))),"",INDEX('Policy Characteristics'!E:E,MATCH($C853,'Policy Characteristics'!$C:$C,0)))</f>
        <v>indst shift to electricity</v>
      </c>
      <c r="L853" s="222">
        <f>IF(ISBLANK(INDEX('Policy Characteristics'!F:F,MATCH($C853,'Policy Characteristics'!$C:$C,0))),"",INDEX('Policy Characteristics'!F:F,MATCH($C853,'Policy Characteristics'!$C:$C,0)))</f>
        <v>0</v>
      </c>
      <c r="M853" s="222">
        <f>IF(ISBLANK(INDEX('Policy Characteristics'!G:G,MATCH($C853,'Policy Characteristics'!$C:$C,0))),"",INDEX('Policy Characteristics'!G:G,MATCH($C853,'Policy Characteristics'!$C:$C,0)))</f>
        <v>1</v>
      </c>
      <c r="N853" s="222">
        <f>IF(ISBLANK(INDEX('Policy Characteristics'!H:H,MATCH($C853,'Policy Characteristics'!$C:$C,0))),"",INDEX('Policy Characteristics'!H:H,MATCH($C853,'Policy Characteristics'!$C:$C,0)))</f>
        <v>0.01</v>
      </c>
      <c r="O853" s="354" t="str">
        <f>IF(ISBLANK(INDEX('Policy Characteristics'!I:I,MATCH($C853,'Policy Characteristics'!$C:$C,0))),"",INDEX('Policy Characteristics'!I:I,MATCH($C853,'Policy Characteristics'!$C:$C,0)))</f>
        <v>% of fuel shifted</v>
      </c>
      <c r="P853" s="354" t="str">
        <f>IF(ISBLANK(INDEX('Policy Characteristics'!J:J,MATCH($C853,'Policy Characteristics'!$C:$C,0))),"",INDEX('Policy Characteristics'!J:J,MATCH($C853,'Policy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3" s="354" t="str">
        <f>IF(ISBLANK(INDEX('Policy Characteristics'!K:K,MATCH($C853,'Policy Characteristics'!$C:$C,0))),"",INDEX('Policy Characteristics'!K:K,MATCH($C853,'Policy Characteristics'!$C:$C,0)))</f>
        <v>industry-ag-main.html#fuel-switching</v>
      </c>
      <c r="R853" s="354" t="str">
        <f>IF(ISBLANK(INDEX('Policy Characteristics'!L:L,MATCH($C853,'Policy Characteristics'!$C:$C,0))),"",INDEX('Policy Characteristics'!L:L,MATCH($C853,'Policy Characteristics'!$C:$C,0)))</f>
        <v>industry-elec-and-hydrogen.html</v>
      </c>
    </row>
    <row r="854" spans="1:18" ht="19.899999999999999" customHeight="1">
      <c r="A854" s="354" t="str">
        <f>IF(ISBLANK(INDEX('Policy Characteristics'!A:A,MATCH($C854,'Policy Characteristics'!$C:$C,0))),"",INDEX('Policy Characteristics'!A:A,MATCH($C854,'Policy Characteristics'!$C:$C,0)))</f>
        <v>Industry</v>
      </c>
      <c r="B854" s="366" t="str">
        <f>IF(ISBLANK(INDEX('Policy Characteristics'!B:B,MATCH($C854,'Policy Characteristics'!$C:$C,0))),"",INDEX('Policy Characteristics'!B:B,MATCH($C854,'Policy Characteristics'!$C:$C,0)))</f>
        <v>Electrification</v>
      </c>
      <c r="C854" s="354" t="str">
        <f t="shared" si="41"/>
        <v>Fraction of Eligible Industrial Energy Use Shifted to Electricity</v>
      </c>
      <c r="D854" s="348" t="s">
        <v>826</v>
      </c>
      <c r="E854" t="s">
        <v>842</v>
      </c>
      <c r="F854" t="s">
        <v>827</v>
      </c>
      <c r="G854" s="253" t="s">
        <v>843</v>
      </c>
      <c r="H854" s="18">
        <v>2004</v>
      </c>
      <c r="I854" s="367" t="s">
        <v>670</v>
      </c>
      <c r="J854" s="368" t="str">
        <f>IF(ISBLANK(INDEX('Policy Characteristics'!D:D,MATCH($C854,'Policy Characteristics'!$C:$C,0))),"",INDEX('Policy Characteristics'!D:D,MATCH($C854,'Policy Characteristics'!$C:$C,0)))</f>
        <v>Electrification</v>
      </c>
      <c r="K854" s="354" t="str">
        <f>IF(ISBLANK(INDEX('Policy Characteristics'!E:E,MATCH($C854,'Policy Characteristics'!$C:$C,0))),"",INDEX('Policy Characteristics'!E:E,MATCH($C854,'Policy Characteristics'!$C:$C,0)))</f>
        <v>indst shift to electricity</v>
      </c>
      <c r="L854" s="222">
        <f>IF(ISBLANK(INDEX('Policy Characteristics'!F:F,MATCH($C854,'Policy Characteristics'!$C:$C,0))),"",INDEX('Policy Characteristics'!F:F,MATCH($C854,'Policy Characteristics'!$C:$C,0)))</f>
        <v>0</v>
      </c>
      <c r="M854" s="222">
        <f>IF(ISBLANK(INDEX('Policy Characteristics'!G:G,MATCH($C854,'Policy Characteristics'!$C:$C,0))),"",INDEX('Policy Characteristics'!G:G,MATCH($C854,'Policy Characteristics'!$C:$C,0)))</f>
        <v>1</v>
      </c>
      <c r="N854" s="222">
        <f>IF(ISBLANK(INDEX('Policy Characteristics'!H:H,MATCH($C854,'Policy Characteristics'!$C:$C,0))),"",INDEX('Policy Characteristics'!H:H,MATCH($C854,'Policy Characteristics'!$C:$C,0)))</f>
        <v>0.01</v>
      </c>
      <c r="O854" s="354" t="str">
        <f>IF(ISBLANK(INDEX('Policy Characteristics'!I:I,MATCH($C854,'Policy Characteristics'!$C:$C,0))),"",INDEX('Policy Characteristics'!I:I,MATCH($C854,'Policy Characteristics'!$C:$C,0)))</f>
        <v>% of fuel shifted</v>
      </c>
      <c r="P854" s="354" t="str">
        <f>IF(ISBLANK(INDEX('Policy Characteristics'!J:J,MATCH($C854,'Policy Characteristics'!$C:$C,0))),"",INDEX('Policy Characteristics'!J:J,MATCH($C854,'Policy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4" s="354" t="str">
        <f>IF(ISBLANK(INDEX('Policy Characteristics'!K:K,MATCH($C854,'Policy Characteristics'!$C:$C,0))),"",INDEX('Policy Characteristics'!K:K,MATCH($C854,'Policy Characteristics'!$C:$C,0)))</f>
        <v>industry-ag-main.html#fuel-switching</v>
      </c>
      <c r="R854" s="354" t="str">
        <f>IF(ISBLANK(INDEX('Policy Characteristics'!L:L,MATCH($C854,'Policy Characteristics'!$C:$C,0))),"",INDEX('Policy Characteristics'!L:L,MATCH($C854,'Policy Characteristics'!$C:$C,0)))</f>
        <v>industry-elec-and-hydrogen.html</v>
      </c>
    </row>
    <row r="855" spans="1:18" ht="19.899999999999999" customHeight="1">
      <c r="A855" s="354" t="str">
        <f>IF(ISBLANK(INDEX('Policy Characteristics'!A:A,MATCH($C855,'Policy Characteristics'!$C:$C,0))),"",INDEX('Policy Characteristics'!A:A,MATCH($C855,'Policy Characteristics'!$C:$C,0)))</f>
        <v>Industry</v>
      </c>
      <c r="B855" s="366" t="str">
        <f>IF(ISBLANK(INDEX('Policy Characteristics'!B:B,MATCH($C855,'Policy Characteristics'!$C:$C,0))),"",INDEX('Policy Characteristics'!B:B,MATCH($C855,'Policy Characteristics'!$C:$C,0)))</f>
        <v>Electrification</v>
      </c>
      <c r="C855" s="354" t="str">
        <f t="shared" si="41"/>
        <v>Fraction of Eligible Industrial Energy Use Shifted to Electricity</v>
      </c>
      <c r="D855" s="348" t="s">
        <v>826</v>
      </c>
      <c r="E855" t="s">
        <v>844</v>
      </c>
      <c r="F855" t="s">
        <v>827</v>
      </c>
      <c r="G855" s="253" t="s">
        <v>845</v>
      </c>
      <c r="H855" s="18">
        <v>2005</v>
      </c>
      <c r="I855" s="367" t="s">
        <v>670</v>
      </c>
      <c r="J855" s="368" t="str">
        <f>IF(ISBLANK(INDEX('Policy Characteristics'!D:D,MATCH($C855,'Policy Characteristics'!$C:$C,0))),"",INDEX('Policy Characteristics'!D:D,MATCH($C855,'Policy Characteristics'!$C:$C,0)))</f>
        <v>Electrification</v>
      </c>
      <c r="K855" s="354" t="str">
        <f>IF(ISBLANK(INDEX('Policy Characteristics'!E:E,MATCH($C855,'Policy Characteristics'!$C:$C,0))),"",INDEX('Policy Characteristics'!E:E,MATCH($C855,'Policy Characteristics'!$C:$C,0)))</f>
        <v>indst shift to electricity</v>
      </c>
      <c r="L855" s="222">
        <f>IF(ISBLANK(INDEX('Policy Characteristics'!F:F,MATCH($C855,'Policy Characteristics'!$C:$C,0))),"",INDEX('Policy Characteristics'!F:F,MATCH($C855,'Policy Characteristics'!$C:$C,0)))</f>
        <v>0</v>
      </c>
      <c r="M855" s="222">
        <f>IF(ISBLANK(INDEX('Policy Characteristics'!G:G,MATCH($C855,'Policy Characteristics'!$C:$C,0))),"",INDEX('Policy Characteristics'!G:G,MATCH($C855,'Policy Characteristics'!$C:$C,0)))</f>
        <v>1</v>
      </c>
      <c r="N855" s="222">
        <f>IF(ISBLANK(INDEX('Policy Characteristics'!H:H,MATCH($C855,'Policy Characteristics'!$C:$C,0))),"",INDEX('Policy Characteristics'!H:H,MATCH($C855,'Policy Characteristics'!$C:$C,0)))</f>
        <v>0.01</v>
      </c>
      <c r="O855" s="354" t="str">
        <f>IF(ISBLANK(INDEX('Policy Characteristics'!I:I,MATCH($C855,'Policy Characteristics'!$C:$C,0))),"",INDEX('Policy Characteristics'!I:I,MATCH($C855,'Policy Characteristics'!$C:$C,0)))</f>
        <v>% of fuel shifted</v>
      </c>
      <c r="P855" s="354" t="str">
        <f>IF(ISBLANK(INDEX('Policy Characteristics'!J:J,MATCH($C855,'Policy Characteristics'!$C:$C,0))),"",INDEX('Policy Characteristics'!J:J,MATCH($C855,'Policy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5" s="354" t="str">
        <f>IF(ISBLANK(INDEX('Policy Characteristics'!K:K,MATCH($C855,'Policy Characteristics'!$C:$C,0))),"",INDEX('Policy Characteristics'!K:K,MATCH($C855,'Policy Characteristics'!$C:$C,0)))</f>
        <v>industry-ag-main.html#fuel-switching</v>
      </c>
      <c r="R855" s="354" t="str">
        <f>IF(ISBLANK(INDEX('Policy Characteristics'!L:L,MATCH($C855,'Policy Characteristics'!$C:$C,0))),"",INDEX('Policy Characteristics'!L:L,MATCH($C855,'Policy Characteristics'!$C:$C,0)))</f>
        <v>industry-elec-and-hydrogen.html</v>
      </c>
    </row>
    <row r="856" spans="1:18" ht="19.899999999999999" customHeight="1">
      <c r="A856" s="354" t="str">
        <f>IF(ISBLANK(INDEX('Policy Characteristics'!A:A,MATCH($C856,'Policy Characteristics'!$C:$C,0))),"",INDEX('Policy Characteristics'!A:A,MATCH($C856,'Policy Characteristics'!$C:$C,0)))</f>
        <v>Industry</v>
      </c>
      <c r="B856" s="366" t="str">
        <f>IF(ISBLANK(INDEX('Policy Characteristics'!B:B,MATCH($C856,'Policy Characteristics'!$C:$C,0))),"",INDEX('Policy Characteristics'!B:B,MATCH($C856,'Policy Characteristics'!$C:$C,0)))</f>
        <v>Electrification</v>
      </c>
      <c r="C856" s="354" t="str">
        <f t="shared" si="41"/>
        <v>Fraction of Eligible Industrial Energy Use Shifted to Electricity</v>
      </c>
      <c r="D856" s="348" t="s">
        <v>826</v>
      </c>
      <c r="E856" t="s">
        <v>846</v>
      </c>
      <c r="F856" t="s">
        <v>827</v>
      </c>
      <c r="G856" s="253" t="s">
        <v>847</v>
      </c>
      <c r="H856" s="18">
        <v>2006</v>
      </c>
      <c r="I856" s="367" t="s">
        <v>670</v>
      </c>
      <c r="J856" s="368" t="str">
        <f>IF(ISBLANK(INDEX('Policy Characteristics'!D:D,MATCH($C856,'Policy Characteristics'!$C:$C,0))),"",INDEX('Policy Characteristics'!D:D,MATCH($C856,'Policy Characteristics'!$C:$C,0)))</f>
        <v>Electrification</v>
      </c>
      <c r="K856" s="354" t="str">
        <f>IF(ISBLANK(INDEX('Policy Characteristics'!E:E,MATCH($C856,'Policy Characteristics'!$C:$C,0))),"",INDEX('Policy Characteristics'!E:E,MATCH($C856,'Policy Characteristics'!$C:$C,0)))</f>
        <v>indst shift to electricity</v>
      </c>
      <c r="L856" s="222">
        <f>IF(ISBLANK(INDEX('Policy Characteristics'!F:F,MATCH($C856,'Policy Characteristics'!$C:$C,0))),"",INDEX('Policy Characteristics'!F:F,MATCH($C856,'Policy Characteristics'!$C:$C,0)))</f>
        <v>0</v>
      </c>
      <c r="M856" s="222">
        <f>IF(ISBLANK(INDEX('Policy Characteristics'!G:G,MATCH($C856,'Policy Characteristics'!$C:$C,0))),"",INDEX('Policy Characteristics'!G:G,MATCH($C856,'Policy Characteristics'!$C:$C,0)))</f>
        <v>1</v>
      </c>
      <c r="N856" s="222">
        <f>IF(ISBLANK(INDEX('Policy Characteristics'!H:H,MATCH($C856,'Policy Characteristics'!$C:$C,0))),"",INDEX('Policy Characteristics'!H:H,MATCH($C856,'Policy Characteristics'!$C:$C,0)))</f>
        <v>0.01</v>
      </c>
      <c r="O856" s="354" t="str">
        <f>IF(ISBLANK(INDEX('Policy Characteristics'!I:I,MATCH($C856,'Policy Characteristics'!$C:$C,0))),"",INDEX('Policy Characteristics'!I:I,MATCH($C856,'Policy Characteristics'!$C:$C,0)))</f>
        <v>% of fuel shifted</v>
      </c>
      <c r="P856" s="354" t="str">
        <f>IF(ISBLANK(INDEX('Policy Characteristics'!J:J,MATCH($C856,'Policy Characteristics'!$C:$C,0))),"",INDEX('Policy Characteristics'!J:J,MATCH($C856,'Policy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6" s="354" t="str">
        <f>IF(ISBLANK(INDEX('Policy Characteristics'!K:K,MATCH($C856,'Policy Characteristics'!$C:$C,0))),"",INDEX('Policy Characteristics'!K:K,MATCH($C856,'Policy Characteristics'!$C:$C,0)))</f>
        <v>industry-ag-main.html#fuel-switching</v>
      </c>
      <c r="R856" s="354" t="str">
        <f>IF(ISBLANK(INDEX('Policy Characteristics'!L:L,MATCH($C856,'Policy Characteristics'!$C:$C,0))),"",INDEX('Policy Characteristics'!L:L,MATCH($C856,'Policy Characteristics'!$C:$C,0)))</f>
        <v>industry-elec-and-hydrogen.html</v>
      </c>
    </row>
    <row r="857" spans="1:18" ht="19.899999999999999" customHeight="1">
      <c r="A857" s="354" t="str">
        <f>IF(ISBLANK(INDEX('Policy Characteristics'!A:A,MATCH($C857,'Policy Characteristics'!$C:$C,0))),"",INDEX('Policy Characteristics'!A:A,MATCH($C857,'Policy Characteristics'!$C:$C,0)))</f>
        <v>Industry</v>
      </c>
      <c r="B857" s="366" t="str">
        <f>IF(ISBLANK(INDEX('Policy Characteristics'!B:B,MATCH($C857,'Policy Characteristics'!$C:$C,0))),"",INDEX('Policy Characteristics'!B:B,MATCH($C857,'Policy Characteristics'!$C:$C,0)))</f>
        <v>Electrification</v>
      </c>
      <c r="C857" s="354" t="str">
        <f t="shared" si="41"/>
        <v>Fraction of Eligible Industrial Energy Use Shifted to Electricity</v>
      </c>
      <c r="D857" s="348" t="s">
        <v>826</v>
      </c>
      <c r="E857" t="s">
        <v>848</v>
      </c>
      <c r="F857" t="s">
        <v>827</v>
      </c>
      <c r="G857" s="253" t="s">
        <v>849</v>
      </c>
      <c r="H857" s="18">
        <v>2007</v>
      </c>
      <c r="I857" s="367" t="s">
        <v>670</v>
      </c>
      <c r="J857" s="368" t="str">
        <f>IF(ISBLANK(INDEX('Policy Characteristics'!D:D,MATCH($C857,'Policy Characteristics'!$C:$C,0))),"",INDEX('Policy Characteristics'!D:D,MATCH($C857,'Policy Characteristics'!$C:$C,0)))</f>
        <v>Electrification</v>
      </c>
      <c r="K857" s="354" t="str">
        <f>IF(ISBLANK(INDEX('Policy Characteristics'!E:E,MATCH($C857,'Policy Characteristics'!$C:$C,0))),"",INDEX('Policy Characteristics'!E:E,MATCH($C857,'Policy Characteristics'!$C:$C,0)))</f>
        <v>indst shift to electricity</v>
      </c>
      <c r="L857" s="222">
        <f>IF(ISBLANK(INDEX('Policy Characteristics'!F:F,MATCH($C857,'Policy Characteristics'!$C:$C,0))),"",INDEX('Policy Characteristics'!F:F,MATCH($C857,'Policy Characteristics'!$C:$C,0)))</f>
        <v>0</v>
      </c>
      <c r="M857" s="222">
        <f>IF(ISBLANK(INDEX('Policy Characteristics'!G:G,MATCH($C857,'Policy Characteristics'!$C:$C,0))),"",INDEX('Policy Characteristics'!G:G,MATCH($C857,'Policy Characteristics'!$C:$C,0)))</f>
        <v>1</v>
      </c>
      <c r="N857" s="222">
        <f>IF(ISBLANK(INDEX('Policy Characteristics'!H:H,MATCH($C857,'Policy Characteristics'!$C:$C,0))),"",INDEX('Policy Characteristics'!H:H,MATCH($C857,'Policy Characteristics'!$C:$C,0)))</f>
        <v>0.01</v>
      </c>
      <c r="O857" s="354" t="str">
        <f>IF(ISBLANK(INDEX('Policy Characteristics'!I:I,MATCH($C857,'Policy Characteristics'!$C:$C,0))),"",INDEX('Policy Characteristics'!I:I,MATCH($C857,'Policy Characteristics'!$C:$C,0)))</f>
        <v>% of fuel shifted</v>
      </c>
      <c r="P857" s="354" t="str">
        <f>IF(ISBLANK(INDEX('Policy Characteristics'!J:J,MATCH($C857,'Policy Characteristics'!$C:$C,0))),"",INDEX('Policy Characteristics'!J:J,MATCH($C857,'Policy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7" s="354" t="str">
        <f>IF(ISBLANK(INDEX('Policy Characteristics'!K:K,MATCH($C857,'Policy Characteristics'!$C:$C,0))),"",INDEX('Policy Characteristics'!K:K,MATCH($C857,'Policy Characteristics'!$C:$C,0)))</f>
        <v>industry-ag-main.html#fuel-switching</v>
      </c>
      <c r="R857" s="354" t="str">
        <f>IF(ISBLANK(INDEX('Policy Characteristics'!L:L,MATCH($C857,'Policy Characteristics'!$C:$C,0))),"",INDEX('Policy Characteristics'!L:L,MATCH($C857,'Policy Characteristics'!$C:$C,0)))</f>
        <v>industry-elec-and-hydrogen.html</v>
      </c>
    </row>
    <row r="858" spans="1:18" ht="19.899999999999999" customHeight="1">
      <c r="A858" s="354" t="str">
        <f>IF(ISBLANK(INDEX('Policy Characteristics'!A:A,MATCH($C858,'Policy Characteristics'!$C:$C,0))),"",INDEX('Policy Characteristics'!A:A,MATCH($C858,'Policy Characteristics'!$C:$C,0)))</f>
        <v>Industry</v>
      </c>
      <c r="B858" s="366" t="str">
        <f>IF(ISBLANK(INDEX('Policy Characteristics'!B:B,MATCH($C858,'Policy Characteristics'!$C:$C,0))),"",INDEX('Policy Characteristics'!B:B,MATCH($C858,'Policy Characteristics'!$C:$C,0)))</f>
        <v>Electrification</v>
      </c>
      <c r="C858" s="354" t="str">
        <f t="shared" si="41"/>
        <v>Fraction of Eligible Industrial Energy Use Shifted to Electricity</v>
      </c>
      <c r="D858" s="348" t="s">
        <v>826</v>
      </c>
      <c r="E858" t="s">
        <v>850</v>
      </c>
      <c r="F858" t="s">
        <v>827</v>
      </c>
      <c r="G858" s="253" t="s">
        <v>851</v>
      </c>
      <c r="H858" s="18">
        <v>2008</v>
      </c>
      <c r="I858" s="367" t="s">
        <v>670</v>
      </c>
      <c r="J858" s="368" t="str">
        <f>IF(ISBLANK(INDEX('Policy Characteristics'!D:D,MATCH($C858,'Policy Characteristics'!$C:$C,0))),"",INDEX('Policy Characteristics'!D:D,MATCH($C858,'Policy Characteristics'!$C:$C,0)))</f>
        <v>Electrification</v>
      </c>
      <c r="K858" s="354" t="str">
        <f>IF(ISBLANK(INDEX('Policy Characteristics'!E:E,MATCH($C858,'Policy Characteristics'!$C:$C,0))),"",INDEX('Policy Characteristics'!E:E,MATCH($C858,'Policy Characteristics'!$C:$C,0)))</f>
        <v>indst shift to electricity</v>
      </c>
      <c r="L858" s="222">
        <f>IF(ISBLANK(INDEX('Policy Characteristics'!F:F,MATCH($C858,'Policy Characteristics'!$C:$C,0))),"",INDEX('Policy Characteristics'!F:F,MATCH($C858,'Policy Characteristics'!$C:$C,0)))</f>
        <v>0</v>
      </c>
      <c r="M858" s="222">
        <f>IF(ISBLANK(INDEX('Policy Characteristics'!G:G,MATCH($C858,'Policy Characteristics'!$C:$C,0))),"",INDEX('Policy Characteristics'!G:G,MATCH($C858,'Policy Characteristics'!$C:$C,0)))</f>
        <v>1</v>
      </c>
      <c r="N858" s="222">
        <f>IF(ISBLANK(INDEX('Policy Characteristics'!H:H,MATCH($C858,'Policy Characteristics'!$C:$C,0))),"",INDEX('Policy Characteristics'!H:H,MATCH($C858,'Policy Characteristics'!$C:$C,0)))</f>
        <v>0.01</v>
      </c>
      <c r="O858" s="354" t="str">
        <f>IF(ISBLANK(INDEX('Policy Characteristics'!I:I,MATCH($C858,'Policy Characteristics'!$C:$C,0))),"",INDEX('Policy Characteristics'!I:I,MATCH($C858,'Policy Characteristics'!$C:$C,0)))</f>
        <v>% of fuel shifted</v>
      </c>
      <c r="P858" s="354" t="str">
        <f>IF(ISBLANK(INDEX('Policy Characteristics'!J:J,MATCH($C858,'Policy Characteristics'!$C:$C,0))),"",INDEX('Policy Characteristics'!J:J,MATCH($C858,'Policy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8" s="354" t="str">
        <f>IF(ISBLANK(INDEX('Policy Characteristics'!K:K,MATCH($C858,'Policy Characteristics'!$C:$C,0))),"",INDEX('Policy Characteristics'!K:K,MATCH($C858,'Policy Characteristics'!$C:$C,0)))</f>
        <v>industry-ag-main.html#fuel-switching</v>
      </c>
      <c r="R858" s="354" t="str">
        <f>IF(ISBLANK(INDEX('Policy Characteristics'!L:L,MATCH($C858,'Policy Characteristics'!$C:$C,0))),"",INDEX('Policy Characteristics'!L:L,MATCH($C858,'Policy Characteristics'!$C:$C,0)))</f>
        <v>industry-elec-and-hydrogen.html</v>
      </c>
    </row>
    <row r="859" spans="1:18" ht="19.899999999999999" customHeight="1">
      <c r="A859" s="354" t="str">
        <f>IF(ISBLANK(INDEX('Policy Characteristics'!A:A,MATCH($C859,'Policy Characteristics'!$C:$C,0))),"",INDEX('Policy Characteristics'!A:A,MATCH($C859,'Policy Characteristics'!$C:$C,0)))</f>
        <v>Industry</v>
      </c>
      <c r="B859" s="366" t="str">
        <f>IF(ISBLANK(INDEX('Policy Characteristics'!B:B,MATCH($C859,'Policy Characteristics'!$C:$C,0))),"",INDEX('Policy Characteristics'!B:B,MATCH($C859,'Policy Characteristics'!$C:$C,0)))</f>
        <v>Electrification</v>
      </c>
      <c r="C859" s="354" t="str">
        <f t="shared" si="41"/>
        <v>Fraction of Eligible Industrial Energy Use Shifted to Electricity</v>
      </c>
      <c r="D859" s="348" t="s">
        <v>826</v>
      </c>
      <c r="E859" t="s">
        <v>852</v>
      </c>
      <c r="F859" t="s">
        <v>827</v>
      </c>
      <c r="G859" s="253" t="s">
        <v>852</v>
      </c>
      <c r="H859" s="18">
        <v>2009</v>
      </c>
      <c r="I859" s="367" t="s">
        <v>670</v>
      </c>
      <c r="J859" s="368" t="str">
        <f>IF(ISBLANK(INDEX('Policy Characteristics'!D:D,MATCH($C859,'Policy Characteristics'!$C:$C,0))),"",INDEX('Policy Characteristics'!D:D,MATCH($C859,'Policy Characteristics'!$C:$C,0)))</f>
        <v>Electrification</v>
      </c>
      <c r="K859" s="354" t="str">
        <f>IF(ISBLANK(INDEX('Policy Characteristics'!E:E,MATCH($C859,'Policy Characteristics'!$C:$C,0))),"",INDEX('Policy Characteristics'!E:E,MATCH($C859,'Policy Characteristics'!$C:$C,0)))</f>
        <v>indst shift to electricity</v>
      </c>
      <c r="L859" s="222">
        <f>IF(ISBLANK(INDEX('Policy Characteristics'!F:F,MATCH($C859,'Policy Characteristics'!$C:$C,0))),"",INDEX('Policy Characteristics'!F:F,MATCH($C859,'Policy Characteristics'!$C:$C,0)))</f>
        <v>0</v>
      </c>
      <c r="M859" s="222">
        <f>IF(ISBLANK(INDEX('Policy Characteristics'!G:G,MATCH($C859,'Policy Characteristics'!$C:$C,0))),"",INDEX('Policy Characteristics'!G:G,MATCH($C859,'Policy Characteristics'!$C:$C,0)))</f>
        <v>1</v>
      </c>
      <c r="N859" s="222">
        <f>IF(ISBLANK(INDEX('Policy Characteristics'!H:H,MATCH($C859,'Policy Characteristics'!$C:$C,0))),"",INDEX('Policy Characteristics'!H:H,MATCH($C859,'Policy Characteristics'!$C:$C,0)))</f>
        <v>0.01</v>
      </c>
      <c r="O859" s="354" t="str">
        <f>IF(ISBLANK(INDEX('Policy Characteristics'!I:I,MATCH($C859,'Policy Characteristics'!$C:$C,0))),"",INDEX('Policy Characteristics'!I:I,MATCH($C859,'Policy Characteristics'!$C:$C,0)))</f>
        <v>% of fuel shifted</v>
      </c>
      <c r="P859" s="354" t="str">
        <f>IF(ISBLANK(INDEX('Policy Characteristics'!J:J,MATCH($C859,'Policy Characteristics'!$C:$C,0))),"",INDEX('Policy Characteristics'!J:J,MATCH($C859,'Policy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9" s="354" t="str">
        <f>IF(ISBLANK(INDEX('Policy Characteristics'!K:K,MATCH($C859,'Policy Characteristics'!$C:$C,0))),"",INDEX('Policy Characteristics'!K:K,MATCH($C859,'Policy Characteristics'!$C:$C,0)))</f>
        <v>industry-ag-main.html#fuel-switching</v>
      </c>
      <c r="R859" s="354" t="str">
        <f>IF(ISBLANK(INDEX('Policy Characteristics'!L:L,MATCH($C859,'Policy Characteristics'!$C:$C,0))),"",INDEX('Policy Characteristics'!L:L,MATCH($C859,'Policy Characteristics'!$C:$C,0)))</f>
        <v>industry-elec-and-hydrogen.html</v>
      </c>
    </row>
    <row r="860" spans="1:18" ht="19.899999999999999" customHeight="1">
      <c r="A860" s="354" t="str">
        <f>IF(ISBLANK(INDEX('Policy Characteristics'!A:A,MATCH($C860,'Policy Characteristics'!$C:$C,0))),"",INDEX('Policy Characteristics'!A:A,MATCH($C860,'Policy Characteristics'!$C:$C,0)))</f>
        <v>Industry</v>
      </c>
      <c r="B860" s="366" t="str">
        <f>IF(ISBLANK(INDEX('Policy Characteristics'!B:B,MATCH($C860,'Policy Characteristics'!$C:$C,0))),"",INDEX('Policy Characteristics'!B:B,MATCH($C860,'Policy Characteristics'!$C:$C,0)))</f>
        <v>Electrification</v>
      </c>
      <c r="C860" s="354" t="str">
        <f t="shared" si="41"/>
        <v>Fraction of Eligible Industrial Energy Use Shifted to Electricity</v>
      </c>
      <c r="D860" s="348" t="s">
        <v>828</v>
      </c>
      <c r="E860" t="s">
        <v>838</v>
      </c>
      <c r="F860" t="s">
        <v>829</v>
      </c>
      <c r="G860" s="253" t="s">
        <v>839</v>
      </c>
      <c r="H860" s="18">
        <v>2010</v>
      </c>
      <c r="I860" s="367" t="s">
        <v>670</v>
      </c>
      <c r="J860" s="368" t="str">
        <f>IF(ISBLANK(INDEX('Policy Characteristics'!D:D,MATCH($C860,'Policy Characteristics'!$C:$C,0))),"",INDEX('Policy Characteristics'!D:D,MATCH($C860,'Policy Characteristics'!$C:$C,0)))</f>
        <v>Electrification</v>
      </c>
      <c r="K860" s="354" t="str">
        <f>IF(ISBLANK(INDEX('Policy Characteristics'!E:E,MATCH($C860,'Policy Characteristics'!$C:$C,0))),"",INDEX('Policy Characteristics'!E:E,MATCH($C860,'Policy Characteristics'!$C:$C,0)))</f>
        <v>indst shift to electricity</v>
      </c>
      <c r="L860" s="222">
        <f>IF(ISBLANK(INDEX('Policy Characteristics'!F:F,MATCH($C860,'Policy Characteristics'!$C:$C,0))),"",INDEX('Policy Characteristics'!F:F,MATCH($C860,'Policy Characteristics'!$C:$C,0)))</f>
        <v>0</v>
      </c>
      <c r="M860" s="222">
        <f>IF(ISBLANK(INDEX('Policy Characteristics'!G:G,MATCH($C860,'Policy Characteristics'!$C:$C,0))),"",INDEX('Policy Characteristics'!G:G,MATCH($C860,'Policy Characteristics'!$C:$C,0)))</f>
        <v>1</v>
      </c>
      <c r="N860" s="222">
        <f>IF(ISBLANK(INDEX('Policy Characteristics'!H:H,MATCH($C860,'Policy Characteristics'!$C:$C,0))),"",INDEX('Policy Characteristics'!H:H,MATCH($C860,'Policy Characteristics'!$C:$C,0)))</f>
        <v>0.01</v>
      </c>
      <c r="O860" s="354" t="str">
        <f>IF(ISBLANK(INDEX('Policy Characteristics'!I:I,MATCH($C860,'Policy Characteristics'!$C:$C,0))),"",INDEX('Policy Characteristics'!I:I,MATCH($C860,'Policy Characteristics'!$C:$C,0)))</f>
        <v>% of fuel shifted</v>
      </c>
      <c r="P860" s="354" t="str">
        <f>IF(ISBLANK(INDEX('Policy Characteristics'!J:J,MATCH($C860,'Policy Characteristics'!$C:$C,0))),"",INDEX('Policy Characteristics'!J:J,MATCH($C860,'Policy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60" s="354" t="str">
        <f>IF(ISBLANK(INDEX('Policy Characteristics'!K:K,MATCH($C860,'Policy Characteristics'!$C:$C,0))),"",INDEX('Policy Characteristics'!K:K,MATCH($C860,'Policy Characteristics'!$C:$C,0)))</f>
        <v>industry-ag-main.html#fuel-switching</v>
      </c>
      <c r="R860" s="354" t="str">
        <f>IF(ISBLANK(INDEX('Policy Characteristics'!L:L,MATCH($C860,'Policy Characteristics'!$C:$C,0))),"",INDEX('Policy Characteristics'!L:L,MATCH($C860,'Policy Characteristics'!$C:$C,0)))</f>
        <v>industry-elec-and-hydrogen.html</v>
      </c>
    </row>
    <row r="861" spans="1:18" ht="19.899999999999999" customHeight="1">
      <c r="A861" s="354" t="str">
        <f>IF(ISBLANK(INDEX('Policy Characteristics'!A:A,MATCH($C861,'Policy Characteristics'!$C:$C,0))),"",INDEX('Policy Characteristics'!A:A,MATCH($C861,'Policy Characteristics'!$C:$C,0)))</f>
        <v>Industry</v>
      </c>
      <c r="B861" s="366" t="str">
        <f>IF(ISBLANK(INDEX('Policy Characteristics'!B:B,MATCH($C861,'Policy Characteristics'!$C:$C,0))),"",INDEX('Policy Characteristics'!B:B,MATCH($C861,'Policy Characteristics'!$C:$C,0)))</f>
        <v>Electrification</v>
      </c>
      <c r="C861" s="354" t="str">
        <f t="shared" si="41"/>
        <v>Fraction of Eligible Industrial Energy Use Shifted to Electricity</v>
      </c>
      <c r="D861" s="348" t="s">
        <v>828</v>
      </c>
      <c r="E861" t="s">
        <v>840</v>
      </c>
      <c r="F861" t="s">
        <v>829</v>
      </c>
      <c r="G861" s="253" t="s">
        <v>841</v>
      </c>
      <c r="H861" s="18">
        <v>2011</v>
      </c>
      <c r="I861" s="367" t="s">
        <v>670</v>
      </c>
      <c r="J861" s="368" t="str">
        <f>IF(ISBLANK(INDEX('Policy Characteristics'!D:D,MATCH($C861,'Policy Characteristics'!$C:$C,0))),"",INDEX('Policy Characteristics'!D:D,MATCH($C861,'Policy Characteristics'!$C:$C,0)))</f>
        <v>Electrification</v>
      </c>
      <c r="K861" s="354" t="str">
        <f>IF(ISBLANK(INDEX('Policy Characteristics'!E:E,MATCH($C861,'Policy Characteristics'!$C:$C,0))),"",INDEX('Policy Characteristics'!E:E,MATCH($C861,'Policy Characteristics'!$C:$C,0)))</f>
        <v>indst shift to electricity</v>
      </c>
      <c r="L861" s="222">
        <f>IF(ISBLANK(INDEX('Policy Characteristics'!F:F,MATCH($C861,'Policy Characteristics'!$C:$C,0))),"",INDEX('Policy Characteristics'!F:F,MATCH($C861,'Policy Characteristics'!$C:$C,0)))</f>
        <v>0</v>
      </c>
      <c r="M861" s="222">
        <f>IF(ISBLANK(INDEX('Policy Characteristics'!G:G,MATCH($C861,'Policy Characteristics'!$C:$C,0))),"",INDEX('Policy Characteristics'!G:G,MATCH($C861,'Policy Characteristics'!$C:$C,0)))</f>
        <v>1</v>
      </c>
      <c r="N861" s="222">
        <f>IF(ISBLANK(INDEX('Policy Characteristics'!H:H,MATCH($C861,'Policy Characteristics'!$C:$C,0))),"",INDEX('Policy Characteristics'!H:H,MATCH($C861,'Policy Characteristics'!$C:$C,0)))</f>
        <v>0.01</v>
      </c>
      <c r="O861" s="354" t="str">
        <f>IF(ISBLANK(INDEX('Policy Characteristics'!I:I,MATCH($C861,'Policy Characteristics'!$C:$C,0))),"",INDEX('Policy Characteristics'!I:I,MATCH($C861,'Policy Characteristics'!$C:$C,0)))</f>
        <v>% of fuel shifted</v>
      </c>
      <c r="P861" s="354" t="str">
        <f>IF(ISBLANK(INDEX('Policy Characteristics'!J:J,MATCH($C861,'Policy Characteristics'!$C:$C,0))),"",INDEX('Policy Characteristics'!J:J,MATCH($C861,'Policy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61" s="354" t="str">
        <f>IF(ISBLANK(INDEX('Policy Characteristics'!K:K,MATCH($C861,'Policy Characteristics'!$C:$C,0))),"",INDEX('Policy Characteristics'!K:K,MATCH($C861,'Policy Characteristics'!$C:$C,0)))</f>
        <v>industry-ag-main.html#fuel-switching</v>
      </c>
      <c r="R861" s="354" t="str">
        <f>IF(ISBLANK(INDEX('Policy Characteristics'!L:L,MATCH($C861,'Policy Characteristics'!$C:$C,0))),"",INDEX('Policy Characteristics'!L:L,MATCH($C861,'Policy Characteristics'!$C:$C,0)))</f>
        <v>industry-elec-and-hydrogen.html</v>
      </c>
    </row>
    <row r="862" spans="1:18" ht="19.899999999999999" customHeight="1">
      <c r="A862" s="354" t="str">
        <f>IF(ISBLANK(INDEX('Policy Characteristics'!A:A,MATCH($C862,'Policy Characteristics'!$C:$C,0))),"",INDEX('Policy Characteristics'!A:A,MATCH($C862,'Policy Characteristics'!$C:$C,0)))</f>
        <v>Industry</v>
      </c>
      <c r="B862" s="366" t="str">
        <f>IF(ISBLANK(INDEX('Policy Characteristics'!B:B,MATCH($C862,'Policy Characteristics'!$C:$C,0))),"",INDEX('Policy Characteristics'!B:B,MATCH($C862,'Policy Characteristics'!$C:$C,0)))</f>
        <v>Electrification</v>
      </c>
      <c r="C862" s="354" t="str">
        <f t="shared" si="41"/>
        <v>Fraction of Eligible Industrial Energy Use Shifted to Electricity</v>
      </c>
      <c r="D862" s="348" t="s">
        <v>828</v>
      </c>
      <c r="E862" t="s">
        <v>842</v>
      </c>
      <c r="F862" t="s">
        <v>829</v>
      </c>
      <c r="G862" s="253" t="s">
        <v>843</v>
      </c>
      <c r="H862" s="18">
        <v>2012</v>
      </c>
      <c r="I862" s="367" t="s">
        <v>670</v>
      </c>
      <c r="J862" s="368" t="str">
        <f>IF(ISBLANK(INDEX('Policy Characteristics'!D:D,MATCH($C862,'Policy Characteristics'!$C:$C,0))),"",INDEX('Policy Characteristics'!D:D,MATCH($C862,'Policy Characteristics'!$C:$C,0)))</f>
        <v>Electrification</v>
      </c>
      <c r="K862" s="354" t="str">
        <f>IF(ISBLANK(INDEX('Policy Characteristics'!E:E,MATCH($C862,'Policy Characteristics'!$C:$C,0))),"",INDEX('Policy Characteristics'!E:E,MATCH($C862,'Policy Characteristics'!$C:$C,0)))</f>
        <v>indst shift to electricity</v>
      </c>
      <c r="L862" s="222">
        <f>IF(ISBLANK(INDEX('Policy Characteristics'!F:F,MATCH($C862,'Policy Characteristics'!$C:$C,0))),"",INDEX('Policy Characteristics'!F:F,MATCH($C862,'Policy Characteristics'!$C:$C,0)))</f>
        <v>0</v>
      </c>
      <c r="M862" s="222">
        <f>IF(ISBLANK(INDEX('Policy Characteristics'!G:G,MATCH($C862,'Policy Characteristics'!$C:$C,0))),"",INDEX('Policy Characteristics'!G:G,MATCH($C862,'Policy Characteristics'!$C:$C,0)))</f>
        <v>1</v>
      </c>
      <c r="N862" s="222">
        <f>IF(ISBLANK(INDEX('Policy Characteristics'!H:H,MATCH($C862,'Policy Characteristics'!$C:$C,0))),"",INDEX('Policy Characteristics'!H:H,MATCH($C862,'Policy Characteristics'!$C:$C,0)))</f>
        <v>0.01</v>
      </c>
      <c r="O862" s="354" t="str">
        <f>IF(ISBLANK(INDEX('Policy Characteristics'!I:I,MATCH($C862,'Policy Characteristics'!$C:$C,0))),"",INDEX('Policy Characteristics'!I:I,MATCH($C862,'Policy Characteristics'!$C:$C,0)))</f>
        <v>% of fuel shifted</v>
      </c>
      <c r="P862" s="354" t="str">
        <f>IF(ISBLANK(INDEX('Policy Characteristics'!J:J,MATCH($C862,'Policy Characteristics'!$C:$C,0))),"",INDEX('Policy Characteristics'!J:J,MATCH($C862,'Policy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62" s="354" t="str">
        <f>IF(ISBLANK(INDEX('Policy Characteristics'!K:K,MATCH($C862,'Policy Characteristics'!$C:$C,0))),"",INDEX('Policy Characteristics'!K:K,MATCH($C862,'Policy Characteristics'!$C:$C,0)))</f>
        <v>industry-ag-main.html#fuel-switching</v>
      </c>
      <c r="R862" s="354" t="str">
        <f>IF(ISBLANK(INDEX('Policy Characteristics'!L:L,MATCH($C862,'Policy Characteristics'!$C:$C,0))),"",INDEX('Policy Characteristics'!L:L,MATCH($C862,'Policy Characteristics'!$C:$C,0)))</f>
        <v>industry-elec-and-hydrogen.html</v>
      </c>
    </row>
    <row r="863" spans="1:18" ht="19.899999999999999" customHeight="1">
      <c r="A863" s="354" t="str">
        <f>IF(ISBLANK(INDEX('Policy Characteristics'!A:A,MATCH($C863,'Policy Characteristics'!$C:$C,0))),"",INDEX('Policy Characteristics'!A:A,MATCH($C863,'Policy Characteristics'!$C:$C,0)))</f>
        <v>Industry</v>
      </c>
      <c r="B863" s="366" t="str">
        <f>IF(ISBLANK(INDEX('Policy Characteristics'!B:B,MATCH($C863,'Policy Characteristics'!$C:$C,0))),"",INDEX('Policy Characteristics'!B:B,MATCH($C863,'Policy Characteristics'!$C:$C,0)))</f>
        <v>Electrification</v>
      </c>
      <c r="C863" s="354" t="str">
        <f t="shared" si="41"/>
        <v>Fraction of Eligible Industrial Energy Use Shifted to Electricity</v>
      </c>
      <c r="D863" s="348" t="s">
        <v>828</v>
      </c>
      <c r="E863" t="s">
        <v>844</v>
      </c>
      <c r="F863" t="s">
        <v>829</v>
      </c>
      <c r="G863" s="253" t="s">
        <v>845</v>
      </c>
      <c r="H863" s="18">
        <v>2013</v>
      </c>
      <c r="I863" s="367" t="s">
        <v>670</v>
      </c>
      <c r="J863" s="368" t="str">
        <f>IF(ISBLANK(INDEX('Policy Characteristics'!D:D,MATCH($C863,'Policy Characteristics'!$C:$C,0))),"",INDEX('Policy Characteristics'!D:D,MATCH($C863,'Policy Characteristics'!$C:$C,0)))</f>
        <v>Electrification</v>
      </c>
      <c r="K863" s="354" t="str">
        <f>IF(ISBLANK(INDEX('Policy Characteristics'!E:E,MATCH($C863,'Policy Characteristics'!$C:$C,0))),"",INDEX('Policy Characteristics'!E:E,MATCH($C863,'Policy Characteristics'!$C:$C,0)))</f>
        <v>indst shift to electricity</v>
      </c>
      <c r="L863" s="222">
        <f>IF(ISBLANK(INDEX('Policy Characteristics'!F:F,MATCH($C863,'Policy Characteristics'!$C:$C,0))),"",INDEX('Policy Characteristics'!F:F,MATCH($C863,'Policy Characteristics'!$C:$C,0)))</f>
        <v>0</v>
      </c>
      <c r="M863" s="222">
        <f>IF(ISBLANK(INDEX('Policy Characteristics'!G:G,MATCH($C863,'Policy Characteristics'!$C:$C,0))),"",INDEX('Policy Characteristics'!G:G,MATCH($C863,'Policy Characteristics'!$C:$C,0)))</f>
        <v>1</v>
      </c>
      <c r="N863" s="222">
        <f>IF(ISBLANK(INDEX('Policy Characteristics'!H:H,MATCH($C863,'Policy Characteristics'!$C:$C,0))),"",INDEX('Policy Characteristics'!H:H,MATCH($C863,'Policy Characteristics'!$C:$C,0)))</f>
        <v>0.01</v>
      </c>
      <c r="O863" s="354" t="str">
        <f>IF(ISBLANK(INDEX('Policy Characteristics'!I:I,MATCH($C863,'Policy Characteristics'!$C:$C,0))),"",INDEX('Policy Characteristics'!I:I,MATCH($C863,'Policy Characteristics'!$C:$C,0)))</f>
        <v>% of fuel shifted</v>
      </c>
      <c r="P863" s="354" t="str">
        <f>IF(ISBLANK(INDEX('Policy Characteristics'!J:J,MATCH($C863,'Policy Characteristics'!$C:$C,0))),"",INDEX('Policy Characteristics'!J:J,MATCH($C863,'Policy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63" s="354" t="str">
        <f>IF(ISBLANK(INDEX('Policy Characteristics'!K:K,MATCH($C863,'Policy Characteristics'!$C:$C,0))),"",INDEX('Policy Characteristics'!K:K,MATCH($C863,'Policy Characteristics'!$C:$C,0)))</f>
        <v>industry-ag-main.html#fuel-switching</v>
      </c>
      <c r="R863" s="354" t="str">
        <f>IF(ISBLANK(INDEX('Policy Characteristics'!L:L,MATCH($C863,'Policy Characteristics'!$C:$C,0))),"",INDEX('Policy Characteristics'!L:L,MATCH($C863,'Policy Characteristics'!$C:$C,0)))</f>
        <v>industry-elec-and-hydrogen.html</v>
      </c>
    </row>
    <row r="864" spans="1:18" ht="19.899999999999999" customHeight="1">
      <c r="A864" s="354" t="str">
        <f>IF(ISBLANK(INDEX('Policy Characteristics'!A:A,MATCH($C864,'Policy Characteristics'!$C:$C,0))),"",INDEX('Policy Characteristics'!A:A,MATCH($C864,'Policy Characteristics'!$C:$C,0)))</f>
        <v>Industry</v>
      </c>
      <c r="B864" s="366" t="str">
        <f>IF(ISBLANK(INDEX('Policy Characteristics'!B:B,MATCH($C864,'Policy Characteristics'!$C:$C,0))),"",INDEX('Policy Characteristics'!B:B,MATCH($C864,'Policy Characteristics'!$C:$C,0)))</f>
        <v>Electrification</v>
      </c>
      <c r="C864" s="354" t="str">
        <f t="shared" si="41"/>
        <v>Fraction of Eligible Industrial Energy Use Shifted to Electricity</v>
      </c>
      <c r="D864" s="348" t="s">
        <v>828</v>
      </c>
      <c r="E864" t="s">
        <v>846</v>
      </c>
      <c r="F864" t="s">
        <v>829</v>
      </c>
      <c r="G864" s="253" t="s">
        <v>847</v>
      </c>
      <c r="H864" s="18">
        <v>2014</v>
      </c>
      <c r="I864" s="367" t="s">
        <v>670</v>
      </c>
      <c r="J864" s="368" t="str">
        <f>IF(ISBLANK(INDEX('Policy Characteristics'!D:D,MATCH($C864,'Policy Characteristics'!$C:$C,0))),"",INDEX('Policy Characteristics'!D:D,MATCH($C864,'Policy Characteristics'!$C:$C,0)))</f>
        <v>Electrification</v>
      </c>
      <c r="K864" s="354" t="str">
        <f>IF(ISBLANK(INDEX('Policy Characteristics'!E:E,MATCH($C864,'Policy Characteristics'!$C:$C,0))),"",INDEX('Policy Characteristics'!E:E,MATCH($C864,'Policy Characteristics'!$C:$C,0)))</f>
        <v>indst shift to electricity</v>
      </c>
      <c r="L864" s="222">
        <f>IF(ISBLANK(INDEX('Policy Characteristics'!F:F,MATCH($C864,'Policy Characteristics'!$C:$C,0))),"",INDEX('Policy Characteristics'!F:F,MATCH($C864,'Policy Characteristics'!$C:$C,0)))</f>
        <v>0</v>
      </c>
      <c r="M864" s="222">
        <f>IF(ISBLANK(INDEX('Policy Characteristics'!G:G,MATCH($C864,'Policy Characteristics'!$C:$C,0))),"",INDEX('Policy Characteristics'!G:G,MATCH($C864,'Policy Characteristics'!$C:$C,0)))</f>
        <v>1</v>
      </c>
      <c r="N864" s="222">
        <f>IF(ISBLANK(INDEX('Policy Characteristics'!H:H,MATCH($C864,'Policy Characteristics'!$C:$C,0))),"",INDEX('Policy Characteristics'!H:H,MATCH($C864,'Policy Characteristics'!$C:$C,0)))</f>
        <v>0.01</v>
      </c>
      <c r="O864" s="354" t="str">
        <f>IF(ISBLANK(INDEX('Policy Characteristics'!I:I,MATCH($C864,'Policy Characteristics'!$C:$C,0))),"",INDEX('Policy Characteristics'!I:I,MATCH($C864,'Policy Characteristics'!$C:$C,0)))</f>
        <v>% of fuel shifted</v>
      </c>
      <c r="P864" s="354" t="str">
        <f>IF(ISBLANK(INDEX('Policy Characteristics'!J:J,MATCH($C864,'Policy Characteristics'!$C:$C,0))),"",INDEX('Policy Characteristics'!J:J,MATCH($C864,'Policy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64" s="354" t="str">
        <f>IF(ISBLANK(INDEX('Policy Characteristics'!K:K,MATCH($C864,'Policy Characteristics'!$C:$C,0))),"",INDEX('Policy Characteristics'!K:K,MATCH($C864,'Policy Characteristics'!$C:$C,0)))</f>
        <v>industry-ag-main.html#fuel-switching</v>
      </c>
      <c r="R864" s="354" t="str">
        <f>IF(ISBLANK(INDEX('Policy Characteristics'!L:L,MATCH($C864,'Policy Characteristics'!$C:$C,0))),"",INDEX('Policy Characteristics'!L:L,MATCH($C864,'Policy Characteristics'!$C:$C,0)))</f>
        <v>industry-elec-and-hydrogen.html</v>
      </c>
    </row>
    <row r="865" spans="1:18" ht="19.899999999999999" customHeight="1">
      <c r="A865" s="354" t="str">
        <f>IF(ISBLANK(INDEX('Policy Characteristics'!A:A,MATCH($C865,'Policy Characteristics'!$C:$C,0))),"",INDEX('Policy Characteristics'!A:A,MATCH($C865,'Policy Characteristics'!$C:$C,0)))</f>
        <v>Industry</v>
      </c>
      <c r="B865" s="366" t="str">
        <f>IF(ISBLANK(INDEX('Policy Characteristics'!B:B,MATCH($C865,'Policy Characteristics'!$C:$C,0))),"",INDEX('Policy Characteristics'!B:B,MATCH($C865,'Policy Characteristics'!$C:$C,0)))</f>
        <v>Electrification</v>
      </c>
      <c r="C865" s="354" t="str">
        <f t="shared" si="41"/>
        <v>Fraction of Eligible Industrial Energy Use Shifted to Electricity</v>
      </c>
      <c r="D865" s="348" t="s">
        <v>828</v>
      </c>
      <c r="E865" t="s">
        <v>848</v>
      </c>
      <c r="F865" t="s">
        <v>829</v>
      </c>
      <c r="G865" s="253" t="s">
        <v>849</v>
      </c>
      <c r="H865" s="18">
        <v>2015</v>
      </c>
      <c r="I865" s="367" t="s">
        <v>670</v>
      </c>
      <c r="J865" s="368" t="str">
        <f>IF(ISBLANK(INDEX('Policy Characteristics'!D:D,MATCH($C865,'Policy Characteristics'!$C:$C,0))),"",INDEX('Policy Characteristics'!D:D,MATCH($C865,'Policy Characteristics'!$C:$C,0)))</f>
        <v>Electrification</v>
      </c>
      <c r="K865" s="354" t="str">
        <f>IF(ISBLANK(INDEX('Policy Characteristics'!E:E,MATCH($C865,'Policy Characteristics'!$C:$C,0))),"",INDEX('Policy Characteristics'!E:E,MATCH($C865,'Policy Characteristics'!$C:$C,0)))</f>
        <v>indst shift to electricity</v>
      </c>
      <c r="L865" s="222">
        <f>IF(ISBLANK(INDEX('Policy Characteristics'!F:F,MATCH($C865,'Policy Characteristics'!$C:$C,0))),"",INDEX('Policy Characteristics'!F:F,MATCH($C865,'Policy Characteristics'!$C:$C,0)))</f>
        <v>0</v>
      </c>
      <c r="M865" s="222">
        <f>IF(ISBLANK(INDEX('Policy Characteristics'!G:G,MATCH($C865,'Policy Characteristics'!$C:$C,0))),"",INDEX('Policy Characteristics'!G:G,MATCH($C865,'Policy Characteristics'!$C:$C,0)))</f>
        <v>1</v>
      </c>
      <c r="N865" s="222">
        <f>IF(ISBLANK(INDEX('Policy Characteristics'!H:H,MATCH($C865,'Policy Characteristics'!$C:$C,0))),"",INDEX('Policy Characteristics'!H:H,MATCH($C865,'Policy Characteristics'!$C:$C,0)))</f>
        <v>0.01</v>
      </c>
      <c r="O865" s="354" t="str">
        <f>IF(ISBLANK(INDEX('Policy Characteristics'!I:I,MATCH($C865,'Policy Characteristics'!$C:$C,0))),"",INDEX('Policy Characteristics'!I:I,MATCH($C865,'Policy Characteristics'!$C:$C,0)))</f>
        <v>% of fuel shifted</v>
      </c>
      <c r="P865" s="354" t="str">
        <f>IF(ISBLANK(INDEX('Policy Characteristics'!J:J,MATCH($C865,'Policy Characteristics'!$C:$C,0))),"",INDEX('Policy Characteristics'!J:J,MATCH($C865,'Policy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65" s="354" t="str">
        <f>IF(ISBLANK(INDEX('Policy Characteristics'!K:K,MATCH($C865,'Policy Characteristics'!$C:$C,0))),"",INDEX('Policy Characteristics'!K:K,MATCH($C865,'Policy Characteristics'!$C:$C,0)))</f>
        <v>industry-ag-main.html#fuel-switching</v>
      </c>
      <c r="R865" s="354" t="str">
        <f>IF(ISBLANK(INDEX('Policy Characteristics'!L:L,MATCH($C865,'Policy Characteristics'!$C:$C,0))),"",INDEX('Policy Characteristics'!L:L,MATCH($C865,'Policy Characteristics'!$C:$C,0)))</f>
        <v>industry-elec-and-hydrogen.html</v>
      </c>
    </row>
    <row r="866" spans="1:18" ht="19.899999999999999" customHeight="1">
      <c r="A866" s="354" t="str">
        <f>IF(ISBLANK(INDEX('Policy Characteristics'!A:A,MATCH($C866,'Policy Characteristics'!$C:$C,0))),"",INDEX('Policy Characteristics'!A:A,MATCH($C866,'Policy Characteristics'!$C:$C,0)))</f>
        <v>Industry</v>
      </c>
      <c r="B866" s="366" t="str">
        <f>IF(ISBLANK(INDEX('Policy Characteristics'!B:B,MATCH($C866,'Policy Characteristics'!$C:$C,0))),"",INDEX('Policy Characteristics'!B:B,MATCH($C866,'Policy Characteristics'!$C:$C,0)))</f>
        <v>Electrification</v>
      </c>
      <c r="C866" s="354" t="str">
        <f t="shared" si="41"/>
        <v>Fraction of Eligible Industrial Energy Use Shifted to Electricity</v>
      </c>
      <c r="D866" s="348" t="s">
        <v>828</v>
      </c>
      <c r="E866" t="s">
        <v>850</v>
      </c>
      <c r="F866" t="s">
        <v>829</v>
      </c>
      <c r="G866" s="253" t="s">
        <v>851</v>
      </c>
      <c r="H866" s="18">
        <v>2016</v>
      </c>
      <c r="I866" s="367" t="s">
        <v>670</v>
      </c>
      <c r="J866" s="368" t="str">
        <f>IF(ISBLANK(INDEX('Policy Characteristics'!D:D,MATCH($C866,'Policy Characteristics'!$C:$C,0))),"",INDEX('Policy Characteristics'!D:D,MATCH($C866,'Policy Characteristics'!$C:$C,0)))</f>
        <v>Electrification</v>
      </c>
      <c r="K866" s="354" t="str">
        <f>IF(ISBLANK(INDEX('Policy Characteristics'!E:E,MATCH($C866,'Policy Characteristics'!$C:$C,0))),"",INDEX('Policy Characteristics'!E:E,MATCH($C866,'Policy Characteristics'!$C:$C,0)))</f>
        <v>indst shift to electricity</v>
      </c>
      <c r="L866" s="222">
        <f>IF(ISBLANK(INDEX('Policy Characteristics'!F:F,MATCH($C866,'Policy Characteristics'!$C:$C,0))),"",INDEX('Policy Characteristics'!F:F,MATCH($C866,'Policy Characteristics'!$C:$C,0)))</f>
        <v>0</v>
      </c>
      <c r="M866" s="222">
        <f>IF(ISBLANK(INDEX('Policy Characteristics'!G:G,MATCH($C866,'Policy Characteristics'!$C:$C,0))),"",INDEX('Policy Characteristics'!G:G,MATCH($C866,'Policy Characteristics'!$C:$C,0)))</f>
        <v>1</v>
      </c>
      <c r="N866" s="222">
        <f>IF(ISBLANK(INDEX('Policy Characteristics'!H:H,MATCH($C866,'Policy Characteristics'!$C:$C,0))),"",INDEX('Policy Characteristics'!H:H,MATCH($C866,'Policy Characteristics'!$C:$C,0)))</f>
        <v>0.01</v>
      </c>
      <c r="O866" s="354" t="str">
        <f>IF(ISBLANK(INDEX('Policy Characteristics'!I:I,MATCH($C866,'Policy Characteristics'!$C:$C,0))),"",INDEX('Policy Characteristics'!I:I,MATCH($C866,'Policy Characteristics'!$C:$C,0)))</f>
        <v>% of fuel shifted</v>
      </c>
      <c r="P866" s="354" t="str">
        <f>IF(ISBLANK(INDEX('Policy Characteristics'!J:J,MATCH($C866,'Policy Characteristics'!$C:$C,0))),"",INDEX('Policy Characteristics'!J:J,MATCH($C866,'Policy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66" s="354" t="str">
        <f>IF(ISBLANK(INDEX('Policy Characteristics'!K:K,MATCH($C866,'Policy Characteristics'!$C:$C,0))),"",INDEX('Policy Characteristics'!K:K,MATCH($C866,'Policy Characteristics'!$C:$C,0)))</f>
        <v>industry-ag-main.html#fuel-switching</v>
      </c>
      <c r="R866" s="354" t="str">
        <f>IF(ISBLANK(INDEX('Policy Characteristics'!L:L,MATCH($C866,'Policy Characteristics'!$C:$C,0))),"",INDEX('Policy Characteristics'!L:L,MATCH($C866,'Policy Characteristics'!$C:$C,0)))</f>
        <v>industry-elec-and-hydrogen.html</v>
      </c>
    </row>
    <row r="867" spans="1:18" ht="19.899999999999999" customHeight="1">
      <c r="A867" s="354" t="str">
        <f>IF(ISBLANK(INDEX('Policy Characteristics'!A:A,MATCH($C867,'Policy Characteristics'!$C:$C,0))),"",INDEX('Policy Characteristics'!A:A,MATCH($C867,'Policy Characteristics'!$C:$C,0)))</f>
        <v>Industry</v>
      </c>
      <c r="B867" s="366" t="str">
        <f>IF(ISBLANK(INDEX('Policy Characteristics'!B:B,MATCH($C867,'Policy Characteristics'!$C:$C,0))),"",INDEX('Policy Characteristics'!B:B,MATCH($C867,'Policy Characteristics'!$C:$C,0)))</f>
        <v>Electrification</v>
      </c>
      <c r="C867" s="354" t="str">
        <f t="shared" si="41"/>
        <v>Fraction of Eligible Industrial Energy Use Shifted to Electricity</v>
      </c>
      <c r="D867" s="348" t="s">
        <v>828</v>
      </c>
      <c r="E867" t="s">
        <v>852</v>
      </c>
      <c r="F867" t="s">
        <v>829</v>
      </c>
      <c r="G867" s="253" t="s">
        <v>852</v>
      </c>
      <c r="H867" s="18">
        <v>2017</v>
      </c>
      <c r="I867" s="367" t="s">
        <v>670</v>
      </c>
      <c r="J867" s="368" t="str">
        <f>IF(ISBLANK(INDEX('Policy Characteristics'!D:D,MATCH($C867,'Policy Characteristics'!$C:$C,0))),"",INDEX('Policy Characteristics'!D:D,MATCH($C867,'Policy Characteristics'!$C:$C,0)))</f>
        <v>Electrification</v>
      </c>
      <c r="K867" s="354" t="str">
        <f>IF(ISBLANK(INDEX('Policy Characteristics'!E:E,MATCH($C867,'Policy Characteristics'!$C:$C,0))),"",INDEX('Policy Characteristics'!E:E,MATCH($C867,'Policy Characteristics'!$C:$C,0)))</f>
        <v>indst shift to electricity</v>
      </c>
      <c r="L867" s="222">
        <f>IF(ISBLANK(INDEX('Policy Characteristics'!F:F,MATCH($C867,'Policy Characteristics'!$C:$C,0))),"",INDEX('Policy Characteristics'!F:F,MATCH($C867,'Policy Characteristics'!$C:$C,0)))</f>
        <v>0</v>
      </c>
      <c r="M867" s="222">
        <f>IF(ISBLANK(INDEX('Policy Characteristics'!G:G,MATCH($C867,'Policy Characteristics'!$C:$C,0))),"",INDEX('Policy Characteristics'!G:G,MATCH($C867,'Policy Characteristics'!$C:$C,0)))</f>
        <v>1</v>
      </c>
      <c r="N867" s="222">
        <f>IF(ISBLANK(INDEX('Policy Characteristics'!H:H,MATCH($C867,'Policy Characteristics'!$C:$C,0))),"",INDEX('Policy Characteristics'!H:H,MATCH($C867,'Policy Characteristics'!$C:$C,0)))</f>
        <v>0.01</v>
      </c>
      <c r="O867" s="354" t="str">
        <f>IF(ISBLANK(INDEX('Policy Characteristics'!I:I,MATCH($C867,'Policy Characteristics'!$C:$C,0))),"",INDEX('Policy Characteristics'!I:I,MATCH($C867,'Policy Characteristics'!$C:$C,0)))</f>
        <v>% of fuel shifted</v>
      </c>
      <c r="P867" s="354" t="str">
        <f>IF(ISBLANK(INDEX('Policy Characteristics'!J:J,MATCH($C867,'Policy Characteristics'!$C:$C,0))),"",INDEX('Policy Characteristics'!J:J,MATCH($C867,'Policy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67" s="354" t="str">
        <f>IF(ISBLANK(INDEX('Policy Characteristics'!K:K,MATCH($C867,'Policy Characteristics'!$C:$C,0))),"",INDEX('Policy Characteristics'!K:K,MATCH($C867,'Policy Characteristics'!$C:$C,0)))</f>
        <v>industry-ag-main.html#fuel-switching</v>
      </c>
      <c r="R867" s="354" t="str">
        <f>IF(ISBLANK(INDEX('Policy Characteristics'!L:L,MATCH($C867,'Policy Characteristics'!$C:$C,0))),"",INDEX('Policy Characteristics'!L:L,MATCH($C867,'Policy Characteristics'!$C:$C,0)))</f>
        <v>industry-elec-and-hydrogen.html</v>
      </c>
    </row>
    <row r="868" spans="1:18" ht="19.899999999999999" customHeight="1">
      <c r="A868" s="354" t="str">
        <f>IF(ISBLANK(INDEX('Policy Characteristics'!A:A,MATCH($C868,'Policy Characteristics'!$C:$C,0))),"",INDEX('Policy Characteristics'!A:A,MATCH($C868,'Policy Characteristics'!$C:$C,0)))</f>
        <v>Industry</v>
      </c>
      <c r="B868" s="366" t="str">
        <f>IF(ISBLANK(INDEX('Policy Characteristics'!B:B,MATCH($C868,'Policy Characteristics'!$C:$C,0))),"",INDEX('Policy Characteristics'!B:B,MATCH($C868,'Policy Characteristics'!$C:$C,0)))</f>
        <v>Electrification</v>
      </c>
      <c r="C868" s="354" t="str">
        <f t="shared" si="41"/>
        <v>Fraction of Eligible Industrial Energy Use Shifted to Electricity</v>
      </c>
      <c r="D868" s="348" t="s">
        <v>830</v>
      </c>
      <c r="E868" t="s">
        <v>838</v>
      </c>
      <c r="F868" t="s">
        <v>831</v>
      </c>
      <c r="G868" s="253" t="s">
        <v>839</v>
      </c>
      <c r="H868" s="18">
        <v>2018</v>
      </c>
      <c r="I868" s="367" t="s">
        <v>670</v>
      </c>
      <c r="J868" s="368" t="str">
        <f>IF(ISBLANK(INDEX('Policy Characteristics'!D:D,MATCH($C868,'Policy Characteristics'!$C:$C,0))),"",INDEX('Policy Characteristics'!D:D,MATCH($C868,'Policy Characteristics'!$C:$C,0)))</f>
        <v>Electrification</v>
      </c>
      <c r="K868" s="354" t="str">
        <f>IF(ISBLANK(INDEX('Policy Characteristics'!E:E,MATCH($C868,'Policy Characteristics'!$C:$C,0))),"",INDEX('Policy Characteristics'!E:E,MATCH($C868,'Policy Characteristics'!$C:$C,0)))</f>
        <v>indst shift to electricity</v>
      </c>
      <c r="L868" s="222">
        <f>IF(ISBLANK(INDEX('Policy Characteristics'!F:F,MATCH($C868,'Policy Characteristics'!$C:$C,0))),"",INDEX('Policy Characteristics'!F:F,MATCH($C868,'Policy Characteristics'!$C:$C,0)))</f>
        <v>0</v>
      </c>
      <c r="M868" s="222">
        <f>IF(ISBLANK(INDEX('Policy Characteristics'!G:G,MATCH($C868,'Policy Characteristics'!$C:$C,0))),"",INDEX('Policy Characteristics'!G:G,MATCH($C868,'Policy Characteristics'!$C:$C,0)))</f>
        <v>1</v>
      </c>
      <c r="N868" s="222">
        <f>IF(ISBLANK(INDEX('Policy Characteristics'!H:H,MATCH($C868,'Policy Characteristics'!$C:$C,0))),"",INDEX('Policy Characteristics'!H:H,MATCH($C868,'Policy Characteristics'!$C:$C,0)))</f>
        <v>0.01</v>
      </c>
      <c r="O868" s="354" t="str">
        <f>IF(ISBLANK(INDEX('Policy Characteristics'!I:I,MATCH($C868,'Policy Characteristics'!$C:$C,0))),"",INDEX('Policy Characteristics'!I:I,MATCH($C868,'Policy Characteristics'!$C:$C,0)))</f>
        <v>% of fuel shifted</v>
      </c>
      <c r="P868" s="354" t="str">
        <f>IF(ISBLANK(INDEX('Policy Characteristics'!J:J,MATCH($C868,'Policy Characteristics'!$C:$C,0))),"",INDEX('Policy Characteristics'!J:J,MATCH($C868,'Policy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68" s="354" t="str">
        <f>IF(ISBLANK(INDEX('Policy Characteristics'!K:K,MATCH($C868,'Policy Characteristics'!$C:$C,0))),"",INDEX('Policy Characteristics'!K:K,MATCH($C868,'Policy Characteristics'!$C:$C,0)))</f>
        <v>industry-ag-main.html#fuel-switching</v>
      </c>
      <c r="R868" s="354" t="str">
        <f>IF(ISBLANK(INDEX('Policy Characteristics'!L:L,MATCH($C868,'Policy Characteristics'!$C:$C,0))),"",INDEX('Policy Characteristics'!L:L,MATCH($C868,'Policy Characteristics'!$C:$C,0)))</f>
        <v>industry-elec-and-hydrogen.html</v>
      </c>
    </row>
    <row r="869" spans="1:18" ht="19.899999999999999" customHeight="1">
      <c r="A869" s="354" t="str">
        <f>IF(ISBLANK(INDEX('Policy Characteristics'!A:A,MATCH($C869,'Policy Characteristics'!$C:$C,0))),"",INDEX('Policy Characteristics'!A:A,MATCH($C869,'Policy Characteristics'!$C:$C,0)))</f>
        <v>Industry</v>
      </c>
      <c r="B869" s="366" t="str">
        <f>IF(ISBLANK(INDEX('Policy Characteristics'!B:B,MATCH($C869,'Policy Characteristics'!$C:$C,0))),"",INDEX('Policy Characteristics'!B:B,MATCH($C869,'Policy Characteristics'!$C:$C,0)))</f>
        <v>Electrification</v>
      </c>
      <c r="C869" s="354" t="str">
        <f t="shared" si="41"/>
        <v>Fraction of Eligible Industrial Energy Use Shifted to Electricity</v>
      </c>
      <c r="D869" s="348" t="s">
        <v>830</v>
      </c>
      <c r="E869" t="s">
        <v>840</v>
      </c>
      <c r="F869" t="s">
        <v>831</v>
      </c>
      <c r="G869" s="253" t="s">
        <v>841</v>
      </c>
      <c r="H869" s="18">
        <v>2019</v>
      </c>
      <c r="I869" s="367" t="s">
        <v>670</v>
      </c>
      <c r="J869" s="368" t="str">
        <f>IF(ISBLANK(INDEX('Policy Characteristics'!D:D,MATCH($C869,'Policy Characteristics'!$C:$C,0))),"",INDEX('Policy Characteristics'!D:D,MATCH($C869,'Policy Characteristics'!$C:$C,0)))</f>
        <v>Electrification</v>
      </c>
      <c r="K869" s="354" t="str">
        <f>IF(ISBLANK(INDEX('Policy Characteristics'!E:E,MATCH($C869,'Policy Characteristics'!$C:$C,0))),"",INDEX('Policy Characteristics'!E:E,MATCH($C869,'Policy Characteristics'!$C:$C,0)))</f>
        <v>indst shift to electricity</v>
      </c>
      <c r="L869" s="222">
        <f>IF(ISBLANK(INDEX('Policy Characteristics'!F:F,MATCH($C869,'Policy Characteristics'!$C:$C,0))),"",INDEX('Policy Characteristics'!F:F,MATCH($C869,'Policy Characteristics'!$C:$C,0)))</f>
        <v>0</v>
      </c>
      <c r="M869" s="222">
        <f>IF(ISBLANK(INDEX('Policy Characteristics'!G:G,MATCH($C869,'Policy Characteristics'!$C:$C,0))),"",INDEX('Policy Characteristics'!G:G,MATCH($C869,'Policy Characteristics'!$C:$C,0)))</f>
        <v>1</v>
      </c>
      <c r="N869" s="222">
        <f>IF(ISBLANK(INDEX('Policy Characteristics'!H:H,MATCH($C869,'Policy Characteristics'!$C:$C,0))),"",INDEX('Policy Characteristics'!H:H,MATCH($C869,'Policy Characteristics'!$C:$C,0)))</f>
        <v>0.01</v>
      </c>
      <c r="O869" s="354" t="str">
        <f>IF(ISBLANK(INDEX('Policy Characteristics'!I:I,MATCH($C869,'Policy Characteristics'!$C:$C,0))),"",INDEX('Policy Characteristics'!I:I,MATCH($C869,'Policy Characteristics'!$C:$C,0)))</f>
        <v>% of fuel shifted</v>
      </c>
      <c r="P869" s="354" t="str">
        <f>IF(ISBLANK(INDEX('Policy Characteristics'!J:J,MATCH($C869,'Policy Characteristics'!$C:$C,0))),"",INDEX('Policy Characteristics'!J:J,MATCH($C869,'Policy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69" s="354" t="str">
        <f>IF(ISBLANK(INDEX('Policy Characteristics'!K:K,MATCH($C869,'Policy Characteristics'!$C:$C,0))),"",INDEX('Policy Characteristics'!K:K,MATCH($C869,'Policy Characteristics'!$C:$C,0)))</f>
        <v>industry-ag-main.html#fuel-switching</v>
      </c>
      <c r="R869" s="354" t="str">
        <f>IF(ISBLANK(INDEX('Policy Characteristics'!L:L,MATCH($C869,'Policy Characteristics'!$C:$C,0))),"",INDEX('Policy Characteristics'!L:L,MATCH($C869,'Policy Characteristics'!$C:$C,0)))</f>
        <v>industry-elec-and-hydrogen.html</v>
      </c>
    </row>
    <row r="870" spans="1:18" ht="19.899999999999999" customHeight="1">
      <c r="A870" s="354" t="str">
        <f>IF(ISBLANK(INDEX('Policy Characteristics'!A:A,MATCH($C870,'Policy Characteristics'!$C:$C,0))),"",INDEX('Policy Characteristics'!A:A,MATCH($C870,'Policy Characteristics'!$C:$C,0)))</f>
        <v>Industry</v>
      </c>
      <c r="B870" s="366" t="str">
        <f>IF(ISBLANK(INDEX('Policy Characteristics'!B:B,MATCH($C870,'Policy Characteristics'!$C:$C,0))),"",INDEX('Policy Characteristics'!B:B,MATCH($C870,'Policy Characteristics'!$C:$C,0)))</f>
        <v>Electrification</v>
      </c>
      <c r="C870" s="354" t="str">
        <f t="shared" si="41"/>
        <v>Fraction of Eligible Industrial Energy Use Shifted to Electricity</v>
      </c>
      <c r="D870" s="348" t="s">
        <v>830</v>
      </c>
      <c r="E870" t="s">
        <v>842</v>
      </c>
      <c r="F870" t="s">
        <v>831</v>
      </c>
      <c r="G870" s="253" t="s">
        <v>843</v>
      </c>
      <c r="H870" s="18">
        <v>2020</v>
      </c>
      <c r="I870" s="367" t="s">
        <v>670</v>
      </c>
      <c r="J870" s="368" t="str">
        <f>IF(ISBLANK(INDEX('Policy Characteristics'!D:D,MATCH($C870,'Policy Characteristics'!$C:$C,0))),"",INDEX('Policy Characteristics'!D:D,MATCH($C870,'Policy Characteristics'!$C:$C,0)))</f>
        <v>Electrification</v>
      </c>
      <c r="K870" s="354" t="str">
        <f>IF(ISBLANK(INDEX('Policy Characteristics'!E:E,MATCH($C870,'Policy Characteristics'!$C:$C,0))),"",INDEX('Policy Characteristics'!E:E,MATCH($C870,'Policy Characteristics'!$C:$C,0)))</f>
        <v>indst shift to electricity</v>
      </c>
      <c r="L870" s="222">
        <f>IF(ISBLANK(INDEX('Policy Characteristics'!F:F,MATCH($C870,'Policy Characteristics'!$C:$C,0))),"",INDEX('Policy Characteristics'!F:F,MATCH($C870,'Policy Characteristics'!$C:$C,0)))</f>
        <v>0</v>
      </c>
      <c r="M870" s="222">
        <f>IF(ISBLANK(INDEX('Policy Characteristics'!G:G,MATCH($C870,'Policy Characteristics'!$C:$C,0))),"",INDEX('Policy Characteristics'!G:G,MATCH($C870,'Policy Characteristics'!$C:$C,0)))</f>
        <v>1</v>
      </c>
      <c r="N870" s="222">
        <f>IF(ISBLANK(INDEX('Policy Characteristics'!H:H,MATCH($C870,'Policy Characteristics'!$C:$C,0))),"",INDEX('Policy Characteristics'!H:H,MATCH($C870,'Policy Characteristics'!$C:$C,0)))</f>
        <v>0.01</v>
      </c>
      <c r="O870" s="354" t="str">
        <f>IF(ISBLANK(INDEX('Policy Characteristics'!I:I,MATCH($C870,'Policy Characteristics'!$C:$C,0))),"",INDEX('Policy Characteristics'!I:I,MATCH($C870,'Policy Characteristics'!$C:$C,0)))</f>
        <v>% of fuel shifted</v>
      </c>
      <c r="P870" s="354" t="str">
        <f>IF(ISBLANK(INDEX('Policy Characteristics'!J:J,MATCH($C870,'Policy Characteristics'!$C:$C,0))),"",INDEX('Policy Characteristics'!J:J,MATCH($C870,'Policy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70" s="354" t="str">
        <f>IF(ISBLANK(INDEX('Policy Characteristics'!K:K,MATCH($C870,'Policy Characteristics'!$C:$C,0))),"",INDEX('Policy Characteristics'!K:K,MATCH($C870,'Policy Characteristics'!$C:$C,0)))</f>
        <v>industry-ag-main.html#fuel-switching</v>
      </c>
      <c r="R870" s="354" t="str">
        <f>IF(ISBLANK(INDEX('Policy Characteristics'!L:L,MATCH($C870,'Policy Characteristics'!$C:$C,0))),"",INDEX('Policy Characteristics'!L:L,MATCH($C870,'Policy Characteristics'!$C:$C,0)))</f>
        <v>industry-elec-and-hydrogen.html</v>
      </c>
    </row>
    <row r="871" spans="1:18" ht="19.899999999999999" customHeight="1">
      <c r="A871" s="354" t="str">
        <f>IF(ISBLANK(INDEX('Policy Characteristics'!A:A,MATCH($C871,'Policy Characteristics'!$C:$C,0))),"",INDEX('Policy Characteristics'!A:A,MATCH($C871,'Policy Characteristics'!$C:$C,0)))</f>
        <v>Industry</v>
      </c>
      <c r="B871" s="366" t="str">
        <f>IF(ISBLANK(INDEX('Policy Characteristics'!B:B,MATCH($C871,'Policy Characteristics'!$C:$C,0))),"",INDEX('Policy Characteristics'!B:B,MATCH($C871,'Policy Characteristics'!$C:$C,0)))</f>
        <v>Electrification</v>
      </c>
      <c r="C871" s="354" t="str">
        <f t="shared" si="41"/>
        <v>Fraction of Eligible Industrial Energy Use Shifted to Electricity</v>
      </c>
      <c r="D871" s="348" t="s">
        <v>830</v>
      </c>
      <c r="E871" t="s">
        <v>844</v>
      </c>
      <c r="F871" t="s">
        <v>831</v>
      </c>
      <c r="G871" s="253" t="s">
        <v>845</v>
      </c>
      <c r="H871" s="18">
        <v>2021</v>
      </c>
      <c r="I871" s="367" t="s">
        <v>670</v>
      </c>
      <c r="J871" s="368" t="str">
        <f>IF(ISBLANK(INDEX('Policy Characteristics'!D:D,MATCH($C871,'Policy Characteristics'!$C:$C,0))),"",INDEX('Policy Characteristics'!D:D,MATCH($C871,'Policy Characteristics'!$C:$C,0)))</f>
        <v>Electrification</v>
      </c>
      <c r="K871" s="354" t="str">
        <f>IF(ISBLANK(INDEX('Policy Characteristics'!E:E,MATCH($C871,'Policy Characteristics'!$C:$C,0))),"",INDEX('Policy Characteristics'!E:E,MATCH($C871,'Policy Characteristics'!$C:$C,0)))</f>
        <v>indst shift to electricity</v>
      </c>
      <c r="L871" s="222">
        <f>IF(ISBLANK(INDEX('Policy Characteristics'!F:F,MATCH($C871,'Policy Characteristics'!$C:$C,0))),"",INDEX('Policy Characteristics'!F:F,MATCH($C871,'Policy Characteristics'!$C:$C,0)))</f>
        <v>0</v>
      </c>
      <c r="M871" s="222">
        <f>IF(ISBLANK(INDEX('Policy Characteristics'!G:G,MATCH($C871,'Policy Characteristics'!$C:$C,0))),"",INDEX('Policy Characteristics'!G:G,MATCH($C871,'Policy Characteristics'!$C:$C,0)))</f>
        <v>1</v>
      </c>
      <c r="N871" s="222">
        <f>IF(ISBLANK(INDEX('Policy Characteristics'!H:H,MATCH($C871,'Policy Characteristics'!$C:$C,0))),"",INDEX('Policy Characteristics'!H:H,MATCH($C871,'Policy Characteristics'!$C:$C,0)))</f>
        <v>0.01</v>
      </c>
      <c r="O871" s="354" t="str">
        <f>IF(ISBLANK(INDEX('Policy Characteristics'!I:I,MATCH($C871,'Policy Characteristics'!$C:$C,0))),"",INDEX('Policy Characteristics'!I:I,MATCH($C871,'Policy Characteristics'!$C:$C,0)))</f>
        <v>% of fuel shifted</v>
      </c>
      <c r="P871" s="354" t="str">
        <f>IF(ISBLANK(INDEX('Policy Characteristics'!J:J,MATCH($C871,'Policy Characteristics'!$C:$C,0))),"",INDEX('Policy Characteristics'!J:J,MATCH($C871,'Policy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71" s="354" t="str">
        <f>IF(ISBLANK(INDEX('Policy Characteristics'!K:K,MATCH($C871,'Policy Characteristics'!$C:$C,0))),"",INDEX('Policy Characteristics'!K:K,MATCH($C871,'Policy Characteristics'!$C:$C,0)))</f>
        <v>industry-ag-main.html#fuel-switching</v>
      </c>
      <c r="R871" s="354" t="str">
        <f>IF(ISBLANK(INDEX('Policy Characteristics'!L:L,MATCH($C871,'Policy Characteristics'!$C:$C,0))),"",INDEX('Policy Characteristics'!L:L,MATCH($C871,'Policy Characteristics'!$C:$C,0)))</f>
        <v>industry-elec-and-hydrogen.html</v>
      </c>
    </row>
    <row r="872" spans="1:18" ht="19.899999999999999" customHeight="1">
      <c r="A872" s="354" t="str">
        <f>IF(ISBLANK(INDEX('Policy Characteristics'!A:A,MATCH($C872,'Policy Characteristics'!$C:$C,0))),"",INDEX('Policy Characteristics'!A:A,MATCH($C872,'Policy Characteristics'!$C:$C,0)))</f>
        <v>Industry</v>
      </c>
      <c r="B872" s="366" t="str">
        <f>IF(ISBLANK(INDEX('Policy Characteristics'!B:B,MATCH($C872,'Policy Characteristics'!$C:$C,0))),"",INDEX('Policy Characteristics'!B:B,MATCH($C872,'Policy Characteristics'!$C:$C,0)))</f>
        <v>Electrification</v>
      </c>
      <c r="C872" s="354" t="str">
        <f t="shared" si="41"/>
        <v>Fraction of Eligible Industrial Energy Use Shifted to Electricity</v>
      </c>
      <c r="D872" s="348" t="s">
        <v>830</v>
      </c>
      <c r="E872" t="s">
        <v>846</v>
      </c>
      <c r="F872" t="s">
        <v>831</v>
      </c>
      <c r="G872" s="253" t="s">
        <v>847</v>
      </c>
      <c r="H872" s="18">
        <v>2022</v>
      </c>
      <c r="I872" s="367" t="s">
        <v>670</v>
      </c>
      <c r="J872" s="368" t="str">
        <f>IF(ISBLANK(INDEX('Policy Characteristics'!D:D,MATCH($C872,'Policy Characteristics'!$C:$C,0))),"",INDEX('Policy Characteristics'!D:D,MATCH($C872,'Policy Characteristics'!$C:$C,0)))</f>
        <v>Electrification</v>
      </c>
      <c r="K872" s="354" t="str">
        <f>IF(ISBLANK(INDEX('Policy Characteristics'!E:E,MATCH($C872,'Policy Characteristics'!$C:$C,0))),"",INDEX('Policy Characteristics'!E:E,MATCH($C872,'Policy Characteristics'!$C:$C,0)))</f>
        <v>indst shift to electricity</v>
      </c>
      <c r="L872" s="222">
        <f>IF(ISBLANK(INDEX('Policy Characteristics'!F:F,MATCH($C872,'Policy Characteristics'!$C:$C,0))),"",INDEX('Policy Characteristics'!F:F,MATCH($C872,'Policy Characteristics'!$C:$C,0)))</f>
        <v>0</v>
      </c>
      <c r="M872" s="222">
        <f>IF(ISBLANK(INDEX('Policy Characteristics'!G:G,MATCH($C872,'Policy Characteristics'!$C:$C,0))),"",INDEX('Policy Characteristics'!G:G,MATCH($C872,'Policy Characteristics'!$C:$C,0)))</f>
        <v>1</v>
      </c>
      <c r="N872" s="222">
        <f>IF(ISBLANK(INDEX('Policy Characteristics'!H:H,MATCH($C872,'Policy Characteristics'!$C:$C,0))),"",INDEX('Policy Characteristics'!H:H,MATCH($C872,'Policy Characteristics'!$C:$C,0)))</f>
        <v>0.01</v>
      </c>
      <c r="O872" s="354" t="str">
        <f>IF(ISBLANK(INDEX('Policy Characteristics'!I:I,MATCH($C872,'Policy Characteristics'!$C:$C,0))),"",INDEX('Policy Characteristics'!I:I,MATCH($C872,'Policy Characteristics'!$C:$C,0)))</f>
        <v>% of fuel shifted</v>
      </c>
      <c r="P872" s="354" t="str">
        <f>IF(ISBLANK(INDEX('Policy Characteristics'!J:J,MATCH($C872,'Policy Characteristics'!$C:$C,0))),"",INDEX('Policy Characteristics'!J:J,MATCH($C872,'Policy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72" s="354" t="str">
        <f>IF(ISBLANK(INDEX('Policy Characteristics'!K:K,MATCH($C872,'Policy Characteristics'!$C:$C,0))),"",INDEX('Policy Characteristics'!K:K,MATCH($C872,'Policy Characteristics'!$C:$C,0)))</f>
        <v>industry-ag-main.html#fuel-switching</v>
      </c>
      <c r="R872" s="354" t="str">
        <f>IF(ISBLANK(INDEX('Policy Characteristics'!L:L,MATCH($C872,'Policy Characteristics'!$C:$C,0))),"",INDEX('Policy Characteristics'!L:L,MATCH($C872,'Policy Characteristics'!$C:$C,0)))</f>
        <v>industry-elec-and-hydrogen.html</v>
      </c>
    </row>
    <row r="873" spans="1:18" ht="19.899999999999999" customHeight="1">
      <c r="A873" s="354" t="str">
        <f>IF(ISBLANK(INDEX('Policy Characteristics'!A:A,MATCH($C873,'Policy Characteristics'!$C:$C,0))),"",INDEX('Policy Characteristics'!A:A,MATCH($C873,'Policy Characteristics'!$C:$C,0)))</f>
        <v>Industry</v>
      </c>
      <c r="B873" s="366" t="str">
        <f>IF(ISBLANK(INDEX('Policy Characteristics'!B:B,MATCH($C873,'Policy Characteristics'!$C:$C,0))),"",INDEX('Policy Characteristics'!B:B,MATCH($C873,'Policy Characteristics'!$C:$C,0)))</f>
        <v>Electrification</v>
      </c>
      <c r="C873" s="354" t="str">
        <f t="shared" si="41"/>
        <v>Fraction of Eligible Industrial Energy Use Shifted to Electricity</v>
      </c>
      <c r="D873" s="348" t="s">
        <v>830</v>
      </c>
      <c r="E873" t="s">
        <v>848</v>
      </c>
      <c r="F873" t="s">
        <v>831</v>
      </c>
      <c r="G873" s="253" t="s">
        <v>849</v>
      </c>
      <c r="H873" s="18">
        <v>2023</v>
      </c>
      <c r="I873" s="367" t="s">
        <v>670</v>
      </c>
      <c r="J873" s="368" t="str">
        <f>IF(ISBLANK(INDEX('Policy Characteristics'!D:D,MATCH($C873,'Policy Characteristics'!$C:$C,0))),"",INDEX('Policy Characteristics'!D:D,MATCH($C873,'Policy Characteristics'!$C:$C,0)))</f>
        <v>Electrification</v>
      </c>
      <c r="K873" s="354" t="str">
        <f>IF(ISBLANK(INDEX('Policy Characteristics'!E:E,MATCH($C873,'Policy Characteristics'!$C:$C,0))),"",INDEX('Policy Characteristics'!E:E,MATCH($C873,'Policy Characteristics'!$C:$C,0)))</f>
        <v>indst shift to electricity</v>
      </c>
      <c r="L873" s="222">
        <f>IF(ISBLANK(INDEX('Policy Characteristics'!F:F,MATCH($C873,'Policy Characteristics'!$C:$C,0))),"",INDEX('Policy Characteristics'!F:F,MATCH($C873,'Policy Characteristics'!$C:$C,0)))</f>
        <v>0</v>
      </c>
      <c r="M873" s="222">
        <f>IF(ISBLANK(INDEX('Policy Characteristics'!G:G,MATCH($C873,'Policy Characteristics'!$C:$C,0))),"",INDEX('Policy Characteristics'!G:G,MATCH($C873,'Policy Characteristics'!$C:$C,0)))</f>
        <v>1</v>
      </c>
      <c r="N873" s="222">
        <f>IF(ISBLANK(INDEX('Policy Characteristics'!H:H,MATCH($C873,'Policy Characteristics'!$C:$C,0))),"",INDEX('Policy Characteristics'!H:H,MATCH($C873,'Policy Characteristics'!$C:$C,0)))</f>
        <v>0.01</v>
      </c>
      <c r="O873" s="354" t="str">
        <f>IF(ISBLANK(INDEX('Policy Characteristics'!I:I,MATCH($C873,'Policy Characteristics'!$C:$C,0))),"",INDEX('Policy Characteristics'!I:I,MATCH($C873,'Policy Characteristics'!$C:$C,0)))</f>
        <v>% of fuel shifted</v>
      </c>
      <c r="P873" s="354" t="str">
        <f>IF(ISBLANK(INDEX('Policy Characteristics'!J:J,MATCH($C873,'Policy Characteristics'!$C:$C,0))),"",INDEX('Policy Characteristics'!J:J,MATCH($C873,'Policy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73" s="354" t="str">
        <f>IF(ISBLANK(INDEX('Policy Characteristics'!K:K,MATCH($C873,'Policy Characteristics'!$C:$C,0))),"",INDEX('Policy Characteristics'!K:K,MATCH($C873,'Policy Characteristics'!$C:$C,0)))</f>
        <v>industry-ag-main.html#fuel-switching</v>
      </c>
      <c r="R873" s="354" t="str">
        <f>IF(ISBLANK(INDEX('Policy Characteristics'!L:L,MATCH($C873,'Policy Characteristics'!$C:$C,0))),"",INDEX('Policy Characteristics'!L:L,MATCH($C873,'Policy Characteristics'!$C:$C,0)))</f>
        <v>industry-elec-and-hydrogen.html</v>
      </c>
    </row>
    <row r="874" spans="1:18" ht="19.899999999999999" customHeight="1">
      <c r="A874" s="354" t="str">
        <f>IF(ISBLANK(INDEX('Policy Characteristics'!A:A,MATCH($C874,'Policy Characteristics'!$C:$C,0))),"",INDEX('Policy Characteristics'!A:A,MATCH($C874,'Policy Characteristics'!$C:$C,0)))</f>
        <v>Industry</v>
      </c>
      <c r="B874" s="366" t="str">
        <f>IF(ISBLANK(INDEX('Policy Characteristics'!B:B,MATCH($C874,'Policy Characteristics'!$C:$C,0))),"",INDEX('Policy Characteristics'!B:B,MATCH($C874,'Policy Characteristics'!$C:$C,0)))</f>
        <v>Electrification</v>
      </c>
      <c r="C874" s="354" t="str">
        <f t="shared" si="41"/>
        <v>Fraction of Eligible Industrial Energy Use Shifted to Electricity</v>
      </c>
      <c r="D874" s="348" t="s">
        <v>830</v>
      </c>
      <c r="E874" t="s">
        <v>850</v>
      </c>
      <c r="F874" t="s">
        <v>831</v>
      </c>
      <c r="G874" s="253" t="s">
        <v>851</v>
      </c>
      <c r="H874" s="18">
        <v>2024</v>
      </c>
      <c r="I874" s="367" t="s">
        <v>670</v>
      </c>
      <c r="J874" s="368" t="str">
        <f>IF(ISBLANK(INDEX('Policy Characteristics'!D:D,MATCH($C874,'Policy Characteristics'!$C:$C,0))),"",INDEX('Policy Characteristics'!D:D,MATCH($C874,'Policy Characteristics'!$C:$C,0)))</f>
        <v>Electrification</v>
      </c>
      <c r="K874" s="354" t="str">
        <f>IF(ISBLANK(INDEX('Policy Characteristics'!E:E,MATCH($C874,'Policy Characteristics'!$C:$C,0))),"",INDEX('Policy Characteristics'!E:E,MATCH($C874,'Policy Characteristics'!$C:$C,0)))</f>
        <v>indst shift to electricity</v>
      </c>
      <c r="L874" s="222">
        <f>IF(ISBLANK(INDEX('Policy Characteristics'!F:F,MATCH($C874,'Policy Characteristics'!$C:$C,0))),"",INDEX('Policy Characteristics'!F:F,MATCH($C874,'Policy Characteristics'!$C:$C,0)))</f>
        <v>0</v>
      </c>
      <c r="M874" s="222">
        <f>IF(ISBLANK(INDEX('Policy Characteristics'!G:G,MATCH($C874,'Policy Characteristics'!$C:$C,0))),"",INDEX('Policy Characteristics'!G:G,MATCH($C874,'Policy Characteristics'!$C:$C,0)))</f>
        <v>1</v>
      </c>
      <c r="N874" s="222">
        <f>IF(ISBLANK(INDEX('Policy Characteristics'!H:H,MATCH($C874,'Policy Characteristics'!$C:$C,0))),"",INDEX('Policy Characteristics'!H:H,MATCH($C874,'Policy Characteristics'!$C:$C,0)))</f>
        <v>0.01</v>
      </c>
      <c r="O874" s="354" t="str">
        <f>IF(ISBLANK(INDEX('Policy Characteristics'!I:I,MATCH($C874,'Policy Characteristics'!$C:$C,0))),"",INDEX('Policy Characteristics'!I:I,MATCH($C874,'Policy Characteristics'!$C:$C,0)))</f>
        <v>% of fuel shifted</v>
      </c>
      <c r="P874" s="354" t="str">
        <f>IF(ISBLANK(INDEX('Policy Characteristics'!J:J,MATCH($C874,'Policy Characteristics'!$C:$C,0))),"",INDEX('Policy Characteristics'!J:J,MATCH($C874,'Policy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74" s="354" t="str">
        <f>IF(ISBLANK(INDEX('Policy Characteristics'!K:K,MATCH($C874,'Policy Characteristics'!$C:$C,0))),"",INDEX('Policy Characteristics'!K:K,MATCH($C874,'Policy Characteristics'!$C:$C,0)))</f>
        <v>industry-ag-main.html#fuel-switching</v>
      </c>
      <c r="R874" s="354" t="str">
        <f>IF(ISBLANK(INDEX('Policy Characteristics'!L:L,MATCH($C874,'Policy Characteristics'!$C:$C,0))),"",INDEX('Policy Characteristics'!L:L,MATCH($C874,'Policy Characteristics'!$C:$C,0)))</f>
        <v>industry-elec-and-hydrogen.html</v>
      </c>
    </row>
    <row r="875" spans="1:18" ht="19.899999999999999" customHeight="1">
      <c r="A875" s="354" t="str">
        <f>IF(ISBLANK(INDEX('Policy Characteristics'!A:A,MATCH($C875,'Policy Characteristics'!$C:$C,0))),"",INDEX('Policy Characteristics'!A:A,MATCH($C875,'Policy Characteristics'!$C:$C,0)))</f>
        <v>Industry</v>
      </c>
      <c r="B875" s="366" t="str">
        <f>IF(ISBLANK(INDEX('Policy Characteristics'!B:B,MATCH($C875,'Policy Characteristics'!$C:$C,0))),"",INDEX('Policy Characteristics'!B:B,MATCH($C875,'Policy Characteristics'!$C:$C,0)))</f>
        <v>Electrification</v>
      </c>
      <c r="C875" s="354" t="str">
        <f t="shared" si="41"/>
        <v>Fraction of Eligible Industrial Energy Use Shifted to Electricity</v>
      </c>
      <c r="D875" s="348" t="s">
        <v>830</v>
      </c>
      <c r="E875" t="s">
        <v>852</v>
      </c>
      <c r="F875" t="s">
        <v>831</v>
      </c>
      <c r="G875" s="253" t="s">
        <v>852</v>
      </c>
      <c r="H875" s="18">
        <v>2025</v>
      </c>
      <c r="I875" s="367" t="s">
        <v>670</v>
      </c>
      <c r="J875" s="368" t="str">
        <f>IF(ISBLANK(INDEX('Policy Characteristics'!D:D,MATCH($C875,'Policy Characteristics'!$C:$C,0))),"",INDEX('Policy Characteristics'!D:D,MATCH($C875,'Policy Characteristics'!$C:$C,0)))</f>
        <v>Electrification</v>
      </c>
      <c r="K875" s="354" t="str">
        <f>IF(ISBLANK(INDEX('Policy Characteristics'!E:E,MATCH($C875,'Policy Characteristics'!$C:$C,0))),"",INDEX('Policy Characteristics'!E:E,MATCH($C875,'Policy Characteristics'!$C:$C,0)))</f>
        <v>indst shift to electricity</v>
      </c>
      <c r="L875" s="222">
        <f>IF(ISBLANK(INDEX('Policy Characteristics'!F:F,MATCH($C875,'Policy Characteristics'!$C:$C,0))),"",INDEX('Policy Characteristics'!F:F,MATCH($C875,'Policy Characteristics'!$C:$C,0)))</f>
        <v>0</v>
      </c>
      <c r="M875" s="222">
        <f>IF(ISBLANK(INDEX('Policy Characteristics'!G:G,MATCH($C875,'Policy Characteristics'!$C:$C,0))),"",INDEX('Policy Characteristics'!G:G,MATCH($C875,'Policy Characteristics'!$C:$C,0)))</f>
        <v>1</v>
      </c>
      <c r="N875" s="222">
        <f>IF(ISBLANK(INDEX('Policy Characteristics'!H:H,MATCH($C875,'Policy Characteristics'!$C:$C,0))),"",INDEX('Policy Characteristics'!H:H,MATCH($C875,'Policy Characteristics'!$C:$C,0)))</f>
        <v>0.01</v>
      </c>
      <c r="O875" s="354" t="str">
        <f>IF(ISBLANK(INDEX('Policy Characteristics'!I:I,MATCH($C875,'Policy Characteristics'!$C:$C,0))),"",INDEX('Policy Characteristics'!I:I,MATCH($C875,'Policy Characteristics'!$C:$C,0)))</f>
        <v>% of fuel shifted</v>
      </c>
      <c r="P875" s="354" t="str">
        <f>IF(ISBLANK(INDEX('Policy Characteristics'!J:J,MATCH($C875,'Policy Characteristics'!$C:$C,0))),"",INDEX('Policy Characteristics'!J:J,MATCH($C875,'Policy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75" s="354" t="str">
        <f>IF(ISBLANK(INDEX('Policy Characteristics'!K:K,MATCH($C875,'Policy Characteristics'!$C:$C,0))),"",INDEX('Policy Characteristics'!K:K,MATCH($C875,'Policy Characteristics'!$C:$C,0)))</f>
        <v>industry-ag-main.html#fuel-switching</v>
      </c>
      <c r="R875" s="354" t="str">
        <f>IF(ISBLANK(INDEX('Policy Characteristics'!L:L,MATCH($C875,'Policy Characteristics'!$C:$C,0))),"",INDEX('Policy Characteristics'!L:L,MATCH($C875,'Policy Characteristics'!$C:$C,0)))</f>
        <v>industry-elec-and-hydrogen.html</v>
      </c>
    </row>
    <row r="876" spans="1:18" ht="19.899999999999999" customHeight="1">
      <c r="A876" s="354" t="str">
        <f>IF(ISBLANK(INDEX('Policy Characteristics'!A:A,MATCH($C876,'Policy Characteristics'!$C:$C,0))),"",INDEX('Policy Characteristics'!A:A,MATCH($C876,'Policy Characteristics'!$C:$C,0)))</f>
        <v>Industry</v>
      </c>
      <c r="B876" s="366" t="str">
        <f>IF(ISBLANK(INDEX('Policy Characteristics'!B:B,MATCH($C876,'Policy Characteristics'!$C:$C,0))),"",INDEX('Policy Characteristics'!B:B,MATCH($C876,'Policy Characteristics'!$C:$C,0)))</f>
        <v>Electrification</v>
      </c>
      <c r="C876" s="354" t="str">
        <f t="shared" si="41"/>
        <v>Fraction of Eligible Industrial Energy Use Shifted to Electricity</v>
      </c>
      <c r="D876" s="348" t="s">
        <v>832</v>
      </c>
      <c r="E876" t="s">
        <v>838</v>
      </c>
      <c r="F876" t="s">
        <v>833</v>
      </c>
      <c r="G876" s="253" t="s">
        <v>839</v>
      </c>
      <c r="H876" s="18">
        <v>2026</v>
      </c>
      <c r="I876" s="367" t="s">
        <v>670</v>
      </c>
      <c r="J876" s="368" t="str">
        <f>IF(ISBLANK(INDEX('Policy Characteristics'!D:D,MATCH($C876,'Policy Characteristics'!$C:$C,0))),"",INDEX('Policy Characteristics'!D:D,MATCH($C876,'Policy Characteristics'!$C:$C,0)))</f>
        <v>Electrification</v>
      </c>
      <c r="K876" s="354" t="str">
        <f>IF(ISBLANK(INDEX('Policy Characteristics'!E:E,MATCH($C876,'Policy Characteristics'!$C:$C,0))),"",INDEX('Policy Characteristics'!E:E,MATCH($C876,'Policy Characteristics'!$C:$C,0)))</f>
        <v>indst shift to electricity</v>
      </c>
      <c r="L876" s="222">
        <f>IF(ISBLANK(INDEX('Policy Characteristics'!F:F,MATCH($C876,'Policy Characteristics'!$C:$C,0))),"",INDEX('Policy Characteristics'!F:F,MATCH($C876,'Policy Characteristics'!$C:$C,0)))</f>
        <v>0</v>
      </c>
      <c r="M876" s="222">
        <f>IF(ISBLANK(INDEX('Policy Characteristics'!G:G,MATCH($C876,'Policy Characteristics'!$C:$C,0))),"",INDEX('Policy Characteristics'!G:G,MATCH($C876,'Policy Characteristics'!$C:$C,0)))</f>
        <v>1</v>
      </c>
      <c r="N876" s="222">
        <f>IF(ISBLANK(INDEX('Policy Characteristics'!H:H,MATCH($C876,'Policy Characteristics'!$C:$C,0))),"",INDEX('Policy Characteristics'!H:H,MATCH($C876,'Policy Characteristics'!$C:$C,0)))</f>
        <v>0.01</v>
      </c>
      <c r="O876" s="354" t="str">
        <f>IF(ISBLANK(INDEX('Policy Characteristics'!I:I,MATCH($C876,'Policy Characteristics'!$C:$C,0))),"",INDEX('Policy Characteristics'!I:I,MATCH($C876,'Policy Characteristics'!$C:$C,0)))</f>
        <v>% of fuel shifted</v>
      </c>
      <c r="P876" s="354" t="str">
        <f>IF(ISBLANK(INDEX('Policy Characteristics'!J:J,MATCH($C876,'Policy Characteristics'!$C:$C,0))),"",INDEX('Policy Characteristics'!J:J,MATCH($C876,'Policy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76" s="354" t="str">
        <f>IF(ISBLANK(INDEX('Policy Characteristics'!K:K,MATCH($C876,'Policy Characteristics'!$C:$C,0))),"",INDEX('Policy Characteristics'!K:K,MATCH($C876,'Policy Characteristics'!$C:$C,0)))</f>
        <v>industry-ag-main.html#fuel-switching</v>
      </c>
      <c r="R876" s="354" t="str">
        <f>IF(ISBLANK(INDEX('Policy Characteristics'!L:L,MATCH($C876,'Policy Characteristics'!$C:$C,0))),"",INDEX('Policy Characteristics'!L:L,MATCH($C876,'Policy Characteristics'!$C:$C,0)))</f>
        <v>industry-elec-and-hydrogen.html</v>
      </c>
    </row>
    <row r="877" spans="1:18" ht="19.899999999999999" customHeight="1">
      <c r="A877" s="354" t="str">
        <f>IF(ISBLANK(INDEX('Policy Characteristics'!A:A,MATCH($C877,'Policy Characteristics'!$C:$C,0))),"",INDEX('Policy Characteristics'!A:A,MATCH($C877,'Policy Characteristics'!$C:$C,0)))</f>
        <v>Industry</v>
      </c>
      <c r="B877" s="366" t="str">
        <f>IF(ISBLANK(INDEX('Policy Characteristics'!B:B,MATCH($C877,'Policy Characteristics'!$C:$C,0))),"",INDEX('Policy Characteristics'!B:B,MATCH($C877,'Policy Characteristics'!$C:$C,0)))</f>
        <v>Electrification</v>
      </c>
      <c r="C877" s="354" t="str">
        <f t="shared" si="41"/>
        <v>Fraction of Eligible Industrial Energy Use Shifted to Electricity</v>
      </c>
      <c r="D877" s="348" t="s">
        <v>832</v>
      </c>
      <c r="E877" t="s">
        <v>840</v>
      </c>
      <c r="F877" t="s">
        <v>833</v>
      </c>
      <c r="G877" s="253" t="s">
        <v>841</v>
      </c>
      <c r="H877" s="18">
        <v>2027</v>
      </c>
      <c r="I877" s="367" t="s">
        <v>670</v>
      </c>
      <c r="J877" s="368" t="str">
        <f>IF(ISBLANK(INDEX('Policy Characteristics'!D:D,MATCH($C877,'Policy Characteristics'!$C:$C,0))),"",INDEX('Policy Characteristics'!D:D,MATCH($C877,'Policy Characteristics'!$C:$C,0)))</f>
        <v>Electrification</v>
      </c>
      <c r="K877" s="354" t="str">
        <f>IF(ISBLANK(INDEX('Policy Characteristics'!E:E,MATCH($C877,'Policy Characteristics'!$C:$C,0))),"",INDEX('Policy Characteristics'!E:E,MATCH($C877,'Policy Characteristics'!$C:$C,0)))</f>
        <v>indst shift to electricity</v>
      </c>
      <c r="L877" s="222">
        <f>IF(ISBLANK(INDEX('Policy Characteristics'!F:F,MATCH($C877,'Policy Characteristics'!$C:$C,0))),"",INDEX('Policy Characteristics'!F:F,MATCH($C877,'Policy Characteristics'!$C:$C,0)))</f>
        <v>0</v>
      </c>
      <c r="M877" s="222">
        <f>IF(ISBLANK(INDEX('Policy Characteristics'!G:G,MATCH($C877,'Policy Characteristics'!$C:$C,0))),"",INDEX('Policy Characteristics'!G:G,MATCH($C877,'Policy Characteristics'!$C:$C,0)))</f>
        <v>1</v>
      </c>
      <c r="N877" s="222">
        <f>IF(ISBLANK(INDEX('Policy Characteristics'!H:H,MATCH($C877,'Policy Characteristics'!$C:$C,0))),"",INDEX('Policy Characteristics'!H:H,MATCH($C877,'Policy Characteristics'!$C:$C,0)))</f>
        <v>0.01</v>
      </c>
      <c r="O877" s="354" t="str">
        <f>IF(ISBLANK(INDEX('Policy Characteristics'!I:I,MATCH($C877,'Policy Characteristics'!$C:$C,0))),"",INDEX('Policy Characteristics'!I:I,MATCH($C877,'Policy Characteristics'!$C:$C,0)))</f>
        <v>% of fuel shifted</v>
      </c>
      <c r="P877" s="354" t="str">
        <f>IF(ISBLANK(INDEX('Policy Characteristics'!J:J,MATCH($C877,'Policy Characteristics'!$C:$C,0))),"",INDEX('Policy Characteristics'!J:J,MATCH($C877,'Policy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77" s="354" t="str">
        <f>IF(ISBLANK(INDEX('Policy Characteristics'!K:K,MATCH($C877,'Policy Characteristics'!$C:$C,0))),"",INDEX('Policy Characteristics'!K:K,MATCH($C877,'Policy Characteristics'!$C:$C,0)))</f>
        <v>industry-ag-main.html#fuel-switching</v>
      </c>
      <c r="R877" s="354" t="str">
        <f>IF(ISBLANK(INDEX('Policy Characteristics'!L:L,MATCH($C877,'Policy Characteristics'!$C:$C,0))),"",INDEX('Policy Characteristics'!L:L,MATCH($C877,'Policy Characteristics'!$C:$C,0)))</f>
        <v>industry-elec-and-hydrogen.html</v>
      </c>
    </row>
    <row r="878" spans="1:18" ht="19.899999999999999" customHeight="1">
      <c r="A878" s="354" t="str">
        <f>IF(ISBLANK(INDEX('Policy Characteristics'!A:A,MATCH($C878,'Policy Characteristics'!$C:$C,0))),"",INDEX('Policy Characteristics'!A:A,MATCH($C878,'Policy Characteristics'!$C:$C,0)))</f>
        <v>Industry</v>
      </c>
      <c r="B878" s="366" t="str">
        <f>IF(ISBLANK(INDEX('Policy Characteristics'!B:B,MATCH($C878,'Policy Characteristics'!$C:$C,0))),"",INDEX('Policy Characteristics'!B:B,MATCH($C878,'Policy Characteristics'!$C:$C,0)))</f>
        <v>Electrification</v>
      </c>
      <c r="C878" s="354" t="str">
        <f t="shared" si="41"/>
        <v>Fraction of Eligible Industrial Energy Use Shifted to Electricity</v>
      </c>
      <c r="D878" s="348" t="s">
        <v>832</v>
      </c>
      <c r="E878" t="s">
        <v>842</v>
      </c>
      <c r="F878" t="s">
        <v>833</v>
      </c>
      <c r="G878" s="253" t="s">
        <v>843</v>
      </c>
      <c r="H878" s="18">
        <v>2028</v>
      </c>
      <c r="I878" s="367" t="s">
        <v>670</v>
      </c>
      <c r="J878" s="368" t="str">
        <f>IF(ISBLANK(INDEX('Policy Characteristics'!D:D,MATCH($C878,'Policy Characteristics'!$C:$C,0))),"",INDEX('Policy Characteristics'!D:D,MATCH($C878,'Policy Characteristics'!$C:$C,0)))</f>
        <v>Electrification</v>
      </c>
      <c r="K878" s="354" t="str">
        <f>IF(ISBLANK(INDEX('Policy Characteristics'!E:E,MATCH($C878,'Policy Characteristics'!$C:$C,0))),"",INDEX('Policy Characteristics'!E:E,MATCH($C878,'Policy Characteristics'!$C:$C,0)))</f>
        <v>indst shift to electricity</v>
      </c>
      <c r="L878" s="222">
        <f>IF(ISBLANK(INDEX('Policy Characteristics'!F:F,MATCH($C878,'Policy Characteristics'!$C:$C,0))),"",INDEX('Policy Characteristics'!F:F,MATCH($C878,'Policy Characteristics'!$C:$C,0)))</f>
        <v>0</v>
      </c>
      <c r="M878" s="222">
        <f>IF(ISBLANK(INDEX('Policy Characteristics'!G:G,MATCH($C878,'Policy Characteristics'!$C:$C,0))),"",INDEX('Policy Characteristics'!G:G,MATCH($C878,'Policy Characteristics'!$C:$C,0)))</f>
        <v>1</v>
      </c>
      <c r="N878" s="222">
        <f>IF(ISBLANK(INDEX('Policy Characteristics'!H:H,MATCH($C878,'Policy Characteristics'!$C:$C,0))),"",INDEX('Policy Characteristics'!H:H,MATCH($C878,'Policy Characteristics'!$C:$C,0)))</f>
        <v>0.01</v>
      </c>
      <c r="O878" s="354" t="str">
        <f>IF(ISBLANK(INDEX('Policy Characteristics'!I:I,MATCH($C878,'Policy Characteristics'!$C:$C,0))),"",INDEX('Policy Characteristics'!I:I,MATCH($C878,'Policy Characteristics'!$C:$C,0)))</f>
        <v>% of fuel shifted</v>
      </c>
      <c r="P878" s="354" t="str">
        <f>IF(ISBLANK(INDEX('Policy Characteristics'!J:J,MATCH($C878,'Policy Characteristics'!$C:$C,0))),"",INDEX('Policy Characteristics'!J:J,MATCH($C878,'Policy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78" s="354" t="str">
        <f>IF(ISBLANK(INDEX('Policy Characteristics'!K:K,MATCH($C878,'Policy Characteristics'!$C:$C,0))),"",INDEX('Policy Characteristics'!K:K,MATCH($C878,'Policy Characteristics'!$C:$C,0)))</f>
        <v>industry-ag-main.html#fuel-switching</v>
      </c>
      <c r="R878" s="354" t="str">
        <f>IF(ISBLANK(INDEX('Policy Characteristics'!L:L,MATCH($C878,'Policy Characteristics'!$C:$C,0))),"",INDEX('Policy Characteristics'!L:L,MATCH($C878,'Policy Characteristics'!$C:$C,0)))</f>
        <v>industry-elec-and-hydrogen.html</v>
      </c>
    </row>
    <row r="879" spans="1:18" ht="19.899999999999999" customHeight="1">
      <c r="A879" s="354" t="str">
        <f>IF(ISBLANK(INDEX('Policy Characteristics'!A:A,MATCH($C879,'Policy Characteristics'!$C:$C,0))),"",INDEX('Policy Characteristics'!A:A,MATCH($C879,'Policy Characteristics'!$C:$C,0)))</f>
        <v>Industry</v>
      </c>
      <c r="B879" s="366" t="str">
        <f>IF(ISBLANK(INDEX('Policy Characteristics'!B:B,MATCH($C879,'Policy Characteristics'!$C:$C,0))),"",INDEX('Policy Characteristics'!B:B,MATCH($C879,'Policy Characteristics'!$C:$C,0)))</f>
        <v>Electrification</v>
      </c>
      <c r="C879" s="354" t="str">
        <f t="shared" si="41"/>
        <v>Fraction of Eligible Industrial Energy Use Shifted to Electricity</v>
      </c>
      <c r="D879" s="348" t="s">
        <v>832</v>
      </c>
      <c r="E879" t="s">
        <v>844</v>
      </c>
      <c r="F879" t="s">
        <v>833</v>
      </c>
      <c r="G879" s="253" t="s">
        <v>845</v>
      </c>
      <c r="H879" s="18">
        <v>2029</v>
      </c>
      <c r="I879" s="367" t="s">
        <v>670</v>
      </c>
      <c r="J879" s="368" t="str">
        <f>IF(ISBLANK(INDEX('Policy Characteristics'!D:D,MATCH($C879,'Policy Characteristics'!$C:$C,0))),"",INDEX('Policy Characteristics'!D:D,MATCH($C879,'Policy Characteristics'!$C:$C,0)))</f>
        <v>Electrification</v>
      </c>
      <c r="K879" s="354" t="str">
        <f>IF(ISBLANK(INDEX('Policy Characteristics'!E:E,MATCH($C879,'Policy Characteristics'!$C:$C,0))),"",INDEX('Policy Characteristics'!E:E,MATCH($C879,'Policy Characteristics'!$C:$C,0)))</f>
        <v>indst shift to electricity</v>
      </c>
      <c r="L879" s="222">
        <f>IF(ISBLANK(INDEX('Policy Characteristics'!F:F,MATCH($C879,'Policy Characteristics'!$C:$C,0))),"",INDEX('Policy Characteristics'!F:F,MATCH($C879,'Policy Characteristics'!$C:$C,0)))</f>
        <v>0</v>
      </c>
      <c r="M879" s="222">
        <f>IF(ISBLANK(INDEX('Policy Characteristics'!G:G,MATCH($C879,'Policy Characteristics'!$C:$C,0))),"",INDEX('Policy Characteristics'!G:G,MATCH($C879,'Policy Characteristics'!$C:$C,0)))</f>
        <v>1</v>
      </c>
      <c r="N879" s="222">
        <f>IF(ISBLANK(INDEX('Policy Characteristics'!H:H,MATCH($C879,'Policy Characteristics'!$C:$C,0))),"",INDEX('Policy Characteristics'!H:H,MATCH($C879,'Policy Characteristics'!$C:$C,0)))</f>
        <v>0.01</v>
      </c>
      <c r="O879" s="354" t="str">
        <f>IF(ISBLANK(INDEX('Policy Characteristics'!I:I,MATCH($C879,'Policy Characteristics'!$C:$C,0))),"",INDEX('Policy Characteristics'!I:I,MATCH($C879,'Policy Characteristics'!$C:$C,0)))</f>
        <v>% of fuel shifted</v>
      </c>
      <c r="P879" s="354" t="str">
        <f>IF(ISBLANK(INDEX('Policy Characteristics'!J:J,MATCH($C879,'Policy Characteristics'!$C:$C,0))),"",INDEX('Policy Characteristics'!J:J,MATCH($C879,'Policy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79" s="354" t="str">
        <f>IF(ISBLANK(INDEX('Policy Characteristics'!K:K,MATCH($C879,'Policy Characteristics'!$C:$C,0))),"",INDEX('Policy Characteristics'!K:K,MATCH($C879,'Policy Characteristics'!$C:$C,0)))</f>
        <v>industry-ag-main.html#fuel-switching</v>
      </c>
      <c r="R879" s="354" t="str">
        <f>IF(ISBLANK(INDEX('Policy Characteristics'!L:L,MATCH($C879,'Policy Characteristics'!$C:$C,0))),"",INDEX('Policy Characteristics'!L:L,MATCH($C879,'Policy Characteristics'!$C:$C,0)))</f>
        <v>industry-elec-and-hydrogen.html</v>
      </c>
    </row>
    <row r="880" spans="1:18" ht="19.899999999999999" customHeight="1">
      <c r="A880" s="354" t="str">
        <f>IF(ISBLANK(INDEX('Policy Characteristics'!A:A,MATCH($C880,'Policy Characteristics'!$C:$C,0))),"",INDEX('Policy Characteristics'!A:A,MATCH($C880,'Policy Characteristics'!$C:$C,0)))</f>
        <v>Industry</v>
      </c>
      <c r="B880" s="366" t="str">
        <f>IF(ISBLANK(INDEX('Policy Characteristics'!B:B,MATCH($C880,'Policy Characteristics'!$C:$C,0))),"",INDEX('Policy Characteristics'!B:B,MATCH($C880,'Policy Characteristics'!$C:$C,0)))</f>
        <v>Electrification</v>
      </c>
      <c r="C880" s="354" t="str">
        <f t="shared" si="41"/>
        <v>Fraction of Eligible Industrial Energy Use Shifted to Electricity</v>
      </c>
      <c r="D880" s="348" t="s">
        <v>832</v>
      </c>
      <c r="E880" t="s">
        <v>846</v>
      </c>
      <c r="F880" t="s">
        <v>833</v>
      </c>
      <c r="G880" s="253" t="s">
        <v>847</v>
      </c>
      <c r="H880" s="18">
        <v>2030</v>
      </c>
      <c r="I880" s="367" t="s">
        <v>670</v>
      </c>
      <c r="J880" s="368" t="str">
        <f>IF(ISBLANK(INDEX('Policy Characteristics'!D:D,MATCH($C880,'Policy Characteristics'!$C:$C,0))),"",INDEX('Policy Characteristics'!D:D,MATCH($C880,'Policy Characteristics'!$C:$C,0)))</f>
        <v>Electrification</v>
      </c>
      <c r="K880" s="354" t="str">
        <f>IF(ISBLANK(INDEX('Policy Characteristics'!E:E,MATCH($C880,'Policy Characteristics'!$C:$C,0))),"",INDEX('Policy Characteristics'!E:E,MATCH($C880,'Policy Characteristics'!$C:$C,0)))</f>
        <v>indst shift to electricity</v>
      </c>
      <c r="L880" s="222">
        <f>IF(ISBLANK(INDEX('Policy Characteristics'!F:F,MATCH($C880,'Policy Characteristics'!$C:$C,0))),"",INDEX('Policy Characteristics'!F:F,MATCH($C880,'Policy Characteristics'!$C:$C,0)))</f>
        <v>0</v>
      </c>
      <c r="M880" s="222">
        <f>IF(ISBLANK(INDEX('Policy Characteristics'!G:G,MATCH($C880,'Policy Characteristics'!$C:$C,0))),"",INDEX('Policy Characteristics'!G:G,MATCH($C880,'Policy Characteristics'!$C:$C,0)))</f>
        <v>1</v>
      </c>
      <c r="N880" s="222">
        <f>IF(ISBLANK(INDEX('Policy Characteristics'!H:H,MATCH($C880,'Policy Characteristics'!$C:$C,0))),"",INDEX('Policy Characteristics'!H:H,MATCH($C880,'Policy Characteristics'!$C:$C,0)))</f>
        <v>0.01</v>
      </c>
      <c r="O880" s="354" t="str">
        <f>IF(ISBLANK(INDEX('Policy Characteristics'!I:I,MATCH($C880,'Policy Characteristics'!$C:$C,0))),"",INDEX('Policy Characteristics'!I:I,MATCH($C880,'Policy Characteristics'!$C:$C,0)))</f>
        <v>% of fuel shifted</v>
      </c>
      <c r="P880" s="354" t="str">
        <f>IF(ISBLANK(INDEX('Policy Characteristics'!J:J,MATCH($C880,'Policy Characteristics'!$C:$C,0))),"",INDEX('Policy Characteristics'!J:J,MATCH($C880,'Policy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80" s="354" t="str">
        <f>IF(ISBLANK(INDEX('Policy Characteristics'!K:K,MATCH($C880,'Policy Characteristics'!$C:$C,0))),"",INDEX('Policy Characteristics'!K:K,MATCH($C880,'Policy Characteristics'!$C:$C,0)))</f>
        <v>industry-ag-main.html#fuel-switching</v>
      </c>
      <c r="R880" s="354" t="str">
        <f>IF(ISBLANK(INDEX('Policy Characteristics'!L:L,MATCH($C880,'Policy Characteristics'!$C:$C,0))),"",INDEX('Policy Characteristics'!L:L,MATCH($C880,'Policy Characteristics'!$C:$C,0)))</f>
        <v>industry-elec-and-hydrogen.html</v>
      </c>
    </row>
    <row r="881" spans="1:18" ht="19.899999999999999" customHeight="1">
      <c r="A881" s="354" t="str">
        <f>IF(ISBLANK(INDEX('Policy Characteristics'!A:A,MATCH($C881,'Policy Characteristics'!$C:$C,0))),"",INDEX('Policy Characteristics'!A:A,MATCH($C881,'Policy Characteristics'!$C:$C,0)))</f>
        <v>Industry</v>
      </c>
      <c r="B881" s="366" t="str">
        <f>IF(ISBLANK(INDEX('Policy Characteristics'!B:B,MATCH($C881,'Policy Characteristics'!$C:$C,0))),"",INDEX('Policy Characteristics'!B:B,MATCH($C881,'Policy Characteristics'!$C:$C,0)))</f>
        <v>Electrification</v>
      </c>
      <c r="C881" s="354" t="str">
        <f t="shared" si="41"/>
        <v>Fraction of Eligible Industrial Energy Use Shifted to Electricity</v>
      </c>
      <c r="D881" s="348" t="s">
        <v>832</v>
      </c>
      <c r="E881" t="s">
        <v>848</v>
      </c>
      <c r="F881" t="s">
        <v>833</v>
      </c>
      <c r="G881" s="253" t="s">
        <v>849</v>
      </c>
      <c r="H881" s="18">
        <v>2031</v>
      </c>
      <c r="I881" s="367" t="s">
        <v>670</v>
      </c>
      <c r="J881" s="368" t="str">
        <f>IF(ISBLANK(INDEX('Policy Characteristics'!D:D,MATCH($C881,'Policy Characteristics'!$C:$C,0))),"",INDEX('Policy Characteristics'!D:D,MATCH($C881,'Policy Characteristics'!$C:$C,0)))</f>
        <v>Electrification</v>
      </c>
      <c r="K881" s="354" t="str">
        <f>IF(ISBLANK(INDEX('Policy Characteristics'!E:E,MATCH($C881,'Policy Characteristics'!$C:$C,0))),"",INDEX('Policy Characteristics'!E:E,MATCH($C881,'Policy Characteristics'!$C:$C,0)))</f>
        <v>indst shift to electricity</v>
      </c>
      <c r="L881" s="222">
        <f>IF(ISBLANK(INDEX('Policy Characteristics'!F:F,MATCH($C881,'Policy Characteristics'!$C:$C,0))),"",INDEX('Policy Characteristics'!F:F,MATCH($C881,'Policy Characteristics'!$C:$C,0)))</f>
        <v>0</v>
      </c>
      <c r="M881" s="222">
        <f>IF(ISBLANK(INDEX('Policy Characteristics'!G:G,MATCH($C881,'Policy Characteristics'!$C:$C,0))),"",INDEX('Policy Characteristics'!G:G,MATCH($C881,'Policy Characteristics'!$C:$C,0)))</f>
        <v>1</v>
      </c>
      <c r="N881" s="222">
        <f>IF(ISBLANK(INDEX('Policy Characteristics'!H:H,MATCH($C881,'Policy Characteristics'!$C:$C,0))),"",INDEX('Policy Characteristics'!H:H,MATCH($C881,'Policy Characteristics'!$C:$C,0)))</f>
        <v>0.01</v>
      </c>
      <c r="O881" s="354" t="str">
        <f>IF(ISBLANK(INDEX('Policy Characteristics'!I:I,MATCH($C881,'Policy Characteristics'!$C:$C,0))),"",INDEX('Policy Characteristics'!I:I,MATCH($C881,'Policy Characteristics'!$C:$C,0)))</f>
        <v>% of fuel shifted</v>
      </c>
      <c r="P881" s="354" t="str">
        <f>IF(ISBLANK(INDEX('Policy Characteristics'!J:J,MATCH($C881,'Policy Characteristics'!$C:$C,0))),"",INDEX('Policy Characteristics'!J:J,MATCH($C881,'Policy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81" s="354" t="str">
        <f>IF(ISBLANK(INDEX('Policy Characteristics'!K:K,MATCH($C881,'Policy Characteristics'!$C:$C,0))),"",INDEX('Policy Characteristics'!K:K,MATCH($C881,'Policy Characteristics'!$C:$C,0)))</f>
        <v>industry-ag-main.html#fuel-switching</v>
      </c>
      <c r="R881" s="354" t="str">
        <f>IF(ISBLANK(INDEX('Policy Characteristics'!L:L,MATCH($C881,'Policy Characteristics'!$C:$C,0))),"",INDEX('Policy Characteristics'!L:L,MATCH($C881,'Policy Characteristics'!$C:$C,0)))</f>
        <v>industry-elec-and-hydrogen.html</v>
      </c>
    </row>
    <row r="882" spans="1:18" ht="19.899999999999999" customHeight="1">
      <c r="A882" s="354" t="str">
        <f>IF(ISBLANK(INDEX('Policy Characteristics'!A:A,MATCH($C882,'Policy Characteristics'!$C:$C,0))),"",INDEX('Policy Characteristics'!A:A,MATCH($C882,'Policy Characteristics'!$C:$C,0)))</f>
        <v>Industry</v>
      </c>
      <c r="B882" s="366" t="str">
        <f>IF(ISBLANK(INDEX('Policy Characteristics'!B:B,MATCH($C882,'Policy Characteristics'!$C:$C,0))),"",INDEX('Policy Characteristics'!B:B,MATCH($C882,'Policy Characteristics'!$C:$C,0)))</f>
        <v>Electrification</v>
      </c>
      <c r="C882" s="354" t="str">
        <f t="shared" si="41"/>
        <v>Fraction of Eligible Industrial Energy Use Shifted to Electricity</v>
      </c>
      <c r="D882" s="348" t="s">
        <v>832</v>
      </c>
      <c r="E882" t="s">
        <v>850</v>
      </c>
      <c r="F882" t="s">
        <v>833</v>
      </c>
      <c r="G882" s="253" t="s">
        <v>851</v>
      </c>
      <c r="H882" s="18">
        <v>2032</v>
      </c>
      <c r="I882" s="367" t="s">
        <v>670</v>
      </c>
      <c r="J882" s="368" t="str">
        <f>IF(ISBLANK(INDEX('Policy Characteristics'!D:D,MATCH($C882,'Policy Characteristics'!$C:$C,0))),"",INDEX('Policy Characteristics'!D:D,MATCH($C882,'Policy Characteristics'!$C:$C,0)))</f>
        <v>Electrification</v>
      </c>
      <c r="K882" s="354" t="str">
        <f>IF(ISBLANK(INDEX('Policy Characteristics'!E:E,MATCH($C882,'Policy Characteristics'!$C:$C,0))),"",INDEX('Policy Characteristics'!E:E,MATCH($C882,'Policy Characteristics'!$C:$C,0)))</f>
        <v>indst shift to electricity</v>
      </c>
      <c r="L882" s="222">
        <f>IF(ISBLANK(INDEX('Policy Characteristics'!F:F,MATCH($C882,'Policy Characteristics'!$C:$C,0))),"",INDEX('Policy Characteristics'!F:F,MATCH($C882,'Policy Characteristics'!$C:$C,0)))</f>
        <v>0</v>
      </c>
      <c r="M882" s="222">
        <f>IF(ISBLANK(INDEX('Policy Characteristics'!G:G,MATCH($C882,'Policy Characteristics'!$C:$C,0))),"",INDEX('Policy Characteristics'!G:G,MATCH($C882,'Policy Characteristics'!$C:$C,0)))</f>
        <v>1</v>
      </c>
      <c r="N882" s="222">
        <f>IF(ISBLANK(INDEX('Policy Characteristics'!H:H,MATCH($C882,'Policy Characteristics'!$C:$C,0))),"",INDEX('Policy Characteristics'!H:H,MATCH($C882,'Policy Characteristics'!$C:$C,0)))</f>
        <v>0.01</v>
      </c>
      <c r="O882" s="354" t="str">
        <f>IF(ISBLANK(INDEX('Policy Characteristics'!I:I,MATCH($C882,'Policy Characteristics'!$C:$C,0))),"",INDEX('Policy Characteristics'!I:I,MATCH($C882,'Policy Characteristics'!$C:$C,0)))</f>
        <v>% of fuel shifted</v>
      </c>
      <c r="P882" s="354" t="str">
        <f>IF(ISBLANK(INDEX('Policy Characteristics'!J:J,MATCH($C882,'Policy Characteristics'!$C:$C,0))),"",INDEX('Policy Characteristics'!J:J,MATCH($C882,'Policy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82" s="354" t="str">
        <f>IF(ISBLANK(INDEX('Policy Characteristics'!K:K,MATCH($C882,'Policy Characteristics'!$C:$C,0))),"",INDEX('Policy Characteristics'!K:K,MATCH($C882,'Policy Characteristics'!$C:$C,0)))</f>
        <v>industry-ag-main.html#fuel-switching</v>
      </c>
      <c r="R882" s="354" t="str">
        <f>IF(ISBLANK(INDEX('Policy Characteristics'!L:L,MATCH($C882,'Policy Characteristics'!$C:$C,0))),"",INDEX('Policy Characteristics'!L:L,MATCH($C882,'Policy Characteristics'!$C:$C,0)))</f>
        <v>industry-elec-and-hydrogen.html</v>
      </c>
    </row>
    <row r="883" spans="1:18" ht="19.899999999999999" customHeight="1">
      <c r="A883" s="354" t="str">
        <f>IF(ISBLANK(INDEX('Policy Characteristics'!A:A,MATCH($C883,'Policy Characteristics'!$C:$C,0))),"",INDEX('Policy Characteristics'!A:A,MATCH($C883,'Policy Characteristics'!$C:$C,0)))</f>
        <v>Industry</v>
      </c>
      <c r="B883" s="366" t="str">
        <f>IF(ISBLANK(INDEX('Policy Characteristics'!B:B,MATCH($C883,'Policy Characteristics'!$C:$C,0))),"",INDEX('Policy Characteristics'!B:B,MATCH($C883,'Policy Characteristics'!$C:$C,0)))</f>
        <v>Electrification</v>
      </c>
      <c r="C883" s="354" t="str">
        <f t="shared" si="41"/>
        <v>Fraction of Eligible Industrial Energy Use Shifted to Electricity</v>
      </c>
      <c r="D883" s="348" t="s">
        <v>832</v>
      </c>
      <c r="E883" t="s">
        <v>852</v>
      </c>
      <c r="F883" t="s">
        <v>833</v>
      </c>
      <c r="G883" s="253" t="s">
        <v>852</v>
      </c>
      <c r="H883" s="18">
        <v>2033</v>
      </c>
      <c r="I883" s="367" t="s">
        <v>670</v>
      </c>
      <c r="J883" s="368" t="str">
        <f>IF(ISBLANK(INDEX('Policy Characteristics'!D:D,MATCH($C883,'Policy Characteristics'!$C:$C,0))),"",INDEX('Policy Characteristics'!D:D,MATCH($C883,'Policy Characteristics'!$C:$C,0)))</f>
        <v>Electrification</v>
      </c>
      <c r="K883" s="354" t="str">
        <f>IF(ISBLANK(INDEX('Policy Characteristics'!E:E,MATCH($C883,'Policy Characteristics'!$C:$C,0))),"",INDEX('Policy Characteristics'!E:E,MATCH($C883,'Policy Characteristics'!$C:$C,0)))</f>
        <v>indst shift to electricity</v>
      </c>
      <c r="L883" s="222">
        <f>IF(ISBLANK(INDEX('Policy Characteristics'!F:F,MATCH($C883,'Policy Characteristics'!$C:$C,0))),"",INDEX('Policy Characteristics'!F:F,MATCH($C883,'Policy Characteristics'!$C:$C,0)))</f>
        <v>0</v>
      </c>
      <c r="M883" s="222">
        <f>IF(ISBLANK(INDEX('Policy Characteristics'!G:G,MATCH($C883,'Policy Characteristics'!$C:$C,0))),"",INDEX('Policy Characteristics'!G:G,MATCH($C883,'Policy Characteristics'!$C:$C,0)))</f>
        <v>1</v>
      </c>
      <c r="N883" s="222">
        <f>IF(ISBLANK(INDEX('Policy Characteristics'!H:H,MATCH($C883,'Policy Characteristics'!$C:$C,0))),"",INDEX('Policy Characteristics'!H:H,MATCH($C883,'Policy Characteristics'!$C:$C,0)))</f>
        <v>0.01</v>
      </c>
      <c r="O883" s="354" t="str">
        <f>IF(ISBLANK(INDEX('Policy Characteristics'!I:I,MATCH($C883,'Policy Characteristics'!$C:$C,0))),"",INDEX('Policy Characteristics'!I:I,MATCH($C883,'Policy Characteristics'!$C:$C,0)))</f>
        <v>% of fuel shifted</v>
      </c>
      <c r="P883" s="354" t="str">
        <f>IF(ISBLANK(INDEX('Policy Characteristics'!J:J,MATCH($C883,'Policy Characteristics'!$C:$C,0))),"",INDEX('Policy Characteristics'!J:J,MATCH($C883,'Policy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83" s="354" t="str">
        <f>IF(ISBLANK(INDEX('Policy Characteristics'!K:K,MATCH($C883,'Policy Characteristics'!$C:$C,0))),"",INDEX('Policy Characteristics'!K:K,MATCH($C883,'Policy Characteristics'!$C:$C,0)))</f>
        <v>industry-ag-main.html#fuel-switching</v>
      </c>
      <c r="R883" s="354" t="str">
        <f>IF(ISBLANK(INDEX('Policy Characteristics'!L:L,MATCH($C883,'Policy Characteristics'!$C:$C,0))),"",INDEX('Policy Characteristics'!L:L,MATCH($C883,'Policy Characteristics'!$C:$C,0)))</f>
        <v>industry-elec-and-hydrogen.html</v>
      </c>
    </row>
    <row r="884" spans="1:18" s="345" customFormat="1" ht="19.899999999999999" customHeight="1">
      <c r="A884" s="354" t="str">
        <f>IF(ISBLANK(INDEX('Policy Characteristics'!A:A,MATCH($C884,'Policy Characteristics'!$C:$C,0))),"",INDEX('Policy Characteristics'!A:A,MATCH($C884,'Policy Characteristics'!$C:$C,0)))</f>
        <v>Industry</v>
      </c>
      <c r="B884" s="366" t="str">
        <f>IF(ISBLANK(INDEX('Policy Characteristics'!B:B,MATCH($C884,'Policy Characteristics'!$C:$C,0))),"",INDEX('Policy Characteristics'!B:B,MATCH($C884,'Policy Characteristics'!$C:$C,0)))</f>
        <v>F-Gas Substitution</v>
      </c>
      <c r="C884" s="345" t="s">
        <v>393</v>
      </c>
      <c r="D884" s="348"/>
      <c r="E884" s="348"/>
      <c r="F884" s="348"/>
      <c r="G884" s="348"/>
      <c r="H884" s="241">
        <v>58</v>
      </c>
      <c r="I884" s="367" t="s">
        <v>670</v>
      </c>
      <c r="J884" s="368" t="str">
        <f>IF(ISBLANK(INDEX('Policy Characteristics'!D:D,MATCH($C884,'Policy Characteristics'!$C:$C,0))),"",INDEX('Policy Characteristics'!D:D,MATCH($C884,'Policy Characteristics'!$C:$C,0)))</f>
        <v>F-gas Measures</v>
      </c>
      <c r="K884" s="354" t="str">
        <f>IF(ISBLANK(INDEX('Policy Characteristics'!E:E,MATCH($C884,'Policy Characteristics'!$C:$C,0))),"",INDEX('Policy Characteristics'!E:E,MATCH($C884,'Policy Characteristics'!$C:$C,0)))</f>
        <v>indst f gas substitution</v>
      </c>
      <c r="L884" s="222">
        <f>IF(ISBLANK(INDEX('Policy Characteristics'!F:F,MATCH($C884,'Policy Characteristics'!$C:$C,0))),"",INDEX('Policy Characteristics'!F:F,MATCH($C884,'Policy Characteristics'!$C:$C,0)))</f>
        <v>0</v>
      </c>
      <c r="M884" s="222">
        <f>IF(ISBLANK(INDEX('Policy Characteristics'!G:G,MATCH($C884,'Policy Characteristics'!$C:$C,0))),"",INDEX('Policy Characteristics'!G:G,MATCH($C884,'Policy Characteristics'!$C:$C,0)))</f>
        <v>1</v>
      </c>
      <c r="N884" s="222">
        <f>IF(ISBLANK(INDEX('Policy Characteristics'!H:H,MATCH($C884,'Policy Characteristics'!$C:$C,0))),"",INDEX('Policy Characteristics'!H:H,MATCH($C884,'Policy Characteristics'!$C:$C,0)))</f>
        <v>0.01</v>
      </c>
      <c r="O884" s="354" t="str">
        <f>IF(ISBLANK(INDEX('Policy Characteristics'!I:I,MATCH($C884,'Policy Characteristics'!$C:$C,0))),"",INDEX('Policy Characteristics'!I:I,MATCH($C884,'Policy Characteristics'!$C:$C,0)))</f>
        <v>% of potential achieved</v>
      </c>
      <c r="P884" s="354" t="str">
        <f>IF(ISBLANK(INDEX('Policy Characteristics'!J:J,MATCH($C884,'Policy Characteristics'!$C:$C,0))),"",INDEX('Policy Characteristics'!J:J,MATCH($C884,'Policy Characteristics'!$C:$C,0)))</f>
        <v>**Description:** This policy reduces emissions of high-GWP, fluorinated gases (F-gases) from the industry sector by substituting less-harmful chemicals. // **Guidance for setting values:** This dataset is based on the global non-CO₂ mitigation potential (MAC) dataset developed by the U.S. EPA. South Korea is estimated to emit approximately 21.3 MMT CO₂e of F-gases in 2021. If this policy lever is set to 100% in 2050, approximately 12 MMT CO₂e of emissions are reduced.</v>
      </c>
      <c r="Q884" s="354" t="str">
        <f>IF(ISBLANK(INDEX('Policy Characteristics'!K:K,MATCH($C884,'Policy Characteristics'!$C:$C,0))),"",INDEX('Policy Characteristics'!K:K,MATCH($C884,'Policy Characteristics'!$C:$C,0)))</f>
        <v>industry-ag-main.html#avoid-f-gases</v>
      </c>
      <c r="R884" s="354" t="str">
        <f>IF(ISBLANK(INDEX('Policy Characteristics'!L:L,MATCH($C884,'Policy Characteristics'!$C:$C,0))),"",INDEX('Policy Characteristics'!L:L,MATCH($C884,'Policy Characteristics'!$C:$C,0)))</f>
        <v>avoid-f-gases.html</v>
      </c>
    </row>
    <row r="885" spans="1:18" s="345" customFormat="1" ht="19.899999999999999" customHeight="1">
      <c r="A885" s="354" t="str">
        <f>IF(ISBLANK(INDEX('Policy Characteristics'!A:A,MATCH($C885,'Policy Characteristics'!$C:$C,0))),"",INDEX('Policy Characteristics'!A:A,MATCH($C885,'Policy Characteristics'!$C:$C,0)))</f>
        <v>Industry</v>
      </c>
      <c r="B885" s="366" t="str">
        <f>IF(ISBLANK(INDEX('Policy Characteristics'!B:B,MATCH($C885,'Policy Characteristics'!$C:$C,0))),"",INDEX('Policy Characteristics'!B:B,MATCH($C885,'Policy Characteristics'!$C:$C,0)))</f>
        <v>F-Gas Destruction</v>
      </c>
      <c r="C885" s="345" t="s">
        <v>399</v>
      </c>
      <c r="D885" s="348"/>
      <c r="E885" s="348"/>
      <c r="F885" s="348"/>
      <c r="G885" s="348"/>
      <c r="H885" s="241">
        <v>510</v>
      </c>
      <c r="I885" s="367" t="s">
        <v>670</v>
      </c>
      <c r="J885" s="368" t="str">
        <f>IF(ISBLANK(INDEX('Policy Characteristics'!D:D,MATCH($C885,'Policy Characteristics'!$C:$C,0))),"",INDEX('Policy Characteristics'!D:D,MATCH($C885,'Policy Characteristics'!$C:$C,0)))</f>
        <v>F-gas Measures</v>
      </c>
      <c r="K885" s="354" t="str">
        <f>IF(ISBLANK(INDEX('Policy Characteristics'!E:E,MATCH($C885,'Policy Characteristics'!$C:$C,0))),"",INDEX('Policy Characteristics'!E:E,MATCH($C885,'Policy Characteristics'!$C:$C,0)))</f>
        <v>indst f gas destruction</v>
      </c>
      <c r="L885" s="222">
        <f>IF(ISBLANK(INDEX('Policy Characteristics'!F:F,MATCH($C885,'Policy Characteristics'!$C:$C,0))),"",INDEX('Policy Characteristics'!F:F,MATCH($C885,'Policy Characteristics'!$C:$C,0)))</f>
        <v>0</v>
      </c>
      <c r="M885" s="222">
        <f>IF(ISBLANK(INDEX('Policy Characteristics'!G:G,MATCH($C885,'Policy Characteristics'!$C:$C,0))),"",INDEX('Policy Characteristics'!G:G,MATCH($C885,'Policy Characteristics'!$C:$C,0)))</f>
        <v>1</v>
      </c>
      <c r="N885" s="222">
        <f>IF(ISBLANK(INDEX('Policy Characteristics'!H:H,MATCH($C885,'Policy Characteristics'!$C:$C,0))),"",INDEX('Policy Characteristics'!H:H,MATCH($C885,'Policy Characteristics'!$C:$C,0)))</f>
        <v>0.01</v>
      </c>
      <c r="O885" s="354" t="str">
        <f>IF(ISBLANK(INDEX('Policy Characteristics'!I:I,MATCH($C885,'Policy Characteristics'!$C:$C,0))),"",INDEX('Policy Characteristics'!I:I,MATCH($C885,'Policy Characteristics'!$C:$C,0)))</f>
        <v>% of potential achieved</v>
      </c>
      <c r="P885" s="354" t="str">
        <f>IF(ISBLANK(INDEX('Policy Characteristics'!J:J,MATCH($C885,'Policy Characteristics'!$C:$C,0))),"",INDEX('Policy Characteristics'!J:J,MATCH($C885,'Policy Characteristics'!$C:$C,0)))</f>
        <v>**Description:** This policy reduces emissions of high-GWP, fluorinated gases (F-gases) from the industry sector by destroying F-gases created as byproducts during the creation of desired products. // **Guidance for setting values:** This dataset is based on the global non-CO₂ mitigation potential (MAC) dataset developed by the U.S. EPA. South Korea is estimated to emit approximately 21.3 MMT CO₂e of F-gases in 2021.
If this policy lever is set to 100% in 2050, approximately 6 CO₂e of emissions are reduced.</v>
      </c>
      <c r="Q885" s="354" t="str">
        <f>IF(ISBLANK(INDEX('Policy Characteristics'!K:K,MATCH($C885,'Policy Characteristics'!$C:$C,0))),"",INDEX('Policy Characteristics'!K:K,MATCH($C885,'Policy Characteristics'!$C:$C,0)))</f>
        <v>industry-ag-main.html#avoid-f-gases</v>
      </c>
      <c r="R885" s="354" t="str">
        <f>IF(ISBLANK(INDEX('Policy Characteristics'!L:L,MATCH($C885,'Policy Characteristics'!$C:$C,0))),"",INDEX('Policy Characteristics'!L:L,MATCH($C885,'Policy Characteristics'!$C:$C,0)))</f>
        <v>avoid-f-gases.html</v>
      </c>
    </row>
    <row r="886" spans="1:18" s="345" customFormat="1" ht="19.899999999999999" customHeight="1">
      <c r="A886" s="354" t="str">
        <f>IF(ISBLANK(INDEX('Policy Characteristics'!A:A,MATCH($C886,'Policy Characteristics'!$C:$C,0))),"",INDEX('Policy Characteristics'!A:A,MATCH($C886,'Policy Characteristics'!$C:$C,0)))</f>
        <v>Industry</v>
      </c>
      <c r="B886" s="366" t="str">
        <f>IF(ISBLANK(INDEX('Policy Characteristics'!B:B,MATCH($C886,'Policy Characteristics'!$C:$C,0))),"",INDEX('Policy Characteristics'!B:B,MATCH($C886,'Policy Characteristics'!$C:$C,0)))</f>
        <v>F-Gas Recovery</v>
      </c>
      <c r="C886" s="345" t="s">
        <v>402</v>
      </c>
      <c r="D886" s="348"/>
      <c r="E886" s="348"/>
      <c r="F886" s="348"/>
      <c r="G886" s="348"/>
      <c r="H886" s="241">
        <v>511</v>
      </c>
      <c r="I886" s="367" t="s">
        <v>670</v>
      </c>
      <c r="J886" s="368" t="str">
        <f>IF(ISBLANK(INDEX('Policy Characteristics'!D:D,MATCH($C886,'Policy Characteristics'!$C:$C,0))),"",INDEX('Policy Characteristics'!D:D,MATCH($C886,'Policy Characteristics'!$C:$C,0)))</f>
        <v>F-gas Measures</v>
      </c>
      <c r="K886" s="354" t="str">
        <f>IF(ISBLANK(INDEX('Policy Characteristics'!E:E,MATCH($C886,'Policy Characteristics'!$C:$C,0))),"",INDEX('Policy Characteristics'!E:E,MATCH($C886,'Policy Characteristics'!$C:$C,0)))</f>
        <v>indst f gas recovery</v>
      </c>
      <c r="L886" s="222">
        <f>IF(ISBLANK(INDEX('Policy Characteristics'!F:F,MATCH($C886,'Policy Characteristics'!$C:$C,0))),"",INDEX('Policy Characteristics'!F:F,MATCH($C886,'Policy Characteristics'!$C:$C,0)))</f>
        <v>0</v>
      </c>
      <c r="M886" s="222">
        <f>IF(ISBLANK(INDEX('Policy Characteristics'!G:G,MATCH($C886,'Policy Characteristics'!$C:$C,0))),"",INDEX('Policy Characteristics'!G:G,MATCH($C886,'Policy Characteristics'!$C:$C,0)))</f>
        <v>1</v>
      </c>
      <c r="N886" s="222">
        <f>IF(ISBLANK(INDEX('Policy Characteristics'!H:H,MATCH($C886,'Policy Characteristics'!$C:$C,0))),"",INDEX('Policy Characteristics'!H:H,MATCH($C886,'Policy Characteristics'!$C:$C,0)))</f>
        <v>0.01</v>
      </c>
      <c r="O886" s="354" t="str">
        <f>IF(ISBLANK(INDEX('Policy Characteristics'!I:I,MATCH($C886,'Policy Characteristics'!$C:$C,0))),"",INDEX('Policy Characteristics'!I:I,MATCH($C886,'Policy Characteristics'!$C:$C,0)))</f>
        <v>% of potential achieved</v>
      </c>
      <c r="P886" s="354" t="str">
        <f>IF(ISBLANK(INDEX('Policy Characteristics'!J:J,MATCH($C886,'Policy Characteristics'!$C:$C,0))),"",INDEX('Policy Characteristics'!J:J,MATCH($C886,'Policy Characteristics'!$C:$C,0)))</f>
        <v>**Description:** This policy reduces emissions of high-GWP, fluorinated gases (F-gases) by recovering F-gases from equipment at the end of its service life and destroying or recycling those F-gases. // **Guidance for setting values:**This dataset is based on the global non-CO₂ mitigation potential (MAC) dataset developed by the U.S. EPA. South Korea is estimated to emit approximately 21.3 MMT CO₂e of F-gases in 2021.
If this policy lever is set to 100% in 2050, approximately 1.6 CO₂e of emissions are reduced.</v>
      </c>
      <c r="Q886" s="354" t="str">
        <f>IF(ISBLANK(INDEX('Policy Characteristics'!K:K,MATCH($C886,'Policy Characteristics'!$C:$C,0))),"",INDEX('Policy Characteristics'!K:K,MATCH($C886,'Policy Characteristics'!$C:$C,0)))</f>
        <v>industry-ag-main.html#avoid-f-gases</v>
      </c>
      <c r="R886" s="354" t="str">
        <f>IF(ISBLANK(INDEX('Policy Characteristics'!L:L,MATCH($C886,'Policy Characteristics'!$C:$C,0))),"",INDEX('Policy Characteristics'!L:L,MATCH($C886,'Policy Characteristics'!$C:$C,0)))</f>
        <v>avoid-f-gases.html</v>
      </c>
    </row>
    <row r="887" spans="1:18" s="345" customFormat="1" ht="19.899999999999999" customHeight="1">
      <c r="A887" s="354" t="str">
        <f>IF(ISBLANK(INDEX('Policy Characteristics'!A:A,MATCH($C887,'Policy Characteristics'!$C:$C,0))),"",INDEX('Policy Characteristics'!A:A,MATCH($C887,'Policy Characteristics'!$C:$C,0)))</f>
        <v>Industry</v>
      </c>
      <c r="B887" s="366" t="str">
        <f>IF(ISBLANK(INDEX('Policy Characteristics'!B:B,MATCH($C887,'Policy Characteristics'!$C:$C,0))),"",INDEX('Policy Characteristics'!B:B,MATCH($C887,'Policy Characteristics'!$C:$C,0)))</f>
        <v>F-Gas Eqpt. Maintenance &amp; Retrofits</v>
      </c>
      <c r="C887" s="345" t="s">
        <v>405</v>
      </c>
      <c r="D887" s="348" t="s">
        <v>802</v>
      </c>
      <c r="E887" s="348"/>
      <c r="F887" t="s">
        <v>803</v>
      </c>
      <c r="G887" s="348"/>
      <c r="H887" s="241">
        <v>512</v>
      </c>
      <c r="I887" s="367" t="s">
        <v>670</v>
      </c>
      <c r="J887" s="368" t="str">
        <f>IF(ISBLANK(INDEX('Policy Characteristics'!D:D,MATCH($C887,'Policy Characteristics'!$C:$C,0))),"",INDEX('Policy Characteristics'!D:D,MATCH($C887,'Policy Characteristics'!$C:$C,0)))</f>
        <v>F-gas Measures</v>
      </c>
      <c r="K887" s="354" t="str">
        <f>IF(ISBLANK(INDEX('Policy Characteristics'!E:E,MATCH($C887,'Policy Characteristics'!$C:$C,0))),"",INDEX('Policy Characteristics'!E:E,MATCH($C887,'Policy Characteristics'!$C:$C,0)))</f>
        <v>indst f gas inspct maint retrofit</v>
      </c>
      <c r="L887" s="222">
        <f>IF(ISBLANK(INDEX('Policy Characteristics'!F:F,MATCH($C887,'Policy Characteristics'!$C:$C,0))),"",INDEX('Policy Characteristics'!F:F,MATCH($C887,'Policy Characteristics'!$C:$C,0)))</f>
        <v>0</v>
      </c>
      <c r="M887" s="222">
        <f>IF(ISBLANK(INDEX('Policy Characteristics'!G:G,MATCH($C887,'Policy Characteristics'!$C:$C,0))),"",INDEX('Policy Characteristics'!G:G,MATCH($C887,'Policy Characteristics'!$C:$C,0)))</f>
        <v>1</v>
      </c>
      <c r="N887" s="222">
        <f>IF(ISBLANK(INDEX('Policy Characteristics'!H:H,MATCH($C887,'Policy Characteristics'!$C:$C,0))),"",INDEX('Policy Characteristics'!H:H,MATCH($C887,'Policy Characteristics'!$C:$C,0)))</f>
        <v>0.01</v>
      </c>
      <c r="O887" s="354" t="str">
        <f>IF(ISBLANK(INDEX('Policy Characteristics'!I:I,MATCH($C887,'Policy Characteristics'!$C:$C,0))),"",INDEX('Policy Characteristics'!I:I,MATCH($C887,'Policy Characteristics'!$C:$C,0)))</f>
        <v>% of potential achieved</v>
      </c>
      <c r="P887" s="354" t="str">
        <f>IF(ISBLANK(INDEX('Policy Characteristics'!J:J,MATCH($C887,'Policy Characteristics'!$C:$C,0))),"",INDEX('Policy Characteristics'!J:J,MATCH($C887,'Policy Characteristics'!$C:$C,0)))</f>
        <v>**Description:** This policy reduces emissions of high-GWP, fluorinated gases (F-gases) from the industry sector by reducing leakage and losses through improved inspections, maintenance, and retrofitting of equipment. // **Guidance for setting values:**This dataset is based on the global non-CO₂ mitigation potential (MAC) dataset developed by the U.S. EPA. South Korea is estimated to emit approximately 21.3 MMT CO₂e of F-gases in 2021. If this policy lever is set to 100% in 2050, approximately 5.6 CO₂e of emissions are reduced.</v>
      </c>
      <c r="Q887" s="354" t="str">
        <f>IF(ISBLANK(INDEX('Policy Characteristics'!K:K,MATCH($C887,'Policy Characteristics'!$C:$C,0))),"",INDEX('Policy Characteristics'!K:K,MATCH($C887,'Policy Characteristics'!$C:$C,0)))</f>
        <v>industry-ag-main.html#avoid-f-gases</v>
      </c>
      <c r="R887" s="354" t="str">
        <f>IF(ISBLANK(INDEX('Policy Characteristics'!L:L,MATCH($C887,'Policy Characteristics'!$C:$C,0))),"",INDEX('Policy Characteristics'!L:L,MATCH($C887,'Policy Characteristics'!$C:$C,0)))</f>
        <v>avoid-f-gases.html</v>
      </c>
    </row>
    <row r="888" spans="1:18" s="345" customFormat="1" ht="19.899999999999999" customHeight="1">
      <c r="A888" s="354" t="str">
        <f>IF(ISBLANK(INDEX('Policy Characteristics'!A:A,MATCH($C888,'Policy Characteristics'!$C:$C,0))),"",INDEX('Policy Characteristics'!A:A,MATCH($C888,'Policy Characteristics'!$C:$C,0)))</f>
        <v>Industry</v>
      </c>
      <c r="B888" s="366" t="str">
        <f>IF(ISBLANK(INDEX('Policy Characteristics'!B:B,MATCH($C888,'Policy Characteristics'!$C:$C,0))),"",INDEX('Policy Characteristics'!B:B,MATCH($C888,'Policy Characteristics'!$C:$C,0)))</f>
        <v>F-Gas Eqpt. Maintenance &amp; Retrofits</v>
      </c>
      <c r="C888" s="345" t="s">
        <v>405</v>
      </c>
      <c r="D888" s="348" t="s">
        <v>812</v>
      </c>
      <c r="E888" s="348"/>
      <c r="F888" t="s">
        <v>813</v>
      </c>
      <c r="G888" s="348"/>
      <c r="H888" s="241">
        <v>1653</v>
      </c>
      <c r="I888" s="367" t="s">
        <v>670</v>
      </c>
      <c r="J888" s="368" t="str">
        <f>IF(ISBLANK(INDEX('Policy Characteristics'!D:D,MATCH($C888,'Policy Characteristics'!$C:$C,0))),"",INDEX('Policy Characteristics'!D:D,MATCH($C888,'Policy Characteristics'!$C:$C,0)))</f>
        <v>F-gas Measures</v>
      </c>
      <c r="K888" s="354" t="str">
        <f>IF(ISBLANK(INDEX('Policy Characteristics'!E:E,MATCH($C888,'Policy Characteristics'!$C:$C,0))),"",INDEX('Policy Characteristics'!E:E,MATCH($C888,'Policy Characteristics'!$C:$C,0)))</f>
        <v>indst f gas inspct maint retrofit</v>
      </c>
      <c r="L888" s="222">
        <f>IF(ISBLANK(INDEX('Policy Characteristics'!F:F,MATCH($C888,'Policy Characteristics'!$C:$C,0))),"",INDEX('Policy Characteristics'!F:F,MATCH($C888,'Policy Characteristics'!$C:$C,0)))</f>
        <v>0</v>
      </c>
      <c r="M888" s="222">
        <f>IF(ISBLANK(INDEX('Policy Characteristics'!G:G,MATCH($C888,'Policy Characteristics'!$C:$C,0))),"",INDEX('Policy Characteristics'!G:G,MATCH($C888,'Policy Characteristics'!$C:$C,0)))</f>
        <v>1</v>
      </c>
      <c r="N888" s="222">
        <f>IF(ISBLANK(INDEX('Policy Characteristics'!H:H,MATCH($C888,'Policy Characteristics'!$C:$C,0))),"",INDEX('Policy Characteristics'!H:H,MATCH($C888,'Policy Characteristics'!$C:$C,0)))</f>
        <v>0.01</v>
      </c>
      <c r="O888" s="354" t="str">
        <f>IF(ISBLANK(INDEX('Policy Characteristics'!I:I,MATCH($C888,'Policy Characteristics'!$C:$C,0))),"",INDEX('Policy Characteristics'!I:I,MATCH($C888,'Policy Characteristics'!$C:$C,0)))</f>
        <v>% of potential achieved</v>
      </c>
      <c r="P888" s="354" t="str">
        <f>IF(ISBLANK(INDEX('Policy Characteristics'!J:J,MATCH($C888,'Policy Characteristics'!$C:$C,0))),"",INDEX('Policy Characteristics'!J:J,MATCH($C888,'Policy Characteristics'!$C:$C,0)))</f>
        <v>**Description:** This policy reduces emissions of high-GWP, fluorinated gases (F-gases) from the industry sector by reducing leakage and losses through improved inspections, maintenance, and retrofitting of equipment. // **Guidance for setting values:**This dataset is based on the global non-CO₂ mitigation potential (MAC) dataset developed by the U.S. EPA. South Korea is estimated to emit approximately 21.3 MMT CO₂e of F-gases in 2021. If this policy lever is set to 100% in 2050, approximately 5.6 CO₂e of emissions are reduced.</v>
      </c>
      <c r="Q888" s="354" t="str">
        <f>IF(ISBLANK(INDEX('Policy Characteristics'!K:K,MATCH($C888,'Policy Characteristics'!$C:$C,0))),"",INDEX('Policy Characteristics'!K:K,MATCH($C888,'Policy Characteristics'!$C:$C,0)))</f>
        <v>industry-ag-main.html#avoid-f-gases</v>
      </c>
      <c r="R888" s="354" t="str">
        <f>IF(ISBLANK(INDEX('Policy Characteristics'!L:L,MATCH($C888,'Policy Characteristics'!$C:$C,0))),"",INDEX('Policy Characteristics'!L:L,MATCH($C888,'Policy Characteristics'!$C:$C,0)))</f>
        <v>avoid-f-gases.html</v>
      </c>
    </row>
    <row r="889" spans="1:18" s="345" customFormat="1" ht="19.899999999999999" customHeight="1">
      <c r="A889" s="354" t="str">
        <f>IF(ISBLANK(INDEX('Policy Characteristics'!A:A,MATCH($C889,'Policy Characteristics'!$C:$C,0))),"",INDEX('Policy Characteristics'!A:A,MATCH($C889,'Policy Characteristics'!$C:$C,0)))</f>
        <v>Industry</v>
      </c>
      <c r="B889" s="366" t="str">
        <f>IF(ISBLANK(INDEX('Policy Characteristics'!B:B,MATCH($C889,'Policy Characteristics'!$C:$C,0))),"",INDEX('Policy Characteristics'!B:B,MATCH($C889,'Policy Characteristics'!$C:$C,0)))</f>
        <v>Feedstock Shifting</v>
      </c>
      <c r="C889" t="s">
        <v>408</v>
      </c>
      <c r="D889" s="253" t="s">
        <v>784</v>
      </c>
      <c r="E889" s="253" t="s">
        <v>853</v>
      </c>
      <c r="F889" t="s">
        <v>785</v>
      </c>
      <c r="G889" s="253" t="s">
        <v>854</v>
      </c>
      <c r="H889" s="241">
        <v>2460</v>
      </c>
      <c r="I889" s="367" t="s">
        <v>680</v>
      </c>
      <c r="J889" s="368" t="str">
        <f>IF(ISBLANK(INDEX('Policy Characteristics'!D:D,MATCH($C889,'Policy Characteristics'!$C:$C,0))),"",INDEX('Policy Characteristics'!D:D,MATCH($C889,'Policy Characteristics'!$C:$C,0)))</f>
        <v>Feedstock Shifting</v>
      </c>
      <c r="K889" s="354" t="str">
        <f>IF(ISBLANK(INDEX('Policy Characteristics'!E:E,MATCH($C889,'Policy Characteristics'!$C:$C,0))),"",INDEX('Policy Characteristics'!E:E,MATCH($C889,'Policy Characteristics'!$C:$C,0)))</f>
        <v>indst feedstock shifting</v>
      </c>
      <c r="L889" s="222">
        <f>IF(ISBLANK(INDEX('Policy Characteristics'!F:F,MATCH($C889,'Policy Characteristics'!$C:$C,0))),"",INDEX('Policy Characteristics'!F:F,MATCH($C889,'Policy Characteristics'!$C:$C,0)))</f>
        <v>0</v>
      </c>
      <c r="M889" s="222">
        <f>IF(ISBLANK(INDEX('Policy Characteristics'!G:G,MATCH($C889,'Policy Characteristics'!$C:$C,0))),"",INDEX('Policy Characteristics'!G:G,MATCH($C889,'Policy Characteristics'!$C:$C,0)))</f>
        <v>1</v>
      </c>
      <c r="N889" s="222">
        <f>IF(ISBLANK(INDEX('Policy Characteristics'!H:H,MATCH($C889,'Policy Characteristics'!$C:$C,0))),"",INDEX('Policy Characteristics'!H:H,MATCH($C889,'Policy Characteristics'!$C:$C,0)))</f>
        <v>0.01</v>
      </c>
      <c r="O889" s="354" t="str">
        <f>IF(ISBLANK(INDEX('Policy Characteristics'!I:I,MATCH($C889,'Policy Characteristics'!$C:$C,0))),"",INDEX('Policy Characteristics'!I:I,MATCH($C889,'Policy Characteristics'!$C:$C,0)))</f>
        <v>% of potential achieved</v>
      </c>
      <c r="P889" s="354" t="str">
        <f>IF(ISBLANK(INDEX('Policy Characteristics'!J:J,MATCH($C889,'Policy Characteristics'!$C:$C,0))),"",INDEX('Policy Characteristics'!J:J,MATCH($C889,'Policy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354" t="str">
        <f>IF(ISBLANK(INDEX('Policy Characteristics'!K:K,MATCH($C889,'Policy Characteristics'!$C:$C,0))),"",INDEX('Policy Characteristics'!K:K,MATCH($C889,'Policy Characteristics'!$C:$C,0)))</f>
        <v/>
      </c>
      <c r="R889" s="354" t="str">
        <f>IF(ISBLANK(INDEX('Policy Characteristics'!L:L,MATCH($C889,'Policy Characteristics'!$C:$C,0))),"",INDEX('Policy Characteristics'!L:L,MATCH($C889,'Policy Characteristics'!$C:$C,0)))</f>
        <v/>
      </c>
    </row>
    <row r="890" spans="1:18" s="345" customFormat="1" ht="19.899999999999999" customHeight="1">
      <c r="A890" s="354" t="str">
        <f>IF(ISBLANK(INDEX('Policy Characteristics'!A:A,MATCH($C890,'Policy Characteristics'!$C:$C,0))),"",INDEX('Policy Characteristics'!A:A,MATCH($C890,'Policy Characteristics'!$C:$C,0)))</f>
        <v>Industry</v>
      </c>
      <c r="B890" s="366" t="str">
        <f>IF(ISBLANK(INDEX('Policy Characteristics'!B:B,MATCH($C890,'Policy Characteristics'!$C:$C,0))),"",INDEX('Policy Characteristics'!B:B,MATCH($C890,'Policy Characteristics'!$C:$C,0)))</f>
        <v>Feedstock Shifting</v>
      </c>
      <c r="C890" s="354" t="str">
        <f>C$889</f>
        <v>Fraction of Feedstock Shifted</v>
      </c>
      <c r="D890" s="253" t="s">
        <v>784</v>
      </c>
      <c r="E890" s="253" t="s">
        <v>855</v>
      </c>
      <c r="F890" t="s">
        <v>785</v>
      </c>
      <c r="G890" s="253" t="s">
        <v>856</v>
      </c>
      <c r="H890" s="241">
        <v>2461</v>
      </c>
      <c r="I890" s="367" t="s">
        <v>680</v>
      </c>
      <c r="J890" s="368" t="str">
        <f>IF(ISBLANK(INDEX('Policy Characteristics'!D:D,MATCH($C890,'Policy Characteristics'!$C:$C,0))),"",INDEX('Policy Characteristics'!D:D,MATCH($C890,'Policy Characteristics'!$C:$C,0)))</f>
        <v>Feedstock Shifting</v>
      </c>
      <c r="K890" s="354" t="str">
        <f>IF(ISBLANK(INDEX('Policy Characteristics'!E:E,MATCH($C890,'Policy Characteristics'!$C:$C,0))),"",INDEX('Policy Characteristics'!E:E,MATCH($C890,'Policy Characteristics'!$C:$C,0)))</f>
        <v>indst feedstock shifting</v>
      </c>
      <c r="L890" s="222">
        <f>IF(ISBLANK(INDEX('Policy Characteristics'!F:F,MATCH($C890,'Policy Characteristics'!$C:$C,0))),"",INDEX('Policy Characteristics'!F:F,MATCH($C890,'Policy Characteristics'!$C:$C,0)))</f>
        <v>0</v>
      </c>
      <c r="M890" s="222">
        <f>IF(ISBLANK(INDEX('Policy Characteristics'!G:G,MATCH($C890,'Policy Characteristics'!$C:$C,0))),"",INDEX('Policy Characteristics'!G:G,MATCH($C890,'Policy Characteristics'!$C:$C,0)))</f>
        <v>1</v>
      </c>
      <c r="N890" s="222">
        <f>IF(ISBLANK(INDEX('Policy Characteristics'!H:H,MATCH($C890,'Policy Characteristics'!$C:$C,0))),"",INDEX('Policy Characteristics'!H:H,MATCH($C890,'Policy Characteristics'!$C:$C,0)))</f>
        <v>0.01</v>
      </c>
      <c r="O890" s="354" t="str">
        <f>IF(ISBLANK(INDEX('Policy Characteristics'!I:I,MATCH($C890,'Policy Characteristics'!$C:$C,0))),"",INDEX('Policy Characteristics'!I:I,MATCH($C890,'Policy Characteristics'!$C:$C,0)))</f>
        <v>% of potential achieved</v>
      </c>
      <c r="P890" s="354" t="str">
        <f>IF(ISBLANK(INDEX('Policy Characteristics'!J:J,MATCH($C890,'Policy Characteristics'!$C:$C,0))),"",INDEX('Policy Characteristics'!J:J,MATCH($C890,'Policy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354" t="str">
        <f>IF(ISBLANK(INDEX('Policy Characteristics'!K:K,MATCH($C890,'Policy Characteristics'!$C:$C,0))),"",INDEX('Policy Characteristics'!K:K,MATCH($C890,'Policy Characteristics'!$C:$C,0)))</f>
        <v/>
      </c>
      <c r="R890" s="354" t="str">
        <f>IF(ISBLANK(INDEX('Policy Characteristics'!L:L,MATCH($C890,'Policy Characteristics'!$C:$C,0))),"",INDEX('Policy Characteristics'!L:L,MATCH($C890,'Policy Characteristics'!$C:$C,0)))</f>
        <v/>
      </c>
    </row>
    <row r="891" spans="1:18" s="345" customFormat="1" ht="19.899999999999999" customHeight="1">
      <c r="A891" s="354" t="str">
        <f>IF(ISBLANK(INDEX('Policy Characteristics'!A:A,MATCH($C891,'Policy Characteristics'!$C:$C,0))),"",INDEX('Policy Characteristics'!A:A,MATCH($C891,'Policy Characteristics'!$C:$C,0)))</f>
        <v>Industry</v>
      </c>
      <c r="B891" s="366" t="str">
        <f>IF(ISBLANK(INDEX('Policy Characteristics'!B:B,MATCH($C891,'Policy Characteristics'!$C:$C,0))),"",INDEX('Policy Characteristics'!B:B,MATCH($C891,'Policy Characteristics'!$C:$C,0)))</f>
        <v>Feedstock Shifting</v>
      </c>
      <c r="C891" s="354" t="str">
        <f t="shared" ref="C891:C954" si="42">C$889</f>
        <v>Fraction of Feedstock Shifted</v>
      </c>
      <c r="D891" s="253" t="s">
        <v>784</v>
      </c>
      <c r="E891" s="253" t="s">
        <v>857</v>
      </c>
      <c r="F891" t="s">
        <v>785</v>
      </c>
      <c r="G891" s="253" t="s">
        <v>858</v>
      </c>
      <c r="H891" s="241">
        <v>2462</v>
      </c>
      <c r="I891" s="367" t="s">
        <v>680</v>
      </c>
      <c r="J891" s="368" t="str">
        <f>IF(ISBLANK(INDEX('Policy Characteristics'!D:D,MATCH($C891,'Policy Characteristics'!$C:$C,0))),"",INDEX('Policy Characteristics'!D:D,MATCH($C891,'Policy Characteristics'!$C:$C,0)))</f>
        <v>Feedstock Shifting</v>
      </c>
      <c r="K891" s="354" t="str">
        <f>IF(ISBLANK(INDEX('Policy Characteristics'!E:E,MATCH($C891,'Policy Characteristics'!$C:$C,0))),"",INDEX('Policy Characteristics'!E:E,MATCH($C891,'Policy Characteristics'!$C:$C,0)))</f>
        <v>indst feedstock shifting</v>
      </c>
      <c r="L891" s="222">
        <f>IF(ISBLANK(INDEX('Policy Characteristics'!F:F,MATCH($C891,'Policy Characteristics'!$C:$C,0))),"",INDEX('Policy Characteristics'!F:F,MATCH($C891,'Policy Characteristics'!$C:$C,0)))</f>
        <v>0</v>
      </c>
      <c r="M891" s="222">
        <f>IF(ISBLANK(INDEX('Policy Characteristics'!G:G,MATCH($C891,'Policy Characteristics'!$C:$C,0))),"",INDEX('Policy Characteristics'!G:G,MATCH($C891,'Policy Characteristics'!$C:$C,0)))</f>
        <v>1</v>
      </c>
      <c r="N891" s="222">
        <f>IF(ISBLANK(INDEX('Policy Characteristics'!H:H,MATCH($C891,'Policy Characteristics'!$C:$C,0))),"",INDEX('Policy Characteristics'!H:H,MATCH($C891,'Policy Characteristics'!$C:$C,0)))</f>
        <v>0.01</v>
      </c>
      <c r="O891" s="354" t="str">
        <f>IF(ISBLANK(INDEX('Policy Characteristics'!I:I,MATCH($C891,'Policy Characteristics'!$C:$C,0))),"",INDEX('Policy Characteristics'!I:I,MATCH($C891,'Policy Characteristics'!$C:$C,0)))</f>
        <v>% of potential achieved</v>
      </c>
      <c r="P891" s="354" t="str">
        <f>IF(ISBLANK(INDEX('Policy Characteristics'!J:J,MATCH($C891,'Policy Characteristics'!$C:$C,0))),"",INDEX('Policy Characteristics'!J:J,MATCH($C891,'Policy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354" t="str">
        <f>IF(ISBLANK(INDEX('Policy Characteristics'!K:K,MATCH($C891,'Policy Characteristics'!$C:$C,0))),"",INDEX('Policy Characteristics'!K:K,MATCH($C891,'Policy Characteristics'!$C:$C,0)))</f>
        <v/>
      </c>
      <c r="R891" s="354" t="str">
        <f>IF(ISBLANK(INDEX('Policy Characteristics'!L:L,MATCH($C891,'Policy Characteristics'!$C:$C,0))),"",INDEX('Policy Characteristics'!L:L,MATCH($C891,'Policy Characteristics'!$C:$C,0)))</f>
        <v/>
      </c>
    </row>
    <row r="892" spans="1:18" s="345" customFormat="1" ht="19.899999999999999" customHeight="1">
      <c r="A892" s="354" t="str">
        <f>IF(ISBLANK(INDEX('Policy Characteristics'!A:A,MATCH($C892,'Policy Characteristics'!$C:$C,0))),"",INDEX('Policy Characteristics'!A:A,MATCH($C892,'Policy Characteristics'!$C:$C,0)))</f>
        <v>Industry</v>
      </c>
      <c r="B892" s="366" t="str">
        <f>IF(ISBLANK(INDEX('Policy Characteristics'!B:B,MATCH($C892,'Policy Characteristics'!$C:$C,0))),"",INDEX('Policy Characteristics'!B:B,MATCH($C892,'Policy Characteristics'!$C:$C,0)))</f>
        <v>Feedstock Shifting</v>
      </c>
      <c r="C892" s="354" t="str">
        <f t="shared" si="42"/>
        <v>Fraction of Feedstock Shifted</v>
      </c>
      <c r="D892" s="253" t="s">
        <v>784</v>
      </c>
      <c r="E892" s="253" t="s">
        <v>859</v>
      </c>
      <c r="F892" t="s">
        <v>785</v>
      </c>
      <c r="G892" s="253" t="s">
        <v>860</v>
      </c>
      <c r="H892" s="241">
        <v>2463</v>
      </c>
      <c r="I892" s="367" t="s">
        <v>680</v>
      </c>
      <c r="J892" s="368" t="str">
        <f>IF(ISBLANK(INDEX('Policy Characteristics'!D:D,MATCH($C892,'Policy Characteristics'!$C:$C,0))),"",INDEX('Policy Characteristics'!D:D,MATCH($C892,'Policy Characteristics'!$C:$C,0)))</f>
        <v>Feedstock Shifting</v>
      </c>
      <c r="K892" s="354" t="str">
        <f>IF(ISBLANK(INDEX('Policy Characteristics'!E:E,MATCH($C892,'Policy Characteristics'!$C:$C,0))),"",INDEX('Policy Characteristics'!E:E,MATCH($C892,'Policy Characteristics'!$C:$C,0)))</f>
        <v>indst feedstock shifting</v>
      </c>
      <c r="L892" s="222">
        <f>IF(ISBLANK(INDEX('Policy Characteristics'!F:F,MATCH($C892,'Policy Characteristics'!$C:$C,0))),"",INDEX('Policy Characteristics'!F:F,MATCH($C892,'Policy Characteristics'!$C:$C,0)))</f>
        <v>0</v>
      </c>
      <c r="M892" s="222">
        <f>IF(ISBLANK(INDEX('Policy Characteristics'!G:G,MATCH($C892,'Policy Characteristics'!$C:$C,0))),"",INDEX('Policy Characteristics'!G:G,MATCH($C892,'Policy Characteristics'!$C:$C,0)))</f>
        <v>1</v>
      </c>
      <c r="N892" s="222">
        <f>IF(ISBLANK(INDEX('Policy Characteristics'!H:H,MATCH($C892,'Policy Characteristics'!$C:$C,0))),"",INDEX('Policy Characteristics'!H:H,MATCH($C892,'Policy Characteristics'!$C:$C,0)))</f>
        <v>0.01</v>
      </c>
      <c r="O892" s="354" t="str">
        <f>IF(ISBLANK(INDEX('Policy Characteristics'!I:I,MATCH($C892,'Policy Characteristics'!$C:$C,0))),"",INDEX('Policy Characteristics'!I:I,MATCH($C892,'Policy Characteristics'!$C:$C,0)))</f>
        <v>% of potential achieved</v>
      </c>
      <c r="P892" s="354" t="str">
        <f>IF(ISBLANK(INDEX('Policy Characteristics'!J:J,MATCH($C892,'Policy Characteristics'!$C:$C,0))),"",INDEX('Policy Characteristics'!J:J,MATCH($C892,'Policy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354" t="str">
        <f>IF(ISBLANK(INDEX('Policy Characteristics'!K:K,MATCH($C892,'Policy Characteristics'!$C:$C,0))),"",INDEX('Policy Characteristics'!K:K,MATCH($C892,'Policy Characteristics'!$C:$C,0)))</f>
        <v/>
      </c>
      <c r="R892" s="354" t="str">
        <f>IF(ISBLANK(INDEX('Policy Characteristics'!L:L,MATCH($C892,'Policy Characteristics'!$C:$C,0))),"",INDEX('Policy Characteristics'!L:L,MATCH($C892,'Policy Characteristics'!$C:$C,0)))</f>
        <v/>
      </c>
    </row>
    <row r="893" spans="1:18" s="345" customFormat="1" ht="19.899999999999999" customHeight="1">
      <c r="A893" s="354" t="str">
        <f>IF(ISBLANK(INDEX('Policy Characteristics'!A:A,MATCH($C893,'Policy Characteristics'!$C:$C,0))),"",INDEX('Policy Characteristics'!A:A,MATCH($C893,'Policy Characteristics'!$C:$C,0)))</f>
        <v>Industry</v>
      </c>
      <c r="B893" s="366" t="str">
        <f>IF(ISBLANK(INDEX('Policy Characteristics'!B:B,MATCH($C893,'Policy Characteristics'!$C:$C,0))),"",INDEX('Policy Characteristics'!B:B,MATCH($C893,'Policy Characteristics'!$C:$C,0)))</f>
        <v>Feedstock Shifting</v>
      </c>
      <c r="C893" s="354" t="str">
        <f t="shared" si="42"/>
        <v>Fraction of Feedstock Shifted</v>
      </c>
      <c r="D893" s="253" t="s">
        <v>784</v>
      </c>
      <c r="E893" s="253" t="s">
        <v>861</v>
      </c>
      <c r="F893" t="s">
        <v>785</v>
      </c>
      <c r="G893" s="253" t="s">
        <v>862</v>
      </c>
      <c r="H893" s="241">
        <v>2464</v>
      </c>
      <c r="I893" s="367" t="s">
        <v>680</v>
      </c>
      <c r="J893" s="368" t="str">
        <f>IF(ISBLANK(INDEX('Policy Characteristics'!D:D,MATCH($C893,'Policy Characteristics'!$C:$C,0))),"",INDEX('Policy Characteristics'!D:D,MATCH($C893,'Policy Characteristics'!$C:$C,0)))</f>
        <v>Feedstock Shifting</v>
      </c>
      <c r="K893" s="354" t="str">
        <f>IF(ISBLANK(INDEX('Policy Characteristics'!E:E,MATCH($C893,'Policy Characteristics'!$C:$C,0))),"",INDEX('Policy Characteristics'!E:E,MATCH($C893,'Policy Characteristics'!$C:$C,0)))</f>
        <v>indst feedstock shifting</v>
      </c>
      <c r="L893" s="222">
        <f>IF(ISBLANK(INDEX('Policy Characteristics'!F:F,MATCH($C893,'Policy Characteristics'!$C:$C,0))),"",INDEX('Policy Characteristics'!F:F,MATCH($C893,'Policy Characteristics'!$C:$C,0)))</f>
        <v>0</v>
      </c>
      <c r="M893" s="222">
        <f>IF(ISBLANK(INDEX('Policy Characteristics'!G:G,MATCH($C893,'Policy Characteristics'!$C:$C,0))),"",INDEX('Policy Characteristics'!G:G,MATCH($C893,'Policy Characteristics'!$C:$C,0)))</f>
        <v>1</v>
      </c>
      <c r="N893" s="222">
        <f>IF(ISBLANK(INDEX('Policy Characteristics'!H:H,MATCH($C893,'Policy Characteristics'!$C:$C,0))),"",INDEX('Policy Characteristics'!H:H,MATCH($C893,'Policy Characteristics'!$C:$C,0)))</f>
        <v>0.01</v>
      </c>
      <c r="O893" s="354" t="str">
        <f>IF(ISBLANK(INDEX('Policy Characteristics'!I:I,MATCH($C893,'Policy Characteristics'!$C:$C,0))),"",INDEX('Policy Characteristics'!I:I,MATCH($C893,'Policy Characteristics'!$C:$C,0)))</f>
        <v>% of potential achieved</v>
      </c>
      <c r="P893" s="354" t="str">
        <f>IF(ISBLANK(INDEX('Policy Characteristics'!J:J,MATCH($C893,'Policy Characteristics'!$C:$C,0))),"",INDEX('Policy Characteristics'!J:J,MATCH($C893,'Policy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354" t="str">
        <f>IF(ISBLANK(INDEX('Policy Characteristics'!K:K,MATCH($C893,'Policy Characteristics'!$C:$C,0))),"",INDEX('Policy Characteristics'!K:K,MATCH($C893,'Policy Characteristics'!$C:$C,0)))</f>
        <v/>
      </c>
      <c r="R893" s="354" t="str">
        <f>IF(ISBLANK(INDEX('Policy Characteristics'!L:L,MATCH($C893,'Policy Characteristics'!$C:$C,0))),"",INDEX('Policy Characteristics'!L:L,MATCH($C893,'Policy Characteristics'!$C:$C,0)))</f>
        <v/>
      </c>
    </row>
    <row r="894" spans="1:18" s="345" customFormat="1" ht="19.899999999999999" customHeight="1">
      <c r="A894" s="354" t="str">
        <f>IF(ISBLANK(INDEX('Policy Characteristics'!A:A,MATCH($C894,'Policy Characteristics'!$C:$C,0))),"",INDEX('Policy Characteristics'!A:A,MATCH($C894,'Policy Characteristics'!$C:$C,0)))</f>
        <v>Industry</v>
      </c>
      <c r="B894" s="366" t="str">
        <f>IF(ISBLANK(INDEX('Policy Characteristics'!B:B,MATCH($C894,'Policy Characteristics'!$C:$C,0))),"",INDEX('Policy Characteristics'!B:B,MATCH($C894,'Policy Characteristics'!$C:$C,0)))</f>
        <v>Feedstock Shifting</v>
      </c>
      <c r="C894" s="354" t="str">
        <f t="shared" si="42"/>
        <v>Fraction of Feedstock Shifted</v>
      </c>
      <c r="D894" s="253" t="s">
        <v>784</v>
      </c>
      <c r="E894" s="253" t="s">
        <v>863</v>
      </c>
      <c r="F894" t="s">
        <v>785</v>
      </c>
      <c r="G894" s="253" t="s">
        <v>864</v>
      </c>
      <c r="H894" s="241">
        <v>2465</v>
      </c>
      <c r="I894" s="367" t="s">
        <v>680</v>
      </c>
      <c r="J894" s="368" t="str">
        <f>IF(ISBLANK(INDEX('Policy Characteristics'!D:D,MATCH($C894,'Policy Characteristics'!$C:$C,0))),"",INDEX('Policy Characteristics'!D:D,MATCH($C894,'Policy Characteristics'!$C:$C,0)))</f>
        <v>Feedstock Shifting</v>
      </c>
      <c r="K894" s="354" t="str">
        <f>IF(ISBLANK(INDEX('Policy Characteristics'!E:E,MATCH($C894,'Policy Characteristics'!$C:$C,0))),"",INDEX('Policy Characteristics'!E:E,MATCH($C894,'Policy Characteristics'!$C:$C,0)))</f>
        <v>indst feedstock shifting</v>
      </c>
      <c r="L894" s="222">
        <f>IF(ISBLANK(INDEX('Policy Characteristics'!F:F,MATCH($C894,'Policy Characteristics'!$C:$C,0))),"",INDEX('Policy Characteristics'!F:F,MATCH($C894,'Policy Characteristics'!$C:$C,0)))</f>
        <v>0</v>
      </c>
      <c r="M894" s="222">
        <f>IF(ISBLANK(INDEX('Policy Characteristics'!G:G,MATCH($C894,'Policy Characteristics'!$C:$C,0))),"",INDEX('Policy Characteristics'!G:G,MATCH($C894,'Policy Characteristics'!$C:$C,0)))</f>
        <v>1</v>
      </c>
      <c r="N894" s="222">
        <f>IF(ISBLANK(INDEX('Policy Characteristics'!H:H,MATCH($C894,'Policy Characteristics'!$C:$C,0))),"",INDEX('Policy Characteristics'!H:H,MATCH($C894,'Policy Characteristics'!$C:$C,0)))</f>
        <v>0.01</v>
      </c>
      <c r="O894" s="354" t="str">
        <f>IF(ISBLANK(INDEX('Policy Characteristics'!I:I,MATCH($C894,'Policy Characteristics'!$C:$C,0))),"",INDEX('Policy Characteristics'!I:I,MATCH($C894,'Policy Characteristics'!$C:$C,0)))</f>
        <v>% of potential achieved</v>
      </c>
      <c r="P894" s="354" t="str">
        <f>IF(ISBLANK(INDEX('Policy Characteristics'!J:J,MATCH($C894,'Policy Characteristics'!$C:$C,0))),"",INDEX('Policy Characteristics'!J:J,MATCH($C894,'Policy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354" t="str">
        <f>IF(ISBLANK(INDEX('Policy Characteristics'!K:K,MATCH($C894,'Policy Characteristics'!$C:$C,0))),"",INDEX('Policy Characteristics'!K:K,MATCH($C894,'Policy Characteristics'!$C:$C,0)))</f>
        <v/>
      </c>
      <c r="R894" s="354" t="str">
        <f>IF(ISBLANK(INDEX('Policy Characteristics'!L:L,MATCH($C894,'Policy Characteristics'!$C:$C,0))),"",INDEX('Policy Characteristics'!L:L,MATCH($C894,'Policy Characteristics'!$C:$C,0)))</f>
        <v/>
      </c>
    </row>
    <row r="895" spans="1:18" s="345" customFormat="1" ht="19.899999999999999" customHeight="1">
      <c r="A895" s="354" t="str">
        <f>IF(ISBLANK(INDEX('Policy Characteristics'!A:A,MATCH($C895,'Policy Characteristics'!$C:$C,0))),"",INDEX('Policy Characteristics'!A:A,MATCH($C895,'Policy Characteristics'!$C:$C,0)))</f>
        <v>Industry</v>
      </c>
      <c r="B895" s="366" t="str">
        <f>IF(ISBLANK(INDEX('Policy Characteristics'!B:B,MATCH($C895,'Policy Characteristics'!$C:$C,0))),"",INDEX('Policy Characteristics'!B:B,MATCH($C895,'Policy Characteristics'!$C:$C,0)))</f>
        <v>Feedstock Shifting</v>
      </c>
      <c r="C895" s="354" t="str">
        <f t="shared" si="42"/>
        <v>Fraction of Feedstock Shifted</v>
      </c>
      <c r="D895" s="253" t="s">
        <v>784</v>
      </c>
      <c r="E895" s="253" t="s">
        <v>865</v>
      </c>
      <c r="F895" t="s">
        <v>785</v>
      </c>
      <c r="G895" s="253" t="s">
        <v>866</v>
      </c>
      <c r="H895" s="241">
        <v>2466</v>
      </c>
      <c r="I895" s="367" t="s">
        <v>680</v>
      </c>
      <c r="J895" s="368" t="str">
        <f>IF(ISBLANK(INDEX('Policy Characteristics'!D:D,MATCH($C895,'Policy Characteristics'!$C:$C,0))),"",INDEX('Policy Characteristics'!D:D,MATCH($C895,'Policy Characteristics'!$C:$C,0)))</f>
        <v>Feedstock Shifting</v>
      </c>
      <c r="K895" s="354" t="str">
        <f>IF(ISBLANK(INDEX('Policy Characteristics'!E:E,MATCH($C895,'Policy Characteristics'!$C:$C,0))),"",INDEX('Policy Characteristics'!E:E,MATCH($C895,'Policy Characteristics'!$C:$C,0)))</f>
        <v>indst feedstock shifting</v>
      </c>
      <c r="L895" s="222">
        <f>IF(ISBLANK(INDEX('Policy Characteristics'!F:F,MATCH($C895,'Policy Characteristics'!$C:$C,0))),"",INDEX('Policy Characteristics'!F:F,MATCH($C895,'Policy Characteristics'!$C:$C,0)))</f>
        <v>0</v>
      </c>
      <c r="M895" s="222">
        <f>IF(ISBLANK(INDEX('Policy Characteristics'!G:G,MATCH($C895,'Policy Characteristics'!$C:$C,0))),"",INDEX('Policy Characteristics'!G:G,MATCH($C895,'Policy Characteristics'!$C:$C,0)))</f>
        <v>1</v>
      </c>
      <c r="N895" s="222">
        <f>IF(ISBLANK(INDEX('Policy Characteristics'!H:H,MATCH($C895,'Policy Characteristics'!$C:$C,0))),"",INDEX('Policy Characteristics'!H:H,MATCH($C895,'Policy Characteristics'!$C:$C,0)))</f>
        <v>0.01</v>
      </c>
      <c r="O895" s="354" t="str">
        <f>IF(ISBLANK(INDEX('Policy Characteristics'!I:I,MATCH($C895,'Policy Characteristics'!$C:$C,0))),"",INDEX('Policy Characteristics'!I:I,MATCH($C895,'Policy Characteristics'!$C:$C,0)))</f>
        <v>% of potential achieved</v>
      </c>
      <c r="P895" s="354" t="str">
        <f>IF(ISBLANK(INDEX('Policy Characteristics'!J:J,MATCH($C895,'Policy Characteristics'!$C:$C,0))),"",INDEX('Policy Characteristics'!J:J,MATCH($C895,'Policy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354" t="str">
        <f>IF(ISBLANK(INDEX('Policy Characteristics'!K:K,MATCH($C895,'Policy Characteristics'!$C:$C,0))),"",INDEX('Policy Characteristics'!K:K,MATCH($C895,'Policy Characteristics'!$C:$C,0)))</f>
        <v/>
      </c>
      <c r="R895" s="354" t="str">
        <f>IF(ISBLANK(INDEX('Policy Characteristics'!L:L,MATCH($C895,'Policy Characteristics'!$C:$C,0))),"",INDEX('Policy Characteristics'!L:L,MATCH($C895,'Policy Characteristics'!$C:$C,0)))</f>
        <v/>
      </c>
    </row>
    <row r="896" spans="1:18" s="345" customFormat="1" ht="19.899999999999999" customHeight="1">
      <c r="A896" s="354" t="str">
        <f>IF(ISBLANK(INDEX('Policy Characteristics'!A:A,MATCH($C896,'Policy Characteristics'!$C:$C,0))),"",INDEX('Policy Characteristics'!A:A,MATCH($C896,'Policy Characteristics'!$C:$C,0)))</f>
        <v>Industry</v>
      </c>
      <c r="B896" s="366" t="str">
        <f>IF(ISBLANK(INDEX('Policy Characteristics'!B:B,MATCH($C896,'Policy Characteristics'!$C:$C,0))),"",INDEX('Policy Characteristics'!B:B,MATCH($C896,'Policy Characteristics'!$C:$C,0)))</f>
        <v>Feedstock Shifting</v>
      </c>
      <c r="C896" s="354" t="str">
        <f t="shared" si="42"/>
        <v>Fraction of Feedstock Shifted</v>
      </c>
      <c r="D896" s="253" t="s">
        <v>784</v>
      </c>
      <c r="E896" s="253" t="s">
        <v>867</v>
      </c>
      <c r="F896" t="s">
        <v>785</v>
      </c>
      <c r="G896" s="253" t="s">
        <v>868</v>
      </c>
      <c r="H896" s="241">
        <v>2467</v>
      </c>
      <c r="I896" s="367" t="s">
        <v>680</v>
      </c>
      <c r="J896" s="368" t="str">
        <f>IF(ISBLANK(INDEX('Policy Characteristics'!D:D,MATCH($C896,'Policy Characteristics'!$C:$C,0))),"",INDEX('Policy Characteristics'!D:D,MATCH($C896,'Policy Characteristics'!$C:$C,0)))</f>
        <v>Feedstock Shifting</v>
      </c>
      <c r="K896" s="354" t="str">
        <f>IF(ISBLANK(INDEX('Policy Characteristics'!E:E,MATCH($C896,'Policy Characteristics'!$C:$C,0))),"",INDEX('Policy Characteristics'!E:E,MATCH($C896,'Policy Characteristics'!$C:$C,0)))</f>
        <v>indst feedstock shifting</v>
      </c>
      <c r="L896" s="222">
        <f>IF(ISBLANK(INDEX('Policy Characteristics'!F:F,MATCH($C896,'Policy Characteristics'!$C:$C,0))),"",INDEX('Policy Characteristics'!F:F,MATCH($C896,'Policy Characteristics'!$C:$C,0)))</f>
        <v>0</v>
      </c>
      <c r="M896" s="222">
        <f>IF(ISBLANK(INDEX('Policy Characteristics'!G:G,MATCH($C896,'Policy Characteristics'!$C:$C,0))),"",INDEX('Policy Characteristics'!G:G,MATCH($C896,'Policy Characteristics'!$C:$C,0)))</f>
        <v>1</v>
      </c>
      <c r="N896" s="222">
        <f>IF(ISBLANK(INDEX('Policy Characteristics'!H:H,MATCH($C896,'Policy Characteristics'!$C:$C,0))),"",INDEX('Policy Characteristics'!H:H,MATCH($C896,'Policy Characteristics'!$C:$C,0)))</f>
        <v>0.01</v>
      </c>
      <c r="O896" s="354" t="str">
        <f>IF(ISBLANK(INDEX('Policy Characteristics'!I:I,MATCH($C896,'Policy Characteristics'!$C:$C,0))),"",INDEX('Policy Characteristics'!I:I,MATCH($C896,'Policy Characteristics'!$C:$C,0)))</f>
        <v>% of potential achieved</v>
      </c>
      <c r="P896" s="354" t="str">
        <f>IF(ISBLANK(INDEX('Policy Characteristics'!J:J,MATCH($C896,'Policy Characteristics'!$C:$C,0))),"",INDEX('Policy Characteristics'!J:J,MATCH($C896,'Policy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354" t="str">
        <f>IF(ISBLANK(INDEX('Policy Characteristics'!K:K,MATCH($C896,'Policy Characteristics'!$C:$C,0))),"",INDEX('Policy Characteristics'!K:K,MATCH($C896,'Policy Characteristics'!$C:$C,0)))</f>
        <v/>
      </c>
      <c r="R896" s="354" t="str">
        <f>IF(ISBLANK(INDEX('Policy Characteristics'!L:L,MATCH($C896,'Policy Characteristics'!$C:$C,0))),"",INDEX('Policy Characteristics'!L:L,MATCH($C896,'Policy Characteristics'!$C:$C,0)))</f>
        <v/>
      </c>
    </row>
    <row r="897" spans="1:18" s="345" customFormat="1" ht="19.899999999999999" customHeight="1">
      <c r="A897" s="354" t="str">
        <f>IF(ISBLANK(INDEX('Policy Characteristics'!A:A,MATCH($C897,'Policy Characteristics'!$C:$C,0))),"",INDEX('Policy Characteristics'!A:A,MATCH($C897,'Policy Characteristics'!$C:$C,0)))</f>
        <v>Industry</v>
      </c>
      <c r="B897" s="366" t="str">
        <f>IF(ISBLANK(INDEX('Policy Characteristics'!B:B,MATCH($C897,'Policy Characteristics'!$C:$C,0))),"",INDEX('Policy Characteristics'!B:B,MATCH($C897,'Policy Characteristics'!$C:$C,0)))</f>
        <v>Feedstock Shifting</v>
      </c>
      <c r="C897" s="354" t="str">
        <f t="shared" si="42"/>
        <v>Fraction of Feedstock Shifted</v>
      </c>
      <c r="D897" s="253" t="s">
        <v>784</v>
      </c>
      <c r="E897" s="253" t="s">
        <v>869</v>
      </c>
      <c r="F897" t="s">
        <v>785</v>
      </c>
      <c r="G897" s="253" t="s">
        <v>870</v>
      </c>
      <c r="H897" s="241">
        <v>2468</v>
      </c>
      <c r="I897" s="367" t="s">
        <v>680</v>
      </c>
      <c r="J897" s="368" t="str">
        <f>IF(ISBLANK(INDEX('Policy Characteristics'!D:D,MATCH($C897,'Policy Characteristics'!$C:$C,0))),"",INDEX('Policy Characteristics'!D:D,MATCH($C897,'Policy Characteristics'!$C:$C,0)))</f>
        <v>Feedstock Shifting</v>
      </c>
      <c r="K897" s="354" t="str">
        <f>IF(ISBLANK(INDEX('Policy Characteristics'!E:E,MATCH($C897,'Policy Characteristics'!$C:$C,0))),"",INDEX('Policy Characteristics'!E:E,MATCH($C897,'Policy Characteristics'!$C:$C,0)))</f>
        <v>indst feedstock shifting</v>
      </c>
      <c r="L897" s="222">
        <f>IF(ISBLANK(INDEX('Policy Characteristics'!F:F,MATCH($C897,'Policy Characteristics'!$C:$C,0))),"",INDEX('Policy Characteristics'!F:F,MATCH($C897,'Policy Characteristics'!$C:$C,0)))</f>
        <v>0</v>
      </c>
      <c r="M897" s="222">
        <f>IF(ISBLANK(INDEX('Policy Characteristics'!G:G,MATCH($C897,'Policy Characteristics'!$C:$C,0))),"",INDEX('Policy Characteristics'!G:G,MATCH($C897,'Policy Characteristics'!$C:$C,0)))</f>
        <v>1</v>
      </c>
      <c r="N897" s="222">
        <f>IF(ISBLANK(INDEX('Policy Characteristics'!H:H,MATCH($C897,'Policy Characteristics'!$C:$C,0))),"",INDEX('Policy Characteristics'!H:H,MATCH($C897,'Policy Characteristics'!$C:$C,0)))</f>
        <v>0.01</v>
      </c>
      <c r="O897" s="354" t="str">
        <f>IF(ISBLANK(INDEX('Policy Characteristics'!I:I,MATCH($C897,'Policy Characteristics'!$C:$C,0))),"",INDEX('Policy Characteristics'!I:I,MATCH($C897,'Policy Characteristics'!$C:$C,0)))</f>
        <v>% of potential achieved</v>
      </c>
      <c r="P897" s="354" t="str">
        <f>IF(ISBLANK(INDEX('Policy Characteristics'!J:J,MATCH($C897,'Policy Characteristics'!$C:$C,0))),"",INDEX('Policy Characteristics'!J:J,MATCH($C897,'Policy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354" t="str">
        <f>IF(ISBLANK(INDEX('Policy Characteristics'!K:K,MATCH($C897,'Policy Characteristics'!$C:$C,0))),"",INDEX('Policy Characteristics'!K:K,MATCH($C897,'Policy Characteristics'!$C:$C,0)))</f>
        <v/>
      </c>
      <c r="R897" s="354" t="str">
        <f>IF(ISBLANK(INDEX('Policy Characteristics'!L:L,MATCH($C897,'Policy Characteristics'!$C:$C,0))),"",INDEX('Policy Characteristics'!L:L,MATCH($C897,'Policy Characteristics'!$C:$C,0)))</f>
        <v/>
      </c>
    </row>
    <row r="898" spans="1:18" s="345" customFormat="1" ht="19.899999999999999" customHeight="1">
      <c r="A898" s="354" t="str">
        <f>IF(ISBLANK(INDEX('Policy Characteristics'!A:A,MATCH($C898,'Policy Characteristics'!$C:$C,0))),"",INDEX('Policy Characteristics'!A:A,MATCH($C898,'Policy Characteristics'!$C:$C,0)))</f>
        <v>Industry</v>
      </c>
      <c r="B898" s="366" t="str">
        <f>IF(ISBLANK(INDEX('Policy Characteristics'!B:B,MATCH($C898,'Policy Characteristics'!$C:$C,0))),"",INDEX('Policy Characteristics'!B:B,MATCH($C898,'Policy Characteristics'!$C:$C,0)))</f>
        <v>Feedstock Shifting</v>
      </c>
      <c r="C898" s="354" t="str">
        <f t="shared" si="42"/>
        <v>Fraction of Feedstock Shifted</v>
      </c>
      <c r="D898" s="253" t="s">
        <v>784</v>
      </c>
      <c r="E898" s="253" t="s">
        <v>871</v>
      </c>
      <c r="F898" t="s">
        <v>785</v>
      </c>
      <c r="G898" s="253" t="s">
        <v>872</v>
      </c>
      <c r="H898" s="241">
        <v>2469</v>
      </c>
      <c r="I898" s="367" t="s">
        <v>680</v>
      </c>
      <c r="J898" s="368" t="str">
        <f>IF(ISBLANK(INDEX('Policy Characteristics'!D:D,MATCH($C898,'Policy Characteristics'!$C:$C,0))),"",INDEX('Policy Characteristics'!D:D,MATCH($C898,'Policy Characteristics'!$C:$C,0)))</f>
        <v>Feedstock Shifting</v>
      </c>
      <c r="K898" s="354" t="str">
        <f>IF(ISBLANK(INDEX('Policy Characteristics'!E:E,MATCH($C898,'Policy Characteristics'!$C:$C,0))),"",INDEX('Policy Characteristics'!E:E,MATCH($C898,'Policy Characteristics'!$C:$C,0)))</f>
        <v>indst feedstock shifting</v>
      </c>
      <c r="L898" s="222">
        <f>IF(ISBLANK(INDEX('Policy Characteristics'!F:F,MATCH($C898,'Policy Characteristics'!$C:$C,0))),"",INDEX('Policy Characteristics'!F:F,MATCH($C898,'Policy Characteristics'!$C:$C,0)))</f>
        <v>0</v>
      </c>
      <c r="M898" s="222">
        <f>IF(ISBLANK(INDEX('Policy Characteristics'!G:G,MATCH($C898,'Policy Characteristics'!$C:$C,0))),"",INDEX('Policy Characteristics'!G:G,MATCH($C898,'Policy Characteristics'!$C:$C,0)))</f>
        <v>1</v>
      </c>
      <c r="N898" s="222">
        <f>IF(ISBLANK(INDEX('Policy Characteristics'!H:H,MATCH($C898,'Policy Characteristics'!$C:$C,0))),"",INDEX('Policy Characteristics'!H:H,MATCH($C898,'Policy Characteristics'!$C:$C,0)))</f>
        <v>0.01</v>
      </c>
      <c r="O898" s="354" t="str">
        <f>IF(ISBLANK(INDEX('Policy Characteristics'!I:I,MATCH($C898,'Policy Characteristics'!$C:$C,0))),"",INDEX('Policy Characteristics'!I:I,MATCH($C898,'Policy Characteristics'!$C:$C,0)))</f>
        <v>% of potential achieved</v>
      </c>
      <c r="P898" s="354" t="str">
        <f>IF(ISBLANK(INDEX('Policy Characteristics'!J:J,MATCH($C898,'Policy Characteristics'!$C:$C,0))),"",INDEX('Policy Characteristics'!J:J,MATCH($C898,'Policy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354" t="str">
        <f>IF(ISBLANK(INDEX('Policy Characteristics'!K:K,MATCH($C898,'Policy Characteristics'!$C:$C,0))),"",INDEX('Policy Characteristics'!K:K,MATCH($C898,'Policy Characteristics'!$C:$C,0)))</f>
        <v/>
      </c>
      <c r="R898" s="354" t="str">
        <f>IF(ISBLANK(INDEX('Policy Characteristics'!L:L,MATCH($C898,'Policy Characteristics'!$C:$C,0))),"",INDEX('Policy Characteristics'!L:L,MATCH($C898,'Policy Characteristics'!$C:$C,0)))</f>
        <v/>
      </c>
    </row>
    <row r="899" spans="1:18" s="345" customFormat="1" ht="19.899999999999999" customHeight="1">
      <c r="A899" s="354" t="str">
        <f>IF(ISBLANK(INDEX('Policy Characteristics'!A:A,MATCH($C899,'Policy Characteristics'!$C:$C,0))),"",INDEX('Policy Characteristics'!A:A,MATCH($C899,'Policy Characteristics'!$C:$C,0)))</f>
        <v>Industry</v>
      </c>
      <c r="B899" s="366" t="str">
        <f>IF(ISBLANK(INDEX('Policy Characteristics'!B:B,MATCH($C899,'Policy Characteristics'!$C:$C,0))),"",INDEX('Policy Characteristics'!B:B,MATCH($C899,'Policy Characteristics'!$C:$C,0)))</f>
        <v>Feedstock Shifting</v>
      </c>
      <c r="C899" s="354" t="str">
        <f t="shared" si="42"/>
        <v>Fraction of Feedstock Shifted</v>
      </c>
      <c r="D899" s="348" t="s">
        <v>786</v>
      </c>
      <c r="E899" s="253" t="s">
        <v>853</v>
      </c>
      <c r="F899" t="s">
        <v>787</v>
      </c>
      <c r="G899" s="253" t="s">
        <v>854</v>
      </c>
      <c r="H899" s="241">
        <v>2470</v>
      </c>
      <c r="I899" s="367" t="s">
        <v>680</v>
      </c>
      <c r="J899" s="368" t="str">
        <f>IF(ISBLANK(INDEX('Policy Characteristics'!D:D,MATCH($C899,'Policy Characteristics'!$C:$C,0))),"",INDEX('Policy Characteristics'!D:D,MATCH($C899,'Policy Characteristics'!$C:$C,0)))</f>
        <v>Feedstock Shifting</v>
      </c>
      <c r="K899" s="354" t="str">
        <f>IF(ISBLANK(INDEX('Policy Characteristics'!E:E,MATCH($C899,'Policy Characteristics'!$C:$C,0))),"",INDEX('Policy Characteristics'!E:E,MATCH($C899,'Policy Characteristics'!$C:$C,0)))</f>
        <v>indst feedstock shifting</v>
      </c>
      <c r="L899" s="222">
        <f>IF(ISBLANK(INDEX('Policy Characteristics'!F:F,MATCH($C899,'Policy Characteristics'!$C:$C,0))),"",INDEX('Policy Characteristics'!F:F,MATCH($C899,'Policy Characteristics'!$C:$C,0)))</f>
        <v>0</v>
      </c>
      <c r="M899" s="222">
        <f>IF(ISBLANK(INDEX('Policy Characteristics'!G:G,MATCH($C899,'Policy Characteristics'!$C:$C,0))),"",INDEX('Policy Characteristics'!G:G,MATCH($C899,'Policy Characteristics'!$C:$C,0)))</f>
        <v>1</v>
      </c>
      <c r="N899" s="222">
        <f>IF(ISBLANK(INDEX('Policy Characteristics'!H:H,MATCH($C899,'Policy Characteristics'!$C:$C,0))),"",INDEX('Policy Characteristics'!H:H,MATCH($C899,'Policy Characteristics'!$C:$C,0)))</f>
        <v>0.01</v>
      </c>
      <c r="O899" s="354" t="str">
        <f>IF(ISBLANK(INDEX('Policy Characteristics'!I:I,MATCH($C899,'Policy Characteristics'!$C:$C,0))),"",INDEX('Policy Characteristics'!I:I,MATCH($C899,'Policy Characteristics'!$C:$C,0)))</f>
        <v>% of potential achieved</v>
      </c>
      <c r="P899" s="354" t="str">
        <f>IF(ISBLANK(INDEX('Policy Characteristics'!J:J,MATCH($C899,'Policy Characteristics'!$C:$C,0))),"",INDEX('Policy Characteristics'!J:J,MATCH($C899,'Policy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354" t="str">
        <f>IF(ISBLANK(INDEX('Policy Characteristics'!K:K,MATCH($C899,'Policy Characteristics'!$C:$C,0))),"",INDEX('Policy Characteristics'!K:K,MATCH($C899,'Policy Characteristics'!$C:$C,0)))</f>
        <v/>
      </c>
      <c r="R899" s="354" t="str">
        <f>IF(ISBLANK(INDEX('Policy Characteristics'!L:L,MATCH($C899,'Policy Characteristics'!$C:$C,0))),"",INDEX('Policy Characteristics'!L:L,MATCH($C899,'Policy Characteristics'!$C:$C,0)))</f>
        <v/>
      </c>
    </row>
    <row r="900" spans="1:18" s="345" customFormat="1" ht="19.899999999999999" customHeight="1">
      <c r="A900" s="354" t="str">
        <f>IF(ISBLANK(INDEX('Policy Characteristics'!A:A,MATCH($C900,'Policy Characteristics'!$C:$C,0))),"",INDEX('Policy Characteristics'!A:A,MATCH($C900,'Policy Characteristics'!$C:$C,0)))</f>
        <v>Industry</v>
      </c>
      <c r="B900" s="366" t="str">
        <f>IF(ISBLANK(INDEX('Policy Characteristics'!B:B,MATCH($C900,'Policy Characteristics'!$C:$C,0))),"",INDEX('Policy Characteristics'!B:B,MATCH($C900,'Policy Characteristics'!$C:$C,0)))</f>
        <v>Feedstock Shifting</v>
      </c>
      <c r="C900" s="354" t="str">
        <f t="shared" si="42"/>
        <v>Fraction of Feedstock Shifted</v>
      </c>
      <c r="D900" s="348" t="s">
        <v>786</v>
      </c>
      <c r="E900" s="253" t="s">
        <v>855</v>
      </c>
      <c r="F900" t="s">
        <v>787</v>
      </c>
      <c r="G900" s="253" t="s">
        <v>856</v>
      </c>
      <c r="H900" s="241">
        <v>2471</v>
      </c>
      <c r="I900" s="367" t="s">
        <v>680</v>
      </c>
      <c r="J900" s="368" t="str">
        <f>IF(ISBLANK(INDEX('Policy Characteristics'!D:D,MATCH($C900,'Policy Characteristics'!$C:$C,0))),"",INDEX('Policy Characteristics'!D:D,MATCH($C900,'Policy Characteristics'!$C:$C,0)))</f>
        <v>Feedstock Shifting</v>
      </c>
      <c r="K900" s="354" t="str">
        <f>IF(ISBLANK(INDEX('Policy Characteristics'!E:E,MATCH($C900,'Policy Characteristics'!$C:$C,0))),"",INDEX('Policy Characteristics'!E:E,MATCH($C900,'Policy Characteristics'!$C:$C,0)))</f>
        <v>indst feedstock shifting</v>
      </c>
      <c r="L900" s="222">
        <f>IF(ISBLANK(INDEX('Policy Characteristics'!F:F,MATCH($C900,'Policy Characteristics'!$C:$C,0))),"",INDEX('Policy Characteristics'!F:F,MATCH($C900,'Policy Characteristics'!$C:$C,0)))</f>
        <v>0</v>
      </c>
      <c r="M900" s="222">
        <f>IF(ISBLANK(INDEX('Policy Characteristics'!G:G,MATCH($C900,'Policy Characteristics'!$C:$C,0))),"",INDEX('Policy Characteristics'!G:G,MATCH($C900,'Policy Characteristics'!$C:$C,0)))</f>
        <v>1</v>
      </c>
      <c r="N900" s="222">
        <f>IF(ISBLANK(INDEX('Policy Characteristics'!H:H,MATCH($C900,'Policy Characteristics'!$C:$C,0))),"",INDEX('Policy Characteristics'!H:H,MATCH($C900,'Policy Characteristics'!$C:$C,0)))</f>
        <v>0.01</v>
      </c>
      <c r="O900" s="354" t="str">
        <f>IF(ISBLANK(INDEX('Policy Characteristics'!I:I,MATCH($C900,'Policy Characteristics'!$C:$C,0))),"",INDEX('Policy Characteristics'!I:I,MATCH($C900,'Policy Characteristics'!$C:$C,0)))</f>
        <v>% of potential achieved</v>
      </c>
      <c r="P900" s="354" t="str">
        <f>IF(ISBLANK(INDEX('Policy Characteristics'!J:J,MATCH($C900,'Policy Characteristics'!$C:$C,0))),"",INDEX('Policy Characteristics'!J:J,MATCH($C900,'Policy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354" t="str">
        <f>IF(ISBLANK(INDEX('Policy Characteristics'!K:K,MATCH($C900,'Policy Characteristics'!$C:$C,0))),"",INDEX('Policy Characteristics'!K:K,MATCH($C900,'Policy Characteristics'!$C:$C,0)))</f>
        <v/>
      </c>
      <c r="R900" s="354" t="str">
        <f>IF(ISBLANK(INDEX('Policy Characteristics'!L:L,MATCH($C900,'Policy Characteristics'!$C:$C,0))),"",INDEX('Policy Characteristics'!L:L,MATCH($C900,'Policy Characteristics'!$C:$C,0)))</f>
        <v/>
      </c>
    </row>
    <row r="901" spans="1:18" s="345" customFormat="1" ht="19.899999999999999" customHeight="1">
      <c r="A901" s="354" t="str">
        <f>IF(ISBLANK(INDEX('Policy Characteristics'!A:A,MATCH($C901,'Policy Characteristics'!$C:$C,0))),"",INDEX('Policy Characteristics'!A:A,MATCH($C901,'Policy Characteristics'!$C:$C,0)))</f>
        <v>Industry</v>
      </c>
      <c r="B901" s="366" t="str">
        <f>IF(ISBLANK(INDEX('Policy Characteristics'!B:B,MATCH($C901,'Policy Characteristics'!$C:$C,0))),"",INDEX('Policy Characteristics'!B:B,MATCH($C901,'Policy Characteristics'!$C:$C,0)))</f>
        <v>Feedstock Shifting</v>
      </c>
      <c r="C901" s="354" t="str">
        <f t="shared" si="42"/>
        <v>Fraction of Feedstock Shifted</v>
      </c>
      <c r="D901" s="348" t="s">
        <v>786</v>
      </c>
      <c r="E901" s="253" t="s">
        <v>857</v>
      </c>
      <c r="F901" t="s">
        <v>787</v>
      </c>
      <c r="G901" s="253" t="s">
        <v>858</v>
      </c>
      <c r="H901" s="241">
        <v>2472</v>
      </c>
      <c r="I901" s="367" t="s">
        <v>680</v>
      </c>
      <c r="J901" s="368" t="str">
        <f>IF(ISBLANK(INDEX('Policy Characteristics'!D:D,MATCH($C901,'Policy Characteristics'!$C:$C,0))),"",INDEX('Policy Characteristics'!D:D,MATCH($C901,'Policy Characteristics'!$C:$C,0)))</f>
        <v>Feedstock Shifting</v>
      </c>
      <c r="K901" s="354" t="str">
        <f>IF(ISBLANK(INDEX('Policy Characteristics'!E:E,MATCH($C901,'Policy Characteristics'!$C:$C,0))),"",INDEX('Policy Characteristics'!E:E,MATCH($C901,'Policy Characteristics'!$C:$C,0)))</f>
        <v>indst feedstock shifting</v>
      </c>
      <c r="L901" s="222">
        <f>IF(ISBLANK(INDEX('Policy Characteristics'!F:F,MATCH($C901,'Policy Characteristics'!$C:$C,0))),"",INDEX('Policy Characteristics'!F:F,MATCH($C901,'Policy Characteristics'!$C:$C,0)))</f>
        <v>0</v>
      </c>
      <c r="M901" s="222">
        <f>IF(ISBLANK(INDEX('Policy Characteristics'!G:G,MATCH($C901,'Policy Characteristics'!$C:$C,0))),"",INDEX('Policy Characteristics'!G:G,MATCH($C901,'Policy Characteristics'!$C:$C,0)))</f>
        <v>1</v>
      </c>
      <c r="N901" s="222">
        <f>IF(ISBLANK(INDEX('Policy Characteristics'!H:H,MATCH($C901,'Policy Characteristics'!$C:$C,0))),"",INDEX('Policy Characteristics'!H:H,MATCH($C901,'Policy Characteristics'!$C:$C,0)))</f>
        <v>0.01</v>
      </c>
      <c r="O901" s="354" t="str">
        <f>IF(ISBLANK(INDEX('Policy Characteristics'!I:I,MATCH($C901,'Policy Characteristics'!$C:$C,0))),"",INDEX('Policy Characteristics'!I:I,MATCH($C901,'Policy Characteristics'!$C:$C,0)))</f>
        <v>% of potential achieved</v>
      </c>
      <c r="P901" s="354" t="str">
        <f>IF(ISBLANK(INDEX('Policy Characteristics'!J:J,MATCH($C901,'Policy Characteristics'!$C:$C,0))),"",INDEX('Policy Characteristics'!J:J,MATCH($C901,'Policy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354" t="str">
        <f>IF(ISBLANK(INDEX('Policy Characteristics'!K:K,MATCH($C901,'Policy Characteristics'!$C:$C,0))),"",INDEX('Policy Characteristics'!K:K,MATCH($C901,'Policy Characteristics'!$C:$C,0)))</f>
        <v/>
      </c>
      <c r="R901" s="354" t="str">
        <f>IF(ISBLANK(INDEX('Policy Characteristics'!L:L,MATCH($C901,'Policy Characteristics'!$C:$C,0))),"",INDEX('Policy Characteristics'!L:L,MATCH($C901,'Policy Characteristics'!$C:$C,0)))</f>
        <v/>
      </c>
    </row>
    <row r="902" spans="1:18" s="345" customFormat="1" ht="19.899999999999999" customHeight="1">
      <c r="A902" s="354" t="str">
        <f>IF(ISBLANK(INDEX('Policy Characteristics'!A:A,MATCH($C902,'Policy Characteristics'!$C:$C,0))),"",INDEX('Policy Characteristics'!A:A,MATCH($C902,'Policy Characteristics'!$C:$C,0)))</f>
        <v>Industry</v>
      </c>
      <c r="B902" s="366" t="str">
        <f>IF(ISBLANK(INDEX('Policy Characteristics'!B:B,MATCH($C902,'Policy Characteristics'!$C:$C,0))),"",INDEX('Policy Characteristics'!B:B,MATCH($C902,'Policy Characteristics'!$C:$C,0)))</f>
        <v>Feedstock Shifting</v>
      </c>
      <c r="C902" s="354" t="str">
        <f t="shared" si="42"/>
        <v>Fraction of Feedstock Shifted</v>
      </c>
      <c r="D902" s="348" t="s">
        <v>786</v>
      </c>
      <c r="E902" s="253" t="s">
        <v>859</v>
      </c>
      <c r="F902" t="s">
        <v>787</v>
      </c>
      <c r="G902" s="253" t="s">
        <v>860</v>
      </c>
      <c r="H902" s="241">
        <v>2473</v>
      </c>
      <c r="I902" s="367" t="s">
        <v>680</v>
      </c>
      <c r="J902" s="368" t="str">
        <f>IF(ISBLANK(INDEX('Policy Characteristics'!D:D,MATCH($C902,'Policy Characteristics'!$C:$C,0))),"",INDEX('Policy Characteristics'!D:D,MATCH($C902,'Policy Characteristics'!$C:$C,0)))</f>
        <v>Feedstock Shifting</v>
      </c>
      <c r="K902" s="354" t="str">
        <f>IF(ISBLANK(INDEX('Policy Characteristics'!E:E,MATCH($C902,'Policy Characteristics'!$C:$C,0))),"",INDEX('Policy Characteristics'!E:E,MATCH($C902,'Policy Characteristics'!$C:$C,0)))</f>
        <v>indst feedstock shifting</v>
      </c>
      <c r="L902" s="222">
        <f>IF(ISBLANK(INDEX('Policy Characteristics'!F:F,MATCH($C902,'Policy Characteristics'!$C:$C,0))),"",INDEX('Policy Characteristics'!F:F,MATCH($C902,'Policy Characteristics'!$C:$C,0)))</f>
        <v>0</v>
      </c>
      <c r="M902" s="222">
        <f>IF(ISBLANK(INDEX('Policy Characteristics'!G:G,MATCH($C902,'Policy Characteristics'!$C:$C,0))),"",INDEX('Policy Characteristics'!G:G,MATCH($C902,'Policy Characteristics'!$C:$C,0)))</f>
        <v>1</v>
      </c>
      <c r="N902" s="222">
        <f>IF(ISBLANK(INDEX('Policy Characteristics'!H:H,MATCH($C902,'Policy Characteristics'!$C:$C,0))),"",INDEX('Policy Characteristics'!H:H,MATCH($C902,'Policy Characteristics'!$C:$C,0)))</f>
        <v>0.01</v>
      </c>
      <c r="O902" s="354" t="str">
        <f>IF(ISBLANK(INDEX('Policy Characteristics'!I:I,MATCH($C902,'Policy Characteristics'!$C:$C,0))),"",INDEX('Policy Characteristics'!I:I,MATCH($C902,'Policy Characteristics'!$C:$C,0)))</f>
        <v>% of potential achieved</v>
      </c>
      <c r="P902" s="354" t="str">
        <f>IF(ISBLANK(INDEX('Policy Characteristics'!J:J,MATCH($C902,'Policy Characteristics'!$C:$C,0))),"",INDEX('Policy Characteristics'!J:J,MATCH($C902,'Policy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354" t="str">
        <f>IF(ISBLANK(INDEX('Policy Characteristics'!K:K,MATCH($C902,'Policy Characteristics'!$C:$C,0))),"",INDEX('Policy Characteristics'!K:K,MATCH($C902,'Policy Characteristics'!$C:$C,0)))</f>
        <v/>
      </c>
      <c r="R902" s="354" t="str">
        <f>IF(ISBLANK(INDEX('Policy Characteristics'!L:L,MATCH($C902,'Policy Characteristics'!$C:$C,0))),"",INDEX('Policy Characteristics'!L:L,MATCH($C902,'Policy Characteristics'!$C:$C,0)))</f>
        <v/>
      </c>
    </row>
    <row r="903" spans="1:18" s="345" customFormat="1" ht="19.899999999999999" customHeight="1">
      <c r="A903" s="354" t="str">
        <f>IF(ISBLANK(INDEX('Policy Characteristics'!A:A,MATCH($C903,'Policy Characteristics'!$C:$C,0))),"",INDEX('Policy Characteristics'!A:A,MATCH($C903,'Policy Characteristics'!$C:$C,0)))</f>
        <v>Industry</v>
      </c>
      <c r="B903" s="366" t="str">
        <f>IF(ISBLANK(INDEX('Policy Characteristics'!B:B,MATCH($C903,'Policy Characteristics'!$C:$C,0))),"",INDEX('Policy Characteristics'!B:B,MATCH($C903,'Policy Characteristics'!$C:$C,0)))</f>
        <v>Feedstock Shifting</v>
      </c>
      <c r="C903" s="354" t="str">
        <f t="shared" si="42"/>
        <v>Fraction of Feedstock Shifted</v>
      </c>
      <c r="D903" s="348" t="s">
        <v>786</v>
      </c>
      <c r="E903" s="253" t="s">
        <v>861</v>
      </c>
      <c r="F903" t="s">
        <v>787</v>
      </c>
      <c r="G903" s="253" t="s">
        <v>862</v>
      </c>
      <c r="H903" s="241">
        <v>2474</v>
      </c>
      <c r="I903" s="367" t="s">
        <v>680</v>
      </c>
      <c r="J903" s="368" t="str">
        <f>IF(ISBLANK(INDEX('Policy Characteristics'!D:D,MATCH($C903,'Policy Characteristics'!$C:$C,0))),"",INDEX('Policy Characteristics'!D:D,MATCH($C903,'Policy Characteristics'!$C:$C,0)))</f>
        <v>Feedstock Shifting</v>
      </c>
      <c r="K903" s="354" t="str">
        <f>IF(ISBLANK(INDEX('Policy Characteristics'!E:E,MATCH($C903,'Policy Characteristics'!$C:$C,0))),"",INDEX('Policy Characteristics'!E:E,MATCH($C903,'Policy Characteristics'!$C:$C,0)))</f>
        <v>indst feedstock shifting</v>
      </c>
      <c r="L903" s="222">
        <f>IF(ISBLANK(INDEX('Policy Characteristics'!F:F,MATCH($C903,'Policy Characteristics'!$C:$C,0))),"",INDEX('Policy Characteristics'!F:F,MATCH($C903,'Policy Characteristics'!$C:$C,0)))</f>
        <v>0</v>
      </c>
      <c r="M903" s="222">
        <f>IF(ISBLANK(INDEX('Policy Characteristics'!G:G,MATCH($C903,'Policy Characteristics'!$C:$C,0))),"",INDEX('Policy Characteristics'!G:G,MATCH($C903,'Policy Characteristics'!$C:$C,0)))</f>
        <v>1</v>
      </c>
      <c r="N903" s="222">
        <f>IF(ISBLANK(INDEX('Policy Characteristics'!H:H,MATCH($C903,'Policy Characteristics'!$C:$C,0))),"",INDEX('Policy Characteristics'!H:H,MATCH($C903,'Policy Characteristics'!$C:$C,0)))</f>
        <v>0.01</v>
      </c>
      <c r="O903" s="354" t="str">
        <f>IF(ISBLANK(INDEX('Policy Characteristics'!I:I,MATCH($C903,'Policy Characteristics'!$C:$C,0))),"",INDEX('Policy Characteristics'!I:I,MATCH($C903,'Policy Characteristics'!$C:$C,0)))</f>
        <v>% of potential achieved</v>
      </c>
      <c r="P903" s="354" t="str">
        <f>IF(ISBLANK(INDEX('Policy Characteristics'!J:J,MATCH($C903,'Policy Characteristics'!$C:$C,0))),"",INDEX('Policy Characteristics'!J:J,MATCH($C903,'Policy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354" t="str">
        <f>IF(ISBLANK(INDEX('Policy Characteristics'!K:K,MATCH($C903,'Policy Characteristics'!$C:$C,0))),"",INDEX('Policy Characteristics'!K:K,MATCH($C903,'Policy Characteristics'!$C:$C,0)))</f>
        <v/>
      </c>
      <c r="R903" s="354" t="str">
        <f>IF(ISBLANK(INDEX('Policy Characteristics'!L:L,MATCH($C903,'Policy Characteristics'!$C:$C,0))),"",INDEX('Policy Characteristics'!L:L,MATCH($C903,'Policy Characteristics'!$C:$C,0)))</f>
        <v/>
      </c>
    </row>
    <row r="904" spans="1:18" s="345" customFormat="1" ht="19.899999999999999" customHeight="1">
      <c r="A904" s="354" t="str">
        <f>IF(ISBLANK(INDEX('Policy Characteristics'!A:A,MATCH($C904,'Policy Characteristics'!$C:$C,0))),"",INDEX('Policy Characteristics'!A:A,MATCH($C904,'Policy Characteristics'!$C:$C,0)))</f>
        <v>Industry</v>
      </c>
      <c r="B904" s="366" t="str">
        <f>IF(ISBLANK(INDEX('Policy Characteristics'!B:B,MATCH($C904,'Policy Characteristics'!$C:$C,0))),"",INDEX('Policy Characteristics'!B:B,MATCH($C904,'Policy Characteristics'!$C:$C,0)))</f>
        <v>Feedstock Shifting</v>
      </c>
      <c r="C904" s="354" t="str">
        <f t="shared" si="42"/>
        <v>Fraction of Feedstock Shifted</v>
      </c>
      <c r="D904" s="348" t="s">
        <v>786</v>
      </c>
      <c r="E904" s="253" t="s">
        <v>863</v>
      </c>
      <c r="F904" t="s">
        <v>787</v>
      </c>
      <c r="G904" s="253" t="s">
        <v>864</v>
      </c>
      <c r="H904" s="241">
        <v>2475</v>
      </c>
      <c r="I904" s="367" t="s">
        <v>680</v>
      </c>
      <c r="J904" s="368" t="str">
        <f>IF(ISBLANK(INDEX('Policy Characteristics'!D:D,MATCH($C904,'Policy Characteristics'!$C:$C,0))),"",INDEX('Policy Characteristics'!D:D,MATCH($C904,'Policy Characteristics'!$C:$C,0)))</f>
        <v>Feedstock Shifting</v>
      </c>
      <c r="K904" s="354" t="str">
        <f>IF(ISBLANK(INDEX('Policy Characteristics'!E:E,MATCH($C904,'Policy Characteristics'!$C:$C,0))),"",INDEX('Policy Characteristics'!E:E,MATCH($C904,'Policy Characteristics'!$C:$C,0)))</f>
        <v>indst feedstock shifting</v>
      </c>
      <c r="L904" s="222">
        <f>IF(ISBLANK(INDEX('Policy Characteristics'!F:F,MATCH($C904,'Policy Characteristics'!$C:$C,0))),"",INDEX('Policy Characteristics'!F:F,MATCH($C904,'Policy Characteristics'!$C:$C,0)))</f>
        <v>0</v>
      </c>
      <c r="M904" s="222">
        <f>IF(ISBLANK(INDEX('Policy Characteristics'!G:G,MATCH($C904,'Policy Characteristics'!$C:$C,0))),"",INDEX('Policy Characteristics'!G:G,MATCH($C904,'Policy Characteristics'!$C:$C,0)))</f>
        <v>1</v>
      </c>
      <c r="N904" s="222">
        <f>IF(ISBLANK(INDEX('Policy Characteristics'!H:H,MATCH($C904,'Policy Characteristics'!$C:$C,0))),"",INDEX('Policy Characteristics'!H:H,MATCH($C904,'Policy Characteristics'!$C:$C,0)))</f>
        <v>0.01</v>
      </c>
      <c r="O904" s="354" t="str">
        <f>IF(ISBLANK(INDEX('Policy Characteristics'!I:I,MATCH($C904,'Policy Characteristics'!$C:$C,0))),"",INDEX('Policy Characteristics'!I:I,MATCH($C904,'Policy Characteristics'!$C:$C,0)))</f>
        <v>% of potential achieved</v>
      </c>
      <c r="P904" s="354" t="str">
        <f>IF(ISBLANK(INDEX('Policy Characteristics'!J:J,MATCH($C904,'Policy Characteristics'!$C:$C,0))),"",INDEX('Policy Characteristics'!J:J,MATCH($C904,'Policy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354" t="str">
        <f>IF(ISBLANK(INDEX('Policy Characteristics'!K:K,MATCH($C904,'Policy Characteristics'!$C:$C,0))),"",INDEX('Policy Characteristics'!K:K,MATCH($C904,'Policy Characteristics'!$C:$C,0)))</f>
        <v/>
      </c>
      <c r="R904" s="354" t="str">
        <f>IF(ISBLANK(INDEX('Policy Characteristics'!L:L,MATCH($C904,'Policy Characteristics'!$C:$C,0))),"",INDEX('Policy Characteristics'!L:L,MATCH($C904,'Policy Characteristics'!$C:$C,0)))</f>
        <v/>
      </c>
    </row>
    <row r="905" spans="1:18" s="345" customFormat="1" ht="19.899999999999999" customHeight="1">
      <c r="A905" s="354" t="str">
        <f>IF(ISBLANK(INDEX('Policy Characteristics'!A:A,MATCH($C905,'Policy Characteristics'!$C:$C,0))),"",INDEX('Policy Characteristics'!A:A,MATCH($C905,'Policy Characteristics'!$C:$C,0)))</f>
        <v>Industry</v>
      </c>
      <c r="B905" s="366" t="str">
        <f>IF(ISBLANK(INDEX('Policy Characteristics'!B:B,MATCH($C905,'Policy Characteristics'!$C:$C,0))),"",INDEX('Policy Characteristics'!B:B,MATCH($C905,'Policy Characteristics'!$C:$C,0)))</f>
        <v>Feedstock Shifting</v>
      </c>
      <c r="C905" s="354" t="str">
        <f t="shared" si="42"/>
        <v>Fraction of Feedstock Shifted</v>
      </c>
      <c r="D905" s="348" t="s">
        <v>786</v>
      </c>
      <c r="E905" s="253" t="s">
        <v>865</v>
      </c>
      <c r="F905" t="s">
        <v>787</v>
      </c>
      <c r="G905" s="253" t="s">
        <v>866</v>
      </c>
      <c r="H905" s="241">
        <v>2476</v>
      </c>
      <c r="I905" s="367" t="s">
        <v>680</v>
      </c>
      <c r="J905" s="368" t="str">
        <f>IF(ISBLANK(INDEX('Policy Characteristics'!D:D,MATCH($C905,'Policy Characteristics'!$C:$C,0))),"",INDEX('Policy Characteristics'!D:D,MATCH($C905,'Policy Characteristics'!$C:$C,0)))</f>
        <v>Feedstock Shifting</v>
      </c>
      <c r="K905" s="354" t="str">
        <f>IF(ISBLANK(INDEX('Policy Characteristics'!E:E,MATCH($C905,'Policy Characteristics'!$C:$C,0))),"",INDEX('Policy Characteristics'!E:E,MATCH($C905,'Policy Characteristics'!$C:$C,0)))</f>
        <v>indst feedstock shifting</v>
      </c>
      <c r="L905" s="222">
        <f>IF(ISBLANK(INDEX('Policy Characteristics'!F:F,MATCH($C905,'Policy Characteristics'!$C:$C,0))),"",INDEX('Policy Characteristics'!F:F,MATCH($C905,'Policy Characteristics'!$C:$C,0)))</f>
        <v>0</v>
      </c>
      <c r="M905" s="222">
        <f>IF(ISBLANK(INDEX('Policy Characteristics'!G:G,MATCH($C905,'Policy Characteristics'!$C:$C,0))),"",INDEX('Policy Characteristics'!G:G,MATCH($C905,'Policy Characteristics'!$C:$C,0)))</f>
        <v>1</v>
      </c>
      <c r="N905" s="222">
        <f>IF(ISBLANK(INDEX('Policy Characteristics'!H:H,MATCH($C905,'Policy Characteristics'!$C:$C,0))),"",INDEX('Policy Characteristics'!H:H,MATCH($C905,'Policy Characteristics'!$C:$C,0)))</f>
        <v>0.01</v>
      </c>
      <c r="O905" s="354" t="str">
        <f>IF(ISBLANK(INDEX('Policy Characteristics'!I:I,MATCH($C905,'Policy Characteristics'!$C:$C,0))),"",INDEX('Policy Characteristics'!I:I,MATCH($C905,'Policy Characteristics'!$C:$C,0)))</f>
        <v>% of potential achieved</v>
      </c>
      <c r="P905" s="354" t="str">
        <f>IF(ISBLANK(INDEX('Policy Characteristics'!J:J,MATCH($C905,'Policy Characteristics'!$C:$C,0))),"",INDEX('Policy Characteristics'!J:J,MATCH($C905,'Policy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354" t="str">
        <f>IF(ISBLANK(INDEX('Policy Characteristics'!K:K,MATCH($C905,'Policy Characteristics'!$C:$C,0))),"",INDEX('Policy Characteristics'!K:K,MATCH($C905,'Policy Characteristics'!$C:$C,0)))</f>
        <v/>
      </c>
      <c r="R905" s="354" t="str">
        <f>IF(ISBLANK(INDEX('Policy Characteristics'!L:L,MATCH($C905,'Policy Characteristics'!$C:$C,0))),"",INDEX('Policy Characteristics'!L:L,MATCH($C905,'Policy Characteristics'!$C:$C,0)))</f>
        <v/>
      </c>
    </row>
    <row r="906" spans="1:18" s="345" customFormat="1" ht="19.899999999999999" customHeight="1">
      <c r="A906" s="354" t="str">
        <f>IF(ISBLANK(INDEX('Policy Characteristics'!A:A,MATCH($C906,'Policy Characteristics'!$C:$C,0))),"",INDEX('Policy Characteristics'!A:A,MATCH($C906,'Policy Characteristics'!$C:$C,0)))</f>
        <v>Industry</v>
      </c>
      <c r="B906" s="366" t="str">
        <f>IF(ISBLANK(INDEX('Policy Characteristics'!B:B,MATCH($C906,'Policy Characteristics'!$C:$C,0))),"",INDEX('Policy Characteristics'!B:B,MATCH($C906,'Policy Characteristics'!$C:$C,0)))</f>
        <v>Feedstock Shifting</v>
      </c>
      <c r="C906" s="354" t="str">
        <f t="shared" si="42"/>
        <v>Fraction of Feedstock Shifted</v>
      </c>
      <c r="D906" s="348" t="s">
        <v>786</v>
      </c>
      <c r="E906" s="253" t="s">
        <v>867</v>
      </c>
      <c r="F906" t="s">
        <v>787</v>
      </c>
      <c r="G906" s="253" t="s">
        <v>868</v>
      </c>
      <c r="H906" s="241">
        <v>2477</v>
      </c>
      <c r="I906" s="367" t="s">
        <v>680</v>
      </c>
      <c r="J906" s="368" t="str">
        <f>IF(ISBLANK(INDEX('Policy Characteristics'!D:D,MATCH($C906,'Policy Characteristics'!$C:$C,0))),"",INDEX('Policy Characteristics'!D:D,MATCH($C906,'Policy Characteristics'!$C:$C,0)))</f>
        <v>Feedstock Shifting</v>
      </c>
      <c r="K906" s="354" t="str">
        <f>IF(ISBLANK(INDEX('Policy Characteristics'!E:E,MATCH($C906,'Policy Characteristics'!$C:$C,0))),"",INDEX('Policy Characteristics'!E:E,MATCH($C906,'Policy Characteristics'!$C:$C,0)))</f>
        <v>indst feedstock shifting</v>
      </c>
      <c r="L906" s="222">
        <f>IF(ISBLANK(INDEX('Policy Characteristics'!F:F,MATCH($C906,'Policy Characteristics'!$C:$C,0))),"",INDEX('Policy Characteristics'!F:F,MATCH($C906,'Policy Characteristics'!$C:$C,0)))</f>
        <v>0</v>
      </c>
      <c r="M906" s="222">
        <f>IF(ISBLANK(INDEX('Policy Characteristics'!G:G,MATCH($C906,'Policy Characteristics'!$C:$C,0))),"",INDEX('Policy Characteristics'!G:G,MATCH($C906,'Policy Characteristics'!$C:$C,0)))</f>
        <v>1</v>
      </c>
      <c r="N906" s="222">
        <f>IF(ISBLANK(INDEX('Policy Characteristics'!H:H,MATCH($C906,'Policy Characteristics'!$C:$C,0))),"",INDEX('Policy Characteristics'!H:H,MATCH($C906,'Policy Characteristics'!$C:$C,0)))</f>
        <v>0.01</v>
      </c>
      <c r="O906" s="354" t="str">
        <f>IF(ISBLANK(INDEX('Policy Characteristics'!I:I,MATCH($C906,'Policy Characteristics'!$C:$C,0))),"",INDEX('Policy Characteristics'!I:I,MATCH($C906,'Policy Characteristics'!$C:$C,0)))</f>
        <v>% of potential achieved</v>
      </c>
      <c r="P906" s="354" t="str">
        <f>IF(ISBLANK(INDEX('Policy Characteristics'!J:J,MATCH($C906,'Policy Characteristics'!$C:$C,0))),"",INDEX('Policy Characteristics'!J:J,MATCH($C906,'Policy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354" t="str">
        <f>IF(ISBLANK(INDEX('Policy Characteristics'!K:K,MATCH($C906,'Policy Characteristics'!$C:$C,0))),"",INDEX('Policy Characteristics'!K:K,MATCH($C906,'Policy Characteristics'!$C:$C,0)))</f>
        <v/>
      </c>
      <c r="R906" s="354" t="str">
        <f>IF(ISBLANK(INDEX('Policy Characteristics'!L:L,MATCH($C906,'Policy Characteristics'!$C:$C,0))),"",INDEX('Policy Characteristics'!L:L,MATCH($C906,'Policy Characteristics'!$C:$C,0)))</f>
        <v/>
      </c>
    </row>
    <row r="907" spans="1:18" s="345" customFormat="1" ht="19.899999999999999" customHeight="1">
      <c r="A907" s="354" t="str">
        <f>IF(ISBLANK(INDEX('Policy Characteristics'!A:A,MATCH($C907,'Policy Characteristics'!$C:$C,0))),"",INDEX('Policy Characteristics'!A:A,MATCH($C907,'Policy Characteristics'!$C:$C,0)))</f>
        <v>Industry</v>
      </c>
      <c r="B907" s="366" t="str">
        <f>IF(ISBLANK(INDEX('Policy Characteristics'!B:B,MATCH($C907,'Policy Characteristics'!$C:$C,0))),"",INDEX('Policy Characteristics'!B:B,MATCH($C907,'Policy Characteristics'!$C:$C,0)))</f>
        <v>Feedstock Shifting</v>
      </c>
      <c r="C907" s="354" t="str">
        <f t="shared" si="42"/>
        <v>Fraction of Feedstock Shifted</v>
      </c>
      <c r="D907" s="348" t="s">
        <v>786</v>
      </c>
      <c r="E907" s="253" t="s">
        <v>869</v>
      </c>
      <c r="F907" t="s">
        <v>787</v>
      </c>
      <c r="G907" s="253" t="s">
        <v>870</v>
      </c>
      <c r="H907" s="241">
        <v>2478</v>
      </c>
      <c r="I907" s="367" t="s">
        <v>680</v>
      </c>
      <c r="J907" s="368" t="str">
        <f>IF(ISBLANK(INDEX('Policy Characteristics'!D:D,MATCH($C907,'Policy Characteristics'!$C:$C,0))),"",INDEX('Policy Characteristics'!D:D,MATCH($C907,'Policy Characteristics'!$C:$C,0)))</f>
        <v>Feedstock Shifting</v>
      </c>
      <c r="K907" s="354" t="str">
        <f>IF(ISBLANK(INDEX('Policy Characteristics'!E:E,MATCH($C907,'Policy Characteristics'!$C:$C,0))),"",INDEX('Policy Characteristics'!E:E,MATCH($C907,'Policy Characteristics'!$C:$C,0)))</f>
        <v>indst feedstock shifting</v>
      </c>
      <c r="L907" s="222">
        <f>IF(ISBLANK(INDEX('Policy Characteristics'!F:F,MATCH($C907,'Policy Characteristics'!$C:$C,0))),"",INDEX('Policy Characteristics'!F:F,MATCH($C907,'Policy Characteristics'!$C:$C,0)))</f>
        <v>0</v>
      </c>
      <c r="M907" s="222">
        <f>IF(ISBLANK(INDEX('Policy Characteristics'!G:G,MATCH($C907,'Policy Characteristics'!$C:$C,0))),"",INDEX('Policy Characteristics'!G:G,MATCH($C907,'Policy Characteristics'!$C:$C,0)))</f>
        <v>1</v>
      </c>
      <c r="N907" s="222">
        <f>IF(ISBLANK(INDEX('Policy Characteristics'!H:H,MATCH($C907,'Policy Characteristics'!$C:$C,0))),"",INDEX('Policy Characteristics'!H:H,MATCH($C907,'Policy Characteristics'!$C:$C,0)))</f>
        <v>0.01</v>
      </c>
      <c r="O907" s="354" t="str">
        <f>IF(ISBLANK(INDEX('Policy Characteristics'!I:I,MATCH($C907,'Policy Characteristics'!$C:$C,0))),"",INDEX('Policy Characteristics'!I:I,MATCH($C907,'Policy Characteristics'!$C:$C,0)))</f>
        <v>% of potential achieved</v>
      </c>
      <c r="P907" s="354" t="str">
        <f>IF(ISBLANK(INDEX('Policy Characteristics'!J:J,MATCH($C907,'Policy Characteristics'!$C:$C,0))),"",INDEX('Policy Characteristics'!J:J,MATCH($C907,'Policy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354" t="str">
        <f>IF(ISBLANK(INDEX('Policy Characteristics'!K:K,MATCH($C907,'Policy Characteristics'!$C:$C,0))),"",INDEX('Policy Characteristics'!K:K,MATCH($C907,'Policy Characteristics'!$C:$C,0)))</f>
        <v/>
      </c>
      <c r="R907" s="354" t="str">
        <f>IF(ISBLANK(INDEX('Policy Characteristics'!L:L,MATCH($C907,'Policy Characteristics'!$C:$C,0))),"",INDEX('Policy Characteristics'!L:L,MATCH($C907,'Policy Characteristics'!$C:$C,0)))</f>
        <v/>
      </c>
    </row>
    <row r="908" spans="1:18" s="345" customFormat="1" ht="19.899999999999999" customHeight="1">
      <c r="A908" s="354" t="str">
        <f>IF(ISBLANK(INDEX('Policy Characteristics'!A:A,MATCH($C908,'Policy Characteristics'!$C:$C,0))),"",INDEX('Policy Characteristics'!A:A,MATCH($C908,'Policy Characteristics'!$C:$C,0)))</f>
        <v>Industry</v>
      </c>
      <c r="B908" s="366" t="str">
        <f>IF(ISBLANK(INDEX('Policy Characteristics'!B:B,MATCH($C908,'Policy Characteristics'!$C:$C,0))),"",INDEX('Policy Characteristics'!B:B,MATCH($C908,'Policy Characteristics'!$C:$C,0)))</f>
        <v>Feedstock Shifting</v>
      </c>
      <c r="C908" s="354" t="str">
        <f t="shared" si="42"/>
        <v>Fraction of Feedstock Shifted</v>
      </c>
      <c r="D908" s="348" t="s">
        <v>786</v>
      </c>
      <c r="E908" s="253" t="s">
        <v>871</v>
      </c>
      <c r="F908" t="s">
        <v>787</v>
      </c>
      <c r="G908" s="253" t="s">
        <v>872</v>
      </c>
      <c r="H908" s="241">
        <v>2479</v>
      </c>
      <c r="I908" s="367" t="s">
        <v>680</v>
      </c>
      <c r="J908" s="368" t="str">
        <f>IF(ISBLANK(INDEX('Policy Characteristics'!D:D,MATCH($C908,'Policy Characteristics'!$C:$C,0))),"",INDEX('Policy Characteristics'!D:D,MATCH($C908,'Policy Characteristics'!$C:$C,0)))</f>
        <v>Feedstock Shifting</v>
      </c>
      <c r="K908" s="354" t="str">
        <f>IF(ISBLANK(INDEX('Policy Characteristics'!E:E,MATCH($C908,'Policy Characteristics'!$C:$C,0))),"",INDEX('Policy Characteristics'!E:E,MATCH($C908,'Policy Characteristics'!$C:$C,0)))</f>
        <v>indst feedstock shifting</v>
      </c>
      <c r="L908" s="222">
        <f>IF(ISBLANK(INDEX('Policy Characteristics'!F:F,MATCH($C908,'Policy Characteristics'!$C:$C,0))),"",INDEX('Policy Characteristics'!F:F,MATCH($C908,'Policy Characteristics'!$C:$C,0)))</f>
        <v>0</v>
      </c>
      <c r="M908" s="222">
        <f>IF(ISBLANK(INDEX('Policy Characteristics'!G:G,MATCH($C908,'Policy Characteristics'!$C:$C,0))),"",INDEX('Policy Characteristics'!G:G,MATCH($C908,'Policy Characteristics'!$C:$C,0)))</f>
        <v>1</v>
      </c>
      <c r="N908" s="222">
        <f>IF(ISBLANK(INDEX('Policy Characteristics'!H:H,MATCH($C908,'Policy Characteristics'!$C:$C,0))),"",INDEX('Policy Characteristics'!H:H,MATCH($C908,'Policy Characteristics'!$C:$C,0)))</f>
        <v>0.01</v>
      </c>
      <c r="O908" s="354" t="str">
        <f>IF(ISBLANK(INDEX('Policy Characteristics'!I:I,MATCH($C908,'Policy Characteristics'!$C:$C,0))),"",INDEX('Policy Characteristics'!I:I,MATCH($C908,'Policy Characteristics'!$C:$C,0)))</f>
        <v>% of potential achieved</v>
      </c>
      <c r="P908" s="354" t="str">
        <f>IF(ISBLANK(INDEX('Policy Characteristics'!J:J,MATCH($C908,'Policy Characteristics'!$C:$C,0))),"",INDEX('Policy Characteristics'!J:J,MATCH($C908,'Policy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354" t="str">
        <f>IF(ISBLANK(INDEX('Policy Characteristics'!K:K,MATCH($C908,'Policy Characteristics'!$C:$C,0))),"",INDEX('Policy Characteristics'!K:K,MATCH($C908,'Policy Characteristics'!$C:$C,0)))</f>
        <v/>
      </c>
      <c r="R908" s="354" t="str">
        <f>IF(ISBLANK(INDEX('Policy Characteristics'!L:L,MATCH($C908,'Policy Characteristics'!$C:$C,0))),"",INDEX('Policy Characteristics'!L:L,MATCH($C908,'Policy Characteristics'!$C:$C,0)))</f>
        <v/>
      </c>
    </row>
    <row r="909" spans="1:18" s="345" customFormat="1" ht="19.899999999999999" customHeight="1">
      <c r="A909" s="354" t="str">
        <f>IF(ISBLANK(INDEX('Policy Characteristics'!A:A,MATCH($C909,'Policy Characteristics'!$C:$C,0))),"",INDEX('Policy Characteristics'!A:A,MATCH($C909,'Policy Characteristics'!$C:$C,0)))</f>
        <v>Industry</v>
      </c>
      <c r="B909" s="366" t="str">
        <f>IF(ISBLANK(INDEX('Policy Characteristics'!B:B,MATCH($C909,'Policy Characteristics'!$C:$C,0))),"",INDEX('Policy Characteristics'!B:B,MATCH($C909,'Policy Characteristics'!$C:$C,0)))</f>
        <v>Feedstock Shifting</v>
      </c>
      <c r="C909" s="354" t="str">
        <f t="shared" si="42"/>
        <v>Fraction of Feedstock Shifted</v>
      </c>
      <c r="D909" s="348" t="s">
        <v>788</v>
      </c>
      <c r="E909" s="253" t="s">
        <v>853</v>
      </c>
      <c r="F909" t="s">
        <v>789</v>
      </c>
      <c r="G909" s="253" t="s">
        <v>854</v>
      </c>
      <c r="H909" s="241">
        <v>2480</v>
      </c>
      <c r="I909" s="367" t="s">
        <v>680</v>
      </c>
      <c r="J909" s="368" t="str">
        <f>IF(ISBLANK(INDEX('Policy Characteristics'!D:D,MATCH($C909,'Policy Characteristics'!$C:$C,0))),"",INDEX('Policy Characteristics'!D:D,MATCH($C909,'Policy Characteristics'!$C:$C,0)))</f>
        <v>Feedstock Shifting</v>
      </c>
      <c r="K909" s="354" t="str">
        <f>IF(ISBLANK(INDEX('Policy Characteristics'!E:E,MATCH($C909,'Policy Characteristics'!$C:$C,0))),"",INDEX('Policy Characteristics'!E:E,MATCH($C909,'Policy Characteristics'!$C:$C,0)))</f>
        <v>indst feedstock shifting</v>
      </c>
      <c r="L909" s="222">
        <f>IF(ISBLANK(INDEX('Policy Characteristics'!F:F,MATCH($C909,'Policy Characteristics'!$C:$C,0))),"",INDEX('Policy Characteristics'!F:F,MATCH($C909,'Policy Characteristics'!$C:$C,0)))</f>
        <v>0</v>
      </c>
      <c r="M909" s="222">
        <f>IF(ISBLANK(INDEX('Policy Characteristics'!G:G,MATCH($C909,'Policy Characteristics'!$C:$C,0))),"",INDEX('Policy Characteristics'!G:G,MATCH($C909,'Policy Characteristics'!$C:$C,0)))</f>
        <v>1</v>
      </c>
      <c r="N909" s="222">
        <f>IF(ISBLANK(INDEX('Policy Characteristics'!H:H,MATCH($C909,'Policy Characteristics'!$C:$C,0))),"",INDEX('Policy Characteristics'!H:H,MATCH($C909,'Policy Characteristics'!$C:$C,0)))</f>
        <v>0.01</v>
      </c>
      <c r="O909" s="354" t="str">
        <f>IF(ISBLANK(INDEX('Policy Characteristics'!I:I,MATCH($C909,'Policy Characteristics'!$C:$C,0))),"",INDEX('Policy Characteristics'!I:I,MATCH($C909,'Policy Characteristics'!$C:$C,0)))</f>
        <v>% of potential achieved</v>
      </c>
      <c r="P909" s="354" t="str">
        <f>IF(ISBLANK(INDEX('Policy Characteristics'!J:J,MATCH($C909,'Policy Characteristics'!$C:$C,0))),"",INDEX('Policy Characteristics'!J:J,MATCH($C909,'Policy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354" t="str">
        <f>IF(ISBLANK(INDEX('Policy Characteristics'!K:K,MATCH($C909,'Policy Characteristics'!$C:$C,0))),"",INDEX('Policy Characteristics'!K:K,MATCH($C909,'Policy Characteristics'!$C:$C,0)))</f>
        <v/>
      </c>
      <c r="R909" s="354" t="str">
        <f>IF(ISBLANK(INDEX('Policy Characteristics'!L:L,MATCH($C909,'Policy Characteristics'!$C:$C,0))),"",INDEX('Policy Characteristics'!L:L,MATCH($C909,'Policy Characteristics'!$C:$C,0)))</f>
        <v/>
      </c>
    </row>
    <row r="910" spans="1:18" s="345" customFormat="1" ht="19.899999999999999" customHeight="1">
      <c r="A910" s="354" t="str">
        <f>IF(ISBLANK(INDEX('Policy Characteristics'!A:A,MATCH($C910,'Policy Characteristics'!$C:$C,0))),"",INDEX('Policy Characteristics'!A:A,MATCH($C910,'Policy Characteristics'!$C:$C,0)))</f>
        <v>Industry</v>
      </c>
      <c r="B910" s="366" t="str">
        <f>IF(ISBLANK(INDEX('Policy Characteristics'!B:B,MATCH($C910,'Policy Characteristics'!$C:$C,0))),"",INDEX('Policy Characteristics'!B:B,MATCH($C910,'Policy Characteristics'!$C:$C,0)))</f>
        <v>Feedstock Shifting</v>
      </c>
      <c r="C910" s="354" t="str">
        <f t="shared" si="42"/>
        <v>Fraction of Feedstock Shifted</v>
      </c>
      <c r="D910" s="348" t="s">
        <v>788</v>
      </c>
      <c r="E910" s="253" t="s">
        <v>855</v>
      </c>
      <c r="F910" t="s">
        <v>789</v>
      </c>
      <c r="G910" s="253" t="s">
        <v>856</v>
      </c>
      <c r="H910" s="241">
        <v>2481</v>
      </c>
      <c r="I910" s="367" t="s">
        <v>680</v>
      </c>
      <c r="J910" s="368" t="str">
        <f>IF(ISBLANK(INDEX('Policy Characteristics'!D:D,MATCH($C910,'Policy Characteristics'!$C:$C,0))),"",INDEX('Policy Characteristics'!D:D,MATCH($C910,'Policy Characteristics'!$C:$C,0)))</f>
        <v>Feedstock Shifting</v>
      </c>
      <c r="K910" s="354" t="str">
        <f>IF(ISBLANK(INDEX('Policy Characteristics'!E:E,MATCH($C910,'Policy Characteristics'!$C:$C,0))),"",INDEX('Policy Characteristics'!E:E,MATCH($C910,'Policy Characteristics'!$C:$C,0)))</f>
        <v>indst feedstock shifting</v>
      </c>
      <c r="L910" s="222">
        <f>IF(ISBLANK(INDEX('Policy Characteristics'!F:F,MATCH($C910,'Policy Characteristics'!$C:$C,0))),"",INDEX('Policy Characteristics'!F:F,MATCH($C910,'Policy Characteristics'!$C:$C,0)))</f>
        <v>0</v>
      </c>
      <c r="M910" s="222">
        <f>IF(ISBLANK(INDEX('Policy Characteristics'!G:G,MATCH($C910,'Policy Characteristics'!$C:$C,0))),"",INDEX('Policy Characteristics'!G:G,MATCH($C910,'Policy Characteristics'!$C:$C,0)))</f>
        <v>1</v>
      </c>
      <c r="N910" s="222">
        <f>IF(ISBLANK(INDEX('Policy Characteristics'!H:H,MATCH($C910,'Policy Characteristics'!$C:$C,0))),"",INDEX('Policy Characteristics'!H:H,MATCH($C910,'Policy Characteristics'!$C:$C,0)))</f>
        <v>0.01</v>
      </c>
      <c r="O910" s="354" t="str">
        <f>IF(ISBLANK(INDEX('Policy Characteristics'!I:I,MATCH($C910,'Policy Characteristics'!$C:$C,0))),"",INDEX('Policy Characteristics'!I:I,MATCH($C910,'Policy Characteristics'!$C:$C,0)))</f>
        <v>% of potential achieved</v>
      </c>
      <c r="P910" s="354" t="str">
        <f>IF(ISBLANK(INDEX('Policy Characteristics'!J:J,MATCH($C910,'Policy Characteristics'!$C:$C,0))),"",INDEX('Policy Characteristics'!J:J,MATCH($C910,'Policy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354" t="str">
        <f>IF(ISBLANK(INDEX('Policy Characteristics'!K:K,MATCH($C910,'Policy Characteristics'!$C:$C,0))),"",INDEX('Policy Characteristics'!K:K,MATCH($C910,'Policy Characteristics'!$C:$C,0)))</f>
        <v/>
      </c>
      <c r="R910" s="354" t="str">
        <f>IF(ISBLANK(INDEX('Policy Characteristics'!L:L,MATCH($C910,'Policy Characteristics'!$C:$C,0))),"",INDEX('Policy Characteristics'!L:L,MATCH($C910,'Policy Characteristics'!$C:$C,0)))</f>
        <v/>
      </c>
    </row>
    <row r="911" spans="1:18" s="345" customFormat="1" ht="19.899999999999999" customHeight="1">
      <c r="A911" s="354" t="str">
        <f>IF(ISBLANK(INDEX('Policy Characteristics'!A:A,MATCH($C911,'Policy Characteristics'!$C:$C,0))),"",INDEX('Policy Characteristics'!A:A,MATCH($C911,'Policy Characteristics'!$C:$C,0)))</f>
        <v>Industry</v>
      </c>
      <c r="B911" s="366" t="str">
        <f>IF(ISBLANK(INDEX('Policy Characteristics'!B:B,MATCH($C911,'Policy Characteristics'!$C:$C,0))),"",INDEX('Policy Characteristics'!B:B,MATCH($C911,'Policy Characteristics'!$C:$C,0)))</f>
        <v>Feedstock Shifting</v>
      </c>
      <c r="C911" s="354" t="str">
        <f t="shared" si="42"/>
        <v>Fraction of Feedstock Shifted</v>
      </c>
      <c r="D911" s="348" t="s">
        <v>788</v>
      </c>
      <c r="E911" s="253" t="s">
        <v>857</v>
      </c>
      <c r="F911" t="s">
        <v>789</v>
      </c>
      <c r="G911" s="253" t="s">
        <v>858</v>
      </c>
      <c r="H911" s="241">
        <v>2482</v>
      </c>
      <c r="I911" s="367" t="s">
        <v>680</v>
      </c>
      <c r="J911" s="368" t="str">
        <f>IF(ISBLANK(INDEX('Policy Characteristics'!D:D,MATCH($C911,'Policy Characteristics'!$C:$C,0))),"",INDEX('Policy Characteristics'!D:D,MATCH($C911,'Policy Characteristics'!$C:$C,0)))</f>
        <v>Feedstock Shifting</v>
      </c>
      <c r="K911" s="354" t="str">
        <f>IF(ISBLANK(INDEX('Policy Characteristics'!E:E,MATCH($C911,'Policy Characteristics'!$C:$C,0))),"",INDEX('Policy Characteristics'!E:E,MATCH($C911,'Policy Characteristics'!$C:$C,0)))</f>
        <v>indst feedstock shifting</v>
      </c>
      <c r="L911" s="222">
        <f>IF(ISBLANK(INDEX('Policy Characteristics'!F:F,MATCH($C911,'Policy Characteristics'!$C:$C,0))),"",INDEX('Policy Characteristics'!F:F,MATCH($C911,'Policy Characteristics'!$C:$C,0)))</f>
        <v>0</v>
      </c>
      <c r="M911" s="222">
        <f>IF(ISBLANK(INDEX('Policy Characteristics'!G:G,MATCH($C911,'Policy Characteristics'!$C:$C,0))),"",INDEX('Policy Characteristics'!G:G,MATCH($C911,'Policy Characteristics'!$C:$C,0)))</f>
        <v>1</v>
      </c>
      <c r="N911" s="222">
        <f>IF(ISBLANK(INDEX('Policy Characteristics'!H:H,MATCH($C911,'Policy Characteristics'!$C:$C,0))),"",INDEX('Policy Characteristics'!H:H,MATCH($C911,'Policy Characteristics'!$C:$C,0)))</f>
        <v>0.01</v>
      </c>
      <c r="O911" s="354" t="str">
        <f>IF(ISBLANK(INDEX('Policy Characteristics'!I:I,MATCH($C911,'Policy Characteristics'!$C:$C,0))),"",INDEX('Policy Characteristics'!I:I,MATCH($C911,'Policy Characteristics'!$C:$C,0)))</f>
        <v>% of potential achieved</v>
      </c>
      <c r="P911" s="354" t="str">
        <f>IF(ISBLANK(INDEX('Policy Characteristics'!J:J,MATCH($C911,'Policy Characteristics'!$C:$C,0))),"",INDEX('Policy Characteristics'!J:J,MATCH($C911,'Policy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354" t="str">
        <f>IF(ISBLANK(INDEX('Policy Characteristics'!K:K,MATCH($C911,'Policy Characteristics'!$C:$C,0))),"",INDEX('Policy Characteristics'!K:K,MATCH($C911,'Policy Characteristics'!$C:$C,0)))</f>
        <v/>
      </c>
      <c r="R911" s="354" t="str">
        <f>IF(ISBLANK(INDEX('Policy Characteristics'!L:L,MATCH($C911,'Policy Characteristics'!$C:$C,0))),"",INDEX('Policy Characteristics'!L:L,MATCH($C911,'Policy Characteristics'!$C:$C,0)))</f>
        <v/>
      </c>
    </row>
    <row r="912" spans="1:18" s="345" customFormat="1" ht="19.899999999999999" customHeight="1">
      <c r="A912" s="354" t="str">
        <f>IF(ISBLANK(INDEX('Policy Characteristics'!A:A,MATCH($C912,'Policy Characteristics'!$C:$C,0))),"",INDEX('Policy Characteristics'!A:A,MATCH($C912,'Policy Characteristics'!$C:$C,0)))</f>
        <v>Industry</v>
      </c>
      <c r="B912" s="366" t="str">
        <f>IF(ISBLANK(INDEX('Policy Characteristics'!B:B,MATCH($C912,'Policy Characteristics'!$C:$C,0))),"",INDEX('Policy Characteristics'!B:B,MATCH($C912,'Policy Characteristics'!$C:$C,0)))</f>
        <v>Feedstock Shifting</v>
      </c>
      <c r="C912" s="354" t="str">
        <f t="shared" si="42"/>
        <v>Fraction of Feedstock Shifted</v>
      </c>
      <c r="D912" s="348" t="s">
        <v>788</v>
      </c>
      <c r="E912" s="253" t="s">
        <v>859</v>
      </c>
      <c r="F912" t="s">
        <v>789</v>
      </c>
      <c r="G912" s="253" t="s">
        <v>860</v>
      </c>
      <c r="H912" s="241">
        <v>2483</v>
      </c>
      <c r="I912" s="367" t="s">
        <v>680</v>
      </c>
      <c r="J912" s="368" t="str">
        <f>IF(ISBLANK(INDEX('Policy Characteristics'!D:D,MATCH($C912,'Policy Characteristics'!$C:$C,0))),"",INDEX('Policy Characteristics'!D:D,MATCH($C912,'Policy Characteristics'!$C:$C,0)))</f>
        <v>Feedstock Shifting</v>
      </c>
      <c r="K912" s="354" t="str">
        <f>IF(ISBLANK(INDEX('Policy Characteristics'!E:E,MATCH($C912,'Policy Characteristics'!$C:$C,0))),"",INDEX('Policy Characteristics'!E:E,MATCH($C912,'Policy Characteristics'!$C:$C,0)))</f>
        <v>indst feedstock shifting</v>
      </c>
      <c r="L912" s="222">
        <f>IF(ISBLANK(INDEX('Policy Characteristics'!F:F,MATCH($C912,'Policy Characteristics'!$C:$C,0))),"",INDEX('Policy Characteristics'!F:F,MATCH($C912,'Policy Characteristics'!$C:$C,0)))</f>
        <v>0</v>
      </c>
      <c r="M912" s="222">
        <f>IF(ISBLANK(INDEX('Policy Characteristics'!G:G,MATCH($C912,'Policy Characteristics'!$C:$C,0))),"",INDEX('Policy Characteristics'!G:G,MATCH($C912,'Policy Characteristics'!$C:$C,0)))</f>
        <v>1</v>
      </c>
      <c r="N912" s="222">
        <f>IF(ISBLANK(INDEX('Policy Characteristics'!H:H,MATCH($C912,'Policy Characteristics'!$C:$C,0))),"",INDEX('Policy Characteristics'!H:H,MATCH($C912,'Policy Characteristics'!$C:$C,0)))</f>
        <v>0.01</v>
      </c>
      <c r="O912" s="354" t="str">
        <f>IF(ISBLANK(INDEX('Policy Characteristics'!I:I,MATCH($C912,'Policy Characteristics'!$C:$C,0))),"",INDEX('Policy Characteristics'!I:I,MATCH($C912,'Policy Characteristics'!$C:$C,0)))</f>
        <v>% of potential achieved</v>
      </c>
      <c r="P912" s="354" t="str">
        <f>IF(ISBLANK(INDEX('Policy Characteristics'!J:J,MATCH($C912,'Policy Characteristics'!$C:$C,0))),"",INDEX('Policy Characteristics'!J:J,MATCH($C912,'Policy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354" t="str">
        <f>IF(ISBLANK(INDEX('Policy Characteristics'!K:K,MATCH($C912,'Policy Characteristics'!$C:$C,0))),"",INDEX('Policy Characteristics'!K:K,MATCH($C912,'Policy Characteristics'!$C:$C,0)))</f>
        <v/>
      </c>
      <c r="R912" s="354" t="str">
        <f>IF(ISBLANK(INDEX('Policy Characteristics'!L:L,MATCH($C912,'Policy Characteristics'!$C:$C,0))),"",INDEX('Policy Characteristics'!L:L,MATCH($C912,'Policy Characteristics'!$C:$C,0)))</f>
        <v/>
      </c>
    </row>
    <row r="913" spans="1:18" s="345" customFormat="1" ht="19.899999999999999" customHeight="1">
      <c r="A913" s="354" t="str">
        <f>IF(ISBLANK(INDEX('Policy Characteristics'!A:A,MATCH($C913,'Policy Characteristics'!$C:$C,0))),"",INDEX('Policy Characteristics'!A:A,MATCH($C913,'Policy Characteristics'!$C:$C,0)))</f>
        <v>Industry</v>
      </c>
      <c r="B913" s="366" t="str">
        <f>IF(ISBLANK(INDEX('Policy Characteristics'!B:B,MATCH($C913,'Policy Characteristics'!$C:$C,0))),"",INDEX('Policy Characteristics'!B:B,MATCH($C913,'Policy Characteristics'!$C:$C,0)))</f>
        <v>Feedstock Shifting</v>
      </c>
      <c r="C913" s="354" t="str">
        <f t="shared" si="42"/>
        <v>Fraction of Feedstock Shifted</v>
      </c>
      <c r="D913" s="348" t="s">
        <v>788</v>
      </c>
      <c r="E913" s="253" t="s">
        <v>861</v>
      </c>
      <c r="F913" t="s">
        <v>789</v>
      </c>
      <c r="G913" s="253" t="s">
        <v>862</v>
      </c>
      <c r="H913" s="241">
        <v>2484</v>
      </c>
      <c r="I913" s="367" t="s">
        <v>680</v>
      </c>
      <c r="J913" s="368" t="str">
        <f>IF(ISBLANK(INDEX('Policy Characteristics'!D:D,MATCH($C913,'Policy Characteristics'!$C:$C,0))),"",INDEX('Policy Characteristics'!D:D,MATCH($C913,'Policy Characteristics'!$C:$C,0)))</f>
        <v>Feedstock Shifting</v>
      </c>
      <c r="K913" s="354" t="str">
        <f>IF(ISBLANK(INDEX('Policy Characteristics'!E:E,MATCH($C913,'Policy Characteristics'!$C:$C,0))),"",INDEX('Policy Characteristics'!E:E,MATCH($C913,'Policy Characteristics'!$C:$C,0)))</f>
        <v>indst feedstock shifting</v>
      </c>
      <c r="L913" s="222">
        <f>IF(ISBLANK(INDEX('Policy Characteristics'!F:F,MATCH($C913,'Policy Characteristics'!$C:$C,0))),"",INDEX('Policy Characteristics'!F:F,MATCH($C913,'Policy Characteristics'!$C:$C,0)))</f>
        <v>0</v>
      </c>
      <c r="M913" s="222">
        <f>IF(ISBLANK(INDEX('Policy Characteristics'!G:G,MATCH($C913,'Policy Characteristics'!$C:$C,0))),"",INDEX('Policy Characteristics'!G:G,MATCH($C913,'Policy Characteristics'!$C:$C,0)))</f>
        <v>1</v>
      </c>
      <c r="N913" s="222">
        <f>IF(ISBLANK(INDEX('Policy Characteristics'!H:H,MATCH($C913,'Policy Characteristics'!$C:$C,0))),"",INDEX('Policy Characteristics'!H:H,MATCH($C913,'Policy Characteristics'!$C:$C,0)))</f>
        <v>0.01</v>
      </c>
      <c r="O913" s="354" t="str">
        <f>IF(ISBLANK(INDEX('Policy Characteristics'!I:I,MATCH($C913,'Policy Characteristics'!$C:$C,0))),"",INDEX('Policy Characteristics'!I:I,MATCH($C913,'Policy Characteristics'!$C:$C,0)))</f>
        <v>% of potential achieved</v>
      </c>
      <c r="P913" s="354" t="str">
        <f>IF(ISBLANK(INDEX('Policy Characteristics'!J:J,MATCH($C913,'Policy Characteristics'!$C:$C,0))),"",INDEX('Policy Characteristics'!J:J,MATCH($C913,'Policy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354" t="str">
        <f>IF(ISBLANK(INDEX('Policy Characteristics'!K:K,MATCH($C913,'Policy Characteristics'!$C:$C,0))),"",INDEX('Policy Characteristics'!K:K,MATCH($C913,'Policy Characteristics'!$C:$C,0)))</f>
        <v/>
      </c>
      <c r="R913" s="354" t="str">
        <f>IF(ISBLANK(INDEX('Policy Characteristics'!L:L,MATCH($C913,'Policy Characteristics'!$C:$C,0))),"",INDEX('Policy Characteristics'!L:L,MATCH($C913,'Policy Characteristics'!$C:$C,0)))</f>
        <v/>
      </c>
    </row>
    <row r="914" spans="1:18" s="345" customFormat="1" ht="19.899999999999999" customHeight="1">
      <c r="A914" s="354" t="str">
        <f>IF(ISBLANK(INDEX('Policy Characteristics'!A:A,MATCH($C914,'Policy Characteristics'!$C:$C,0))),"",INDEX('Policy Characteristics'!A:A,MATCH($C914,'Policy Characteristics'!$C:$C,0)))</f>
        <v>Industry</v>
      </c>
      <c r="B914" s="366" t="str">
        <f>IF(ISBLANK(INDEX('Policy Characteristics'!B:B,MATCH($C914,'Policy Characteristics'!$C:$C,0))),"",INDEX('Policy Characteristics'!B:B,MATCH($C914,'Policy Characteristics'!$C:$C,0)))</f>
        <v>Feedstock Shifting</v>
      </c>
      <c r="C914" s="354" t="str">
        <f t="shared" si="42"/>
        <v>Fraction of Feedstock Shifted</v>
      </c>
      <c r="D914" s="348" t="s">
        <v>788</v>
      </c>
      <c r="E914" s="253" t="s">
        <v>863</v>
      </c>
      <c r="F914" t="s">
        <v>789</v>
      </c>
      <c r="G914" s="253" t="s">
        <v>864</v>
      </c>
      <c r="H914" s="241">
        <v>2485</v>
      </c>
      <c r="I914" s="367" t="s">
        <v>680</v>
      </c>
      <c r="J914" s="368" t="str">
        <f>IF(ISBLANK(INDEX('Policy Characteristics'!D:D,MATCH($C914,'Policy Characteristics'!$C:$C,0))),"",INDEX('Policy Characteristics'!D:D,MATCH($C914,'Policy Characteristics'!$C:$C,0)))</f>
        <v>Feedstock Shifting</v>
      </c>
      <c r="K914" s="354" t="str">
        <f>IF(ISBLANK(INDEX('Policy Characteristics'!E:E,MATCH($C914,'Policy Characteristics'!$C:$C,0))),"",INDEX('Policy Characteristics'!E:E,MATCH($C914,'Policy Characteristics'!$C:$C,0)))</f>
        <v>indst feedstock shifting</v>
      </c>
      <c r="L914" s="222">
        <f>IF(ISBLANK(INDEX('Policy Characteristics'!F:F,MATCH($C914,'Policy Characteristics'!$C:$C,0))),"",INDEX('Policy Characteristics'!F:F,MATCH($C914,'Policy Characteristics'!$C:$C,0)))</f>
        <v>0</v>
      </c>
      <c r="M914" s="222">
        <f>IF(ISBLANK(INDEX('Policy Characteristics'!G:G,MATCH($C914,'Policy Characteristics'!$C:$C,0))),"",INDEX('Policy Characteristics'!G:G,MATCH($C914,'Policy Characteristics'!$C:$C,0)))</f>
        <v>1</v>
      </c>
      <c r="N914" s="222">
        <f>IF(ISBLANK(INDEX('Policy Characteristics'!H:H,MATCH($C914,'Policy Characteristics'!$C:$C,0))),"",INDEX('Policy Characteristics'!H:H,MATCH($C914,'Policy Characteristics'!$C:$C,0)))</f>
        <v>0.01</v>
      </c>
      <c r="O914" s="354" t="str">
        <f>IF(ISBLANK(INDEX('Policy Characteristics'!I:I,MATCH($C914,'Policy Characteristics'!$C:$C,0))),"",INDEX('Policy Characteristics'!I:I,MATCH($C914,'Policy Characteristics'!$C:$C,0)))</f>
        <v>% of potential achieved</v>
      </c>
      <c r="P914" s="354" t="str">
        <f>IF(ISBLANK(INDEX('Policy Characteristics'!J:J,MATCH($C914,'Policy Characteristics'!$C:$C,0))),"",INDEX('Policy Characteristics'!J:J,MATCH($C914,'Policy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354" t="str">
        <f>IF(ISBLANK(INDEX('Policy Characteristics'!K:K,MATCH($C914,'Policy Characteristics'!$C:$C,0))),"",INDEX('Policy Characteristics'!K:K,MATCH($C914,'Policy Characteristics'!$C:$C,0)))</f>
        <v/>
      </c>
      <c r="R914" s="354" t="str">
        <f>IF(ISBLANK(INDEX('Policy Characteristics'!L:L,MATCH($C914,'Policy Characteristics'!$C:$C,0))),"",INDEX('Policy Characteristics'!L:L,MATCH($C914,'Policy Characteristics'!$C:$C,0)))</f>
        <v/>
      </c>
    </row>
    <row r="915" spans="1:18" s="345" customFormat="1" ht="19.899999999999999" customHeight="1">
      <c r="A915" s="354" t="str">
        <f>IF(ISBLANK(INDEX('Policy Characteristics'!A:A,MATCH($C915,'Policy Characteristics'!$C:$C,0))),"",INDEX('Policy Characteristics'!A:A,MATCH($C915,'Policy Characteristics'!$C:$C,0)))</f>
        <v>Industry</v>
      </c>
      <c r="B915" s="366" t="str">
        <f>IF(ISBLANK(INDEX('Policy Characteristics'!B:B,MATCH($C915,'Policy Characteristics'!$C:$C,0))),"",INDEX('Policy Characteristics'!B:B,MATCH($C915,'Policy Characteristics'!$C:$C,0)))</f>
        <v>Feedstock Shifting</v>
      </c>
      <c r="C915" s="354" t="str">
        <f t="shared" si="42"/>
        <v>Fraction of Feedstock Shifted</v>
      </c>
      <c r="D915" s="348" t="s">
        <v>788</v>
      </c>
      <c r="E915" s="253" t="s">
        <v>865</v>
      </c>
      <c r="F915" t="s">
        <v>789</v>
      </c>
      <c r="G915" s="253" t="s">
        <v>866</v>
      </c>
      <c r="H915" s="241">
        <v>2486</v>
      </c>
      <c r="I915" s="367" t="s">
        <v>680</v>
      </c>
      <c r="J915" s="368" t="str">
        <f>IF(ISBLANK(INDEX('Policy Characteristics'!D:D,MATCH($C915,'Policy Characteristics'!$C:$C,0))),"",INDEX('Policy Characteristics'!D:D,MATCH($C915,'Policy Characteristics'!$C:$C,0)))</f>
        <v>Feedstock Shifting</v>
      </c>
      <c r="K915" s="354" t="str">
        <f>IF(ISBLANK(INDEX('Policy Characteristics'!E:E,MATCH($C915,'Policy Characteristics'!$C:$C,0))),"",INDEX('Policy Characteristics'!E:E,MATCH($C915,'Policy Characteristics'!$C:$C,0)))</f>
        <v>indst feedstock shifting</v>
      </c>
      <c r="L915" s="222">
        <f>IF(ISBLANK(INDEX('Policy Characteristics'!F:F,MATCH($C915,'Policy Characteristics'!$C:$C,0))),"",INDEX('Policy Characteristics'!F:F,MATCH($C915,'Policy Characteristics'!$C:$C,0)))</f>
        <v>0</v>
      </c>
      <c r="M915" s="222">
        <f>IF(ISBLANK(INDEX('Policy Characteristics'!G:G,MATCH($C915,'Policy Characteristics'!$C:$C,0))),"",INDEX('Policy Characteristics'!G:G,MATCH($C915,'Policy Characteristics'!$C:$C,0)))</f>
        <v>1</v>
      </c>
      <c r="N915" s="222">
        <f>IF(ISBLANK(INDEX('Policy Characteristics'!H:H,MATCH($C915,'Policy Characteristics'!$C:$C,0))),"",INDEX('Policy Characteristics'!H:H,MATCH($C915,'Policy Characteristics'!$C:$C,0)))</f>
        <v>0.01</v>
      </c>
      <c r="O915" s="354" t="str">
        <f>IF(ISBLANK(INDEX('Policy Characteristics'!I:I,MATCH($C915,'Policy Characteristics'!$C:$C,0))),"",INDEX('Policy Characteristics'!I:I,MATCH($C915,'Policy Characteristics'!$C:$C,0)))</f>
        <v>% of potential achieved</v>
      </c>
      <c r="P915" s="354" t="str">
        <f>IF(ISBLANK(INDEX('Policy Characteristics'!J:J,MATCH($C915,'Policy Characteristics'!$C:$C,0))),"",INDEX('Policy Characteristics'!J:J,MATCH($C915,'Policy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354" t="str">
        <f>IF(ISBLANK(INDEX('Policy Characteristics'!K:K,MATCH($C915,'Policy Characteristics'!$C:$C,0))),"",INDEX('Policy Characteristics'!K:K,MATCH($C915,'Policy Characteristics'!$C:$C,0)))</f>
        <v/>
      </c>
      <c r="R915" s="354" t="str">
        <f>IF(ISBLANK(INDEX('Policy Characteristics'!L:L,MATCH($C915,'Policy Characteristics'!$C:$C,0))),"",INDEX('Policy Characteristics'!L:L,MATCH($C915,'Policy Characteristics'!$C:$C,0)))</f>
        <v/>
      </c>
    </row>
    <row r="916" spans="1:18" s="345" customFormat="1" ht="19.899999999999999" customHeight="1">
      <c r="A916" s="354" t="str">
        <f>IF(ISBLANK(INDEX('Policy Characteristics'!A:A,MATCH($C916,'Policy Characteristics'!$C:$C,0))),"",INDEX('Policy Characteristics'!A:A,MATCH($C916,'Policy Characteristics'!$C:$C,0)))</f>
        <v>Industry</v>
      </c>
      <c r="B916" s="366" t="str">
        <f>IF(ISBLANK(INDEX('Policy Characteristics'!B:B,MATCH($C916,'Policy Characteristics'!$C:$C,0))),"",INDEX('Policy Characteristics'!B:B,MATCH($C916,'Policy Characteristics'!$C:$C,0)))</f>
        <v>Feedstock Shifting</v>
      </c>
      <c r="C916" s="354" t="str">
        <f t="shared" si="42"/>
        <v>Fraction of Feedstock Shifted</v>
      </c>
      <c r="D916" s="348" t="s">
        <v>788</v>
      </c>
      <c r="E916" s="253" t="s">
        <v>867</v>
      </c>
      <c r="F916" t="s">
        <v>789</v>
      </c>
      <c r="G916" s="253" t="s">
        <v>868</v>
      </c>
      <c r="H916" s="241">
        <v>2487</v>
      </c>
      <c r="I916" s="367" t="s">
        <v>680</v>
      </c>
      <c r="J916" s="368" t="str">
        <f>IF(ISBLANK(INDEX('Policy Characteristics'!D:D,MATCH($C916,'Policy Characteristics'!$C:$C,0))),"",INDEX('Policy Characteristics'!D:D,MATCH($C916,'Policy Characteristics'!$C:$C,0)))</f>
        <v>Feedstock Shifting</v>
      </c>
      <c r="K916" s="354" t="str">
        <f>IF(ISBLANK(INDEX('Policy Characteristics'!E:E,MATCH($C916,'Policy Characteristics'!$C:$C,0))),"",INDEX('Policy Characteristics'!E:E,MATCH($C916,'Policy Characteristics'!$C:$C,0)))</f>
        <v>indst feedstock shifting</v>
      </c>
      <c r="L916" s="222">
        <f>IF(ISBLANK(INDEX('Policy Characteristics'!F:F,MATCH($C916,'Policy Characteristics'!$C:$C,0))),"",INDEX('Policy Characteristics'!F:F,MATCH($C916,'Policy Characteristics'!$C:$C,0)))</f>
        <v>0</v>
      </c>
      <c r="M916" s="222">
        <f>IF(ISBLANK(INDEX('Policy Characteristics'!G:G,MATCH($C916,'Policy Characteristics'!$C:$C,0))),"",INDEX('Policy Characteristics'!G:G,MATCH($C916,'Policy Characteristics'!$C:$C,0)))</f>
        <v>1</v>
      </c>
      <c r="N916" s="222">
        <f>IF(ISBLANK(INDEX('Policy Characteristics'!H:H,MATCH($C916,'Policy Characteristics'!$C:$C,0))),"",INDEX('Policy Characteristics'!H:H,MATCH($C916,'Policy Characteristics'!$C:$C,0)))</f>
        <v>0.01</v>
      </c>
      <c r="O916" s="354" t="str">
        <f>IF(ISBLANK(INDEX('Policy Characteristics'!I:I,MATCH($C916,'Policy Characteristics'!$C:$C,0))),"",INDEX('Policy Characteristics'!I:I,MATCH($C916,'Policy Characteristics'!$C:$C,0)))</f>
        <v>% of potential achieved</v>
      </c>
      <c r="P916" s="354" t="str">
        <f>IF(ISBLANK(INDEX('Policy Characteristics'!J:J,MATCH($C916,'Policy Characteristics'!$C:$C,0))),"",INDEX('Policy Characteristics'!J:J,MATCH($C916,'Policy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354" t="str">
        <f>IF(ISBLANK(INDEX('Policy Characteristics'!K:K,MATCH($C916,'Policy Characteristics'!$C:$C,0))),"",INDEX('Policy Characteristics'!K:K,MATCH($C916,'Policy Characteristics'!$C:$C,0)))</f>
        <v/>
      </c>
      <c r="R916" s="354" t="str">
        <f>IF(ISBLANK(INDEX('Policy Characteristics'!L:L,MATCH($C916,'Policy Characteristics'!$C:$C,0))),"",INDEX('Policy Characteristics'!L:L,MATCH($C916,'Policy Characteristics'!$C:$C,0)))</f>
        <v/>
      </c>
    </row>
    <row r="917" spans="1:18" s="345" customFormat="1" ht="19.899999999999999" customHeight="1">
      <c r="A917" s="354" t="str">
        <f>IF(ISBLANK(INDEX('Policy Characteristics'!A:A,MATCH($C917,'Policy Characteristics'!$C:$C,0))),"",INDEX('Policy Characteristics'!A:A,MATCH($C917,'Policy Characteristics'!$C:$C,0)))</f>
        <v>Industry</v>
      </c>
      <c r="B917" s="366" t="str">
        <f>IF(ISBLANK(INDEX('Policy Characteristics'!B:B,MATCH($C917,'Policy Characteristics'!$C:$C,0))),"",INDEX('Policy Characteristics'!B:B,MATCH($C917,'Policy Characteristics'!$C:$C,0)))</f>
        <v>Feedstock Shifting</v>
      </c>
      <c r="C917" s="354" t="str">
        <f t="shared" si="42"/>
        <v>Fraction of Feedstock Shifted</v>
      </c>
      <c r="D917" s="348" t="s">
        <v>788</v>
      </c>
      <c r="E917" s="253" t="s">
        <v>869</v>
      </c>
      <c r="F917" t="s">
        <v>789</v>
      </c>
      <c r="G917" s="253" t="s">
        <v>870</v>
      </c>
      <c r="H917" s="241">
        <v>2488</v>
      </c>
      <c r="I917" s="367" t="s">
        <v>680</v>
      </c>
      <c r="J917" s="368" t="str">
        <f>IF(ISBLANK(INDEX('Policy Characteristics'!D:D,MATCH($C917,'Policy Characteristics'!$C:$C,0))),"",INDEX('Policy Characteristics'!D:D,MATCH($C917,'Policy Characteristics'!$C:$C,0)))</f>
        <v>Feedstock Shifting</v>
      </c>
      <c r="K917" s="354" t="str">
        <f>IF(ISBLANK(INDEX('Policy Characteristics'!E:E,MATCH($C917,'Policy Characteristics'!$C:$C,0))),"",INDEX('Policy Characteristics'!E:E,MATCH($C917,'Policy Characteristics'!$C:$C,0)))</f>
        <v>indst feedstock shifting</v>
      </c>
      <c r="L917" s="222">
        <f>IF(ISBLANK(INDEX('Policy Characteristics'!F:F,MATCH($C917,'Policy Characteristics'!$C:$C,0))),"",INDEX('Policy Characteristics'!F:F,MATCH($C917,'Policy Characteristics'!$C:$C,0)))</f>
        <v>0</v>
      </c>
      <c r="M917" s="222">
        <f>IF(ISBLANK(INDEX('Policy Characteristics'!G:G,MATCH($C917,'Policy Characteristics'!$C:$C,0))),"",INDEX('Policy Characteristics'!G:G,MATCH($C917,'Policy Characteristics'!$C:$C,0)))</f>
        <v>1</v>
      </c>
      <c r="N917" s="222">
        <f>IF(ISBLANK(INDEX('Policy Characteristics'!H:H,MATCH($C917,'Policy Characteristics'!$C:$C,0))),"",INDEX('Policy Characteristics'!H:H,MATCH($C917,'Policy Characteristics'!$C:$C,0)))</f>
        <v>0.01</v>
      </c>
      <c r="O917" s="354" t="str">
        <f>IF(ISBLANK(INDEX('Policy Characteristics'!I:I,MATCH($C917,'Policy Characteristics'!$C:$C,0))),"",INDEX('Policy Characteristics'!I:I,MATCH($C917,'Policy Characteristics'!$C:$C,0)))</f>
        <v>% of potential achieved</v>
      </c>
      <c r="P917" s="354" t="str">
        <f>IF(ISBLANK(INDEX('Policy Characteristics'!J:J,MATCH($C917,'Policy Characteristics'!$C:$C,0))),"",INDEX('Policy Characteristics'!J:J,MATCH($C917,'Policy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354" t="str">
        <f>IF(ISBLANK(INDEX('Policy Characteristics'!K:K,MATCH($C917,'Policy Characteristics'!$C:$C,0))),"",INDEX('Policy Characteristics'!K:K,MATCH($C917,'Policy Characteristics'!$C:$C,0)))</f>
        <v/>
      </c>
      <c r="R917" s="354" t="str">
        <f>IF(ISBLANK(INDEX('Policy Characteristics'!L:L,MATCH($C917,'Policy Characteristics'!$C:$C,0))),"",INDEX('Policy Characteristics'!L:L,MATCH($C917,'Policy Characteristics'!$C:$C,0)))</f>
        <v/>
      </c>
    </row>
    <row r="918" spans="1:18" s="345" customFormat="1" ht="19.899999999999999" customHeight="1">
      <c r="A918" s="354" t="str">
        <f>IF(ISBLANK(INDEX('Policy Characteristics'!A:A,MATCH($C918,'Policy Characteristics'!$C:$C,0))),"",INDEX('Policy Characteristics'!A:A,MATCH($C918,'Policy Characteristics'!$C:$C,0)))</f>
        <v>Industry</v>
      </c>
      <c r="B918" s="366" t="str">
        <f>IF(ISBLANK(INDEX('Policy Characteristics'!B:B,MATCH($C918,'Policy Characteristics'!$C:$C,0))),"",INDEX('Policy Characteristics'!B:B,MATCH($C918,'Policy Characteristics'!$C:$C,0)))</f>
        <v>Feedstock Shifting</v>
      </c>
      <c r="C918" s="354" t="str">
        <f t="shared" si="42"/>
        <v>Fraction of Feedstock Shifted</v>
      </c>
      <c r="D918" s="348" t="s">
        <v>788</v>
      </c>
      <c r="E918" s="253" t="s">
        <v>871</v>
      </c>
      <c r="F918" t="s">
        <v>789</v>
      </c>
      <c r="G918" s="253" t="s">
        <v>872</v>
      </c>
      <c r="H918" s="241">
        <v>2489</v>
      </c>
      <c r="I918" s="367" t="s">
        <v>680</v>
      </c>
      <c r="J918" s="368" t="str">
        <f>IF(ISBLANK(INDEX('Policy Characteristics'!D:D,MATCH($C918,'Policy Characteristics'!$C:$C,0))),"",INDEX('Policy Characteristics'!D:D,MATCH($C918,'Policy Characteristics'!$C:$C,0)))</f>
        <v>Feedstock Shifting</v>
      </c>
      <c r="K918" s="354" t="str">
        <f>IF(ISBLANK(INDEX('Policy Characteristics'!E:E,MATCH($C918,'Policy Characteristics'!$C:$C,0))),"",INDEX('Policy Characteristics'!E:E,MATCH($C918,'Policy Characteristics'!$C:$C,0)))</f>
        <v>indst feedstock shifting</v>
      </c>
      <c r="L918" s="222">
        <f>IF(ISBLANK(INDEX('Policy Characteristics'!F:F,MATCH($C918,'Policy Characteristics'!$C:$C,0))),"",INDEX('Policy Characteristics'!F:F,MATCH($C918,'Policy Characteristics'!$C:$C,0)))</f>
        <v>0</v>
      </c>
      <c r="M918" s="222">
        <f>IF(ISBLANK(INDEX('Policy Characteristics'!G:G,MATCH($C918,'Policy Characteristics'!$C:$C,0))),"",INDEX('Policy Characteristics'!G:G,MATCH($C918,'Policy Characteristics'!$C:$C,0)))</f>
        <v>1</v>
      </c>
      <c r="N918" s="222">
        <f>IF(ISBLANK(INDEX('Policy Characteristics'!H:H,MATCH($C918,'Policy Characteristics'!$C:$C,0))),"",INDEX('Policy Characteristics'!H:H,MATCH($C918,'Policy Characteristics'!$C:$C,0)))</f>
        <v>0.01</v>
      </c>
      <c r="O918" s="354" t="str">
        <f>IF(ISBLANK(INDEX('Policy Characteristics'!I:I,MATCH($C918,'Policy Characteristics'!$C:$C,0))),"",INDEX('Policy Characteristics'!I:I,MATCH($C918,'Policy Characteristics'!$C:$C,0)))</f>
        <v>% of potential achieved</v>
      </c>
      <c r="P918" s="354" t="str">
        <f>IF(ISBLANK(INDEX('Policy Characteristics'!J:J,MATCH($C918,'Policy Characteristics'!$C:$C,0))),"",INDEX('Policy Characteristics'!J:J,MATCH($C918,'Policy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354" t="str">
        <f>IF(ISBLANK(INDEX('Policy Characteristics'!K:K,MATCH($C918,'Policy Characteristics'!$C:$C,0))),"",INDEX('Policy Characteristics'!K:K,MATCH($C918,'Policy Characteristics'!$C:$C,0)))</f>
        <v/>
      </c>
      <c r="R918" s="354" t="str">
        <f>IF(ISBLANK(INDEX('Policy Characteristics'!L:L,MATCH($C918,'Policy Characteristics'!$C:$C,0))),"",INDEX('Policy Characteristics'!L:L,MATCH($C918,'Policy Characteristics'!$C:$C,0)))</f>
        <v/>
      </c>
    </row>
    <row r="919" spans="1:18" s="345" customFormat="1" ht="19.899999999999999" customHeight="1">
      <c r="A919" s="354" t="str">
        <f>IF(ISBLANK(INDEX('Policy Characteristics'!A:A,MATCH($C919,'Policy Characteristics'!$C:$C,0))),"",INDEX('Policy Characteristics'!A:A,MATCH($C919,'Policy Characteristics'!$C:$C,0)))</f>
        <v>Industry</v>
      </c>
      <c r="B919" s="366" t="str">
        <f>IF(ISBLANK(INDEX('Policy Characteristics'!B:B,MATCH($C919,'Policy Characteristics'!$C:$C,0))),"",INDEX('Policy Characteristics'!B:B,MATCH($C919,'Policy Characteristics'!$C:$C,0)))</f>
        <v>Feedstock Shifting</v>
      </c>
      <c r="C919" s="354" t="str">
        <f t="shared" si="42"/>
        <v>Fraction of Feedstock Shifted</v>
      </c>
      <c r="D919" s="348" t="s">
        <v>790</v>
      </c>
      <c r="E919" s="253" t="s">
        <v>853</v>
      </c>
      <c r="F919" t="s">
        <v>791</v>
      </c>
      <c r="G919" s="253" t="s">
        <v>854</v>
      </c>
      <c r="H919" s="241">
        <v>2490</v>
      </c>
      <c r="I919" s="367" t="s">
        <v>680</v>
      </c>
      <c r="J919" s="368" t="str">
        <f>IF(ISBLANK(INDEX('Policy Characteristics'!D:D,MATCH($C919,'Policy Characteristics'!$C:$C,0))),"",INDEX('Policy Characteristics'!D:D,MATCH($C919,'Policy Characteristics'!$C:$C,0)))</f>
        <v>Feedstock Shifting</v>
      </c>
      <c r="K919" s="354" t="str">
        <f>IF(ISBLANK(INDEX('Policy Characteristics'!E:E,MATCH($C919,'Policy Characteristics'!$C:$C,0))),"",INDEX('Policy Characteristics'!E:E,MATCH($C919,'Policy Characteristics'!$C:$C,0)))</f>
        <v>indst feedstock shifting</v>
      </c>
      <c r="L919" s="222">
        <f>IF(ISBLANK(INDEX('Policy Characteristics'!F:F,MATCH($C919,'Policy Characteristics'!$C:$C,0))),"",INDEX('Policy Characteristics'!F:F,MATCH($C919,'Policy Characteristics'!$C:$C,0)))</f>
        <v>0</v>
      </c>
      <c r="M919" s="222">
        <f>IF(ISBLANK(INDEX('Policy Characteristics'!G:G,MATCH($C919,'Policy Characteristics'!$C:$C,0))),"",INDEX('Policy Characteristics'!G:G,MATCH($C919,'Policy Characteristics'!$C:$C,0)))</f>
        <v>1</v>
      </c>
      <c r="N919" s="222">
        <f>IF(ISBLANK(INDEX('Policy Characteristics'!H:H,MATCH($C919,'Policy Characteristics'!$C:$C,0))),"",INDEX('Policy Characteristics'!H:H,MATCH($C919,'Policy Characteristics'!$C:$C,0)))</f>
        <v>0.01</v>
      </c>
      <c r="O919" s="354" t="str">
        <f>IF(ISBLANK(INDEX('Policy Characteristics'!I:I,MATCH($C919,'Policy Characteristics'!$C:$C,0))),"",INDEX('Policy Characteristics'!I:I,MATCH($C919,'Policy Characteristics'!$C:$C,0)))</f>
        <v>% of potential achieved</v>
      </c>
      <c r="P919" s="354" t="str">
        <f>IF(ISBLANK(INDEX('Policy Characteristics'!J:J,MATCH($C919,'Policy Characteristics'!$C:$C,0))),"",INDEX('Policy Characteristics'!J:J,MATCH($C919,'Policy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354" t="str">
        <f>IF(ISBLANK(INDEX('Policy Characteristics'!K:K,MATCH($C919,'Policy Characteristics'!$C:$C,0))),"",INDEX('Policy Characteristics'!K:K,MATCH($C919,'Policy Characteristics'!$C:$C,0)))</f>
        <v/>
      </c>
      <c r="R919" s="354" t="str">
        <f>IF(ISBLANK(INDEX('Policy Characteristics'!L:L,MATCH($C919,'Policy Characteristics'!$C:$C,0))),"",INDEX('Policy Characteristics'!L:L,MATCH($C919,'Policy Characteristics'!$C:$C,0)))</f>
        <v/>
      </c>
    </row>
    <row r="920" spans="1:18" s="345" customFormat="1" ht="19.899999999999999" customHeight="1">
      <c r="A920" s="354" t="str">
        <f>IF(ISBLANK(INDEX('Policy Characteristics'!A:A,MATCH($C920,'Policy Characteristics'!$C:$C,0))),"",INDEX('Policy Characteristics'!A:A,MATCH($C920,'Policy Characteristics'!$C:$C,0)))</f>
        <v>Industry</v>
      </c>
      <c r="B920" s="366" t="str">
        <f>IF(ISBLANK(INDEX('Policy Characteristics'!B:B,MATCH($C920,'Policy Characteristics'!$C:$C,0))),"",INDEX('Policy Characteristics'!B:B,MATCH($C920,'Policy Characteristics'!$C:$C,0)))</f>
        <v>Feedstock Shifting</v>
      </c>
      <c r="C920" s="354" t="str">
        <f t="shared" si="42"/>
        <v>Fraction of Feedstock Shifted</v>
      </c>
      <c r="D920" s="348" t="s">
        <v>790</v>
      </c>
      <c r="E920" s="253" t="s">
        <v>855</v>
      </c>
      <c r="F920" t="s">
        <v>791</v>
      </c>
      <c r="G920" s="253" t="s">
        <v>856</v>
      </c>
      <c r="H920" s="241">
        <v>2491</v>
      </c>
      <c r="I920" s="367" t="s">
        <v>680</v>
      </c>
      <c r="J920" s="368" t="str">
        <f>IF(ISBLANK(INDEX('Policy Characteristics'!D:D,MATCH($C920,'Policy Characteristics'!$C:$C,0))),"",INDEX('Policy Characteristics'!D:D,MATCH($C920,'Policy Characteristics'!$C:$C,0)))</f>
        <v>Feedstock Shifting</v>
      </c>
      <c r="K920" s="354" t="str">
        <f>IF(ISBLANK(INDEX('Policy Characteristics'!E:E,MATCH($C920,'Policy Characteristics'!$C:$C,0))),"",INDEX('Policy Characteristics'!E:E,MATCH($C920,'Policy Characteristics'!$C:$C,0)))</f>
        <v>indst feedstock shifting</v>
      </c>
      <c r="L920" s="222">
        <f>IF(ISBLANK(INDEX('Policy Characteristics'!F:F,MATCH($C920,'Policy Characteristics'!$C:$C,0))),"",INDEX('Policy Characteristics'!F:F,MATCH($C920,'Policy Characteristics'!$C:$C,0)))</f>
        <v>0</v>
      </c>
      <c r="M920" s="222">
        <f>IF(ISBLANK(INDEX('Policy Characteristics'!G:G,MATCH($C920,'Policy Characteristics'!$C:$C,0))),"",INDEX('Policy Characteristics'!G:G,MATCH($C920,'Policy Characteristics'!$C:$C,0)))</f>
        <v>1</v>
      </c>
      <c r="N920" s="222">
        <f>IF(ISBLANK(INDEX('Policy Characteristics'!H:H,MATCH($C920,'Policy Characteristics'!$C:$C,0))),"",INDEX('Policy Characteristics'!H:H,MATCH($C920,'Policy Characteristics'!$C:$C,0)))</f>
        <v>0.01</v>
      </c>
      <c r="O920" s="354" t="str">
        <f>IF(ISBLANK(INDEX('Policy Characteristics'!I:I,MATCH($C920,'Policy Characteristics'!$C:$C,0))),"",INDEX('Policy Characteristics'!I:I,MATCH($C920,'Policy Characteristics'!$C:$C,0)))</f>
        <v>% of potential achieved</v>
      </c>
      <c r="P920" s="354" t="str">
        <f>IF(ISBLANK(INDEX('Policy Characteristics'!J:J,MATCH($C920,'Policy Characteristics'!$C:$C,0))),"",INDEX('Policy Characteristics'!J:J,MATCH($C920,'Policy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354" t="str">
        <f>IF(ISBLANK(INDEX('Policy Characteristics'!K:K,MATCH($C920,'Policy Characteristics'!$C:$C,0))),"",INDEX('Policy Characteristics'!K:K,MATCH($C920,'Policy Characteristics'!$C:$C,0)))</f>
        <v/>
      </c>
      <c r="R920" s="354" t="str">
        <f>IF(ISBLANK(INDEX('Policy Characteristics'!L:L,MATCH($C920,'Policy Characteristics'!$C:$C,0))),"",INDEX('Policy Characteristics'!L:L,MATCH($C920,'Policy Characteristics'!$C:$C,0)))</f>
        <v/>
      </c>
    </row>
    <row r="921" spans="1:18" s="345" customFormat="1" ht="19.899999999999999" customHeight="1">
      <c r="A921" s="354" t="str">
        <f>IF(ISBLANK(INDEX('Policy Characteristics'!A:A,MATCH($C921,'Policy Characteristics'!$C:$C,0))),"",INDEX('Policy Characteristics'!A:A,MATCH($C921,'Policy Characteristics'!$C:$C,0)))</f>
        <v>Industry</v>
      </c>
      <c r="B921" s="366" t="str">
        <f>IF(ISBLANK(INDEX('Policy Characteristics'!B:B,MATCH($C921,'Policy Characteristics'!$C:$C,0))),"",INDEX('Policy Characteristics'!B:B,MATCH($C921,'Policy Characteristics'!$C:$C,0)))</f>
        <v>Feedstock Shifting</v>
      </c>
      <c r="C921" s="354" t="str">
        <f t="shared" si="42"/>
        <v>Fraction of Feedstock Shifted</v>
      </c>
      <c r="D921" s="348" t="s">
        <v>790</v>
      </c>
      <c r="E921" s="253" t="s">
        <v>857</v>
      </c>
      <c r="F921" t="s">
        <v>791</v>
      </c>
      <c r="G921" s="253" t="s">
        <v>858</v>
      </c>
      <c r="H921" s="241">
        <v>2492</v>
      </c>
      <c r="I921" s="367" t="s">
        <v>680</v>
      </c>
      <c r="J921" s="368" t="str">
        <f>IF(ISBLANK(INDEX('Policy Characteristics'!D:D,MATCH($C921,'Policy Characteristics'!$C:$C,0))),"",INDEX('Policy Characteristics'!D:D,MATCH($C921,'Policy Characteristics'!$C:$C,0)))</f>
        <v>Feedstock Shifting</v>
      </c>
      <c r="K921" s="354" t="str">
        <f>IF(ISBLANK(INDEX('Policy Characteristics'!E:E,MATCH($C921,'Policy Characteristics'!$C:$C,0))),"",INDEX('Policy Characteristics'!E:E,MATCH($C921,'Policy Characteristics'!$C:$C,0)))</f>
        <v>indst feedstock shifting</v>
      </c>
      <c r="L921" s="222">
        <f>IF(ISBLANK(INDEX('Policy Characteristics'!F:F,MATCH($C921,'Policy Characteristics'!$C:$C,0))),"",INDEX('Policy Characteristics'!F:F,MATCH($C921,'Policy Characteristics'!$C:$C,0)))</f>
        <v>0</v>
      </c>
      <c r="M921" s="222">
        <f>IF(ISBLANK(INDEX('Policy Characteristics'!G:G,MATCH($C921,'Policy Characteristics'!$C:$C,0))),"",INDEX('Policy Characteristics'!G:G,MATCH($C921,'Policy Characteristics'!$C:$C,0)))</f>
        <v>1</v>
      </c>
      <c r="N921" s="222">
        <f>IF(ISBLANK(INDEX('Policy Characteristics'!H:H,MATCH($C921,'Policy Characteristics'!$C:$C,0))),"",INDEX('Policy Characteristics'!H:H,MATCH($C921,'Policy Characteristics'!$C:$C,0)))</f>
        <v>0.01</v>
      </c>
      <c r="O921" s="354" t="str">
        <f>IF(ISBLANK(INDEX('Policy Characteristics'!I:I,MATCH($C921,'Policy Characteristics'!$C:$C,0))),"",INDEX('Policy Characteristics'!I:I,MATCH($C921,'Policy Characteristics'!$C:$C,0)))</f>
        <v>% of potential achieved</v>
      </c>
      <c r="P921" s="354" t="str">
        <f>IF(ISBLANK(INDEX('Policy Characteristics'!J:J,MATCH($C921,'Policy Characteristics'!$C:$C,0))),"",INDEX('Policy Characteristics'!J:J,MATCH($C921,'Policy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354" t="str">
        <f>IF(ISBLANK(INDEX('Policy Characteristics'!K:K,MATCH($C921,'Policy Characteristics'!$C:$C,0))),"",INDEX('Policy Characteristics'!K:K,MATCH($C921,'Policy Characteristics'!$C:$C,0)))</f>
        <v/>
      </c>
      <c r="R921" s="354" t="str">
        <f>IF(ISBLANK(INDEX('Policy Characteristics'!L:L,MATCH($C921,'Policy Characteristics'!$C:$C,0))),"",INDEX('Policy Characteristics'!L:L,MATCH($C921,'Policy Characteristics'!$C:$C,0)))</f>
        <v/>
      </c>
    </row>
    <row r="922" spans="1:18" s="345" customFormat="1" ht="19.899999999999999" customHeight="1">
      <c r="A922" s="354" t="str">
        <f>IF(ISBLANK(INDEX('Policy Characteristics'!A:A,MATCH($C922,'Policy Characteristics'!$C:$C,0))),"",INDEX('Policy Characteristics'!A:A,MATCH($C922,'Policy Characteristics'!$C:$C,0)))</f>
        <v>Industry</v>
      </c>
      <c r="B922" s="366" t="str">
        <f>IF(ISBLANK(INDEX('Policy Characteristics'!B:B,MATCH($C922,'Policy Characteristics'!$C:$C,0))),"",INDEX('Policy Characteristics'!B:B,MATCH($C922,'Policy Characteristics'!$C:$C,0)))</f>
        <v>Feedstock Shifting</v>
      </c>
      <c r="C922" s="354" t="str">
        <f t="shared" si="42"/>
        <v>Fraction of Feedstock Shifted</v>
      </c>
      <c r="D922" s="348" t="s">
        <v>790</v>
      </c>
      <c r="E922" s="253" t="s">
        <v>859</v>
      </c>
      <c r="F922" t="s">
        <v>791</v>
      </c>
      <c r="G922" s="253" t="s">
        <v>860</v>
      </c>
      <c r="H922" s="241">
        <v>2493</v>
      </c>
      <c r="I922" s="367" t="s">
        <v>680</v>
      </c>
      <c r="J922" s="368" t="str">
        <f>IF(ISBLANK(INDEX('Policy Characteristics'!D:D,MATCH($C922,'Policy Characteristics'!$C:$C,0))),"",INDEX('Policy Characteristics'!D:D,MATCH($C922,'Policy Characteristics'!$C:$C,0)))</f>
        <v>Feedstock Shifting</v>
      </c>
      <c r="K922" s="354" t="str">
        <f>IF(ISBLANK(INDEX('Policy Characteristics'!E:E,MATCH($C922,'Policy Characteristics'!$C:$C,0))),"",INDEX('Policy Characteristics'!E:E,MATCH($C922,'Policy Characteristics'!$C:$C,0)))</f>
        <v>indst feedstock shifting</v>
      </c>
      <c r="L922" s="222">
        <f>IF(ISBLANK(INDEX('Policy Characteristics'!F:F,MATCH($C922,'Policy Characteristics'!$C:$C,0))),"",INDEX('Policy Characteristics'!F:F,MATCH($C922,'Policy Characteristics'!$C:$C,0)))</f>
        <v>0</v>
      </c>
      <c r="M922" s="222">
        <f>IF(ISBLANK(INDEX('Policy Characteristics'!G:G,MATCH($C922,'Policy Characteristics'!$C:$C,0))),"",INDEX('Policy Characteristics'!G:G,MATCH($C922,'Policy Characteristics'!$C:$C,0)))</f>
        <v>1</v>
      </c>
      <c r="N922" s="222">
        <f>IF(ISBLANK(INDEX('Policy Characteristics'!H:H,MATCH($C922,'Policy Characteristics'!$C:$C,0))),"",INDEX('Policy Characteristics'!H:H,MATCH($C922,'Policy Characteristics'!$C:$C,0)))</f>
        <v>0.01</v>
      </c>
      <c r="O922" s="354" t="str">
        <f>IF(ISBLANK(INDEX('Policy Characteristics'!I:I,MATCH($C922,'Policy Characteristics'!$C:$C,0))),"",INDEX('Policy Characteristics'!I:I,MATCH($C922,'Policy Characteristics'!$C:$C,0)))</f>
        <v>% of potential achieved</v>
      </c>
      <c r="P922" s="354" t="str">
        <f>IF(ISBLANK(INDEX('Policy Characteristics'!J:J,MATCH($C922,'Policy Characteristics'!$C:$C,0))),"",INDEX('Policy Characteristics'!J:J,MATCH($C922,'Policy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354" t="str">
        <f>IF(ISBLANK(INDEX('Policy Characteristics'!K:K,MATCH($C922,'Policy Characteristics'!$C:$C,0))),"",INDEX('Policy Characteristics'!K:K,MATCH($C922,'Policy Characteristics'!$C:$C,0)))</f>
        <v/>
      </c>
      <c r="R922" s="354" t="str">
        <f>IF(ISBLANK(INDEX('Policy Characteristics'!L:L,MATCH($C922,'Policy Characteristics'!$C:$C,0))),"",INDEX('Policy Characteristics'!L:L,MATCH($C922,'Policy Characteristics'!$C:$C,0)))</f>
        <v/>
      </c>
    </row>
    <row r="923" spans="1:18" s="345" customFormat="1" ht="19.899999999999999" customHeight="1">
      <c r="A923" s="354" t="str">
        <f>IF(ISBLANK(INDEX('Policy Characteristics'!A:A,MATCH($C923,'Policy Characteristics'!$C:$C,0))),"",INDEX('Policy Characteristics'!A:A,MATCH($C923,'Policy Characteristics'!$C:$C,0)))</f>
        <v>Industry</v>
      </c>
      <c r="B923" s="366" t="str">
        <f>IF(ISBLANK(INDEX('Policy Characteristics'!B:B,MATCH($C923,'Policy Characteristics'!$C:$C,0))),"",INDEX('Policy Characteristics'!B:B,MATCH($C923,'Policy Characteristics'!$C:$C,0)))</f>
        <v>Feedstock Shifting</v>
      </c>
      <c r="C923" s="354" t="str">
        <f t="shared" si="42"/>
        <v>Fraction of Feedstock Shifted</v>
      </c>
      <c r="D923" s="348" t="s">
        <v>790</v>
      </c>
      <c r="E923" s="253" t="s">
        <v>861</v>
      </c>
      <c r="F923" t="s">
        <v>791</v>
      </c>
      <c r="G923" s="253" t="s">
        <v>862</v>
      </c>
      <c r="H923" s="241">
        <v>2494</v>
      </c>
      <c r="I923" s="367" t="s">
        <v>680</v>
      </c>
      <c r="J923" s="368" t="str">
        <f>IF(ISBLANK(INDEX('Policy Characteristics'!D:D,MATCH($C923,'Policy Characteristics'!$C:$C,0))),"",INDEX('Policy Characteristics'!D:D,MATCH($C923,'Policy Characteristics'!$C:$C,0)))</f>
        <v>Feedstock Shifting</v>
      </c>
      <c r="K923" s="354" t="str">
        <f>IF(ISBLANK(INDEX('Policy Characteristics'!E:E,MATCH($C923,'Policy Characteristics'!$C:$C,0))),"",INDEX('Policy Characteristics'!E:E,MATCH($C923,'Policy Characteristics'!$C:$C,0)))</f>
        <v>indst feedstock shifting</v>
      </c>
      <c r="L923" s="222">
        <f>IF(ISBLANK(INDEX('Policy Characteristics'!F:F,MATCH($C923,'Policy Characteristics'!$C:$C,0))),"",INDEX('Policy Characteristics'!F:F,MATCH($C923,'Policy Characteristics'!$C:$C,0)))</f>
        <v>0</v>
      </c>
      <c r="M923" s="222">
        <f>IF(ISBLANK(INDEX('Policy Characteristics'!G:G,MATCH($C923,'Policy Characteristics'!$C:$C,0))),"",INDEX('Policy Characteristics'!G:G,MATCH($C923,'Policy Characteristics'!$C:$C,0)))</f>
        <v>1</v>
      </c>
      <c r="N923" s="222">
        <f>IF(ISBLANK(INDEX('Policy Characteristics'!H:H,MATCH($C923,'Policy Characteristics'!$C:$C,0))),"",INDEX('Policy Characteristics'!H:H,MATCH($C923,'Policy Characteristics'!$C:$C,0)))</f>
        <v>0.01</v>
      </c>
      <c r="O923" s="354" t="str">
        <f>IF(ISBLANK(INDEX('Policy Characteristics'!I:I,MATCH($C923,'Policy Characteristics'!$C:$C,0))),"",INDEX('Policy Characteristics'!I:I,MATCH($C923,'Policy Characteristics'!$C:$C,0)))</f>
        <v>% of potential achieved</v>
      </c>
      <c r="P923" s="354" t="str">
        <f>IF(ISBLANK(INDEX('Policy Characteristics'!J:J,MATCH($C923,'Policy Characteristics'!$C:$C,0))),"",INDEX('Policy Characteristics'!J:J,MATCH($C923,'Policy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354" t="str">
        <f>IF(ISBLANK(INDEX('Policy Characteristics'!K:K,MATCH($C923,'Policy Characteristics'!$C:$C,0))),"",INDEX('Policy Characteristics'!K:K,MATCH($C923,'Policy Characteristics'!$C:$C,0)))</f>
        <v/>
      </c>
      <c r="R923" s="354" t="str">
        <f>IF(ISBLANK(INDEX('Policy Characteristics'!L:L,MATCH($C923,'Policy Characteristics'!$C:$C,0))),"",INDEX('Policy Characteristics'!L:L,MATCH($C923,'Policy Characteristics'!$C:$C,0)))</f>
        <v/>
      </c>
    </row>
    <row r="924" spans="1:18" s="345" customFormat="1" ht="19.899999999999999" customHeight="1">
      <c r="A924" s="354" t="str">
        <f>IF(ISBLANK(INDEX('Policy Characteristics'!A:A,MATCH($C924,'Policy Characteristics'!$C:$C,0))),"",INDEX('Policy Characteristics'!A:A,MATCH($C924,'Policy Characteristics'!$C:$C,0)))</f>
        <v>Industry</v>
      </c>
      <c r="B924" s="366" t="str">
        <f>IF(ISBLANK(INDEX('Policy Characteristics'!B:B,MATCH($C924,'Policy Characteristics'!$C:$C,0))),"",INDEX('Policy Characteristics'!B:B,MATCH($C924,'Policy Characteristics'!$C:$C,0)))</f>
        <v>Feedstock Shifting</v>
      </c>
      <c r="C924" s="354" t="str">
        <f t="shared" si="42"/>
        <v>Fraction of Feedstock Shifted</v>
      </c>
      <c r="D924" s="348" t="s">
        <v>790</v>
      </c>
      <c r="E924" s="253" t="s">
        <v>863</v>
      </c>
      <c r="F924" t="s">
        <v>791</v>
      </c>
      <c r="G924" s="253" t="s">
        <v>864</v>
      </c>
      <c r="H924" s="241">
        <v>2495</v>
      </c>
      <c r="I924" s="367" t="s">
        <v>680</v>
      </c>
      <c r="J924" s="368" t="str">
        <f>IF(ISBLANK(INDEX('Policy Characteristics'!D:D,MATCH($C924,'Policy Characteristics'!$C:$C,0))),"",INDEX('Policy Characteristics'!D:D,MATCH($C924,'Policy Characteristics'!$C:$C,0)))</f>
        <v>Feedstock Shifting</v>
      </c>
      <c r="K924" s="354" t="str">
        <f>IF(ISBLANK(INDEX('Policy Characteristics'!E:E,MATCH($C924,'Policy Characteristics'!$C:$C,0))),"",INDEX('Policy Characteristics'!E:E,MATCH($C924,'Policy Characteristics'!$C:$C,0)))</f>
        <v>indst feedstock shifting</v>
      </c>
      <c r="L924" s="222">
        <f>IF(ISBLANK(INDEX('Policy Characteristics'!F:F,MATCH($C924,'Policy Characteristics'!$C:$C,0))),"",INDEX('Policy Characteristics'!F:F,MATCH($C924,'Policy Characteristics'!$C:$C,0)))</f>
        <v>0</v>
      </c>
      <c r="M924" s="222">
        <f>IF(ISBLANK(INDEX('Policy Characteristics'!G:G,MATCH($C924,'Policy Characteristics'!$C:$C,0))),"",INDEX('Policy Characteristics'!G:G,MATCH($C924,'Policy Characteristics'!$C:$C,0)))</f>
        <v>1</v>
      </c>
      <c r="N924" s="222">
        <f>IF(ISBLANK(INDEX('Policy Characteristics'!H:H,MATCH($C924,'Policy Characteristics'!$C:$C,0))),"",INDEX('Policy Characteristics'!H:H,MATCH($C924,'Policy Characteristics'!$C:$C,0)))</f>
        <v>0.01</v>
      </c>
      <c r="O924" s="354" t="str">
        <f>IF(ISBLANK(INDEX('Policy Characteristics'!I:I,MATCH($C924,'Policy Characteristics'!$C:$C,0))),"",INDEX('Policy Characteristics'!I:I,MATCH($C924,'Policy Characteristics'!$C:$C,0)))</f>
        <v>% of potential achieved</v>
      </c>
      <c r="P924" s="354" t="str">
        <f>IF(ISBLANK(INDEX('Policy Characteristics'!J:J,MATCH($C924,'Policy Characteristics'!$C:$C,0))),"",INDEX('Policy Characteristics'!J:J,MATCH($C924,'Policy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354" t="str">
        <f>IF(ISBLANK(INDEX('Policy Characteristics'!K:K,MATCH($C924,'Policy Characteristics'!$C:$C,0))),"",INDEX('Policy Characteristics'!K:K,MATCH($C924,'Policy Characteristics'!$C:$C,0)))</f>
        <v/>
      </c>
      <c r="R924" s="354" t="str">
        <f>IF(ISBLANK(INDEX('Policy Characteristics'!L:L,MATCH($C924,'Policy Characteristics'!$C:$C,0))),"",INDEX('Policy Characteristics'!L:L,MATCH($C924,'Policy Characteristics'!$C:$C,0)))</f>
        <v/>
      </c>
    </row>
    <row r="925" spans="1:18" s="345" customFormat="1" ht="19.899999999999999" customHeight="1">
      <c r="A925" s="354" t="str">
        <f>IF(ISBLANK(INDEX('Policy Characteristics'!A:A,MATCH($C925,'Policy Characteristics'!$C:$C,0))),"",INDEX('Policy Characteristics'!A:A,MATCH($C925,'Policy Characteristics'!$C:$C,0)))</f>
        <v>Industry</v>
      </c>
      <c r="B925" s="366" t="str">
        <f>IF(ISBLANK(INDEX('Policy Characteristics'!B:B,MATCH($C925,'Policy Characteristics'!$C:$C,0))),"",INDEX('Policy Characteristics'!B:B,MATCH($C925,'Policy Characteristics'!$C:$C,0)))</f>
        <v>Feedstock Shifting</v>
      </c>
      <c r="C925" s="354" t="str">
        <f t="shared" si="42"/>
        <v>Fraction of Feedstock Shifted</v>
      </c>
      <c r="D925" s="348" t="s">
        <v>790</v>
      </c>
      <c r="E925" s="253" t="s">
        <v>865</v>
      </c>
      <c r="F925" t="s">
        <v>791</v>
      </c>
      <c r="G925" s="253" t="s">
        <v>866</v>
      </c>
      <c r="H925" s="241">
        <v>2496</v>
      </c>
      <c r="I925" s="367" t="s">
        <v>680</v>
      </c>
      <c r="J925" s="368" t="str">
        <f>IF(ISBLANK(INDEX('Policy Characteristics'!D:D,MATCH($C925,'Policy Characteristics'!$C:$C,0))),"",INDEX('Policy Characteristics'!D:D,MATCH($C925,'Policy Characteristics'!$C:$C,0)))</f>
        <v>Feedstock Shifting</v>
      </c>
      <c r="K925" s="354" t="str">
        <f>IF(ISBLANK(INDEX('Policy Characteristics'!E:E,MATCH($C925,'Policy Characteristics'!$C:$C,0))),"",INDEX('Policy Characteristics'!E:E,MATCH($C925,'Policy Characteristics'!$C:$C,0)))</f>
        <v>indst feedstock shifting</v>
      </c>
      <c r="L925" s="222">
        <f>IF(ISBLANK(INDEX('Policy Characteristics'!F:F,MATCH($C925,'Policy Characteristics'!$C:$C,0))),"",INDEX('Policy Characteristics'!F:F,MATCH($C925,'Policy Characteristics'!$C:$C,0)))</f>
        <v>0</v>
      </c>
      <c r="M925" s="222">
        <f>IF(ISBLANK(INDEX('Policy Characteristics'!G:G,MATCH($C925,'Policy Characteristics'!$C:$C,0))),"",INDEX('Policy Characteristics'!G:G,MATCH($C925,'Policy Characteristics'!$C:$C,0)))</f>
        <v>1</v>
      </c>
      <c r="N925" s="222">
        <f>IF(ISBLANK(INDEX('Policy Characteristics'!H:H,MATCH($C925,'Policy Characteristics'!$C:$C,0))),"",INDEX('Policy Characteristics'!H:H,MATCH($C925,'Policy Characteristics'!$C:$C,0)))</f>
        <v>0.01</v>
      </c>
      <c r="O925" s="354" t="str">
        <f>IF(ISBLANK(INDEX('Policy Characteristics'!I:I,MATCH($C925,'Policy Characteristics'!$C:$C,0))),"",INDEX('Policy Characteristics'!I:I,MATCH($C925,'Policy Characteristics'!$C:$C,0)))</f>
        <v>% of potential achieved</v>
      </c>
      <c r="P925" s="354" t="str">
        <f>IF(ISBLANK(INDEX('Policy Characteristics'!J:J,MATCH($C925,'Policy Characteristics'!$C:$C,0))),"",INDEX('Policy Characteristics'!J:J,MATCH($C925,'Policy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354" t="str">
        <f>IF(ISBLANK(INDEX('Policy Characteristics'!K:K,MATCH($C925,'Policy Characteristics'!$C:$C,0))),"",INDEX('Policy Characteristics'!K:K,MATCH($C925,'Policy Characteristics'!$C:$C,0)))</f>
        <v/>
      </c>
      <c r="R925" s="354" t="str">
        <f>IF(ISBLANK(INDEX('Policy Characteristics'!L:L,MATCH($C925,'Policy Characteristics'!$C:$C,0))),"",INDEX('Policy Characteristics'!L:L,MATCH($C925,'Policy Characteristics'!$C:$C,0)))</f>
        <v/>
      </c>
    </row>
    <row r="926" spans="1:18" s="345" customFormat="1" ht="19.899999999999999" customHeight="1">
      <c r="A926" s="354" t="str">
        <f>IF(ISBLANK(INDEX('Policy Characteristics'!A:A,MATCH($C926,'Policy Characteristics'!$C:$C,0))),"",INDEX('Policy Characteristics'!A:A,MATCH($C926,'Policy Characteristics'!$C:$C,0)))</f>
        <v>Industry</v>
      </c>
      <c r="B926" s="366" t="str">
        <f>IF(ISBLANK(INDEX('Policy Characteristics'!B:B,MATCH($C926,'Policy Characteristics'!$C:$C,0))),"",INDEX('Policy Characteristics'!B:B,MATCH($C926,'Policy Characteristics'!$C:$C,0)))</f>
        <v>Feedstock Shifting</v>
      </c>
      <c r="C926" s="354" t="str">
        <f t="shared" si="42"/>
        <v>Fraction of Feedstock Shifted</v>
      </c>
      <c r="D926" s="348" t="s">
        <v>790</v>
      </c>
      <c r="E926" s="253" t="s">
        <v>867</v>
      </c>
      <c r="F926" t="s">
        <v>791</v>
      </c>
      <c r="G926" s="253" t="s">
        <v>868</v>
      </c>
      <c r="H926" s="241">
        <v>2497</v>
      </c>
      <c r="I926" s="367" t="s">
        <v>680</v>
      </c>
      <c r="J926" s="368" t="str">
        <f>IF(ISBLANK(INDEX('Policy Characteristics'!D:D,MATCH($C926,'Policy Characteristics'!$C:$C,0))),"",INDEX('Policy Characteristics'!D:D,MATCH($C926,'Policy Characteristics'!$C:$C,0)))</f>
        <v>Feedstock Shifting</v>
      </c>
      <c r="K926" s="354" t="str">
        <f>IF(ISBLANK(INDEX('Policy Characteristics'!E:E,MATCH($C926,'Policy Characteristics'!$C:$C,0))),"",INDEX('Policy Characteristics'!E:E,MATCH($C926,'Policy Characteristics'!$C:$C,0)))</f>
        <v>indst feedstock shifting</v>
      </c>
      <c r="L926" s="222">
        <f>IF(ISBLANK(INDEX('Policy Characteristics'!F:F,MATCH($C926,'Policy Characteristics'!$C:$C,0))),"",INDEX('Policy Characteristics'!F:F,MATCH($C926,'Policy Characteristics'!$C:$C,0)))</f>
        <v>0</v>
      </c>
      <c r="M926" s="222">
        <f>IF(ISBLANK(INDEX('Policy Characteristics'!G:G,MATCH($C926,'Policy Characteristics'!$C:$C,0))),"",INDEX('Policy Characteristics'!G:G,MATCH($C926,'Policy Characteristics'!$C:$C,0)))</f>
        <v>1</v>
      </c>
      <c r="N926" s="222">
        <f>IF(ISBLANK(INDEX('Policy Characteristics'!H:H,MATCH($C926,'Policy Characteristics'!$C:$C,0))),"",INDEX('Policy Characteristics'!H:H,MATCH($C926,'Policy Characteristics'!$C:$C,0)))</f>
        <v>0.01</v>
      </c>
      <c r="O926" s="354" t="str">
        <f>IF(ISBLANK(INDEX('Policy Characteristics'!I:I,MATCH($C926,'Policy Characteristics'!$C:$C,0))),"",INDEX('Policy Characteristics'!I:I,MATCH($C926,'Policy Characteristics'!$C:$C,0)))</f>
        <v>% of potential achieved</v>
      </c>
      <c r="P926" s="354" t="str">
        <f>IF(ISBLANK(INDEX('Policy Characteristics'!J:J,MATCH($C926,'Policy Characteristics'!$C:$C,0))),"",INDEX('Policy Characteristics'!J:J,MATCH($C926,'Policy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354" t="str">
        <f>IF(ISBLANK(INDEX('Policy Characteristics'!K:K,MATCH($C926,'Policy Characteristics'!$C:$C,0))),"",INDEX('Policy Characteristics'!K:K,MATCH($C926,'Policy Characteristics'!$C:$C,0)))</f>
        <v/>
      </c>
      <c r="R926" s="354" t="str">
        <f>IF(ISBLANK(INDEX('Policy Characteristics'!L:L,MATCH($C926,'Policy Characteristics'!$C:$C,0))),"",INDEX('Policy Characteristics'!L:L,MATCH($C926,'Policy Characteristics'!$C:$C,0)))</f>
        <v/>
      </c>
    </row>
    <row r="927" spans="1:18" s="345" customFormat="1" ht="19.899999999999999" customHeight="1">
      <c r="A927" s="354" t="str">
        <f>IF(ISBLANK(INDEX('Policy Characteristics'!A:A,MATCH($C927,'Policy Characteristics'!$C:$C,0))),"",INDEX('Policy Characteristics'!A:A,MATCH($C927,'Policy Characteristics'!$C:$C,0)))</f>
        <v>Industry</v>
      </c>
      <c r="B927" s="366" t="str">
        <f>IF(ISBLANK(INDEX('Policy Characteristics'!B:B,MATCH($C927,'Policy Characteristics'!$C:$C,0))),"",INDEX('Policy Characteristics'!B:B,MATCH($C927,'Policy Characteristics'!$C:$C,0)))</f>
        <v>Feedstock Shifting</v>
      </c>
      <c r="C927" s="354" t="str">
        <f t="shared" si="42"/>
        <v>Fraction of Feedstock Shifted</v>
      </c>
      <c r="D927" s="348" t="s">
        <v>790</v>
      </c>
      <c r="E927" s="253" t="s">
        <v>869</v>
      </c>
      <c r="F927" t="s">
        <v>791</v>
      </c>
      <c r="G927" s="253" t="s">
        <v>870</v>
      </c>
      <c r="H927" s="241">
        <v>2498</v>
      </c>
      <c r="I927" s="367" t="s">
        <v>680</v>
      </c>
      <c r="J927" s="368" t="str">
        <f>IF(ISBLANK(INDEX('Policy Characteristics'!D:D,MATCH($C927,'Policy Characteristics'!$C:$C,0))),"",INDEX('Policy Characteristics'!D:D,MATCH($C927,'Policy Characteristics'!$C:$C,0)))</f>
        <v>Feedstock Shifting</v>
      </c>
      <c r="K927" s="354" t="str">
        <f>IF(ISBLANK(INDEX('Policy Characteristics'!E:E,MATCH($C927,'Policy Characteristics'!$C:$C,0))),"",INDEX('Policy Characteristics'!E:E,MATCH($C927,'Policy Characteristics'!$C:$C,0)))</f>
        <v>indst feedstock shifting</v>
      </c>
      <c r="L927" s="222">
        <f>IF(ISBLANK(INDEX('Policy Characteristics'!F:F,MATCH($C927,'Policy Characteristics'!$C:$C,0))),"",INDEX('Policy Characteristics'!F:F,MATCH($C927,'Policy Characteristics'!$C:$C,0)))</f>
        <v>0</v>
      </c>
      <c r="M927" s="222">
        <f>IF(ISBLANK(INDEX('Policy Characteristics'!G:G,MATCH($C927,'Policy Characteristics'!$C:$C,0))),"",INDEX('Policy Characteristics'!G:G,MATCH($C927,'Policy Characteristics'!$C:$C,0)))</f>
        <v>1</v>
      </c>
      <c r="N927" s="222">
        <f>IF(ISBLANK(INDEX('Policy Characteristics'!H:H,MATCH($C927,'Policy Characteristics'!$C:$C,0))),"",INDEX('Policy Characteristics'!H:H,MATCH($C927,'Policy Characteristics'!$C:$C,0)))</f>
        <v>0.01</v>
      </c>
      <c r="O927" s="354" t="str">
        <f>IF(ISBLANK(INDEX('Policy Characteristics'!I:I,MATCH($C927,'Policy Characteristics'!$C:$C,0))),"",INDEX('Policy Characteristics'!I:I,MATCH($C927,'Policy Characteristics'!$C:$C,0)))</f>
        <v>% of potential achieved</v>
      </c>
      <c r="P927" s="354" t="str">
        <f>IF(ISBLANK(INDEX('Policy Characteristics'!J:J,MATCH($C927,'Policy Characteristics'!$C:$C,0))),"",INDEX('Policy Characteristics'!J:J,MATCH($C927,'Policy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354" t="str">
        <f>IF(ISBLANK(INDEX('Policy Characteristics'!K:K,MATCH($C927,'Policy Characteristics'!$C:$C,0))),"",INDEX('Policy Characteristics'!K:K,MATCH($C927,'Policy Characteristics'!$C:$C,0)))</f>
        <v/>
      </c>
      <c r="R927" s="354" t="str">
        <f>IF(ISBLANK(INDEX('Policy Characteristics'!L:L,MATCH($C927,'Policy Characteristics'!$C:$C,0))),"",INDEX('Policy Characteristics'!L:L,MATCH($C927,'Policy Characteristics'!$C:$C,0)))</f>
        <v/>
      </c>
    </row>
    <row r="928" spans="1:18" s="345" customFormat="1" ht="19.899999999999999" customHeight="1">
      <c r="A928" s="354" t="str">
        <f>IF(ISBLANK(INDEX('Policy Characteristics'!A:A,MATCH($C928,'Policy Characteristics'!$C:$C,0))),"",INDEX('Policy Characteristics'!A:A,MATCH($C928,'Policy Characteristics'!$C:$C,0)))</f>
        <v>Industry</v>
      </c>
      <c r="B928" s="366" t="str">
        <f>IF(ISBLANK(INDEX('Policy Characteristics'!B:B,MATCH($C928,'Policy Characteristics'!$C:$C,0))),"",INDEX('Policy Characteristics'!B:B,MATCH($C928,'Policy Characteristics'!$C:$C,0)))</f>
        <v>Feedstock Shifting</v>
      </c>
      <c r="C928" s="354" t="str">
        <f t="shared" si="42"/>
        <v>Fraction of Feedstock Shifted</v>
      </c>
      <c r="D928" s="348" t="s">
        <v>790</v>
      </c>
      <c r="E928" s="253" t="s">
        <v>871</v>
      </c>
      <c r="F928" t="s">
        <v>791</v>
      </c>
      <c r="G928" s="253" t="s">
        <v>872</v>
      </c>
      <c r="H928" s="241">
        <v>2499</v>
      </c>
      <c r="I928" s="367" t="s">
        <v>680</v>
      </c>
      <c r="J928" s="368" t="str">
        <f>IF(ISBLANK(INDEX('Policy Characteristics'!D:D,MATCH($C928,'Policy Characteristics'!$C:$C,0))),"",INDEX('Policy Characteristics'!D:D,MATCH($C928,'Policy Characteristics'!$C:$C,0)))</f>
        <v>Feedstock Shifting</v>
      </c>
      <c r="K928" s="354" t="str">
        <f>IF(ISBLANK(INDEX('Policy Characteristics'!E:E,MATCH($C928,'Policy Characteristics'!$C:$C,0))),"",INDEX('Policy Characteristics'!E:E,MATCH($C928,'Policy Characteristics'!$C:$C,0)))</f>
        <v>indst feedstock shifting</v>
      </c>
      <c r="L928" s="222">
        <f>IF(ISBLANK(INDEX('Policy Characteristics'!F:F,MATCH($C928,'Policy Characteristics'!$C:$C,0))),"",INDEX('Policy Characteristics'!F:F,MATCH($C928,'Policy Characteristics'!$C:$C,0)))</f>
        <v>0</v>
      </c>
      <c r="M928" s="222">
        <f>IF(ISBLANK(INDEX('Policy Characteristics'!G:G,MATCH($C928,'Policy Characteristics'!$C:$C,0))),"",INDEX('Policy Characteristics'!G:G,MATCH($C928,'Policy Characteristics'!$C:$C,0)))</f>
        <v>1</v>
      </c>
      <c r="N928" s="222">
        <f>IF(ISBLANK(INDEX('Policy Characteristics'!H:H,MATCH($C928,'Policy Characteristics'!$C:$C,0))),"",INDEX('Policy Characteristics'!H:H,MATCH($C928,'Policy Characteristics'!$C:$C,0)))</f>
        <v>0.01</v>
      </c>
      <c r="O928" s="354" t="str">
        <f>IF(ISBLANK(INDEX('Policy Characteristics'!I:I,MATCH($C928,'Policy Characteristics'!$C:$C,0))),"",INDEX('Policy Characteristics'!I:I,MATCH($C928,'Policy Characteristics'!$C:$C,0)))</f>
        <v>% of potential achieved</v>
      </c>
      <c r="P928" s="354" t="str">
        <f>IF(ISBLANK(INDEX('Policy Characteristics'!J:J,MATCH($C928,'Policy Characteristics'!$C:$C,0))),"",INDEX('Policy Characteristics'!J:J,MATCH($C928,'Policy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354" t="str">
        <f>IF(ISBLANK(INDEX('Policy Characteristics'!K:K,MATCH($C928,'Policy Characteristics'!$C:$C,0))),"",INDEX('Policy Characteristics'!K:K,MATCH($C928,'Policy Characteristics'!$C:$C,0)))</f>
        <v/>
      </c>
      <c r="R928" s="354" t="str">
        <f>IF(ISBLANK(INDEX('Policy Characteristics'!L:L,MATCH($C928,'Policy Characteristics'!$C:$C,0))),"",INDEX('Policy Characteristics'!L:L,MATCH($C928,'Policy Characteristics'!$C:$C,0)))</f>
        <v/>
      </c>
    </row>
    <row r="929" spans="1:18" s="345" customFormat="1" ht="19.899999999999999" customHeight="1">
      <c r="A929" s="354" t="str">
        <f>IF(ISBLANK(INDEX('Policy Characteristics'!A:A,MATCH($C929,'Policy Characteristics'!$C:$C,0))),"",INDEX('Policy Characteristics'!A:A,MATCH($C929,'Policy Characteristics'!$C:$C,0)))</f>
        <v>Industry</v>
      </c>
      <c r="B929" s="366" t="str">
        <f>IF(ISBLANK(INDEX('Policy Characteristics'!B:B,MATCH($C929,'Policy Characteristics'!$C:$C,0))),"",INDEX('Policy Characteristics'!B:B,MATCH($C929,'Policy Characteristics'!$C:$C,0)))</f>
        <v>Feedstock Shifting</v>
      </c>
      <c r="C929" s="354" t="str">
        <f t="shared" si="42"/>
        <v>Fraction of Feedstock Shifted</v>
      </c>
      <c r="D929" s="348" t="s">
        <v>792</v>
      </c>
      <c r="E929" s="253" t="s">
        <v>853</v>
      </c>
      <c r="F929" t="s">
        <v>793</v>
      </c>
      <c r="G929" s="253" t="s">
        <v>854</v>
      </c>
      <c r="H929" s="241">
        <v>2500</v>
      </c>
      <c r="I929" s="367" t="s">
        <v>680</v>
      </c>
      <c r="J929" s="368" t="str">
        <f>IF(ISBLANK(INDEX('Policy Characteristics'!D:D,MATCH($C929,'Policy Characteristics'!$C:$C,0))),"",INDEX('Policy Characteristics'!D:D,MATCH($C929,'Policy Characteristics'!$C:$C,0)))</f>
        <v>Feedstock Shifting</v>
      </c>
      <c r="K929" s="354" t="str">
        <f>IF(ISBLANK(INDEX('Policy Characteristics'!E:E,MATCH($C929,'Policy Characteristics'!$C:$C,0))),"",INDEX('Policy Characteristics'!E:E,MATCH($C929,'Policy Characteristics'!$C:$C,0)))</f>
        <v>indst feedstock shifting</v>
      </c>
      <c r="L929" s="222">
        <f>IF(ISBLANK(INDEX('Policy Characteristics'!F:F,MATCH($C929,'Policy Characteristics'!$C:$C,0))),"",INDEX('Policy Characteristics'!F:F,MATCH($C929,'Policy Characteristics'!$C:$C,0)))</f>
        <v>0</v>
      </c>
      <c r="M929" s="222">
        <f>IF(ISBLANK(INDEX('Policy Characteristics'!G:G,MATCH($C929,'Policy Characteristics'!$C:$C,0))),"",INDEX('Policy Characteristics'!G:G,MATCH($C929,'Policy Characteristics'!$C:$C,0)))</f>
        <v>1</v>
      </c>
      <c r="N929" s="222">
        <f>IF(ISBLANK(INDEX('Policy Characteristics'!H:H,MATCH($C929,'Policy Characteristics'!$C:$C,0))),"",INDEX('Policy Characteristics'!H:H,MATCH($C929,'Policy Characteristics'!$C:$C,0)))</f>
        <v>0.01</v>
      </c>
      <c r="O929" s="354" t="str">
        <f>IF(ISBLANK(INDEX('Policy Characteristics'!I:I,MATCH($C929,'Policy Characteristics'!$C:$C,0))),"",INDEX('Policy Characteristics'!I:I,MATCH($C929,'Policy Characteristics'!$C:$C,0)))</f>
        <v>% of potential achieved</v>
      </c>
      <c r="P929" s="354" t="str">
        <f>IF(ISBLANK(INDEX('Policy Characteristics'!J:J,MATCH($C929,'Policy Characteristics'!$C:$C,0))),"",INDEX('Policy Characteristics'!J:J,MATCH($C929,'Policy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354" t="str">
        <f>IF(ISBLANK(INDEX('Policy Characteristics'!K:K,MATCH($C929,'Policy Characteristics'!$C:$C,0))),"",INDEX('Policy Characteristics'!K:K,MATCH($C929,'Policy Characteristics'!$C:$C,0)))</f>
        <v/>
      </c>
      <c r="R929" s="354" t="str">
        <f>IF(ISBLANK(INDEX('Policy Characteristics'!L:L,MATCH($C929,'Policy Characteristics'!$C:$C,0))),"",INDEX('Policy Characteristics'!L:L,MATCH($C929,'Policy Characteristics'!$C:$C,0)))</f>
        <v/>
      </c>
    </row>
    <row r="930" spans="1:18" s="345" customFormat="1" ht="19.899999999999999" customHeight="1">
      <c r="A930" s="354" t="str">
        <f>IF(ISBLANK(INDEX('Policy Characteristics'!A:A,MATCH($C930,'Policy Characteristics'!$C:$C,0))),"",INDEX('Policy Characteristics'!A:A,MATCH($C930,'Policy Characteristics'!$C:$C,0)))</f>
        <v>Industry</v>
      </c>
      <c r="B930" s="366" t="str">
        <f>IF(ISBLANK(INDEX('Policy Characteristics'!B:B,MATCH($C930,'Policy Characteristics'!$C:$C,0))),"",INDEX('Policy Characteristics'!B:B,MATCH($C930,'Policy Characteristics'!$C:$C,0)))</f>
        <v>Feedstock Shifting</v>
      </c>
      <c r="C930" s="354" t="str">
        <f t="shared" si="42"/>
        <v>Fraction of Feedstock Shifted</v>
      </c>
      <c r="D930" s="348" t="s">
        <v>792</v>
      </c>
      <c r="E930" s="253" t="s">
        <v>855</v>
      </c>
      <c r="F930" t="s">
        <v>793</v>
      </c>
      <c r="G930" s="253" t="s">
        <v>856</v>
      </c>
      <c r="H930" s="241">
        <v>2501</v>
      </c>
      <c r="I930" s="367" t="s">
        <v>680</v>
      </c>
      <c r="J930" s="368" t="str">
        <f>IF(ISBLANK(INDEX('Policy Characteristics'!D:D,MATCH($C930,'Policy Characteristics'!$C:$C,0))),"",INDEX('Policy Characteristics'!D:D,MATCH($C930,'Policy Characteristics'!$C:$C,0)))</f>
        <v>Feedstock Shifting</v>
      </c>
      <c r="K930" s="354" t="str">
        <f>IF(ISBLANK(INDEX('Policy Characteristics'!E:E,MATCH($C930,'Policy Characteristics'!$C:$C,0))),"",INDEX('Policy Characteristics'!E:E,MATCH($C930,'Policy Characteristics'!$C:$C,0)))</f>
        <v>indst feedstock shifting</v>
      </c>
      <c r="L930" s="222">
        <f>IF(ISBLANK(INDEX('Policy Characteristics'!F:F,MATCH($C930,'Policy Characteristics'!$C:$C,0))),"",INDEX('Policy Characteristics'!F:F,MATCH($C930,'Policy Characteristics'!$C:$C,0)))</f>
        <v>0</v>
      </c>
      <c r="M930" s="222">
        <f>IF(ISBLANK(INDEX('Policy Characteristics'!G:G,MATCH($C930,'Policy Characteristics'!$C:$C,0))),"",INDEX('Policy Characteristics'!G:G,MATCH($C930,'Policy Characteristics'!$C:$C,0)))</f>
        <v>1</v>
      </c>
      <c r="N930" s="222">
        <f>IF(ISBLANK(INDEX('Policy Characteristics'!H:H,MATCH($C930,'Policy Characteristics'!$C:$C,0))),"",INDEX('Policy Characteristics'!H:H,MATCH($C930,'Policy Characteristics'!$C:$C,0)))</f>
        <v>0.01</v>
      </c>
      <c r="O930" s="354" t="str">
        <f>IF(ISBLANK(INDEX('Policy Characteristics'!I:I,MATCH($C930,'Policy Characteristics'!$C:$C,0))),"",INDEX('Policy Characteristics'!I:I,MATCH($C930,'Policy Characteristics'!$C:$C,0)))</f>
        <v>% of potential achieved</v>
      </c>
      <c r="P930" s="354" t="str">
        <f>IF(ISBLANK(INDEX('Policy Characteristics'!J:J,MATCH($C930,'Policy Characteristics'!$C:$C,0))),"",INDEX('Policy Characteristics'!J:J,MATCH($C930,'Policy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354" t="str">
        <f>IF(ISBLANK(INDEX('Policy Characteristics'!K:K,MATCH($C930,'Policy Characteristics'!$C:$C,0))),"",INDEX('Policy Characteristics'!K:K,MATCH($C930,'Policy Characteristics'!$C:$C,0)))</f>
        <v/>
      </c>
      <c r="R930" s="354" t="str">
        <f>IF(ISBLANK(INDEX('Policy Characteristics'!L:L,MATCH($C930,'Policy Characteristics'!$C:$C,0))),"",INDEX('Policy Characteristics'!L:L,MATCH($C930,'Policy Characteristics'!$C:$C,0)))</f>
        <v/>
      </c>
    </row>
    <row r="931" spans="1:18" s="345" customFormat="1" ht="19.899999999999999" customHeight="1">
      <c r="A931" s="354" t="str">
        <f>IF(ISBLANK(INDEX('Policy Characteristics'!A:A,MATCH($C931,'Policy Characteristics'!$C:$C,0))),"",INDEX('Policy Characteristics'!A:A,MATCH($C931,'Policy Characteristics'!$C:$C,0)))</f>
        <v>Industry</v>
      </c>
      <c r="B931" s="366" t="str">
        <f>IF(ISBLANK(INDEX('Policy Characteristics'!B:B,MATCH($C931,'Policy Characteristics'!$C:$C,0))),"",INDEX('Policy Characteristics'!B:B,MATCH($C931,'Policy Characteristics'!$C:$C,0)))</f>
        <v>Feedstock Shifting</v>
      </c>
      <c r="C931" s="354" t="str">
        <f t="shared" si="42"/>
        <v>Fraction of Feedstock Shifted</v>
      </c>
      <c r="D931" s="348" t="s">
        <v>792</v>
      </c>
      <c r="E931" s="253" t="s">
        <v>857</v>
      </c>
      <c r="F931" t="s">
        <v>793</v>
      </c>
      <c r="G931" s="253" t="s">
        <v>858</v>
      </c>
      <c r="H931" s="241">
        <v>2502</v>
      </c>
      <c r="I931" s="367" t="s">
        <v>680</v>
      </c>
      <c r="J931" s="368" t="str">
        <f>IF(ISBLANK(INDEX('Policy Characteristics'!D:D,MATCH($C931,'Policy Characteristics'!$C:$C,0))),"",INDEX('Policy Characteristics'!D:D,MATCH($C931,'Policy Characteristics'!$C:$C,0)))</f>
        <v>Feedstock Shifting</v>
      </c>
      <c r="K931" s="354" t="str">
        <f>IF(ISBLANK(INDEX('Policy Characteristics'!E:E,MATCH($C931,'Policy Characteristics'!$C:$C,0))),"",INDEX('Policy Characteristics'!E:E,MATCH($C931,'Policy Characteristics'!$C:$C,0)))</f>
        <v>indst feedstock shifting</v>
      </c>
      <c r="L931" s="222">
        <f>IF(ISBLANK(INDEX('Policy Characteristics'!F:F,MATCH($C931,'Policy Characteristics'!$C:$C,0))),"",INDEX('Policy Characteristics'!F:F,MATCH($C931,'Policy Characteristics'!$C:$C,0)))</f>
        <v>0</v>
      </c>
      <c r="M931" s="222">
        <f>IF(ISBLANK(INDEX('Policy Characteristics'!G:G,MATCH($C931,'Policy Characteristics'!$C:$C,0))),"",INDEX('Policy Characteristics'!G:G,MATCH($C931,'Policy Characteristics'!$C:$C,0)))</f>
        <v>1</v>
      </c>
      <c r="N931" s="222">
        <f>IF(ISBLANK(INDEX('Policy Characteristics'!H:H,MATCH($C931,'Policy Characteristics'!$C:$C,0))),"",INDEX('Policy Characteristics'!H:H,MATCH($C931,'Policy Characteristics'!$C:$C,0)))</f>
        <v>0.01</v>
      </c>
      <c r="O931" s="354" t="str">
        <f>IF(ISBLANK(INDEX('Policy Characteristics'!I:I,MATCH($C931,'Policy Characteristics'!$C:$C,0))),"",INDEX('Policy Characteristics'!I:I,MATCH($C931,'Policy Characteristics'!$C:$C,0)))</f>
        <v>% of potential achieved</v>
      </c>
      <c r="P931" s="354" t="str">
        <f>IF(ISBLANK(INDEX('Policy Characteristics'!J:J,MATCH($C931,'Policy Characteristics'!$C:$C,0))),"",INDEX('Policy Characteristics'!J:J,MATCH($C931,'Policy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354" t="str">
        <f>IF(ISBLANK(INDEX('Policy Characteristics'!K:K,MATCH($C931,'Policy Characteristics'!$C:$C,0))),"",INDEX('Policy Characteristics'!K:K,MATCH($C931,'Policy Characteristics'!$C:$C,0)))</f>
        <v/>
      </c>
      <c r="R931" s="354" t="str">
        <f>IF(ISBLANK(INDEX('Policy Characteristics'!L:L,MATCH($C931,'Policy Characteristics'!$C:$C,0))),"",INDEX('Policy Characteristics'!L:L,MATCH($C931,'Policy Characteristics'!$C:$C,0)))</f>
        <v/>
      </c>
    </row>
    <row r="932" spans="1:18" s="345" customFormat="1" ht="19.899999999999999" customHeight="1">
      <c r="A932" s="354" t="str">
        <f>IF(ISBLANK(INDEX('Policy Characteristics'!A:A,MATCH($C932,'Policy Characteristics'!$C:$C,0))),"",INDEX('Policy Characteristics'!A:A,MATCH($C932,'Policy Characteristics'!$C:$C,0)))</f>
        <v>Industry</v>
      </c>
      <c r="B932" s="366" t="str">
        <f>IF(ISBLANK(INDEX('Policy Characteristics'!B:B,MATCH($C932,'Policy Characteristics'!$C:$C,0))),"",INDEX('Policy Characteristics'!B:B,MATCH($C932,'Policy Characteristics'!$C:$C,0)))</f>
        <v>Feedstock Shifting</v>
      </c>
      <c r="C932" s="354" t="str">
        <f t="shared" si="42"/>
        <v>Fraction of Feedstock Shifted</v>
      </c>
      <c r="D932" s="348" t="s">
        <v>792</v>
      </c>
      <c r="E932" s="253" t="s">
        <v>859</v>
      </c>
      <c r="F932" t="s">
        <v>793</v>
      </c>
      <c r="G932" s="253" t="s">
        <v>860</v>
      </c>
      <c r="H932" s="241">
        <v>2503</v>
      </c>
      <c r="I932" s="367" t="s">
        <v>680</v>
      </c>
      <c r="J932" s="368" t="str">
        <f>IF(ISBLANK(INDEX('Policy Characteristics'!D:D,MATCH($C932,'Policy Characteristics'!$C:$C,0))),"",INDEX('Policy Characteristics'!D:D,MATCH($C932,'Policy Characteristics'!$C:$C,0)))</f>
        <v>Feedstock Shifting</v>
      </c>
      <c r="K932" s="354" t="str">
        <f>IF(ISBLANK(INDEX('Policy Characteristics'!E:E,MATCH($C932,'Policy Characteristics'!$C:$C,0))),"",INDEX('Policy Characteristics'!E:E,MATCH($C932,'Policy Characteristics'!$C:$C,0)))</f>
        <v>indst feedstock shifting</v>
      </c>
      <c r="L932" s="222">
        <f>IF(ISBLANK(INDEX('Policy Characteristics'!F:F,MATCH($C932,'Policy Characteristics'!$C:$C,0))),"",INDEX('Policy Characteristics'!F:F,MATCH($C932,'Policy Characteristics'!$C:$C,0)))</f>
        <v>0</v>
      </c>
      <c r="M932" s="222">
        <f>IF(ISBLANK(INDEX('Policy Characteristics'!G:G,MATCH($C932,'Policy Characteristics'!$C:$C,0))),"",INDEX('Policy Characteristics'!G:G,MATCH($C932,'Policy Characteristics'!$C:$C,0)))</f>
        <v>1</v>
      </c>
      <c r="N932" s="222">
        <f>IF(ISBLANK(INDEX('Policy Characteristics'!H:H,MATCH($C932,'Policy Characteristics'!$C:$C,0))),"",INDEX('Policy Characteristics'!H:H,MATCH($C932,'Policy Characteristics'!$C:$C,0)))</f>
        <v>0.01</v>
      </c>
      <c r="O932" s="354" t="str">
        <f>IF(ISBLANK(INDEX('Policy Characteristics'!I:I,MATCH($C932,'Policy Characteristics'!$C:$C,0))),"",INDEX('Policy Characteristics'!I:I,MATCH($C932,'Policy Characteristics'!$C:$C,0)))</f>
        <v>% of potential achieved</v>
      </c>
      <c r="P932" s="354" t="str">
        <f>IF(ISBLANK(INDEX('Policy Characteristics'!J:J,MATCH($C932,'Policy Characteristics'!$C:$C,0))),"",INDEX('Policy Characteristics'!J:J,MATCH($C932,'Policy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354" t="str">
        <f>IF(ISBLANK(INDEX('Policy Characteristics'!K:K,MATCH($C932,'Policy Characteristics'!$C:$C,0))),"",INDEX('Policy Characteristics'!K:K,MATCH($C932,'Policy Characteristics'!$C:$C,0)))</f>
        <v/>
      </c>
      <c r="R932" s="354" t="str">
        <f>IF(ISBLANK(INDEX('Policy Characteristics'!L:L,MATCH($C932,'Policy Characteristics'!$C:$C,0))),"",INDEX('Policy Characteristics'!L:L,MATCH($C932,'Policy Characteristics'!$C:$C,0)))</f>
        <v/>
      </c>
    </row>
    <row r="933" spans="1:18" s="345" customFormat="1" ht="19.899999999999999" customHeight="1">
      <c r="A933" s="354" t="str">
        <f>IF(ISBLANK(INDEX('Policy Characteristics'!A:A,MATCH($C933,'Policy Characteristics'!$C:$C,0))),"",INDEX('Policy Characteristics'!A:A,MATCH($C933,'Policy Characteristics'!$C:$C,0)))</f>
        <v>Industry</v>
      </c>
      <c r="B933" s="366" t="str">
        <f>IF(ISBLANK(INDEX('Policy Characteristics'!B:B,MATCH($C933,'Policy Characteristics'!$C:$C,0))),"",INDEX('Policy Characteristics'!B:B,MATCH($C933,'Policy Characteristics'!$C:$C,0)))</f>
        <v>Feedstock Shifting</v>
      </c>
      <c r="C933" s="354" t="str">
        <f t="shared" si="42"/>
        <v>Fraction of Feedstock Shifted</v>
      </c>
      <c r="D933" s="348" t="s">
        <v>792</v>
      </c>
      <c r="E933" s="253" t="s">
        <v>861</v>
      </c>
      <c r="F933" t="s">
        <v>793</v>
      </c>
      <c r="G933" s="253" t="s">
        <v>862</v>
      </c>
      <c r="H933" s="241">
        <v>2504</v>
      </c>
      <c r="I933" s="367" t="s">
        <v>680</v>
      </c>
      <c r="J933" s="368" t="str">
        <f>IF(ISBLANK(INDEX('Policy Characteristics'!D:D,MATCH($C933,'Policy Characteristics'!$C:$C,0))),"",INDEX('Policy Characteristics'!D:D,MATCH($C933,'Policy Characteristics'!$C:$C,0)))</f>
        <v>Feedstock Shifting</v>
      </c>
      <c r="K933" s="354" t="str">
        <f>IF(ISBLANK(INDEX('Policy Characteristics'!E:E,MATCH($C933,'Policy Characteristics'!$C:$C,0))),"",INDEX('Policy Characteristics'!E:E,MATCH($C933,'Policy Characteristics'!$C:$C,0)))</f>
        <v>indst feedstock shifting</v>
      </c>
      <c r="L933" s="222">
        <f>IF(ISBLANK(INDEX('Policy Characteristics'!F:F,MATCH($C933,'Policy Characteristics'!$C:$C,0))),"",INDEX('Policy Characteristics'!F:F,MATCH($C933,'Policy Characteristics'!$C:$C,0)))</f>
        <v>0</v>
      </c>
      <c r="M933" s="222">
        <f>IF(ISBLANK(INDEX('Policy Characteristics'!G:G,MATCH($C933,'Policy Characteristics'!$C:$C,0))),"",INDEX('Policy Characteristics'!G:G,MATCH($C933,'Policy Characteristics'!$C:$C,0)))</f>
        <v>1</v>
      </c>
      <c r="N933" s="222">
        <f>IF(ISBLANK(INDEX('Policy Characteristics'!H:H,MATCH($C933,'Policy Characteristics'!$C:$C,0))),"",INDEX('Policy Characteristics'!H:H,MATCH($C933,'Policy Characteristics'!$C:$C,0)))</f>
        <v>0.01</v>
      </c>
      <c r="O933" s="354" t="str">
        <f>IF(ISBLANK(INDEX('Policy Characteristics'!I:I,MATCH($C933,'Policy Characteristics'!$C:$C,0))),"",INDEX('Policy Characteristics'!I:I,MATCH($C933,'Policy Characteristics'!$C:$C,0)))</f>
        <v>% of potential achieved</v>
      </c>
      <c r="P933" s="354" t="str">
        <f>IF(ISBLANK(INDEX('Policy Characteristics'!J:J,MATCH($C933,'Policy Characteristics'!$C:$C,0))),"",INDEX('Policy Characteristics'!J:J,MATCH($C933,'Policy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354" t="str">
        <f>IF(ISBLANK(INDEX('Policy Characteristics'!K:K,MATCH($C933,'Policy Characteristics'!$C:$C,0))),"",INDEX('Policy Characteristics'!K:K,MATCH($C933,'Policy Characteristics'!$C:$C,0)))</f>
        <v/>
      </c>
      <c r="R933" s="354" t="str">
        <f>IF(ISBLANK(INDEX('Policy Characteristics'!L:L,MATCH($C933,'Policy Characteristics'!$C:$C,0))),"",INDEX('Policy Characteristics'!L:L,MATCH($C933,'Policy Characteristics'!$C:$C,0)))</f>
        <v/>
      </c>
    </row>
    <row r="934" spans="1:18" s="345" customFormat="1" ht="19.899999999999999" customHeight="1">
      <c r="A934" s="354" t="str">
        <f>IF(ISBLANK(INDEX('Policy Characteristics'!A:A,MATCH($C934,'Policy Characteristics'!$C:$C,0))),"",INDEX('Policy Characteristics'!A:A,MATCH($C934,'Policy Characteristics'!$C:$C,0)))</f>
        <v>Industry</v>
      </c>
      <c r="B934" s="366" t="str">
        <f>IF(ISBLANK(INDEX('Policy Characteristics'!B:B,MATCH($C934,'Policy Characteristics'!$C:$C,0))),"",INDEX('Policy Characteristics'!B:B,MATCH($C934,'Policy Characteristics'!$C:$C,0)))</f>
        <v>Feedstock Shifting</v>
      </c>
      <c r="C934" s="354" t="str">
        <f t="shared" si="42"/>
        <v>Fraction of Feedstock Shifted</v>
      </c>
      <c r="D934" s="348" t="s">
        <v>792</v>
      </c>
      <c r="E934" s="253" t="s">
        <v>863</v>
      </c>
      <c r="F934" t="s">
        <v>793</v>
      </c>
      <c r="G934" s="253" t="s">
        <v>864</v>
      </c>
      <c r="H934" s="241">
        <v>2505</v>
      </c>
      <c r="I934" s="367" t="s">
        <v>680</v>
      </c>
      <c r="J934" s="368" t="str">
        <f>IF(ISBLANK(INDEX('Policy Characteristics'!D:D,MATCH($C934,'Policy Characteristics'!$C:$C,0))),"",INDEX('Policy Characteristics'!D:D,MATCH($C934,'Policy Characteristics'!$C:$C,0)))</f>
        <v>Feedstock Shifting</v>
      </c>
      <c r="K934" s="354" t="str">
        <f>IF(ISBLANK(INDEX('Policy Characteristics'!E:E,MATCH($C934,'Policy Characteristics'!$C:$C,0))),"",INDEX('Policy Characteristics'!E:E,MATCH($C934,'Policy Characteristics'!$C:$C,0)))</f>
        <v>indst feedstock shifting</v>
      </c>
      <c r="L934" s="222">
        <f>IF(ISBLANK(INDEX('Policy Characteristics'!F:F,MATCH($C934,'Policy Characteristics'!$C:$C,0))),"",INDEX('Policy Characteristics'!F:F,MATCH($C934,'Policy Characteristics'!$C:$C,0)))</f>
        <v>0</v>
      </c>
      <c r="M934" s="222">
        <f>IF(ISBLANK(INDEX('Policy Characteristics'!G:G,MATCH($C934,'Policy Characteristics'!$C:$C,0))),"",INDEX('Policy Characteristics'!G:G,MATCH($C934,'Policy Characteristics'!$C:$C,0)))</f>
        <v>1</v>
      </c>
      <c r="N934" s="222">
        <f>IF(ISBLANK(INDEX('Policy Characteristics'!H:H,MATCH($C934,'Policy Characteristics'!$C:$C,0))),"",INDEX('Policy Characteristics'!H:H,MATCH($C934,'Policy Characteristics'!$C:$C,0)))</f>
        <v>0.01</v>
      </c>
      <c r="O934" s="354" t="str">
        <f>IF(ISBLANK(INDEX('Policy Characteristics'!I:I,MATCH($C934,'Policy Characteristics'!$C:$C,0))),"",INDEX('Policy Characteristics'!I:I,MATCH($C934,'Policy Characteristics'!$C:$C,0)))</f>
        <v>% of potential achieved</v>
      </c>
      <c r="P934" s="354" t="str">
        <f>IF(ISBLANK(INDEX('Policy Characteristics'!J:J,MATCH($C934,'Policy Characteristics'!$C:$C,0))),"",INDEX('Policy Characteristics'!J:J,MATCH($C934,'Policy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354" t="str">
        <f>IF(ISBLANK(INDEX('Policy Characteristics'!K:K,MATCH($C934,'Policy Characteristics'!$C:$C,0))),"",INDEX('Policy Characteristics'!K:K,MATCH($C934,'Policy Characteristics'!$C:$C,0)))</f>
        <v/>
      </c>
      <c r="R934" s="354" t="str">
        <f>IF(ISBLANK(INDEX('Policy Characteristics'!L:L,MATCH($C934,'Policy Characteristics'!$C:$C,0))),"",INDEX('Policy Characteristics'!L:L,MATCH($C934,'Policy Characteristics'!$C:$C,0)))</f>
        <v/>
      </c>
    </row>
    <row r="935" spans="1:18" s="345" customFormat="1" ht="19.899999999999999" customHeight="1">
      <c r="A935" s="354" t="str">
        <f>IF(ISBLANK(INDEX('Policy Characteristics'!A:A,MATCH($C935,'Policy Characteristics'!$C:$C,0))),"",INDEX('Policy Characteristics'!A:A,MATCH($C935,'Policy Characteristics'!$C:$C,0)))</f>
        <v>Industry</v>
      </c>
      <c r="B935" s="366" t="str">
        <f>IF(ISBLANK(INDEX('Policy Characteristics'!B:B,MATCH($C935,'Policy Characteristics'!$C:$C,0))),"",INDEX('Policy Characteristics'!B:B,MATCH($C935,'Policy Characteristics'!$C:$C,0)))</f>
        <v>Feedstock Shifting</v>
      </c>
      <c r="C935" s="354" t="str">
        <f t="shared" si="42"/>
        <v>Fraction of Feedstock Shifted</v>
      </c>
      <c r="D935" s="348" t="s">
        <v>792</v>
      </c>
      <c r="E935" s="253" t="s">
        <v>865</v>
      </c>
      <c r="F935" t="s">
        <v>793</v>
      </c>
      <c r="G935" s="253" t="s">
        <v>866</v>
      </c>
      <c r="H935" s="241">
        <v>2506</v>
      </c>
      <c r="I935" s="367" t="s">
        <v>680</v>
      </c>
      <c r="J935" s="368" t="str">
        <f>IF(ISBLANK(INDEX('Policy Characteristics'!D:D,MATCH($C935,'Policy Characteristics'!$C:$C,0))),"",INDEX('Policy Characteristics'!D:D,MATCH($C935,'Policy Characteristics'!$C:$C,0)))</f>
        <v>Feedstock Shifting</v>
      </c>
      <c r="K935" s="354" t="str">
        <f>IF(ISBLANK(INDEX('Policy Characteristics'!E:E,MATCH($C935,'Policy Characteristics'!$C:$C,0))),"",INDEX('Policy Characteristics'!E:E,MATCH($C935,'Policy Characteristics'!$C:$C,0)))</f>
        <v>indst feedstock shifting</v>
      </c>
      <c r="L935" s="222">
        <f>IF(ISBLANK(INDEX('Policy Characteristics'!F:F,MATCH($C935,'Policy Characteristics'!$C:$C,0))),"",INDEX('Policy Characteristics'!F:F,MATCH($C935,'Policy Characteristics'!$C:$C,0)))</f>
        <v>0</v>
      </c>
      <c r="M935" s="222">
        <f>IF(ISBLANK(INDEX('Policy Characteristics'!G:G,MATCH($C935,'Policy Characteristics'!$C:$C,0))),"",INDEX('Policy Characteristics'!G:G,MATCH($C935,'Policy Characteristics'!$C:$C,0)))</f>
        <v>1</v>
      </c>
      <c r="N935" s="222">
        <f>IF(ISBLANK(INDEX('Policy Characteristics'!H:H,MATCH($C935,'Policy Characteristics'!$C:$C,0))),"",INDEX('Policy Characteristics'!H:H,MATCH($C935,'Policy Characteristics'!$C:$C,0)))</f>
        <v>0.01</v>
      </c>
      <c r="O935" s="354" t="str">
        <f>IF(ISBLANK(INDEX('Policy Characteristics'!I:I,MATCH($C935,'Policy Characteristics'!$C:$C,0))),"",INDEX('Policy Characteristics'!I:I,MATCH($C935,'Policy Characteristics'!$C:$C,0)))</f>
        <v>% of potential achieved</v>
      </c>
      <c r="P935" s="354" t="str">
        <f>IF(ISBLANK(INDEX('Policy Characteristics'!J:J,MATCH($C935,'Policy Characteristics'!$C:$C,0))),"",INDEX('Policy Characteristics'!J:J,MATCH($C935,'Policy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354" t="str">
        <f>IF(ISBLANK(INDEX('Policy Characteristics'!K:K,MATCH($C935,'Policy Characteristics'!$C:$C,0))),"",INDEX('Policy Characteristics'!K:K,MATCH($C935,'Policy Characteristics'!$C:$C,0)))</f>
        <v/>
      </c>
      <c r="R935" s="354" t="str">
        <f>IF(ISBLANK(INDEX('Policy Characteristics'!L:L,MATCH($C935,'Policy Characteristics'!$C:$C,0))),"",INDEX('Policy Characteristics'!L:L,MATCH($C935,'Policy Characteristics'!$C:$C,0)))</f>
        <v/>
      </c>
    </row>
    <row r="936" spans="1:18" s="345" customFormat="1" ht="19.899999999999999" customHeight="1">
      <c r="A936" s="354" t="str">
        <f>IF(ISBLANK(INDEX('Policy Characteristics'!A:A,MATCH($C936,'Policy Characteristics'!$C:$C,0))),"",INDEX('Policy Characteristics'!A:A,MATCH($C936,'Policy Characteristics'!$C:$C,0)))</f>
        <v>Industry</v>
      </c>
      <c r="B936" s="366" t="str">
        <f>IF(ISBLANK(INDEX('Policy Characteristics'!B:B,MATCH($C936,'Policy Characteristics'!$C:$C,0))),"",INDEX('Policy Characteristics'!B:B,MATCH($C936,'Policy Characteristics'!$C:$C,0)))</f>
        <v>Feedstock Shifting</v>
      </c>
      <c r="C936" s="354" t="str">
        <f t="shared" si="42"/>
        <v>Fraction of Feedstock Shifted</v>
      </c>
      <c r="D936" s="348" t="s">
        <v>792</v>
      </c>
      <c r="E936" s="253" t="s">
        <v>867</v>
      </c>
      <c r="F936" t="s">
        <v>793</v>
      </c>
      <c r="G936" s="253" t="s">
        <v>868</v>
      </c>
      <c r="H936" s="241">
        <v>2507</v>
      </c>
      <c r="I936" s="367" t="s">
        <v>680</v>
      </c>
      <c r="J936" s="368" t="str">
        <f>IF(ISBLANK(INDEX('Policy Characteristics'!D:D,MATCH($C936,'Policy Characteristics'!$C:$C,0))),"",INDEX('Policy Characteristics'!D:D,MATCH($C936,'Policy Characteristics'!$C:$C,0)))</f>
        <v>Feedstock Shifting</v>
      </c>
      <c r="K936" s="354" t="str">
        <f>IF(ISBLANK(INDEX('Policy Characteristics'!E:E,MATCH($C936,'Policy Characteristics'!$C:$C,0))),"",INDEX('Policy Characteristics'!E:E,MATCH($C936,'Policy Characteristics'!$C:$C,0)))</f>
        <v>indst feedstock shifting</v>
      </c>
      <c r="L936" s="222">
        <f>IF(ISBLANK(INDEX('Policy Characteristics'!F:F,MATCH($C936,'Policy Characteristics'!$C:$C,0))),"",INDEX('Policy Characteristics'!F:F,MATCH($C936,'Policy Characteristics'!$C:$C,0)))</f>
        <v>0</v>
      </c>
      <c r="M936" s="222">
        <f>IF(ISBLANK(INDEX('Policy Characteristics'!G:G,MATCH($C936,'Policy Characteristics'!$C:$C,0))),"",INDEX('Policy Characteristics'!G:G,MATCH($C936,'Policy Characteristics'!$C:$C,0)))</f>
        <v>1</v>
      </c>
      <c r="N936" s="222">
        <f>IF(ISBLANK(INDEX('Policy Characteristics'!H:H,MATCH($C936,'Policy Characteristics'!$C:$C,0))),"",INDEX('Policy Characteristics'!H:H,MATCH($C936,'Policy Characteristics'!$C:$C,0)))</f>
        <v>0.01</v>
      </c>
      <c r="O936" s="354" t="str">
        <f>IF(ISBLANK(INDEX('Policy Characteristics'!I:I,MATCH($C936,'Policy Characteristics'!$C:$C,0))),"",INDEX('Policy Characteristics'!I:I,MATCH($C936,'Policy Characteristics'!$C:$C,0)))</f>
        <v>% of potential achieved</v>
      </c>
      <c r="P936" s="354" t="str">
        <f>IF(ISBLANK(INDEX('Policy Characteristics'!J:J,MATCH($C936,'Policy Characteristics'!$C:$C,0))),"",INDEX('Policy Characteristics'!J:J,MATCH($C936,'Policy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354" t="str">
        <f>IF(ISBLANK(INDEX('Policy Characteristics'!K:K,MATCH($C936,'Policy Characteristics'!$C:$C,0))),"",INDEX('Policy Characteristics'!K:K,MATCH($C936,'Policy Characteristics'!$C:$C,0)))</f>
        <v/>
      </c>
      <c r="R936" s="354" t="str">
        <f>IF(ISBLANK(INDEX('Policy Characteristics'!L:L,MATCH($C936,'Policy Characteristics'!$C:$C,0))),"",INDEX('Policy Characteristics'!L:L,MATCH($C936,'Policy Characteristics'!$C:$C,0)))</f>
        <v/>
      </c>
    </row>
    <row r="937" spans="1:18" s="345" customFormat="1" ht="19.899999999999999" customHeight="1">
      <c r="A937" s="354" t="str">
        <f>IF(ISBLANK(INDEX('Policy Characteristics'!A:A,MATCH($C937,'Policy Characteristics'!$C:$C,0))),"",INDEX('Policy Characteristics'!A:A,MATCH($C937,'Policy Characteristics'!$C:$C,0)))</f>
        <v>Industry</v>
      </c>
      <c r="B937" s="366" t="str">
        <f>IF(ISBLANK(INDEX('Policy Characteristics'!B:B,MATCH($C937,'Policy Characteristics'!$C:$C,0))),"",INDEX('Policy Characteristics'!B:B,MATCH($C937,'Policy Characteristics'!$C:$C,0)))</f>
        <v>Feedstock Shifting</v>
      </c>
      <c r="C937" s="354" t="str">
        <f t="shared" si="42"/>
        <v>Fraction of Feedstock Shifted</v>
      </c>
      <c r="D937" s="348" t="s">
        <v>792</v>
      </c>
      <c r="E937" s="253" t="s">
        <v>869</v>
      </c>
      <c r="F937" t="s">
        <v>793</v>
      </c>
      <c r="G937" s="253" t="s">
        <v>870</v>
      </c>
      <c r="H937" s="241">
        <v>2508</v>
      </c>
      <c r="I937" s="367" t="s">
        <v>680</v>
      </c>
      <c r="J937" s="368" t="str">
        <f>IF(ISBLANK(INDEX('Policy Characteristics'!D:D,MATCH($C937,'Policy Characteristics'!$C:$C,0))),"",INDEX('Policy Characteristics'!D:D,MATCH($C937,'Policy Characteristics'!$C:$C,0)))</f>
        <v>Feedstock Shifting</v>
      </c>
      <c r="K937" s="354" t="str">
        <f>IF(ISBLANK(INDEX('Policy Characteristics'!E:E,MATCH($C937,'Policy Characteristics'!$C:$C,0))),"",INDEX('Policy Characteristics'!E:E,MATCH($C937,'Policy Characteristics'!$C:$C,0)))</f>
        <v>indst feedstock shifting</v>
      </c>
      <c r="L937" s="222">
        <f>IF(ISBLANK(INDEX('Policy Characteristics'!F:F,MATCH($C937,'Policy Characteristics'!$C:$C,0))),"",INDEX('Policy Characteristics'!F:F,MATCH($C937,'Policy Characteristics'!$C:$C,0)))</f>
        <v>0</v>
      </c>
      <c r="M937" s="222">
        <f>IF(ISBLANK(INDEX('Policy Characteristics'!G:G,MATCH($C937,'Policy Characteristics'!$C:$C,0))),"",INDEX('Policy Characteristics'!G:G,MATCH($C937,'Policy Characteristics'!$C:$C,0)))</f>
        <v>1</v>
      </c>
      <c r="N937" s="222">
        <f>IF(ISBLANK(INDEX('Policy Characteristics'!H:H,MATCH($C937,'Policy Characteristics'!$C:$C,0))),"",INDEX('Policy Characteristics'!H:H,MATCH($C937,'Policy Characteristics'!$C:$C,0)))</f>
        <v>0.01</v>
      </c>
      <c r="O937" s="354" t="str">
        <f>IF(ISBLANK(INDEX('Policy Characteristics'!I:I,MATCH($C937,'Policy Characteristics'!$C:$C,0))),"",INDEX('Policy Characteristics'!I:I,MATCH($C937,'Policy Characteristics'!$C:$C,0)))</f>
        <v>% of potential achieved</v>
      </c>
      <c r="P937" s="354" t="str">
        <f>IF(ISBLANK(INDEX('Policy Characteristics'!J:J,MATCH($C937,'Policy Characteristics'!$C:$C,0))),"",INDEX('Policy Characteristics'!J:J,MATCH($C937,'Policy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354" t="str">
        <f>IF(ISBLANK(INDEX('Policy Characteristics'!K:K,MATCH($C937,'Policy Characteristics'!$C:$C,0))),"",INDEX('Policy Characteristics'!K:K,MATCH($C937,'Policy Characteristics'!$C:$C,0)))</f>
        <v/>
      </c>
      <c r="R937" s="354" t="str">
        <f>IF(ISBLANK(INDEX('Policy Characteristics'!L:L,MATCH($C937,'Policy Characteristics'!$C:$C,0))),"",INDEX('Policy Characteristics'!L:L,MATCH($C937,'Policy Characteristics'!$C:$C,0)))</f>
        <v/>
      </c>
    </row>
    <row r="938" spans="1:18" s="345" customFormat="1" ht="19.899999999999999" customHeight="1">
      <c r="A938" s="354" t="str">
        <f>IF(ISBLANK(INDEX('Policy Characteristics'!A:A,MATCH($C938,'Policy Characteristics'!$C:$C,0))),"",INDEX('Policy Characteristics'!A:A,MATCH($C938,'Policy Characteristics'!$C:$C,0)))</f>
        <v>Industry</v>
      </c>
      <c r="B938" s="366" t="str">
        <f>IF(ISBLANK(INDEX('Policy Characteristics'!B:B,MATCH($C938,'Policy Characteristics'!$C:$C,0))),"",INDEX('Policy Characteristics'!B:B,MATCH($C938,'Policy Characteristics'!$C:$C,0)))</f>
        <v>Feedstock Shifting</v>
      </c>
      <c r="C938" s="354" t="str">
        <f t="shared" si="42"/>
        <v>Fraction of Feedstock Shifted</v>
      </c>
      <c r="D938" s="348" t="s">
        <v>792</v>
      </c>
      <c r="E938" s="253" t="s">
        <v>871</v>
      </c>
      <c r="F938" t="s">
        <v>793</v>
      </c>
      <c r="G938" s="253" t="s">
        <v>872</v>
      </c>
      <c r="H938" s="241">
        <v>2509</v>
      </c>
      <c r="I938" s="367" t="s">
        <v>680</v>
      </c>
      <c r="J938" s="368" t="str">
        <f>IF(ISBLANK(INDEX('Policy Characteristics'!D:D,MATCH($C938,'Policy Characteristics'!$C:$C,0))),"",INDEX('Policy Characteristics'!D:D,MATCH($C938,'Policy Characteristics'!$C:$C,0)))</f>
        <v>Feedstock Shifting</v>
      </c>
      <c r="K938" s="354" t="str">
        <f>IF(ISBLANK(INDEX('Policy Characteristics'!E:E,MATCH($C938,'Policy Characteristics'!$C:$C,0))),"",INDEX('Policy Characteristics'!E:E,MATCH($C938,'Policy Characteristics'!$C:$C,0)))</f>
        <v>indst feedstock shifting</v>
      </c>
      <c r="L938" s="222">
        <f>IF(ISBLANK(INDEX('Policy Characteristics'!F:F,MATCH($C938,'Policy Characteristics'!$C:$C,0))),"",INDEX('Policy Characteristics'!F:F,MATCH($C938,'Policy Characteristics'!$C:$C,0)))</f>
        <v>0</v>
      </c>
      <c r="M938" s="222">
        <f>IF(ISBLANK(INDEX('Policy Characteristics'!G:G,MATCH($C938,'Policy Characteristics'!$C:$C,0))),"",INDEX('Policy Characteristics'!G:G,MATCH($C938,'Policy Characteristics'!$C:$C,0)))</f>
        <v>1</v>
      </c>
      <c r="N938" s="222">
        <f>IF(ISBLANK(INDEX('Policy Characteristics'!H:H,MATCH($C938,'Policy Characteristics'!$C:$C,0))),"",INDEX('Policy Characteristics'!H:H,MATCH($C938,'Policy Characteristics'!$C:$C,0)))</f>
        <v>0.01</v>
      </c>
      <c r="O938" s="354" t="str">
        <f>IF(ISBLANK(INDEX('Policy Characteristics'!I:I,MATCH($C938,'Policy Characteristics'!$C:$C,0))),"",INDEX('Policy Characteristics'!I:I,MATCH($C938,'Policy Characteristics'!$C:$C,0)))</f>
        <v>% of potential achieved</v>
      </c>
      <c r="P938" s="354" t="str">
        <f>IF(ISBLANK(INDEX('Policy Characteristics'!J:J,MATCH($C938,'Policy Characteristics'!$C:$C,0))),"",INDEX('Policy Characteristics'!J:J,MATCH($C938,'Policy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354" t="str">
        <f>IF(ISBLANK(INDEX('Policy Characteristics'!K:K,MATCH($C938,'Policy Characteristics'!$C:$C,0))),"",INDEX('Policy Characteristics'!K:K,MATCH($C938,'Policy Characteristics'!$C:$C,0)))</f>
        <v/>
      </c>
      <c r="R938" s="354" t="str">
        <f>IF(ISBLANK(INDEX('Policy Characteristics'!L:L,MATCH($C938,'Policy Characteristics'!$C:$C,0))),"",INDEX('Policy Characteristics'!L:L,MATCH($C938,'Policy Characteristics'!$C:$C,0)))</f>
        <v/>
      </c>
    </row>
    <row r="939" spans="1:18" s="345" customFormat="1" ht="19.899999999999999" customHeight="1">
      <c r="A939" s="354" t="str">
        <f>IF(ISBLANK(INDEX('Policy Characteristics'!A:A,MATCH($C939,'Policy Characteristics'!$C:$C,0))),"",INDEX('Policy Characteristics'!A:A,MATCH($C939,'Policy Characteristics'!$C:$C,0)))</f>
        <v>Industry</v>
      </c>
      <c r="B939" s="366" t="str">
        <f>IF(ISBLANK(INDEX('Policy Characteristics'!B:B,MATCH($C939,'Policy Characteristics'!$C:$C,0))),"",INDEX('Policy Characteristics'!B:B,MATCH($C939,'Policy Characteristics'!$C:$C,0)))</f>
        <v>Feedstock Shifting</v>
      </c>
      <c r="C939" s="354" t="str">
        <f t="shared" si="42"/>
        <v>Fraction of Feedstock Shifted</v>
      </c>
      <c r="D939" s="348" t="s">
        <v>794</v>
      </c>
      <c r="E939" s="253" t="s">
        <v>853</v>
      </c>
      <c r="F939" t="s">
        <v>795</v>
      </c>
      <c r="G939" s="253" t="s">
        <v>854</v>
      </c>
      <c r="H939" s="241">
        <v>2510</v>
      </c>
      <c r="I939" s="367" t="s">
        <v>680</v>
      </c>
      <c r="J939" s="368" t="str">
        <f>IF(ISBLANK(INDEX('Policy Characteristics'!D:D,MATCH($C939,'Policy Characteristics'!$C:$C,0))),"",INDEX('Policy Characteristics'!D:D,MATCH($C939,'Policy Characteristics'!$C:$C,0)))</f>
        <v>Feedstock Shifting</v>
      </c>
      <c r="K939" s="354" t="str">
        <f>IF(ISBLANK(INDEX('Policy Characteristics'!E:E,MATCH($C939,'Policy Characteristics'!$C:$C,0))),"",INDEX('Policy Characteristics'!E:E,MATCH($C939,'Policy Characteristics'!$C:$C,0)))</f>
        <v>indst feedstock shifting</v>
      </c>
      <c r="L939" s="222">
        <f>IF(ISBLANK(INDEX('Policy Characteristics'!F:F,MATCH($C939,'Policy Characteristics'!$C:$C,0))),"",INDEX('Policy Characteristics'!F:F,MATCH($C939,'Policy Characteristics'!$C:$C,0)))</f>
        <v>0</v>
      </c>
      <c r="M939" s="222">
        <f>IF(ISBLANK(INDEX('Policy Characteristics'!G:G,MATCH($C939,'Policy Characteristics'!$C:$C,0))),"",INDEX('Policy Characteristics'!G:G,MATCH($C939,'Policy Characteristics'!$C:$C,0)))</f>
        <v>1</v>
      </c>
      <c r="N939" s="222">
        <f>IF(ISBLANK(INDEX('Policy Characteristics'!H:H,MATCH($C939,'Policy Characteristics'!$C:$C,0))),"",INDEX('Policy Characteristics'!H:H,MATCH($C939,'Policy Characteristics'!$C:$C,0)))</f>
        <v>0.01</v>
      </c>
      <c r="O939" s="354" t="str">
        <f>IF(ISBLANK(INDEX('Policy Characteristics'!I:I,MATCH($C939,'Policy Characteristics'!$C:$C,0))),"",INDEX('Policy Characteristics'!I:I,MATCH($C939,'Policy Characteristics'!$C:$C,0)))</f>
        <v>% of potential achieved</v>
      </c>
      <c r="P939" s="354" t="str">
        <f>IF(ISBLANK(INDEX('Policy Characteristics'!J:J,MATCH($C939,'Policy Characteristics'!$C:$C,0))),"",INDEX('Policy Characteristics'!J:J,MATCH($C939,'Policy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354" t="str">
        <f>IF(ISBLANK(INDEX('Policy Characteristics'!K:K,MATCH($C939,'Policy Characteristics'!$C:$C,0))),"",INDEX('Policy Characteristics'!K:K,MATCH($C939,'Policy Characteristics'!$C:$C,0)))</f>
        <v/>
      </c>
      <c r="R939" s="354" t="str">
        <f>IF(ISBLANK(INDEX('Policy Characteristics'!L:L,MATCH($C939,'Policy Characteristics'!$C:$C,0))),"",INDEX('Policy Characteristics'!L:L,MATCH($C939,'Policy Characteristics'!$C:$C,0)))</f>
        <v/>
      </c>
    </row>
    <row r="940" spans="1:18" s="345" customFormat="1" ht="19.899999999999999" customHeight="1">
      <c r="A940" s="354" t="str">
        <f>IF(ISBLANK(INDEX('Policy Characteristics'!A:A,MATCH($C940,'Policy Characteristics'!$C:$C,0))),"",INDEX('Policy Characteristics'!A:A,MATCH($C940,'Policy Characteristics'!$C:$C,0)))</f>
        <v>Industry</v>
      </c>
      <c r="B940" s="366" t="str">
        <f>IF(ISBLANK(INDEX('Policy Characteristics'!B:B,MATCH($C940,'Policy Characteristics'!$C:$C,0))),"",INDEX('Policy Characteristics'!B:B,MATCH($C940,'Policy Characteristics'!$C:$C,0)))</f>
        <v>Feedstock Shifting</v>
      </c>
      <c r="C940" s="354" t="str">
        <f t="shared" si="42"/>
        <v>Fraction of Feedstock Shifted</v>
      </c>
      <c r="D940" s="348" t="s">
        <v>794</v>
      </c>
      <c r="E940" s="253" t="s">
        <v>855</v>
      </c>
      <c r="F940" t="s">
        <v>795</v>
      </c>
      <c r="G940" s="253" t="s">
        <v>856</v>
      </c>
      <c r="H940" s="241">
        <v>2511</v>
      </c>
      <c r="I940" s="367" t="s">
        <v>680</v>
      </c>
      <c r="J940" s="368" t="str">
        <f>IF(ISBLANK(INDEX('Policy Characteristics'!D:D,MATCH($C940,'Policy Characteristics'!$C:$C,0))),"",INDEX('Policy Characteristics'!D:D,MATCH($C940,'Policy Characteristics'!$C:$C,0)))</f>
        <v>Feedstock Shifting</v>
      </c>
      <c r="K940" s="354" t="str">
        <f>IF(ISBLANK(INDEX('Policy Characteristics'!E:E,MATCH($C940,'Policy Characteristics'!$C:$C,0))),"",INDEX('Policy Characteristics'!E:E,MATCH($C940,'Policy Characteristics'!$C:$C,0)))</f>
        <v>indst feedstock shifting</v>
      </c>
      <c r="L940" s="222">
        <f>IF(ISBLANK(INDEX('Policy Characteristics'!F:F,MATCH($C940,'Policy Characteristics'!$C:$C,0))),"",INDEX('Policy Characteristics'!F:F,MATCH($C940,'Policy Characteristics'!$C:$C,0)))</f>
        <v>0</v>
      </c>
      <c r="M940" s="222">
        <f>IF(ISBLANK(INDEX('Policy Characteristics'!G:G,MATCH($C940,'Policy Characteristics'!$C:$C,0))),"",INDEX('Policy Characteristics'!G:G,MATCH($C940,'Policy Characteristics'!$C:$C,0)))</f>
        <v>1</v>
      </c>
      <c r="N940" s="222">
        <f>IF(ISBLANK(INDEX('Policy Characteristics'!H:H,MATCH($C940,'Policy Characteristics'!$C:$C,0))),"",INDEX('Policy Characteristics'!H:H,MATCH($C940,'Policy Characteristics'!$C:$C,0)))</f>
        <v>0.01</v>
      </c>
      <c r="O940" s="354" t="str">
        <f>IF(ISBLANK(INDEX('Policy Characteristics'!I:I,MATCH($C940,'Policy Characteristics'!$C:$C,0))),"",INDEX('Policy Characteristics'!I:I,MATCH($C940,'Policy Characteristics'!$C:$C,0)))</f>
        <v>% of potential achieved</v>
      </c>
      <c r="P940" s="354" t="str">
        <f>IF(ISBLANK(INDEX('Policy Characteristics'!J:J,MATCH($C940,'Policy Characteristics'!$C:$C,0))),"",INDEX('Policy Characteristics'!J:J,MATCH($C940,'Policy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354" t="str">
        <f>IF(ISBLANK(INDEX('Policy Characteristics'!K:K,MATCH($C940,'Policy Characteristics'!$C:$C,0))),"",INDEX('Policy Characteristics'!K:K,MATCH($C940,'Policy Characteristics'!$C:$C,0)))</f>
        <v/>
      </c>
      <c r="R940" s="354" t="str">
        <f>IF(ISBLANK(INDEX('Policy Characteristics'!L:L,MATCH($C940,'Policy Characteristics'!$C:$C,0))),"",INDEX('Policy Characteristics'!L:L,MATCH($C940,'Policy Characteristics'!$C:$C,0)))</f>
        <v/>
      </c>
    </row>
    <row r="941" spans="1:18" s="345" customFormat="1" ht="19.899999999999999" customHeight="1">
      <c r="A941" s="354" t="str">
        <f>IF(ISBLANK(INDEX('Policy Characteristics'!A:A,MATCH($C941,'Policy Characteristics'!$C:$C,0))),"",INDEX('Policy Characteristics'!A:A,MATCH($C941,'Policy Characteristics'!$C:$C,0)))</f>
        <v>Industry</v>
      </c>
      <c r="B941" s="366" t="str">
        <f>IF(ISBLANK(INDEX('Policy Characteristics'!B:B,MATCH($C941,'Policy Characteristics'!$C:$C,0))),"",INDEX('Policy Characteristics'!B:B,MATCH($C941,'Policy Characteristics'!$C:$C,0)))</f>
        <v>Feedstock Shifting</v>
      </c>
      <c r="C941" s="354" t="str">
        <f t="shared" si="42"/>
        <v>Fraction of Feedstock Shifted</v>
      </c>
      <c r="D941" s="348" t="s">
        <v>794</v>
      </c>
      <c r="E941" s="253" t="s">
        <v>857</v>
      </c>
      <c r="F941" t="s">
        <v>795</v>
      </c>
      <c r="G941" s="253" t="s">
        <v>858</v>
      </c>
      <c r="H941" s="241">
        <v>2512</v>
      </c>
      <c r="I941" s="367" t="s">
        <v>680</v>
      </c>
      <c r="J941" s="368" t="str">
        <f>IF(ISBLANK(INDEX('Policy Characteristics'!D:D,MATCH($C941,'Policy Characteristics'!$C:$C,0))),"",INDEX('Policy Characteristics'!D:D,MATCH($C941,'Policy Characteristics'!$C:$C,0)))</f>
        <v>Feedstock Shifting</v>
      </c>
      <c r="K941" s="354" t="str">
        <f>IF(ISBLANK(INDEX('Policy Characteristics'!E:E,MATCH($C941,'Policy Characteristics'!$C:$C,0))),"",INDEX('Policy Characteristics'!E:E,MATCH($C941,'Policy Characteristics'!$C:$C,0)))</f>
        <v>indst feedstock shifting</v>
      </c>
      <c r="L941" s="222">
        <f>IF(ISBLANK(INDEX('Policy Characteristics'!F:F,MATCH($C941,'Policy Characteristics'!$C:$C,0))),"",INDEX('Policy Characteristics'!F:F,MATCH($C941,'Policy Characteristics'!$C:$C,0)))</f>
        <v>0</v>
      </c>
      <c r="M941" s="222">
        <f>IF(ISBLANK(INDEX('Policy Characteristics'!G:G,MATCH($C941,'Policy Characteristics'!$C:$C,0))),"",INDEX('Policy Characteristics'!G:G,MATCH($C941,'Policy Characteristics'!$C:$C,0)))</f>
        <v>1</v>
      </c>
      <c r="N941" s="222">
        <f>IF(ISBLANK(INDEX('Policy Characteristics'!H:H,MATCH($C941,'Policy Characteristics'!$C:$C,0))),"",INDEX('Policy Characteristics'!H:H,MATCH($C941,'Policy Characteristics'!$C:$C,0)))</f>
        <v>0.01</v>
      </c>
      <c r="O941" s="354" t="str">
        <f>IF(ISBLANK(INDEX('Policy Characteristics'!I:I,MATCH($C941,'Policy Characteristics'!$C:$C,0))),"",INDEX('Policy Characteristics'!I:I,MATCH($C941,'Policy Characteristics'!$C:$C,0)))</f>
        <v>% of potential achieved</v>
      </c>
      <c r="P941" s="354" t="str">
        <f>IF(ISBLANK(INDEX('Policy Characteristics'!J:J,MATCH($C941,'Policy Characteristics'!$C:$C,0))),"",INDEX('Policy Characteristics'!J:J,MATCH($C941,'Policy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354" t="str">
        <f>IF(ISBLANK(INDEX('Policy Characteristics'!K:K,MATCH($C941,'Policy Characteristics'!$C:$C,0))),"",INDEX('Policy Characteristics'!K:K,MATCH($C941,'Policy Characteristics'!$C:$C,0)))</f>
        <v/>
      </c>
      <c r="R941" s="354" t="str">
        <f>IF(ISBLANK(INDEX('Policy Characteristics'!L:L,MATCH($C941,'Policy Characteristics'!$C:$C,0))),"",INDEX('Policy Characteristics'!L:L,MATCH($C941,'Policy Characteristics'!$C:$C,0)))</f>
        <v/>
      </c>
    </row>
    <row r="942" spans="1:18" s="345" customFormat="1" ht="19.899999999999999" customHeight="1">
      <c r="A942" s="354" t="str">
        <f>IF(ISBLANK(INDEX('Policy Characteristics'!A:A,MATCH($C942,'Policy Characteristics'!$C:$C,0))),"",INDEX('Policy Characteristics'!A:A,MATCH($C942,'Policy Characteristics'!$C:$C,0)))</f>
        <v>Industry</v>
      </c>
      <c r="B942" s="366" t="str">
        <f>IF(ISBLANK(INDEX('Policy Characteristics'!B:B,MATCH($C942,'Policy Characteristics'!$C:$C,0))),"",INDEX('Policy Characteristics'!B:B,MATCH($C942,'Policy Characteristics'!$C:$C,0)))</f>
        <v>Feedstock Shifting</v>
      </c>
      <c r="C942" s="354" t="str">
        <f t="shared" si="42"/>
        <v>Fraction of Feedstock Shifted</v>
      </c>
      <c r="D942" s="348" t="s">
        <v>794</v>
      </c>
      <c r="E942" s="253" t="s">
        <v>859</v>
      </c>
      <c r="F942" t="s">
        <v>795</v>
      </c>
      <c r="G942" s="253" t="s">
        <v>860</v>
      </c>
      <c r="H942" s="241">
        <v>2513</v>
      </c>
      <c r="I942" s="367" t="s">
        <v>680</v>
      </c>
      <c r="J942" s="368" t="str">
        <f>IF(ISBLANK(INDEX('Policy Characteristics'!D:D,MATCH($C942,'Policy Characteristics'!$C:$C,0))),"",INDEX('Policy Characteristics'!D:D,MATCH($C942,'Policy Characteristics'!$C:$C,0)))</f>
        <v>Feedstock Shifting</v>
      </c>
      <c r="K942" s="354" t="str">
        <f>IF(ISBLANK(INDEX('Policy Characteristics'!E:E,MATCH($C942,'Policy Characteristics'!$C:$C,0))),"",INDEX('Policy Characteristics'!E:E,MATCH($C942,'Policy Characteristics'!$C:$C,0)))</f>
        <v>indst feedstock shifting</v>
      </c>
      <c r="L942" s="222">
        <f>IF(ISBLANK(INDEX('Policy Characteristics'!F:F,MATCH($C942,'Policy Characteristics'!$C:$C,0))),"",INDEX('Policy Characteristics'!F:F,MATCH($C942,'Policy Characteristics'!$C:$C,0)))</f>
        <v>0</v>
      </c>
      <c r="M942" s="222">
        <f>IF(ISBLANK(INDEX('Policy Characteristics'!G:G,MATCH($C942,'Policy Characteristics'!$C:$C,0))),"",INDEX('Policy Characteristics'!G:G,MATCH($C942,'Policy Characteristics'!$C:$C,0)))</f>
        <v>1</v>
      </c>
      <c r="N942" s="222">
        <f>IF(ISBLANK(INDEX('Policy Characteristics'!H:H,MATCH($C942,'Policy Characteristics'!$C:$C,0))),"",INDEX('Policy Characteristics'!H:H,MATCH($C942,'Policy Characteristics'!$C:$C,0)))</f>
        <v>0.01</v>
      </c>
      <c r="O942" s="354" t="str">
        <f>IF(ISBLANK(INDEX('Policy Characteristics'!I:I,MATCH($C942,'Policy Characteristics'!$C:$C,0))),"",INDEX('Policy Characteristics'!I:I,MATCH($C942,'Policy Characteristics'!$C:$C,0)))</f>
        <v>% of potential achieved</v>
      </c>
      <c r="P942" s="354" t="str">
        <f>IF(ISBLANK(INDEX('Policy Characteristics'!J:J,MATCH($C942,'Policy Characteristics'!$C:$C,0))),"",INDEX('Policy Characteristics'!J:J,MATCH($C942,'Policy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354" t="str">
        <f>IF(ISBLANK(INDEX('Policy Characteristics'!K:K,MATCH($C942,'Policy Characteristics'!$C:$C,0))),"",INDEX('Policy Characteristics'!K:K,MATCH($C942,'Policy Characteristics'!$C:$C,0)))</f>
        <v/>
      </c>
      <c r="R942" s="354" t="str">
        <f>IF(ISBLANK(INDEX('Policy Characteristics'!L:L,MATCH($C942,'Policy Characteristics'!$C:$C,0))),"",INDEX('Policy Characteristics'!L:L,MATCH($C942,'Policy Characteristics'!$C:$C,0)))</f>
        <v/>
      </c>
    </row>
    <row r="943" spans="1:18" s="345" customFormat="1" ht="19.899999999999999" customHeight="1">
      <c r="A943" s="354" t="str">
        <f>IF(ISBLANK(INDEX('Policy Characteristics'!A:A,MATCH($C943,'Policy Characteristics'!$C:$C,0))),"",INDEX('Policy Characteristics'!A:A,MATCH($C943,'Policy Characteristics'!$C:$C,0)))</f>
        <v>Industry</v>
      </c>
      <c r="B943" s="366" t="str">
        <f>IF(ISBLANK(INDEX('Policy Characteristics'!B:B,MATCH($C943,'Policy Characteristics'!$C:$C,0))),"",INDEX('Policy Characteristics'!B:B,MATCH($C943,'Policy Characteristics'!$C:$C,0)))</f>
        <v>Feedstock Shifting</v>
      </c>
      <c r="C943" s="354" t="str">
        <f t="shared" si="42"/>
        <v>Fraction of Feedstock Shifted</v>
      </c>
      <c r="D943" s="348" t="s">
        <v>794</v>
      </c>
      <c r="E943" s="253" t="s">
        <v>861</v>
      </c>
      <c r="F943" t="s">
        <v>795</v>
      </c>
      <c r="G943" s="253" t="s">
        <v>862</v>
      </c>
      <c r="H943" s="241">
        <v>2514</v>
      </c>
      <c r="I943" s="367" t="s">
        <v>680</v>
      </c>
      <c r="J943" s="368" t="str">
        <f>IF(ISBLANK(INDEX('Policy Characteristics'!D:D,MATCH($C943,'Policy Characteristics'!$C:$C,0))),"",INDEX('Policy Characteristics'!D:D,MATCH($C943,'Policy Characteristics'!$C:$C,0)))</f>
        <v>Feedstock Shifting</v>
      </c>
      <c r="K943" s="354" t="str">
        <f>IF(ISBLANK(INDEX('Policy Characteristics'!E:E,MATCH($C943,'Policy Characteristics'!$C:$C,0))),"",INDEX('Policy Characteristics'!E:E,MATCH($C943,'Policy Characteristics'!$C:$C,0)))</f>
        <v>indst feedstock shifting</v>
      </c>
      <c r="L943" s="222">
        <f>IF(ISBLANK(INDEX('Policy Characteristics'!F:F,MATCH($C943,'Policy Characteristics'!$C:$C,0))),"",INDEX('Policy Characteristics'!F:F,MATCH($C943,'Policy Characteristics'!$C:$C,0)))</f>
        <v>0</v>
      </c>
      <c r="M943" s="222">
        <f>IF(ISBLANK(INDEX('Policy Characteristics'!G:G,MATCH($C943,'Policy Characteristics'!$C:$C,0))),"",INDEX('Policy Characteristics'!G:G,MATCH($C943,'Policy Characteristics'!$C:$C,0)))</f>
        <v>1</v>
      </c>
      <c r="N943" s="222">
        <f>IF(ISBLANK(INDEX('Policy Characteristics'!H:H,MATCH($C943,'Policy Characteristics'!$C:$C,0))),"",INDEX('Policy Characteristics'!H:H,MATCH($C943,'Policy Characteristics'!$C:$C,0)))</f>
        <v>0.01</v>
      </c>
      <c r="O943" s="354" t="str">
        <f>IF(ISBLANK(INDEX('Policy Characteristics'!I:I,MATCH($C943,'Policy Characteristics'!$C:$C,0))),"",INDEX('Policy Characteristics'!I:I,MATCH($C943,'Policy Characteristics'!$C:$C,0)))</f>
        <v>% of potential achieved</v>
      </c>
      <c r="P943" s="354" t="str">
        <f>IF(ISBLANK(INDEX('Policy Characteristics'!J:J,MATCH($C943,'Policy Characteristics'!$C:$C,0))),"",INDEX('Policy Characteristics'!J:J,MATCH($C943,'Policy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354" t="str">
        <f>IF(ISBLANK(INDEX('Policy Characteristics'!K:K,MATCH($C943,'Policy Characteristics'!$C:$C,0))),"",INDEX('Policy Characteristics'!K:K,MATCH($C943,'Policy Characteristics'!$C:$C,0)))</f>
        <v/>
      </c>
      <c r="R943" s="354" t="str">
        <f>IF(ISBLANK(INDEX('Policy Characteristics'!L:L,MATCH($C943,'Policy Characteristics'!$C:$C,0))),"",INDEX('Policy Characteristics'!L:L,MATCH($C943,'Policy Characteristics'!$C:$C,0)))</f>
        <v/>
      </c>
    </row>
    <row r="944" spans="1:18" s="345" customFormat="1" ht="19.899999999999999" customHeight="1">
      <c r="A944" s="354" t="str">
        <f>IF(ISBLANK(INDEX('Policy Characteristics'!A:A,MATCH($C944,'Policy Characteristics'!$C:$C,0))),"",INDEX('Policy Characteristics'!A:A,MATCH($C944,'Policy Characteristics'!$C:$C,0)))</f>
        <v>Industry</v>
      </c>
      <c r="B944" s="366" t="str">
        <f>IF(ISBLANK(INDEX('Policy Characteristics'!B:B,MATCH($C944,'Policy Characteristics'!$C:$C,0))),"",INDEX('Policy Characteristics'!B:B,MATCH($C944,'Policy Characteristics'!$C:$C,0)))</f>
        <v>Feedstock Shifting</v>
      </c>
      <c r="C944" s="354" t="str">
        <f t="shared" si="42"/>
        <v>Fraction of Feedstock Shifted</v>
      </c>
      <c r="D944" s="348" t="s">
        <v>794</v>
      </c>
      <c r="E944" s="253" t="s">
        <v>863</v>
      </c>
      <c r="F944" t="s">
        <v>795</v>
      </c>
      <c r="G944" s="253" t="s">
        <v>864</v>
      </c>
      <c r="H944" s="241">
        <v>2515</v>
      </c>
      <c r="I944" s="367" t="s">
        <v>680</v>
      </c>
      <c r="J944" s="368" t="str">
        <f>IF(ISBLANK(INDEX('Policy Characteristics'!D:D,MATCH($C944,'Policy Characteristics'!$C:$C,0))),"",INDEX('Policy Characteristics'!D:D,MATCH($C944,'Policy Characteristics'!$C:$C,0)))</f>
        <v>Feedstock Shifting</v>
      </c>
      <c r="K944" s="354" t="str">
        <f>IF(ISBLANK(INDEX('Policy Characteristics'!E:E,MATCH($C944,'Policy Characteristics'!$C:$C,0))),"",INDEX('Policy Characteristics'!E:E,MATCH($C944,'Policy Characteristics'!$C:$C,0)))</f>
        <v>indst feedstock shifting</v>
      </c>
      <c r="L944" s="222">
        <f>IF(ISBLANK(INDEX('Policy Characteristics'!F:F,MATCH($C944,'Policy Characteristics'!$C:$C,0))),"",INDEX('Policy Characteristics'!F:F,MATCH($C944,'Policy Characteristics'!$C:$C,0)))</f>
        <v>0</v>
      </c>
      <c r="M944" s="222">
        <f>IF(ISBLANK(INDEX('Policy Characteristics'!G:G,MATCH($C944,'Policy Characteristics'!$C:$C,0))),"",INDEX('Policy Characteristics'!G:G,MATCH($C944,'Policy Characteristics'!$C:$C,0)))</f>
        <v>1</v>
      </c>
      <c r="N944" s="222">
        <f>IF(ISBLANK(INDEX('Policy Characteristics'!H:H,MATCH($C944,'Policy Characteristics'!$C:$C,0))),"",INDEX('Policy Characteristics'!H:H,MATCH($C944,'Policy Characteristics'!$C:$C,0)))</f>
        <v>0.01</v>
      </c>
      <c r="O944" s="354" t="str">
        <f>IF(ISBLANK(INDEX('Policy Characteristics'!I:I,MATCH($C944,'Policy Characteristics'!$C:$C,0))),"",INDEX('Policy Characteristics'!I:I,MATCH($C944,'Policy Characteristics'!$C:$C,0)))</f>
        <v>% of potential achieved</v>
      </c>
      <c r="P944" s="354" t="str">
        <f>IF(ISBLANK(INDEX('Policy Characteristics'!J:J,MATCH($C944,'Policy Characteristics'!$C:$C,0))),"",INDEX('Policy Characteristics'!J:J,MATCH($C944,'Policy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354" t="str">
        <f>IF(ISBLANK(INDEX('Policy Characteristics'!K:K,MATCH($C944,'Policy Characteristics'!$C:$C,0))),"",INDEX('Policy Characteristics'!K:K,MATCH($C944,'Policy Characteristics'!$C:$C,0)))</f>
        <v/>
      </c>
      <c r="R944" s="354" t="str">
        <f>IF(ISBLANK(INDEX('Policy Characteristics'!L:L,MATCH($C944,'Policy Characteristics'!$C:$C,0))),"",INDEX('Policy Characteristics'!L:L,MATCH($C944,'Policy Characteristics'!$C:$C,0)))</f>
        <v/>
      </c>
    </row>
    <row r="945" spans="1:18" s="345" customFormat="1" ht="19.899999999999999" customHeight="1">
      <c r="A945" s="354" t="str">
        <f>IF(ISBLANK(INDEX('Policy Characteristics'!A:A,MATCH($C945,'Policy Characteristics'!$C:$C,0))),"",INDEX('Policy Characteristics'!A:A,MATCH($C945,'Policy Characteristics'!$C:$C,0)))</f>
        <v>Industry</v>
      </c>
      <c r="B945" s="366" t="str">
        <f>IF(ISBLANK(INDEX('Policy Characteristics'!B:B,MATCH($C945,'Policy Characteristics'!$C:$C,0))),"",INDEX('Policy Characteristics'!B:B,MATCH($C945,'Policy Characteristics'!$C:$C,0)))</f>
        <v>Feedstock Shifting</v>
      </c>
      <c r="C945" s="354" t="str">
        <f t="shared" si="42"/>
        <v>Fraction of Feedstock Shifted</v>
      </c>
      <c r="D945" s="348" t="s">
        <v>794</v>
      </c>
      <c r="E945" s="253" t="s">
        <v>865</v>
      </c>
      <c r="F945" t="s">
        <v>795</v>
      </c>
      <c r="G945" s="253" t="s">
        <v>866</v>
      </c>
      <c r="H945" s="241">
        <v>2516</v>
      </c>
      <c r="I945" s="367" t="s">
        <v>680</v>
      </c>
      <c r="J945" s="368" t="str">
        <f>IF(ISBLANK(INDEX('Policy Characteristics'!D:D,MATCH($C945,'Policy Characteristics'!$C:$C,0))),"",INDEX('Policy Characteristics'!D:D,MATCH($C945,'Policy Characteristics'!$C:$C,0)))</f>
        <v>Feedstock Shifting</v>
      </c>
      <c r="K945" s="354" t="str">
        <f>IF(ISBLANK(INDEX('Policy Characteristics'!E:E,MATCH($C945,'Policy Characteristics'!$C:$C,0))),"",INDEX('Policy Characteristics'!E:E,MATCH($C945,'Policy Characteristics'!$C:$C,0)))</f>
        <v>indst feedstock shifting</v>
      </c>
      <c r="L945" s="222">
        <f>IF(ISBLANK(INDEX('Policy Characteristics'!F:F,MATCH($C945,'Policy Characteristics'!$C:$C,0))),"",INDEX('Policy Characteristics'!F:F,MATCH($C945,'Policy Characteristics'!$C:$C,0)))</f>
        <v>0</v>
      </c>
      <c r="M945" s="222">
        <f>IF(ISBLANK(INDEX('Policy Characteristics'!G:G,MATCH($C945,'Policy Characteristics'!$C:$C,0))),"",INDEX('Policy Characteristics'!G:G,MATCH($C945,'Policy Characteristics'!$C:$C,0)))</f>
        <v>1</v>
      </c>
      <c r="N945" s="222">
        <f>IF(ISBLANK(INDEX('Policy Characteristics'!H:H,MATCH($C945,'Policy Characteristics'!$C:$C,0))),"",INDEX('Policy Characteristics'!H:H,MATCH($C945,'Policy Characteristics'!$C:$C,0)))</f>
        <v>0.01</v>
      </c>
      <c r="O945" s="354" t="str">
        <f>IF(ISBLANK(INDEX('Policy Characteristics'!I:I,MATCH($C945,'Policy Characteristics'!$C:$C,0))),"",INDEX('Policy Characteristics'!I:I,MATCH($C945,'Policy Characteristics'!$C:$C,0)))</f>
        <v>% of potential achieved</v>
      </c>
      <c r="P945" s="354" t="str">
        <f>IF(ISBLANK(INDEX('Policy Characteristics'!J:J,MATCH($C945,'Policy Characteristics'!$C:$C,0))),"",INDEX('Policy Characteristics'!J:J,MATCH($C945,'Policy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354" t="str">
        <f>IF(ISBLANK(INDEX('Policy Characteristics'!K:K,MATCH($C945,'Policy Characteristics'!$C:$C,0))),"",INDEX('Policy Characteristics'!K:K,MATCH($C945,'Policy Characteristics'!$C:$C,0)))</f>
        <v/>
      </c>
      <c r="R945" s="354" t="str">
        <f>IF(ISBLANK(INDEX('Policy Characteristics'!L:L,MATCH($C945,'Policy Characteristics'!$C:$C,0))),"",INDEX('Policy Characteristics'!L:L,MATCH($C945,'Policy Characteristics'!$C:$C,0)))</f>
        <v/>
      </c>
    </row>
    <row r="946" spans="1:18" s="345" customFormat="1" ht="19.899999999999999" customHeight="1">
      <c r="A946" s="354" t="str">
        <f>IF(ISBLANK(INDEX('Policy Characteristics'!A:A,MATCH($C946,'Policy Characteristics'!$C:$C,0))),"",INDEX('Policy Characteristics'!A:A,MATCH($C946,'Policy Characteristics'!$C:$C,0)))</f>
        <v>Industry</v>
      </c>
      <c r="B946" s="366" t="str">
        <f>IF(ISBLANK(INDEX('Policy Characteristics'!B:B,MATCH($C946,'Policy Characteristics'!$C:$C,0))),"",INDEX('Policy Characteristics'!B:B,MATCH($C946,'Policy Characteristics'!$C:$C,0)))</f>
        <v>Feedstock Shifting</v>
      </c>
      <c r="C946" s="354" t="str">
        <f t="shared" si="42"/>
        <v>Fraction of Feedstock Shifted</v>
      </c>
      <c r="D946" s="348" t="s">
        <v>794</v>
      </c>
      <c r="E946" s="253" t="s">
        <v>867</v>
      </c>
      <c r="F946" t="s">
        <v>795</v>
      </c>
      <c r="G946" s="253" t="s">
        <v>868</v>
      </c>
      <c r="H946" s="241">
        <v>2517</v>
      </c>
      <c r="I946" s="367" t="s">
        <v>680</v>
      </c>
      <c r="J946" s="368" t="str">
        <f>IF(ISBLANK(INDEX('Policy Characteristics'!D:D,MATCH($C946,'Policy Characteristics'!$C:$C,0))),"",INDEX('Policy Characteristics'!D:D,MATCH($C946,'Policy Characteristics'!$C:$C,0)))</f>
        <v>Feedstock Shifting</v>
      </c>
      <c r="K946" s="354" t="str">
        <f>IF(ISBLANK(INDEX('Policy Characteristics'!E:E,MATCH($C946,'Policy Characteristics'!$C:$C,0))),"",INDEX('Policy Characteristics'!E:E,MATCH($C946,'Policy Characteristics'!$C:$C,0)))</f>
        <v>indst feedstock shifting</v>
      </c>
      <c r="L946" s="222">
        <f>IF(ISBLANK(INDEX('Policy Characteristics'!F:F,MATCH($C946,'Policy Characteristics'!$C:$C,0))),"",INDEX('Policy Characteristics'!F:F,MATCH($C946,'Policy Characteristics'!$C:$C,0)))</f>
        <v>0</v>
      </c>
      <c r="M946" s="222">
        <f>IF(ISBLANK(INDEX('Policy Characteristics'!G:G,MATCH($C946,'Policy Characteristics'!$C:$C,0))),"",INDEX('Policy Characteristics'!G:G,MATCH($C946,'Policy Characteristics'!$C:$C,0)))</f>
        <v>1</v>
      </c>
      <c r="N946" s="222">
        <f>IF(ISBLANK(INDEX('Policy Characteristics'!H:H,MATCH($C946,'Policy Characteristics'!$C:$C,0))),"",INDEX('Policy Characteristics'!H:H,MATCH($C946,'Policy Characteristics'!$C:$C,0)))</f>
        <v>0.01</v>
      </c>
      <c r="O946" s="354" t="str">
        <f>IF(ISBLANK(INDEX('Policy Characteristics'!I:I,MATCH($C946,'Policy Characteristics'!$C:$C,0))),"",INDEX('Policy Characteristics'!I:I,MATCH($C946,'Policy Characteristics'!$C:$C,0)))</f>
        <v>% of potential achieved</v>
      </c>
      <c r="P946" s="354" t="str">
        <f>IF(ISBLANK(INDEX('Policy Characteristics'!J:J,MATCH($C946,'Policy Characteristics'!$C:$C,0))),"",INDEX('Policy Characteristics'!J:J,MATCH($C946,'Policy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354" t="str">
        <f>IF(ISBLANK(INDEX('Policy Characteristics'!K:K,MATCH($C946,'Policy Characteristics'!$C:$C,0))),"",INDEX('Policy Characteristics'!K:K,MATCH($C946,'Policy Characteristics'!$C:$C,0)))</f>
        <v/>
      </c>
      <c r="R946" s="354" t="str">
        <f>IF(ISBLANK(INDEX('Policy Characteristics'!L:L,MATCH($C946,'Policy Characteristics'!$C:$C,0))),"",INDEX('Policy Characteristics'!L:L,MATCH($C946,'Policy Characteristics'!$C:$C,0)))</f>
        <v/>
      </c>
    </row>
    <row r="947" spans="1:18" s="345" customFormat="1" ht="19.899999999999999" customHeight="1">
      <c r="A947" s="354" t="str">
        <f>IF(ISBLANK(INDEX('Policy Characteristics'!A:A,MATCH($C947,'Policy Characteristics'!$C:$C,0))),"",INDEX('Policy Characteristics'!A:A,MATCH($C947,'Policy Characteristics'!$C:$C,0)))</f>
        <v>Industry</v>
      </c>
      <c r="B947" s="366" t="str">
        <f>IF(ISBLANK(INDEX('Policy Characteristics'!B:B,MATCH($C947,'Policy Characteristics'!$C:$C,0))),"",INDEX('Policy Characteristics'!B:B,MATCH($C947,'Policy Characteristics'!$C:$C,0)))</f>
        <v>Feedstock Shifting</v>
      </c>
      <c r="C947" s="354" t="str">
        <f t="shared" si="42"/>
        <v>Fraction of Feedstock Shifted</v>
      </c>
      <c r="D947" s="348" t="s">
        <v>794</v>
      </c>
      <c r="E947" s="253" t="s">
        <v>869</v>
      </c>
      <c r="F947" t="s">
        <v>795</v>
      </c>
      <c r="G947" s="253" t="s">
        <v>870</v>
      </c>
      <c r="H947" s="241">
        <v>2518</v>
      </c>
      <c r="I947" s="367" t="s">
        <v>680</v>
      </c>
      <c r="J947" s="368" t="str">
        <f>IF(ISBLANK(INDEX('Policy Characteristics'!D:D,MATCH($C947,'Policy Characteristics'!$C:$C,0))),"",INDEX('Policy Characteristics'!D:D,MATCH($C947,'Policy Characteristics'!$C:$C,0)))</f>
        <v>Feedstock Shifting</v>
      </c>
      <c r="K947" s="354" t="str">
        <f>IF(ISBLANK(INDEX('Policy Characteristics'!E:E,MATCH($C947,'Policy Characteristics'!$C:$C,0))),"",INDEX('Policy Characteristics'!E:E,MATCH($C947,'Policy Characteristics'!$C:$C,0)))</f>
        <v>indst feedstock shifting</v>
      </c>
      <c r="L947" s="222">
        <f>IF(ISBLANK(INDEX('Policy Characteristics'!F:F,MATCH($C947,'Policy Characteristics'!$C:$C,0))),"",INDEX('Policy Characteristics'!F:F,MATCH($C947,'Policy Characteristics'!$C:$C,0)))</f>
        <v>0</v>
      </c>
      <c r="M947" s="222">
        <f>IF(ISBLANK(INDEX('Policy Characteristics'!G:G,MATCH($C947,'Policy Characteristics'!$C:$C,0))),"",INDEX('Policy Characteristics'!G:G,MATCH($C947,'Policy Characteristics'!$C:$C,0)))</f>
        <v>1</v>
      </c>
      <c r="N947" s="222">
        <f>IF(ISBLANK(INDEX('Policy Characteristics'!H:H,MATCH($C947,'Policy Characteristics'!$C:$C,0))),"",INDEX('Policy Characteristics'!H:H,MATCH($C947,'Policy Characteristics'!$C:$C,0)))</f>
        <v>0.01</v>
      </c>
      <c r="O947" s="354" t="str">
        <f>IF(ISBLANK(INDEX('Policy Characteristics'!I:I,MATCH($C947,'Policy Characteristics'!$C:$C,0))),"",INDEX('Policy Characteristics'!I:I,MATCH($C947,'Policy Characteristics'!$C:$C,0)))</f>
        <v>% of potential achieved</v>
      </c>
      <c r="P947" s="354" t="str">
        <f>IF(ISBLANK(INDEX('Policy Characteristics'!J:J,MATCH($C947,'Policy Characteristics'!$C:$C,0))),"",INDEX('Policy Characteristics'!J:J,MATCH($C947,'Policy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354" t="str">
        <f>IF(ISBLANK(INDEX('Policy Characteristics'!K:K,MATCH($C947,'Policy Characteristics'!$C:$C,0))),"",INDEX('Policy Characteristics'!K:K,MATCH($C947,'Policy Characteristics'!$C:$C,0)))</f>
        <v/>
      </c>
      <c r="R947" s="354" t="str">
        <f>IF(ISBLANK(INDEX('Policy Characteristics'!L:L,MATCH($C947,'Policy Characteristics'!$C:$C,0))),"",INDEX('Policy Characteristics'!L:L,MATCH($C947,'Policy Characteristics'!$C:$C,0)))</f>
        <v/>
      </c>
    </row>
    <row r="948" spans="1:18" s="345" customFormat="1" ht="19.899999999999999" customHeight="1">
      <c r="A948" s="354" t="str">
        <f>IF(ISBLANK(INDEX('Policy Characteristics'!A:A,MATCH($C948,'Policy Characteristics'!$C:$C,0))),"",INDEX('Policy Characteristics'!A:A,MATCH($C948,'Policy Characteristics'!$C:$C,0)))</f>
        <v>Industry</v>
      </c>
      <c r="B948" s="366" t="str">
        <f>IF(ISBLANK(INDEX('Policy Characteristics'!B:B,MATCH($C948,'Policy Characteristics'!$C:$C,0))),"",INDEX('Policy Characteristics'!B:B,MATCH($C948,'Policy Characteristics'!$C:$C,0)))</f>
        <v>Feedstock Shifting</v>
      </c>
      <c r="C948" s="354" t="str">
        <f t="shared" si="42"/>
        <v>Fraction of Feedstock Shifted</v>
      </c>
      <c r="D948" s="348" t="s">
        <v>794</v>
      </c>
      <c r="E948" s="253" t="s">
        <v>871</v>
      </c>
      <c r="F948" t="s">
        <v>795</v>
      </c>
      <c r="G948" s="253" t="s">
        <v>872</v>
      </c>
      <c r="H948" s="241">
        <v>2519</v>
      </c>
      <c r="I948" s="367" t="s">
        <v>680</v>
      </c>
      <c r="J948" s="368" t="str">
        <f>IF(ISBLANK(INDEX('Policy Characteristics'!D:D,MATCH($C948,'Policy Characteristics'!$C:$C,0))),"",INDEX('Policy Characteristics'!D:D,MATCH($C948,'Policy Characteristics'!$C:$C,0)))</f>
        <v>Feedstock Shifting</v>
      </c>
      <c r="K948" s="354" t="str">
        <f>IF(ISBLANK(INDEX('Policy Characteristics'!E:E,MATCH($C948,'Policy Characteristics'!$C:$C,0))),"",INDEX('Policy Characteristics'!E:E,MATCH($C948,'Policy Characteristics'!$C:$C,0)))</f>
        <v>indst feedstock shifting</v>
      </c>
      <c r="L948" s="222">
        <f>IF(ISBLANK(INDEX('Policy Characteristics'!F:F,MATCH($C948,'Policy Characteristics'!$C:$C,0))),"",INDEX('Policy Characteristics'!F:F,MATCH($C948,'Policy Characteristics'!$C:$C,0)))</f>
        <v>0</v>
      </c>
      <c r="M948" s="222">
        <f>IF(ISBLANK(INDEX('Policy Characteristics'!G:G,MATCH($C948,'Policy Characteristics'!$C:$C,0))),"",INDEX('Policy Characteristics'!G:G,MATCH($C948,'Policy Characteristics'!$C:$C,0)))</f>
        <v>1</v>
      </c>
      <c r="N948" s="222">
        <f>IF(ISBLANK(INDEX('Policy Characteristics'!H:H,MATCH($C948,'Policy Characteristics'!$C:$C,0))),"",INDEX('Policy Characteristics'!H:H,MATCH($C948,'Policy Characteristics'!$C:$C,0)))</f>
        <v>0.01</v>
      </c>
      <c r="O948" s="354" t="str">
        <f>IF(ISBLANK(INDEX('Policy Characteristics'!I:I,MATCH($C948,'Policy Characteristics'!$C:$C,0))),"",INDEX('Policy Characteristics'!I:I,MATCH($C948,'Policy Characteristics'!$C:$C,0)))</f>
        <v>% of potential achieved</v>
      </c>
      <c r="P948" s="354" t="str">
        <f>IF(ISBLANK(INDEX('Policy Characteristics'!J:J,MATCH($C948,'Policy Characteristics'!$C:$C,0))),"",INDEX('Policy Characteristics'!J:J,MATCH($C948,'Policy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354" t="str">
        <f>IF(ISBLANK(INDEX('Policy Characteristics'!K:K,MATCH($C948,'Policy Characteristics'!$C:$C,0))),"",INDEX('Policy Characteristics'!K:K,MATCH($C948,'Policy Characteristics'!$C:$C,0)))</f>
        <v/>
      </c>
      <c r="R948" s="354" t="str">
        <f>IF(ISBLANK(INDEX('Policy Characteristics'!L:L,MATCH($C948,'Policy Characteristics'!$C:$C,0))),"",INDEX('Policy Characteristics'!L:L,MATCH($C948,'Policy Characteristics'!$C:$C,0)))</f>
        <v/>
      </c>
    </row>
    <row r="949" spans="1:18" s="345" customFormat="1" ht="19.899999999999999" customHeight="1">
      <c r="A949" s="354" t="str">
        <f>IF(ISBLANK(INDEX('Policy Characteristics'!A:A,MATCH($C949,'Policy Characteristics'!$C:$C,0))),"",INDEX('Policy Characteristics'!A:A,MATCH($C949,'Policy Characteristics'!$C:$C,0)))</f>
        <v>Industry</v>
      </c>
      <c r="B949" s="366" t="str">
        <f>IF(ISBLANK(INDEX('Policy Characteristics'!B:B,MATCH($C949,'Policy Characteristics'!$C:$C,0))),"",INDEX('Policy Characteristics'!B:B,MATCH($C949,'Policy Characteristics'!$C:$C,0)))</f>
        <v>Feedstock Shifting</v>
      </c>
      <c r="C949" s="354" t="str">
        <f t="shared" si="42"/>
        <v>Fraction of Feedstock Shifted</v>
      </c>
      <c r="D949" s="348" t="s">
        <v>796</v>
      </c>
      <c r="E949" s="253" t="s">
        <v>853</v>
      </c>
      <c r="F949" t="s">
        <v>797</v>
      </c>
      <c r="G949" s="253" t="s">
        <v>854</v>
      </c>
      <c r="H949" s="241">
        <v>2520</v>
      </c>
      <c r="I949" s="367" t="s">
        <v>680</v>
      </c>
      <c r="J949" s="368" t="str">
        <f>IF(ISBLANK(INDEX('Policy Characteristics'!D:D,MATCH($C949,'Policy Characteristics'!$C:$C,0))),"",INDEX('Policy Characteristics'!D:D,MATCH($C949,'Policy Characteristics'!$C:$C,0)))</f>
        <v>Feedstock Shifting</v>
      </c>
      <c r="K949" s="354" t="str">
        <f>IF(ISBLANK(INDEX('Policy Characteristics'!E:E,MATCH($C949,'Policy Characteristics'!$C:$C,0))),"",INDEX('Policy Characteristics'!E:E,MATCH($C949,'Policy Characteristics'!$C:$C,0)))</f>
        <v>indst feedstock shifting</v>
      </c>
      <c r="L949" s="222">
        <f>IF(ISBLANK(INDEX('Policy Characteristics'!F:F,MATCH($C949,'Policy Characteristics'!$C:$C,0))),"",INDEX('Policy Characteristics'!F:F,MATCH($C949,'Policy Characteristics'!$C:$C,0)))</f>
        <v>0</v>
      </c>
      <c r="M949" s="222">
        <f>IF(ISBLANK(INDEX('Policy Characteristics'!G:G,MATCH($C949,'Policy Characteristics'!$C:$C,0))),"",INDEX('Policy Characteristics'!G:G,MATCH($C949,'Policy Characteristics'!$C:$C,0)))</f>
        <v>1</v>
      </c>
      <c r="N949" s="222">
        <f>IF(ISBLANK(INDEX('Policy Characteristics'!H:H,MATCH($C949,'Policy Characteristics'!$C:$C,0))),"",INDEX('Policy Characteristics'!H:H,MATCH($C949,'Policy Characteristics'!$C:$C,0)))</f>
        <v>0.01</v>
      </c>
      <c r="O949" s="354" t="str">
        <f>IF(ISBLANK(INDEX('Policy Characteristics'!I:I,MATCH($C949,'Policy Characteristics'!$C:$C,0))),"",INDEX('Policy Characteristics'!I:I,MATCH($C949,'Policy Characteristics'!$C:$C,0)))</f>
        <v>% of potential achieved</v>
      </c>
      <c r="P949" s="354" t="str">
        <f>IF(ISBLANK(INDEX('Policy Characteristics'!J:J,MATCH($C949,'Policy Characteristics'!$C:$C,0))),"",INDEX('Policy Characteristics'!J:J,MATCH($C949,'Policy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354" t="str">
        <f>IF(ISBLANK(INDEX('Policy Characteristics'!K:K,MATCH($C949,'Policy Characteristics'!$C:$C,0))),"",INDEX('Policy Characteristics'!K:K,MATCH($C949,'Policy Characteristics'!$C:$C,0)))</f>
        <v/>
      </c>
      <c r="R949" s="354" t="str">
        <f>IF(ISBLANK(INDEX('Policy Characteristics'!L:L,MATCH($C949,'Policy Characteristics'!$C:$C,0))),"",INDEX('Policy Characteristics'!L:L,MATCH($C949,'Policy Characteristics'!$C:$C,0)))</f>
        <v/>
      </c>
    </row>
    <row r="950" spans="1:18" s="345" customFormat="1" ht="19.899999999999999" customHeight="1">
      <c r="A950" s="354" t="str">
        <f>IF(ISBLANK(INDEX('Policy Characteristics'!A:A,MATCH($C950,'Policy Characteristics'!$C:$C,0))),"",INDEX('Policy Characteristics'!A:A,MATCH($C950,'Policy Characteristics'!$C:$C,0)))</f>
        <v>Industry</v>
      </c>
      <c r="B950" s="366" t="str">
        <f>IF(ISBLANK(INDEX('Policy Characteristics'!B:B,MATCH($C950,'Policy Characteristics'!$C:$C,0))),"",INDEX('Policy Characteristics'!B:B,MATCH($C950,'Policy Characteristics'!$C:$C,0)))</f>
        <v>Feedstock Shifting</v>
      </c>
      <c r="C950" s="354" t="str">
        <f t="shared" si="42"/>
        <v>Fraction of Feedstock Shifted</v>
      </c>
      <c r="D950" s="348" t="s">
        <v>796</v>
      </c>
      <c r="E950" s="253" t="s">
        <v>855</v>
      </c>
      <c r="F950" t="s">
        <v>797</v>
      </c>
      <c r="G950" s="253" t="s">
        <v>856</v>
      </c>
      <c r="H950" s="241">
        <v>2521</v>
      </c>
      <c r="I950" s="367" t="s">
        <v>680</v>
      </c>
      <c r="J950" s="368" t="str">
        <f>IF(ISBLANK(INDEX('Policy Characteristics'!D:D,MATCH($C950,'Policy Characteristics'!$C:$C,0))),"",INDEX('Policy Characteristics'!D:D,MATCH($C950,'Policy Characteristics'!$C:$C,0)))</f>
        <v>Feedstock Shifting</v>
      </c>
      <c r="K950" s="354" t="str">
        <f>IF(ISBLANK(INDEX('Policy Characteristics'!E:E,MATCH($C950,'Policy Characteristics'!$C:$C,0))),"",INDEX('Policy Characteristics'!E:E,MATCH($C950,'Policy Characteristics'!$C:$C,0)))</f>
        <v>indst feedstock shifting</v>
      </c>
      <c r="L950" s="222">
        <f>IF(ISBLANK(INDEX('Policy Characteristics'!F:F,MATCH($C950,'Policy Characteristics'!$C:$C,0))),"",INDEX('Policy Characteristics'!F:F,MATCH($C950,'Policy Characteristics'!$C:$C,0)))</f>
        <v>0</v>
      </c>
      <c r="M950" s="222">
        <f>IF(ISBLANK(INDEX('Policy Characteristics'!G:G,MATCH($C950,'Policy Characteristics'!$C:$C,0))),"",INDEX('Policy Characteristics'!G:G,MATCH($C950,'Policy Characteristics'!$C:$C,0)))</f>
        <v>1</v>
      </c>
      <c r="N950" s="222">
        <f>IF(ISBLANK(INDEX('Policy Characteristics'!H:H,MATCH($C950,'Policy Characteristics'!$C:$C,0))),"",INDEX('Policy Characteristics'!H:H,MATCH($C950,'Policy Characteristics'!$C:$C,0)))</f>
        <v>0.01</v>
      </c>
      <c r="O950" s="354" t="str">
        <f>IF(ISBLANK(INDEX('Policy Characteristics'!I:I,MATCH($C950,'Policy Characteristics'!$C:$C,0))),"",INDEX('Policy Characteristics'!I:I,MATCH($C950,'Policy Characteristics'!$C:$C,0)))</f>
        <v>% of potential achieved</v>
      </c>
      <c r="P950" s="354" t="str">
        <f>IF(ISBLANK(INDEX('Policy Characteristics'!J:J,MATCH($C950,'Policy Characteristics'!$C:$C,0))),"",INDEX('Policy Characteristics'!J:J,MATCH($C950,'Policy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354" t="str">
        <f>IF(ISBLANK(INDEX('Policy Characteristics'!K:K,MATCH($C950,'Policy Characteristics'!$C:$C,0))),"",INDEX('Policy Characteristics'!K:K,MATCH($C950,'Policy Characteristics'!$C:$C,0)))</f>
        <v/>
      </c>
      <c r="R950" s="354" t="str">
        <f>IF(ISBLANK(INDEX('Policy Characteristics'!L:L,MATCH($C950,'Policy Characteristics'!$C:$C,0))),"",INDEX('Policy Characteristics'!L:L,MATCH($C950,'Policy Characteristics'!$C:$C,0)))</f>
        <v/>
      </c>
    </row>
    <row r="951" spans="1:18" s="345" customFormat="1" ht="19.899999999999999" customHeight="1">
      <c r="A951" s="354" t="str">
        <f>IF(ISBLANK(INDEX('Policy Characteristics'!A:A,MATCH($C951,'Policy Characteristics'!$C:$C,0))),"",INDEX('Policy Characteristics'!A:A,MATCH($C951,'Policy Characteristics'!$C:$C,0)))</f>
        <v>Industry</v>
      </c>
      <c r="B951" s="366" t="str">
        <f>IF(ISBLANK(INDEX('Policy Characteristics'!B:B,MATCH($C951,'Policy Characteristics'!$C:$C,0))),"",INDEX('Policy Characteristics'!B:B,MATCH($C951,'Policy Characteristics'!$C:$C,0)))</f>
        <v>Feedstock Shifting</v>
      </c>
      <c r="C951" s="354" t="str">
        <f t="shared" si="42"/>
        <v>Fraction of Feedstock Shifted</v>
      </c>
      <c r="D951" s="348" t="s">
        <v>796</v>
      </c>
      <c r="E951" s="253" t="s">
        <v>857</v>
      </c>
      <c r="F951" t="s">
        <v>797</v>
      </c>
      <c r="G951" s="253" t="s">
        <v>858</v>
      </c>
      <c r="H951" s="241">
        <v>2522</v>
      </c>
      <c r="I951" s="367" t="s">
        <v>680</v>
      </c>
      <c r="J951" s="368" t="str">
        <f>IF(ISBLANK(INDEX('Policy Characteristics'!D:D,MATCH($C951,'Policy Characteristics'!$C:$C,0))),"",INDEX('Policy Characteristics'!D:D,MATCH($C951,'Policy Characteristics'!$C:$C,0)))</f>
        <v>Feedstock Shifting</v>
      </c>
      <c r="K951" s="354" t="str">
        <f>IF(ISBLANK(INDEX('Policy Characteristics'!E:E,MATCH($C951,'Policy Characteristics'!$C:$C,0))),"",INDEX('Policy Characteristics'!E:E,MATCH($C951,'Policy Characteristics'!$C:$C,0)))</f>
        <v>indst feedstock shifting</v>
      </c>
      <c r="L951" s="222">
        <f>IF(ISBLANK(INDEX('Policy Characteristics'!F:F,MATCH($C951,'Policy Characteristics'!$C:$C,0))),"",INDEX('Policy Characteristics'!F:F,MATCH($C951,'Policy Characteristics'!$C:$C,0)))</f>
        <v>0</v>
      </c>
      <c r="M951" s="222">
        <f>IF(ISBLANK(INDEX('Policy Characteristics'!G:G,MATCH($C951,'Policy Characteristics'!$C:$C,0))),"",INDEX('Policy Characteristics'!G:G,MATCH($C951,'Policy Characteristics'!$C:$C,0)))</f>
        <v>1</v>
      </c>
      <c r="N951" s="222">
        <f>IF(ISBLANK(INDEX('Policy Characteristics'!H:H,MATCH($C951,'Policy Characteristics'!$C:$C,0))),"",INDEX('Policy Characteristics'!H:H,MATCH($C951,'Policy Characteristics'!$C:$C,0)))</f>
        <v>0.01</v>
      </c>
      <c r="O951" s="354" t="str">
        <f>IF(ISBLANK(INDEX('Policy Characteristics'!I:I,MATCH($C951,'Policy Characteristics'!$C:$C,0))),"",INDEX('Policy Characteristics'!I:I,MATCH($C951,'Policy Characteristics'!$C:$C,0)))</f>
        <v>% of potential achieved</v>
      </c>
      <c r="P951" s="354" t="str">
        <f>IF(ISBLANK(INDEX('Policy Characteristics'!J:J,MATCH($C951,'Policy Characteristics'!$C:$C,0))),"",INDEX('Policy Characteristics'!J:J,MATCH($C951,'Policy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354" t="str">
        <f>IF(ISBLANK(INDEX('Policy Characteristics'!K:K,MATCH($C951,'Policy Characteristics'!$C:$C,0))),"",INDEX('Policy Characteristics'!K:K,MATCH($C951,'Policy Characteristics'!$C:$C,0)))</f>
        <v/>
      </c>
      <c r="R951" s="354" t="str">
        <f>IF(ISBLANK(INDEX('Policy Characteristics'!L:L,MATCH($C951,'Policy Characteristics'!$C:$C,0))),"",INDEX('Policy Characteristics'!L:L,MATCH($C951,'Policy Characteristics'!$C:$C,0)))</f>
        <v/>
      </c>
    </row>
    <row r="952" spans="1:18" s="345" customFormat="1" ht="19.899999999999999" customHeight="1">
      <c r="A952" s="354" t="str">
        <f>IF(ISBLANK(INDEX('Policy Characteristics'!A:A,MATCH($C952,'Policy Characteristics'!$C:$C,0))),"",INDEX('Policy Characteristics'!A:A,MATCH($C952,'Policy Characteristics'!$C:$C,0)))</f>
        <v>Industry</v>
      </c>
      <c r="B952" s="366" t="str">
        <f>IF(ISBLANK(INDEX('Policy Characteristics'!B:B,MATCH($C952,'Policy Characteristics'!$C:$C,0))),"",INDEX('Policy Characteristics'!B:B,MATCH($C952,'Policy Characteristics'!$C:$C,0)))</f>
        <v>Feedstock Shifting</v>
      </c>
      <c r="C952" s="354" t="str">
        <f t="shared" si="42"/>
        <v>Fraction of Feedstock Shifted</v>
      </c>
      <c r="D952" s="348" t="s">
        <v>796</v>
      </c>
      <c r="E952" s="253" t="s">
        <v>859</v>
      </c>
      <c r="F952" t="s">
        <v>797</v>
      </c>
      <c r="G952" s="253" t="s">
        <v>860</v>
      </c>
      <c r="H952" s="241">
        <v>2523</v>
      </c>
      <c r="I952" s="367" t="s">
        <v>680</v>
      </c>
      <c r="J952" s="368" t="str">
        <f>IF(ISBLANK(INDEX('Policy Characteristics'!D:D,MATCH($C952,'Policy Characteristics'!$C:$C,0))),"",INDEX('Policy Characteristics'!D:D,MATCH($C952,'Policy Characteristics'!$C:$C,0)))</f>
        <v>Feedstock Shifting</v>
      </c>
      <c r="K952" s="354" t="str">
        <f>IF(ISBLANK(INDEX('Policy Characteristics'!E:E,MATCH($C952,'Policy Characteristics'!$C:$C,0))),"",INDEX('Policy Characteristics'!E:E,MATCH($C952,'Policy Characteristics'!$C:$C,0)))</f>
        <v>indst feedstock shifting</v>
      </c>
      <c r="L952" s="222">
        <f>IF(ISBLANK(INDEX('Policy Characteristics'!F:F,MATCH($C952,'Policy Characteristics'!$C:$C,0))),"",INDEX('Policy Characteristics'!F:F,MATCH($C952,'Policy Characteristics'!$C:$C,0)))</f>
        <v>0</v>
      </c>
      <c r="M952" s="222">
        <f>IF(ISBLANK(INDEX('Policy Characteristics'!G:G,MATCH($C952,'Policy Characteristics'!$C:$C,0))),"",INDEX('Policy Characteristics'!G:G,MATCH($C952,'Policy Characteristics'!$C:$C,0)))</f>
        <v>1</v>
      </c>
      <c r="N952" s="222">
        <f>IF(ISBLANK(INDEX('Policy Characteristics'!H:H,MATCH($C952,'Policy Characteristics'!$C:$C,0))),"",INDEX('Policy Characteristics'!H:H,MATCH($C952,'Policy Characteristics'!$C:$C,0)))</f>
        <v>0.01</v>
      </c>
      <c r="O952" s="354" t="str">
        <f>IF(ISBLANK(INDEX('Policy Characteristics'!I:I,MATCH($C952,'Policy Characteristics'!$C:$C,0))),"",INDEX('Policy Characteristics'!I:I,MATCH($C952,'Policy Characteristics'!$C:$C,0)))</f>
        <v>% of potential achieved</v>
      </c>
      <c r="P952" s="354" t="str">
        <f>IF(ISBLANK(INDEX('Policy Characteristics'!J:J,MATCH($C952,'Policy Characteristics'!$C:$C,0))),"",INDEX('Policy Characteristics'!J:J,MATCH($C952,'Policy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354" t="str">
        <f>IF(ISBLANK(INDEX('Policy Characteristics'!K:K,MATCH($C952,'Policy Characteristics'!$C:$C,0))),"",INDEX('Policy Characteristics'!K:K,MATCH($C952,'Policy Characteristics'!$C:$C,0)))</f>
        <v/>
      </c>
      <c r="R952" s="354" t="str">
        <f>IF(ISBLANK(INDEX('Policy Characteristics'!L:L,MATCH($C952,'Policy Characteristics'!$C:$C,0))),"",INDEX('Policy Characteristics'!L:L,MATCH($C952,'Policy Characteristics'!$C:$C,0)))</f>
        <v/>
      </c>
    </row>
    <row r="953" spans="1:18" s="345" customFormat="1" ht="19.899999999999999" customHeight="1">
      <c r="A953" s="354" t="str">
        <f>IF(ISBLANK(INDEX('Policy Characteristics'!A:A,MATCH($C953,'Policy Characteristics'!$C:$C,0))),"",INDEX('Policy Characteristics'!A:A,MATCH($C953,'Policy Characteristics'!$C:$C,0)))</f>
        <v>Industry</v>
      </c>
      <c r="B953" s="366" t="str">
        <f>IF(ISBLANK(INDEX('Policy Characteristics'!B:B,MATCH($C953,'Policy Characteristics'!$C:$C,0))),"",INDEX('Policy Characteristics'!B:B,MATCH($C953,'Policy Characteristics'!$C:$C,0)))</f>
        <v>Feedstock Shifting</v>
      </c>
      <c r="C953" s="354" t="str">
        <f t="shared" si="42"/>
        <v>Fraction of Feedstock Shifted</v>
      </c>
      <c r="D953" s="348" t="s">
        <v>796</v>
      </c>
      <c r="E953" s="253" t="s">
        <v>861</v>
      </c>
      <c r="F953" t="s">
        <v>797</v>
      </c>
      <c r="G953" s="253" t="s">
        <v>862</v>
      </c>
      <c r="H953" s="241">
        <v>2524</v>
      </c>
      <c r="I953" s="367" t="s">
        <v>680</v>
      </c>
      <c r="J953" s="368" t="str">
        <f>IF(ISBLANK(INDEX('Policy Characteristics'!D:D,MATCH($C953,'Policy Characteristics'!$C:$C,0))),"",INDEX('Policy Characteristics'!D:D,MATCH($C953,'Policy Characteristics'!$C:$C,0)))</f>
        <v>Feedstock Shifting</v>
      </c>
      <c r="K953" s="354" t="str">
        <f>IF(ISBLANK(INDEX('Policy Characteristics'!E:E,MATCH($C953,'Policy Characteristics'!$C:$C,0))),"",INDEX('Policy Characteristics'!E:E,MATCH($C953,'Policy Characteristics'!$C:$C,0)))</f>
        <v>indst feedstock shifting</v>
      </c>
      <c r="L953" s="222">
        <f>IF(ISBLANK(INDEX('Policy Characteristics'!F:F,MATCH($C953,'Policy Characteristics'!$C:$C,0))),"",INDEX('Policy Characteristics'!F:F,MATCH($C953,'Policy Characteristics'!$C:$C,0)))</f>
        <v>0</v>
      </c>
      <c r="M953" s="222">
        <f>IF(ISBLANK(INDEX('Policy Characteristics'!G:G,MATCH($C953,'Policy Characteristics'!$C:$C,0))),"",INDEX('Policy Characteristics'!G:G,MATCH($C953,'Policy Characteristics'!$C:$C,0)))</f>
        <v>1</v>
      </c>
      <c r="N953" s="222">
        <f>IF(ISBLANK(INDEX('Policy Characteristics'!H:H,MATCH($C953,'Policy Characteristics'!$C:$C,0))),"",INDEX('Policy Characteristics'!H:H,MATCH($C953,'Policy Characteristics'!$C:$C,0)))</f>
        <v>0.01</v>
      </c>
      <c r="O953" s="354" t="str">
        <f>IF(ISBLANK(INDEX('Policy Characteristics'!I:I,MATCH($C953,'Policy Characteristics'!$C:$C,0))),"",INDEX('Policy Characteristics'!I:I,MATCH($C953,'Policy Characteristics'!$C:$C,0)))</f>
        <v>% of potential achieved</v>
      </c>
      <c r="P953" s="354" t="str">
        <f>IF(ISBLANK(INDEX('Policy Characteristics'!J:J,MATCH($C953,'Policy Characteristics'!$C:$C,0))),"",INDEX('Policy Characteristics'!J:J,MATCH($C953,'Policy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354" t="str">
        <f>IF(ISBLANK(INDEX('Policy Characteristics'!K:K,MATCH($C953,'Policy Characteristics'!$C:$C,0))),"",INDEX('Policy Characteristics'!K:K,MATCH($C953,'Policy Characteristics'!$C:$C,0)))</f>
        <v/>
      </c>
      <c r="R953" s="354" t="str">
        <f>IF(ISBLANK(INDEX('Policy Characteristics'!L:L,MATCH($C953,'Policy Characteristics'!$C:$C,0))),"",INDEX('Policy Characteristics'!L:L,MATCH($C953,'Policy Characteristics'!$C:$C,0)))</f>
        <v/>
      </c>
    </row>
    <row r="954" spans="1:18" s="345" customFormat="1" ht="19.899999999999999" customHeight="1">
      <c r="A954" s="354" t="str">
        <f>IF(ISBLANK(INDEX('Policy Characteristics'!A:A,MATCH($C954,'Policy Characteristics'!$C:$C,0))),"",INDEX('Policy Characteristics'!A:A,MATCH($C954,'Policy Characteristics'!$C:$C,0)))</f>
        <v>Industry</v>
      </c>
      <c r="B954" s="366" t="str">
        <f>IF(ISBLANK(INDEX('Policy Characteristics'!B:B,MATCH($C954,'Policy Characteristics'!$C:$C,0))),"",INDEX('Policy Characteristics'!B:B,MATCH($C954,'Policy Characteristics'!$C:$C,0)))</f>
        <v>Feedstock Shifting</v>
      </c>
      <c r="C954" s="354" t="str">
        <f t="shared" si="42"/>
        <v>Fraction of Feedstock Shifted</v>
      </c>
      <c r="D954" s="348" t="s">
        <v>796</v>
      </c>
      <c r="E954" s="253" t="s">
        <v>863</v>
      </c>
      <c r="F954" t="s">
        <v>797</v>
      </c>
      <c r="G954" s="253" t="s">
        <v>864</v>
      </c>
      <c r="H954" s="241">
        <v>2525</v>
      </c>
      <c r="I954" s="367" t="s">
        <v>680</v>
      </c>
      <c r="J954" s="368" t="str">
        <f>IF(ISBLANK(INDEX('Policy Characteristics'!D:D,MATCH($C954,'Policy Characteristics'!$C:$C,0))),"",INDEX('Policy Characteristics'!D:D,MATCH($C954,'Policy Characteristics'!$C:$C,0)))</f>
        <v>Feedstock Shifting</v>
      </c>
      <c r="K954" s="354" t="str">
        <f>IF(ISBLANK(INDEX('Policy Characteristics'!E:E,MATCH($C954,'Policy Characteristics'!$C:$C,0))),"",INDEX('Policy Characteristics'!E:E,MATCH($C954,'Policy Characteristics'!$C:$C,0)))</f>
        <v>indst feedstock shifting</v>
      </c>
      <c r="L954" s="222">
        <f>IF(ISBLANK(INDEX('Policy Characteristics'!F:F,MATCH($C954,'Policy Characteristics'!$C:$C,0))),"",INDEX('Policy Characteristics'!F:F,MATCH($C954,'Policy Characteristics'!$C:$C,0)))</f>
        <v>0</v>
      </c>
      <c r="M954" s="222">
        <f>IF(ISBLANK(INDEX('Policy Characteristics'!G:G,MATCH($C954,'Policy Characteristics'!$C:$C,0))),"",INDEX('Policy Characteristics'!G:G,MATCH($C954,'Policy Characteristics'!$C:$C,0)))</f>
        <v>1</v>
      </c>
      <c r="N954" s="222">
        <f>IF(ISBLANK(INDEX('Policy Characteristics'!H:H,MATCH($C954,'Policy Characteristics'!$C:$C,0))),"",INDEX('Policy Characteristics'!H:H,MATCH($C954,'Policy Characteristics'!$C:$C,0)))</f>
        <v>0.01</v>
      </c>
      <c r="O954" s="354" t="str">
        <f>IF(ISBLANK(INDEX('Policy Characteristics'!I:I,MATCH($C954,'Policy Characteristics'!$C:$C,0))),"",INDEX('Policy Characteristics'!I:I,MATCH($C954,'Policy Characteristics'!$C:$C,0)))</f>
        <v>% of potential achieved</v>
      </c>
      <c r="P954" s="354" t="str">
        <f>IF(ISBLANK(INDEX('Policy Characteristics'!J:J,MATCH($C954,'Policy Characteristics'!$C:$C,0))),"",INDEX('Policy Characteristics'!J:J,MATCH($C954,'Policy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354" t="str">
        <f>IF(ISBLANK(INDEX('Policy Characteristics'!K:K,MATCH($C954,'Policy Characteristics'!$C:$C,0))),"",INDEX('Policy Characteristics'!K:K,MATCH($C954,'Policy Characteristics'!$C:$C,0)))</f>
        <v/>
      </c>
      <c r="R954" s="354" t="str">
        <f>IF(ISBLANK(INDEX('Policy Characteristics'!L:L,MATCH($C954,'Policy Characteristics'!$C:$C,0))),"",INDEX('Policy Characteristics'!L:L,MATCH($C954,'Policy Characteristics'!$C:$C,0)))</f>
        <v/>
      </c>
    </row>
    <row r="955" spans="1:18" s="345" customFormat="1" ht="19.899999999999999" customHeight="1">
      <c r="A955" s="354" t="str">
        <f>IF(ISBLANK(INDEX('Policy Characteristics'!A:A,MATCH($C955,'Policy Characteristics'!$C:$C,0))),"",INDEX('Policy Characteristics'!A:A,MATCH($C955,'Policy Characteristics'!$C:$C,0)))</f>
        <v>Industry</v>
      </c>
      <c r="B955" s="366" t="str">
        <f>IF(ISBLANK(INDEX('Policy Characteristics'!B:B,MATCH($C955,'Policy Characteristics'!$C:$C,0))),"",INDEX('Policy Characteristics'!B:B,MATCH($C955,'Policy Characteristics'!$C:$C,0)))</f>
        <v>Feedstock Shifting</v>
      </c>
      <c r="C955" s="354" t="str">
        <f t="shared" ref="C955:C1018" si="43">C$889</f>
        <v>Fraction of Feedstock Shifted</v>
      </c>
      <c r="D955" s="348" t="s">
        <v>796</v>
      </c>
      <c r="E955" s="253" t="s">
        <v>865</v>
      </c>
      <c r="F955" t="s">
        <v>797</v>
      </c>
      <c r="G955" s="253" t="s">
        <v>866</v>
      </c>
      <c r="H955" s="241">
        <v>2526</v>
      </c>
      <c r="I955" s="367" t="s">
        <v>680</v>
      </c>
      <c r="J955" s="368" t="str">
        <f>IF(ISBLANK(INDEX('Policy Characteristics'!D:D,MATCH($C955,'Policy Characteristics'!$C:$C,0))),"",INDEX('Policy Characteristics'!D:D,MATCH($C955,'Policy Characteristics'!$C:$C,0)))</f>
        <v>Feedstock Shifting</v>
      </c>
      <c r="K955" s="354" t="str">
        <f>IF(ISBLANK(INDEX('Policy Characteristics'!E:E,MATCH($C955,'Policy Characteristics'!$C:$C,0))),"",INDEX('Policy Characteristics'!E:E,MATCH($C955,'Policy Characteristics'!$C:$C,0)))</f>
        <v>indst feedstock shifting</v>
      </c>
      <c r="L955" s="222">
        <f>IF(ISBLANK(INDEX('Policy Characteristics'!F:F,MATCH($C955,'Policy Characteristics'!$C:$C,0))),"",INDEX('Policy Characteristics'!F:F,MATCH($C955,'Policy Characteristics'!$C:$C,0)))</f>
        <v>0</v>
      </c>
      <c r="M955" s="222">
        <f>IF(ISBLANK(INDEX('Policy Characteristics'!G:G,MATCH($C955,'Policy Characteristics'!$C:$C,0))),"",INDEX('Policy Characteristics'!G:G,MATCH($C955,'Policy Characteristics'!$C:$C,0)))</f>
        <v>1</v>
      </c>
      <c r="N955" s="222">
        <f>IF(ISBLANK(INDEX('Policy Characteristics'!H:H,MATCH($C955,'Policy Characteristics'!$C:$C,0))),"",INDEX('Policy Characteristics'!H:H,MATCH($C955,'Policy Characteristics'!$C:$C,0)))</f>
        <v>0.01</v>
      </c>
      <c r="O955" s="354" t="str">
        <f>IF(ISBLANK(INDEX('Policy Characteristics'!I:I,MATCH($C955,'Policy Characteristics'!$C:$C,0))),"",INDEX('Policy Characteristics'!I:I,MATCH($C955,'Policy Characteristics'!$C:$C,0)))</f>
        <v>% of potential achieved</v>
      </c>
      <c r="P955" s="354" t="str">
        <f>IF(ISBLANK(INDEX('Policy Characteristics'!J:J,MATCH($C955,'Policy Characteristics'!$C:$C,0))),"",INDEX('Policy Characteristics'!J:J,MATCH($C955,'Policy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354" t="str">
        <f>IF(ISBLANK(INDEX('Policy Characteristics'!K:K,MATCH($C955,'Policy Characteristics'!$C:$C,0))),"",INDEX('Policy Characteristics'!K:K,MATCH($C955,'Policy Characteristics'!$C:$C,0)))</f>
        <v/>
      </c>
      <c r="R955" s="354" t="str">
        <f>IF(ISBLANK(INDEX('Policy Characteristics'!L:L,MATCH($C955,'Policy Characteristics'!$C:$C,0))),"",INDEX('Policy Characteristics'!L:L,MATCH($C955,'Policy Characteristics'!$C:$C,0)))</f>
        <v/>
      </c>
    </row>
    <row r="956" spans="1:18" s="345" customFormat="1" ht="19.899999999999999" customHeight="1">
      <c r="A956" s="354" t="str">
        <f>IF(ISBLANK(INDEX('Policy Characteristics'!A:A,MATCH($C956,'Policy Characteristics'!$C:$C,0))),"",INDEX('Policy Characteristics'!A:A,MATCH($C956,'Policy Characteristics'!$C:$C,0)))</f>
        <v>Industry</v>
      </c>
      <c r="B956" s="366" t="str">
        <f>IF(ISBLANK(INDEX('Policy Characteristics'!B:B,MATCH($C956,'Policy Characteristics'!$C:$C,0))),"",INDEX('Policy Characteristics'!B:B,MATCH($C956,'Policy Characteristics'!$C:$C,0)))</f>
        <v>Feedstock Shifting</v>
      </c>
      <c r="C956" s="354" t="str">
        <f t="shared" si="43"/>
        <v>Fraction of Feedstock Shifted</v>
      </c>
      <c r="D956" s="348" t="s">
        <v>796</v>
      </c>
      <c r="E956" s="253" t="s">
        <v>867</v>
      </c>
      <c r="F956" t="s">
        <v>797</v>
      </c>
      <c r="G956" s="253" t="s">
        <v>868</v>
      </c>
      <c r="H956" s="241">
        <v>2527</v>
      </c>
      <c r="I956" s="367" t="s">
        <v>680</v>
      </c>
      <c r="J956" s="368" t="str">
        <f>IF(ISBLANK(INDEX('Policy Characteristics'!D:D,MATCH($C956,'Policy Characteristics'!$C:$C,0))),"",INDEX('Policy Characteristics'!D:D,MATCH($C956,'Policy Characteristics'!$C:$C,0)))</f>
        <v>Feedstock Shifting</v>
      </c>
      <c r="K956" s="354" t="str">
        <f>IF(ISBLANK(INDEX('Policy Characteristics'!E:E,MATCH($C956,'Policy Characteristics'!$C:$C,0))),"",INDEX('Policy Characteristics'!E:E,MATCH($C956,'Policy Characteristics'!$C:$C,0)))</f>
        <v>indst feedstock shifting</v>
      </c>
      <c r="L956" s="222">
        <f>IF(ISBLANK(INDEX('Policy Characteristics'!F:F,MATCH($C956,'Policy Characteristics'!$C:$C,0))),"",INDEX('Policy Characteristics'!F:F,MATCH($C956,'Policy Characteristics'!$C:$C,0)))</f>
        <v>0</v>
      </c>
      <c r="M956" s="222">
        <f>IF(ISBLANK(INDEX('Policy Characteristics'!G:G,MATCH($C956,'Policy Characteristics'!$C:$C,0))),"",INDEX('Policy Characteristics'!G:G,MATCH($C956,'Policy Characteristics'!$C:$C,0)))</f>
        <v>1</v>
      </c>
      <c r="N956" s="222">
        <f>IF(ISBLANK(INDEX('Policy Characteristics'!H:H,MATCH($C956,'Policy Characteristics'!$C:$C,0))),"",INDEX('Policy Characteristics'!H:H,MATCH($C956,'Policy Characteristics'!$C:$C,0)))</f>
        <v>0.01</v>
      </c>
      <c r="O956" s="354" t="str">
        <f>IF(ISBLANK(INDEX('Policy Characteristics'!I:I,MATCH($C956,'Policy Characteristics'!$C:$C,0))),"",INDEX('Policy Characteristics'!I:I,MATCH($C956,'Policy Characteristics'!$C:$C,0)))</f>
        <v>% of potential achieved</v>
      </c>
      <c r="P956" s="354" t="str">
        <f>IF(ISBLANK(INDEX('Policy Characteristics'!J:J,MATCH($C956,'Policy Characteristics'!$C:$C,0))),"",INDEX('Policy Characteristics'!J:J,MATCH($C956,'Policy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354" t="str">
        <f>IF(ISBLANK(INDEX('Policy Characteristics'!K:K,MATCH($C956,'Policy Characteristics'!$C:$C,0))),"",INDEX('Policy Characteristics'!K:K,MATCH($C956,'Policy Characteristics'!$C:$C,0)))</f>
        <v/>
      </c>
      <c r="R956" s="354" t="str">
        <f>IF(ISBLANK(INDEX('Policy Characteristics'!L:L,MATCH($C956,'Policy Characteristics'!$C:$C,0))),"",INDEX('Policy Characteristics'!L:L,MATCH($C956,'Policy Characteristics'!$C:$C,0)))</f>
        <v/>
      </c>
    </row>
    <row r="957" spans="1:18" s="345" customFormat="1" ht="19.899999999999999" customHeight="1">
      <c r="A957" s="354" t="str">
        <f>IF(ISBLANK(INDEX('Policy Characteristics'!A:A,MATCH($C957,'Policy Characteristics'!$C:$C,0))),"",INDEX('Policy Characteristics'!A:A,MATCH($C957,'Policy Characteristics'!$C:$C,0)))</f>
        <v>Industry</v>
      </c>
      <c r="B957" s="366" t="str">
        <f>IF(ISBLANK(INDEX('Policy Characteristics'!B:B,MATCH($C957,'Policy Characteristics'!$C:$C,0))),"",INDEX('Policy Characteristics'!B:B,MATCH($C957,'Policy Characteristics'!$C:$C,0)))</f>
        <v>Feedstock Shifting</v>
      </c>
      <c r="C957" s="354" t="str">
        <f t="shared" si="43"/>
        <v>Fraction of Feedstock Shifted</v>
      </c>
      <c r="D957" s="348" t="s">
        <v>796</v>
      </c>
      <c r="E957" s="253" t="s">
        <v>869</v>
      </c>
      <c r="F957" t="s">
        <v>797</v>
      </c>
      <c r="G957" s="253" t="s">
        <v>870</v>
      </c>
      <c r="H957" s="241">
        <v>2528</v>
      </c>
      <c r="I957" s="367" t="s">
        <v>680</v>
      </c>
      <c r="J957" s="368" t="str">
        <f>IF(ISBLANK(INDEX('Policy Characteristics'!D:D,MATCH($C957,'Policy Characteristics'!$C:$C,0))),"",INDEX('Policy Characteristics'!D:D,MATCH($C957,'Policy Characteristics'!$C:$C,0)))</f>
        <v>Feedstock Shifting</v>
      </c>
      <c r="K957" s="354" t="str">
        <f>IF(ISBLANK(INDEX('Policy Characteristics'!E:E,MATCH($C957,'Policy Characteristics'!$C:$C,0))),"",INDEX('Policy Characteristics'!E:E,MATCH($C957,'Policy Characteristics'!$C:$C,0)))</f>
        <v>indst feedstock shifting</v>
      </c>
      <c r="L957" s="222">
        <f>IF(ISBLANK(INDEX('Policy Characteristics'!F:F,MATCH($C957,'Policy Characteristics'!$C:$C,0))),"",INDEX('Policy Characteristics'!F:F,MATCH($C957,'Policy Characteristics'!$C:$C,0)))</f>
        <v>0</v>
      </c>
      <c r="M957" s="222">
        <f>IF(ISBLANK(INDEX('Policy Characteristics'!G:G,MATCH($C957,'Policy Characteristics'!$C:$C,0))),"",INDEX('Policy Characteristics'!G:G,MATCH($C957,'Policy Characteristics'!$C:$C,0)))</f>
        <v>1</v>
      </c>
      <c r="N957" s="222">
        <f>IF(ISBLANK(INDEX('Policy Characteristics'!H:H,MATCH($C957,'Policy Characteristics'!$C:$C,0))),"",INDEX('Policy Characteristics'!H:H,MATCH($C957,'Policy Characteristics'!$C:$C,0)))</f>
        <v>0.01</v>
      </c>
      <c r="O957" s="354" t="str">
        <f>IF(ISBLANK(INDEX('Policy Characteristics'!I:I,MATCH($C957,'Policy Characteristics'!$C:$C,0))),"",INDEX('Policy Characteristics'!I:I,MATCH($C957,'Policy Characteristics'!$C:$C,0)))</f>
        <v>% of potential achieved</v>
      </c>
      <c r="P957" s="354" t="str">
        <f>IF(ISBLANK(INDEX('Policy Characteristics'!J:J,MATCH($C957,'Policy Characteristics'!$C:$C,0))),"",INDEX('Policy Characteristics'!J:J,MATCH($C957,'Policy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354" t="str">
        <f>IF(ISBLANK(INDEX('Policy Characteristics'!K:K,MATCH($C957,'Policy Characteristics'!$C:$C,0))),"",INDEX('Policy Characteristics'!K:K,MATCH($C957,'Policy Characteristics'!$C:$C,0)))</f>
        <v/>
      </c>
      <c r="R957" s="354" t="str">
        <f>IF(ISBLANK(INDEX('Policy Characteristics'!L:L,MATCH($C957,'Policy Characteristics'!$C:$C,0))),"",INDEX('Policy Characteristics'!L:L,MATCH($C957,'Policy Characteristics'!$C:$C,0)))</f>
        <v/>
      </c>
    </row>
    <row r="958" spans="1:18" s="345" customFormat="1" ht="19.899999999999999" customHeight="1">
      <c r="A958" s="354" t="str">
        <f>IF(ISBLANK(INDEX('Policy Characteristics'!A:A,MATCH($C958,'Policy Characteristics'!$C:$C,0))),"",INDEX('Policy Characteristics'!A:A,MATCH($C958,'Policy Characteristics'!$C:$C,0)))</f>
        <v>Industry</v>
      </c>
      <c r="B958" s="366" t="str">
        <f>IF(ISBLANK(INDEX('Policy Characteristics'!B:B,MATCH($C958,'Policy Characteristics'!$C:$C,0))),"",INDEX('Policy Characteristics'!B:B,MATCH($C958,'Policy Characteristics'!$C:$C,0)))</f>
        <v>Feedstock Shifting</v>
      </c>
      <c r="C958" s="354" t="str">
        <f t="shared" si="43"/>
        <v>Fraction of Feedstock Shifted</v>
      </c>
      <c r="D958" s="348" t="s">
        <v>796</v>
      </c>
      <c r="E958" s="253" t="s">
        <v>871</v>
      </c>
      <c r="F958" t="s">
        <v>797</v>
      </c>
      <c r="G958" s="253" t="s">
        <v>872</v>
      </c>
      <c r="H958" s="241">
        <v>2529</v>
      </c>
      <c r="I958" s="367" t="s">
        <v>680</v>
      </c>
      <c r="J958" s="368" t="str">
        <f>IF(ISBLANK(INDEX('Policy Characteristics'!D:D,MATCH($C958,'Policy Characteristics'!$C:$C,0))),"",INDEX('Policy Characteristics'!D:D,MATCH($C958,'Policy Characteristics'!$C:$C,0)))</f>
        <v>Feedstock Shifting</v>
      </c>
      <c r="K958" s="354" t="str">
        <f>IF(ISBLANK(INDEX('Policy Characteristics'!E:E,MATCH($C958,'Policy Characteristics'!$C:$C,0))),"",INDEX('Policy Characteristics'!E:E,MATCH($C958,'Policy Characteristics'!$C:$C,0)))</f>
        <v>indst feedstock shifting</v>
      </c>
      <c r="L958" s="222">
        <f>IF(ISBLANK(INDEX('Policy Characteristics'!F:F,MATCH($C958,'Policy Characteristics'!$C:$C,0))),"",INDEX('Policy Characteristics'!F:F,MATCH($C958,'Policy Characteristics'!$C:$C,0)))</f>
        <v>0</v>
      </c>
      <c r="M958" s="222">
        <f>IF(ISBLANK(INDEX('Policy Characteristics'!G:G,MATCH($C958,'Policy Characteristics'!$C:$C,0))),"",INDEX('Policy Characteristics'!G:G,MATCH($C958,'Policy Characteristics'!$C:$C,0)))</f>
        <v>1</v>
      </c>
      <c r="N958" s="222">
        <f>IF(ISBLANK(INDEX('Policy Characteristics'!H:H,MATCH($C958,'Policy Characteristics'!$C:$C,0))),"",INDEX('Policy Characteristics'!H:H,MATCH($C958,'Policy Characteristics'!$C:$C,0)))</f>
        <v>0.01</v>
      </c>
      <c r="O958" s="354" t="str">
        <f>IF(ISBLANK(INDEX('Policy Characteristics'!I:I,MATCH($C958,'Policy Characteristics'!$C:$C,0))),"",INDEX('Policy Characteristics'!I:I,MATCH($C958,'Policy Characteristics'!$C:$C,0)))</f>
        <v>% of potential achieved</v>
      </c>
      <c r="P958" s="354" t="str">
        <f>IF(ISBLANK(INDEX('Policy Characteristics'!J:J,MATCH($C958,'Policy Characteristics'!$C:$C,0))),"",INDEX('Policy Characteristics'!J:J,MATCH($C958,'Policy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354" t="str">
        <f>IF(ISBLANK(INDEX('Policy Characteristics'!K:K,MATCH($C958,'Policy Characteristics'!$C:$C,0))),"",INDEX('Policy Characteristics'!K:K,MATCH($C958,'Policy Characteristics'!$C:$C,0)))</f>
        <v/>
      </c>
      <c r="R958" s="354" t="str">
        <f>IF(ISBLANK(INDEX('Policy Characteristics'!L:L,MATCH($C958,'Policy Characteristics'!$C:$C,0))),"",INDEX('Policy Characteristics'!L:L,MATCH($C958,'Policy Characteristics'!$C:$C,0)))</f>
        <v/>
      </c>
    </row>
    <row r="959" spans="1:18" s="345" customFormat="1" ht="19.899999999999999" customHeight="1">
      <c r="A959" s="354" t="str">
        <f>IF(ISBLANK(INDEX('Policy Characteristics'!A:A,MATCH($C959,'Policy Characteristics'!$C:$C,0))),"",INDEX('Policy Characteristics'!A:A,MATCH($C959,'Policy Characteristics'!$C:$C,0)))</f>
        <v>Industry</v>
      </c>
      <c r="B959" s="366" t="str">
        <f>IF(ISBLANK(INDEX('Policy Characteristics'!B:B,MATCH($C959,'Policy Characteristics'!$C:$C,0))),"",INDEX('Policy Characteristics'!B:B,MATCH($C959,'Policy Characteristics'!$C:$C,0)))</f>
        <v>Feedstock Shifting</v>
      </c>
      <c r="C959" s="354" t="str">
        <f t="shared" si="43"/>
        <v>Fraction of Feedstock Shifted</v>
      </c>
      <c r="D959" s="348" t="s">
        <v>798</v>
      </c>
      <c r="E959" s="253" t="s">
        <v>853</v>
      </c>
      <c r="F959" t="s">
        <v>799</v>
      </c>
      <c r="G959" s="253" t="s">
        <v>854</v>
      </c>
      <c r="H959" s="241">
        <v>2530</v>
      </c>
      <c r="I959" s="367" t="s">
        <v>680</v>
      </c>
      <c r="J959" s="368" t="str">
        <f>IF(ISBLANK(INDEX('Policy Characteristics'!D:D,MATCH($C959,'Policy Characteristics'!$C:$C,0))),"",INDEX('Policy Characteristics'!D:D,MATCH($C959,'Policy Characteristics'!$C:$C,0)))</f>
        <v>Feedstock Shifting</v>
      </c>
      <c r="K959" s="354" t="str">
        <f>IF(ISBLANK(INDEX('Policy Characteristics'!E:E,MATCH($C959,'Policy Characteristics'!$C:$C,0))),"",INDEX('Policy Characteristics'!E:E,MATCH($C959,'Policy Characteristics'!$C:$C,0)))</f>
        <v>indst feedstock shifting</v>
      </c>
      <c r="L959" s="222">
        <f>IF(ISBLANK(INDEX('Policy Characteristics'!F:F,MATCH($C959,'Policy Characteristics'!$C:$C,0))),"",INDEX('Policy Characteristics'!F:F,MATCH($C959,'Policy Characteristics'!$C:$C,0)))</f>
        <v>0</v>
      </c>
      <c r="M959" s="222">
        <f>IF(ISBLANK(INDEX('Policy Characteristics'!G:G,MATCH($C959,'Policy Characteristics'!$C:$C,0))),"",INDEX('Policy Characteristics'!G:G,MATCH($C959,'Policy Characteristics'!$C:$C,0)))</f>
        <v>1</v>
      </c>
      <c r="N959" s="222">
        <f>IF(ISBLANK(INDEX('Policy Characteristics'!H:H,MATCH($C959,'Policy Characteristics'!$C:$C,0))),"",INDEX('Policy Characteristics'!H:H,MATCH($C959,'Policy Characteristics'!$C:$C,0)))</f>
        <v>0.01</v>
      </c>
      <c r="O959" s="354" t="str">
        <f>IF(ISBLANK(INDEX('Policy Characteristics'!I:I,MATCH($C959,'Policy Characteristics'!$C:$C,0))),"",INDEX('Policy Characteristics'!I:I,MATCH($C959,'Policy Characteristics'!$C:$C,0)))</f>
        <v>% of potential achieved</v>
      </c>
      <c r="P959" s="354" t="str">
        <f>IF(ISBLANK(INDEX('Policy Characteristics'!J:J,MATCH($C959,'Policy Characteristics'!$C:$C,0))),"",INDEX('Policy Characteristics'!J:J,MATCH($C959,'Policy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354" t="str">
        <f>IF(ISBLANK(INDEX('Policy Characteristics'!K:K,MATCH($C959,'Policy Characteristics'!$C:$C,0))),"",INDEX('Policy Characteristics'!K:K,MATCH($C959,'Policy Characteristics'!$C:$C,0)))</f>
        <v/>
      </c>
      <c r="R959" s="354" t="str">
        <f>IF(ISBLANK(INDEX('Policy Characteristics'!L:L,MATCH($C959,'Policy Characteristics'!$C:$C,0))),"",INDEX('Policy Characteristics'!L:L,MATCH($C959,'Policy Characteristics'!$C:$C,0)))</f>
        <v/>
      </c>
    </row>
    <row r="960" spans="1:18" s="345" customFormat="1" ht="19.899999999999999" customHeight="1">
      <c r="A960" s="354" t="str">
        <f>IF(ISBLANK(INDEX('Policy Characteristics'!A:A,MATCH($C960,'Policy Characteristics'!$C:$C,0))),"",INDEX('Policy Characteristics'!A:A,MATCH($C960,'Policy Characteristics'!$C:$C,0)))</f>
        <v>Industry</v>
      </c>
      <c r="B960" s="366" t="str">
        <f>IF(ISBLANK(INDEX('Policy Characteristics'!B:B,MATCH($C960,'Policy Characteristics'!$C:$C,0))),"",INDEX('Policy Characteristics'!B:B,MATCH($C960,'Policy Characteristics'!$C:$C,0)))</f>
        <v>Feedstock Shifting</v>
      </c>
      <c r="C960" s="354" t="str">
        <f t="shared" si="43"/>
        <v>Fraction of Feedstock Shifted</v>
      </c>
      <c r="D960" s="348" t="s">
        <v>798</v>
      </c>
      <c r="E960" s="253" t="s">
        <v>855</v>
      </c>
      <c r="F960" t="s">
        <v>799</v>
      </c>
      <c r="G960" s="253" t="s">
        <v>856</v>
      </c>
      <c r="H960" s="241">
        <v>2531</v>
      </c>
      <c r="I960" s="367" t="s">
        <v>680</v>
      </c>
      <c r="J960" s="368" t="str">
        <f>IF(ISBLANK(INDEX('Policy Characteristics'!D:D,MATCH($C960,'Policy Characteristics'!$C:$C,0))),"",INDEX('Policy Characteristics'!D:D,MATCH($C960,'Policy Characteristics'!$C:$C,0)))</f>
        <v>Feedstock Shifting</v>
      </c>
      <c r="K960" s="354" t="str">
        <f>IF(ISBLANK(INDEX('Policy Characteristics'!E:E,MATCH($C960,'Policy Characteristics'!$C:$C,0))),"",INDEX('Policy Characteristics'!E:E,MATCH($C960,'Policy Characteristics'!$C:$C,0)))</f>
        <v>indst feedstock shifting</v>
      </c>
      <c r="L960" s="222">
        <f>IF(ISBLANK(INDEX('Policy Characteristics'!F:F,MATCH($C960,'Policy Characteristics'!$C:$C,0))),"",INDEX('Policy Characteristics'!F:F,MATCH($C960,'Policy Characteristics'!$C:$C,0)))</f>
        <v>0</v>
      </c>
      <c r="M960" s="222">
        <f>IF(ISBLANK(INDEX('Policy Characteristics'!G:G,MATCH($C960,'Policy Characteristics'!$C:$C,0))),"",INDEX('Policy Characteristics'!G:G,MATCH($C960,'Policy Characteristics'!$C:$C,0)))</f>
        <v>1</v>
      </c>
      <c r="N960" s="222">
        <f>IF(ISBLANK(INDEX('Policy Characteristics'!H:H,MATCH($C960,'Policy Characteristics'!$C:$C,0))),"",INDEX('Policy Characteristics'!H:H,MATCH($C960,'Policy Characteristics'!$C:$C,0)))</f>
        <v>0.01</v>
      </c>
      <c r="O960" s="354" t="str">
        <f>IF(ISBLANK(INDEX('Policy Characteristics'!I:I,MATCH($C960,'Policy Characteristics'!$C:$C,0))),"",INDEX('Policy Characteristics'!I:I,MATCH($C960,'Policy Characteristics'!$C:$C,0)))</f>
        <v>% of potential achieved</v>
      </c>
      <c r="P960" s="354" t="str">
        <f>IF(ISBLANK(INDEX('Policy Characteristics'!J:J,MATCH($C960,'Policy Characteristics'!$C:$C,0))),"",INDEX('Policy Characteristics'!J:J,MATCH($C960,'Policy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354" t="str">
        <f>IF(ISBLANK(INDEX('Policy Characteristics'!K:K,MATCH($C960,'Policy Characteristics'!$C:$C,0))),"",INDEX('Policy Characteristics'!K:K,MATCH($C960,'Policy Characteristics'!$C:$C,0)))</f>
        <v/>
      </c>
      <c r="R960" s="354" t="str">
        <f>IF(ISBLANK(INDEX('Policy Characteristics'!L:L,MATCH($C960,'Policy Characteristics'!$C:$C,0))),"",INDEX('Policy Characteristics'!L:L,MATCH($C960,'Policy Characteristics'!$C:$C,0)))</f>
        <v/>
      </c>
    </row>
    <row r="961" spans="1:18" s="345" customFormat="1" ht="19.899999999999999" customHeight="1">
      <c r="A961" s="354" t="str">
        <f>IF(ISBLANK(INDEX('Policy Characteristics'!A:A,MATCH($C961,'Policy Characteristics'!$C:$C,0))),"",INDEX('Policy Characteristics'!A:A,MATCH($C961,'Policy Characteristics'!$C:$C,0)))</f>
        <v>Industry</v>
      </c>
      <c r="B961" s="366" t="str">
        <f>IF(ISBLANK(INDEX('Policy Characteristics'!B:B,MATCH($C961,'Policy Characteristics'!$C:$C,0))),"",INDEX('Policy Characteristics'!B:B,MATCH($C961,'Policy Characteristics'!$C:$C,0)))</f>
        <v>Feedstock Shifting</v>
      </c>
      <c r="C961" s="354" t="str">
        <f t="shared" si="43"/>
        <v>Fraction of Feedstock Shifted</v>
      </c>
      <c r="D961" s="348" t="s">
        <v>798</v>
      </c>
      <c r="E961" s="253" t="s">
        <v>857</v>
      </c>
      <c r="F961" t="s">
        <v>799</v>
      </c>
      <c r="G961" s="253" t="s">
        <v>858</v>
      </c>
      <c r="H961" s="241">
        <v>2532</v>
      </c>
      <c r="I961" s="367" t="s">
        <v>680</v>
      </c>
      <c r="J961" s="368" t="str">
        <f>IF(ISBLANK(INDEX('Policy Characteristics'!D:D,MATCH($C961,'Policy Characteristics'!$C:$C,0))),"",INDEX('Policy Characteristics'!D:D,MATCH($C961,'Policy Characteristics'!$C:$C,0)))</f>
        <v>Feedstock Shifting</v>
      </c>
      <c r="K961" s="354" t="str">
        <f>IF(ISBLANK(INDEX('Policy Characteristics'!E:E,MATCH($C961,'Policy Characteristics'!$C:$C,0))),"",INDEX('Policy Characteristics'!E:E,MATCH($C961,'Policy Characteristics'!$C:$C,0)))</f>
        <v>indst feedstock shifting</v>
      </c>
      <c r="L961" s="222">
        <f>IF(ISBLANK(INDEX('Policy Characteristics'!F:F,MATCH($C961,'Policy Characteristics'!$C:$C,0))),"",INDEX('Policy Characteristics'!F:F,MATCH($C961,'Policy Characteristics'!$C:$C,0)))</f>
        <v>0</v>
      </c>
      <c r="M961" s="222">
        <f>IF(ISBLANK(INDEX('Policy Characteristics'!G:G,MATCH($C961,'Policy Characteristics'!$C:$C,0))),"",INDEX('Policy Characteristics'!G:G,MATCH($C961,'Policy Characteristics'!$C:$C,0)))</f>
        <v>1</v>
      </c>
      <c r="N961" s="222">
        <f>IF(ISBLANK(INDEX('Policy Characteristics'!H:H,MATCH($C961,'Policy Characteristics'!$C:$C,0))),"",INDEX('Policy Characteristics'!H:H,MATCH($C961,'Policy Characteristics'!$C:$C,0)))</f>
        <v>0.01</v>
      </c>
      <c r="O961" s="354" t="str">
        <f>IF(ISBLANK(INDEX('Policy Characteristics'!I:I,MATCH($C961,'Policy Characteristics'!$C:$C,0))),"",INDEX('Policy Characteristics'!I:I,MATCH($C961,'Policy Characteristics'!$C:$C,0)))</f>
        <v>% of potential achieved</v>
      </c>
      <c r="P961" s="354" t="str">
        <f>IF(ISBLANK(INDEX('Policy Characteristics'!J:J,MATCH($C961,'Policy Characteristics'!$C:$C,0))),"",INDEX('Policy Characteristics'!J:J,MATCH($C961,'Policy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354" t="str">
        <f>IF(ISBLANK(INDEX('Policy Characteristics'!K:K,MATCH($C961,'Policy Characteristics'!$C:$C,0))),"",INDEX('Policy Characteristics'!K:K,MATCH($C961,'Policy Characteristics'!$C:$C,0)))</f>
        <v/>
      </c>
      <c r="R961" s="354" t="str">
        <f>IF(ISBLANK(INDEX('Policy Characteristics'!L:L,MATCH($C961,'Policy Characteristics'!$C:$C,0))),"",INDEX('Policy Characteristics'!L:L,MATCH($C961,'Policy Characteristics'!$C:$C,0)))</f>
        <v/>
      </c>
    </row>
    <row r="962" spans="1:18" s="345" customFormat="1" ht="19.899999999999999" customHeight="1">
      <c r="A962" s="354" t="str">
        <f>IF(ISBLANK(INDEX('Policy Characteristics'!A:A,MATCH($C962,'Policy Characteristics'!$C:$C,0))),"",INDEX('Policy Characteristics'!A:A,MATCH($C962,'Policy Characteristics'!$C:$C,0)))</f>
        <v>Industry</v>
      </c>
      <c r="B962" s="366" t="str">
        <f>IF(ISBLANK(INDEX('Policy Characteristics'!B:B,MATCH($C962,'Policy Characteristics'!$C:$C,0))),"",INDEX('Policy Characteristics'!B:B,MATCH($C962,'Policy Characteristics'!$C:$C,0)))</f>
        <v>Feedstock Shifting</v>
      </c>
      <c r="C962" s="354" t="str">
        <f t="shared" si="43"/>
        <v>Fraction of Feedstock Shifted</v>
      </c>
      <c r="D962" s="348" t="s">
        <v>798</v>
      </c>
      <c r="E962" s="253" t="s">
        <v>859</v>
      </c>
      <c r="F962" t="s">
        <v>799</v>
      </c>
      <c r="G962" s="253" t="s">
        <v>860</v>
      </c>
      <c r="H962" s="241">
        <v>2533</v>
      </c>
      <c r="I962" s="367" t="s">
        <v>680</v>
      </c>
      <c r="J962" s="368" t="str">
        <f>IF(ISBLANK(INDEX('Policy Characteristics'!D:D,MATCH($C962,'Policy Characteristics'!$C:$C,0))),"",INDEX('Policy Characteristics'!D:D,MATCH($C962,'Policy Characteristics'!$C:$C,0)))</f>
        <v>Feedstock Shifting</v>
      </c>
      <c r="K962" s="354" t="str">
        <f>IF(ISBLANK(INDEX('Policy Characteristics'!E:E,MATCH($C962,'Policy Characteristics'!$C:$C,0))),"",INDEX('Policy Characteristics'!E:E,MATCH($C962,'Policy Characteristics'!$C:$C,0)))</f>
        <v>indst feedstock shifting</v>
      </c>
      <c r="L962" s="222">
        <f>IF(ISBLANK(INDEX('Policy Characteristics'!F:F,MATCH($C962,'Policy Characteristics'!$C:$C,0))),"",INDEX('Policy Characteristics'!F:F,MATCH($C962,'Policy Characteristics'!$C:$C,0)))</f>
        <v>0</v>
      </c>
      <c r="M962" s="222">
        <f>IF(ISBLANK(INDEX('Policy Characteristics'!G:G,MATCH($C962,'Policy Characteristics'!$C:$C,0))),"",INDEX('Policy Characteristics'!G:G,MATCH($C962,'Policy Characteristics'!$C:$C,0)))</f>
        <v>1</v>
      </c>
      <c r="N962" s="222">
        <f>IF(ISBLANK(INDEX('Policy Characteristics'!H:H,MATCH($C962,'Policy Characteristics'!$C:$C,0))),"",INDEX('Policy Characteristics'!H:H,MATCH($C962,'Policy Characteristics'!$C:$C,0)))</f>
        <v>0.01</v>
      </c>
      <c r="O962" s="354" t="str">
        <f>IF(ISBLANK(INDEX('Policy Characteristics'!I:I,MATCH($C962,'Policy Characteristics'!$C:$C,0))),"",INDEX('Policy Characteristics'!I:I,MATCH($C962,'Policy Characteristics'!$C:$C,0)))</f>
        <v>% of potential achieved</v>
      </c>
      <c r="P962" s="354" t="str">
        <f>IF(ISBLANK(INDEX('Policy Characteristics'!J:J,MATCH($C962,'Policy Characteristics'!$C:$C,0))),"",INDEX('Policy Characteristics'!J:J,MATCH($C962,'Policy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354" t="str">
        <f>IF(ISBLANK(INDEX('Policy Characteristics'!K:K,MATCH($C962,'Policy Characteristics'!$C:$C,0))),"",INDEX('Policy Characteristics'!K:K,MATCH($C962,'Policy Characteristics'!$C:$C,0)))</f>
        <v/>
      </c>
      <c r="R962" s="354" t="str">
        <f>IF(ISBLANK(INDEX('Policy Characteristics'!L:L,MATCH($C962,'Policy Characteristics'!$C:$C,0))),"",INDEX('Policy Characteristics'!L:L,MATCH($C962,'Policy Characteristics'!$C:$C,0)))</f>
        <v/>
      </c>
    </row>
    <row r="963" spans="1:18" s="345" customFormat="1" ht="19.899999999999999" customHeight="1">
      <c r="A963" s="354" t="str">
        <f>IF(ISBLANK(INDEX('Policy Characteristics'!A:A,MATCH($C963,'Policy Characteristics'!$C:$C,0))),"",INDEX('Policy Characteristics'!A:A,MATCH($C963,'Policy Characteristics'!$C:$C,0)))</f>
        <v>Industry</v>
      </c>
      <c r="B963" s="366" t="str">
        <f>IF(ISBLANK(INDEX('Policy Characteristics'!B:B,MATCH($C963,'Policy Characteristics'!$C:$C,0))),"",INDEX('Policy Characteristics'!B:B,MATCH($C963,'Policy Characteristics'!$C:$C,0)))</f>
        <v>Feedstock Shifting</v>
      </c>
      <c r="C963" s="354" t="str">
        <f t="shared" si="43"/>
        <v>Fraction of Feedstock Shifted</v>
      </c>
      <c r="D963" s="348" t="s">
        <v>798</v>
      </c>
      <c r="E963" s="253" t="s">
        <v>861</v>
      </c>
      <c r="F963" t="s">
        <v>799</v>
      </c>
      <c r="G963" s="253" t="s">
        <v>862</v>
      </c>
      <c r="H963" s="241">
        <v>2534</v>
      </c>
      <c r="I963" s="367" t="s">
        <v>680</v>
      </c>
      <c r="J963" s="368" t="str">
        <f>IF(ISBLANK(INDEX('Policy Characteristics'!D:D,MATCH($C963,'Policy Characteristics'!$C:$C,0))),"",INDEX('Policy Characteristics'!D:D,MATCH($C963,'Policy Characteristics'!$C:$C,0)))</f>
        <v>Feedstock Shifting</v>
      </c>
      <c r="K963" s="354" t="str">
        <f>IF(ISBLANK(INDEX('Policy Characteristics'!E:E,MATCH($C963,'Policy Characteristics'!$C:$C,0))),"",INDEX('Policy Characteristics'!E:E,MATCH($C963,'Policy Characteristics'!$C:$C,0)))</f>
        <v>indst feedstock shifting</v>
      </c>
      <c r="L963" s="222">
        <f>IF(ISBLANK(INDEX('Policy Characteristics'!F:F,MATCH($C963,'Policy Characteristics'!$C:$C,0))),"",INDEX('Policy Characteristics'!F:F,MATCH($C963,'Policy Characteristics'!$C:$C,0)))</f>
        <v>0</v>
      </c>
      <c r="M963" s="222">
        <f>IF(ISBLANK(INDEX('Policy Characteristics'!G:G,MATCH($C963,'Policy Characteristics'!$C:$C,0))),"",INDEX('Policy Characteristics'!G:G,MATCH($C963,'Policy Characteristics'!$C:$C,0)))</f>
        <v>1</v>
      </c>
      <c r="N963" s="222">
        <f>IF(ISBLANK(INDEX('Policy Characteristics'!H:H,MATCH($C963,'Policy Characteristics'!$C:$C,0))),"",INDEX('Policy Characteristics'!H:H,MATCH($C963,'Policy Characteristics'!$C:$C,0)))</f>
        <v>0.01</v>
      </c>
      <c r="O963" s="354" t="str">
        <f>IF(ISBLANK(INDEX('Policy Characteristics'!I:I,MATCH($C963,'Policy Characteristics'!$C:$C,0))),"",INDEX('Policy Characteristics'!I:I,MATCH($C963,'Policy Characteristics'!$C:$C,0)))</f>
        <v>% of potential achieved</v>
      </c>
      <c r="P963" s="354" t="str">
        <f>IF(ISBLANK(INDEX('Policy Characteristics'!J:J,MATCH($C963,'Policy Characteristics'!$C:$C,0))),"",INDEX('Policy Characteristics'!J:J,MATCH($C963,'Policy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354" t="str">
        <f>IF(ISBLANK(INDEX('Policy Characteristics'!K:K,MATCH($C963,'Policy Characteristics'!$C:$C,0))),"",INDEX('Policy Characteristics'!K:K,MATCH($C963,'Policy Characteristics'!$C:$C,0)))</f>
        <v/>
      </c>
      <c r="R963" s="354" t="str">
        <f>IF(ISBLANK(INDEX('Policy Characteristics'!L:L,MATCH($C963,'Policy Characteristics'!$C:$C,0))),"",INDEX('Policy Characteristics'!L:L,MATCH($C963,'Policy Characteristics'!$C:$C,0)))</f>
        <v/>
      </c>
    </row>
    <row r="964" spans="1:18" s="345" customFormat="1" ht="19.899999999999999" customHeight="1">
      <c r="A964" s="354" t="str">
        <f>IF(ISBLANK(INDEX('Policy Characteristics'!A:A,MATCH($C964,'Policy Characteristics'!$C:$C,0))),"",INDEX('Policy Characteristics'!A:A,MATCH($C964,'Policy Characteristics'!$C:$C,0)))</f>
        <v>Industry</v>
      </c>
      <c r="B964" s="366" t="str">
        <f>IF(ISBLANK(INDEX('Policy Characteristics'!B:B,MATCH($C964,'Policy Characteristics'!$C:$C,0))),"",INDEX('Policy Characteristics'!B:B,MATCH($C964,'Policy Characteristics'!$C:$C,0)))</f>
        <v>Feedstock Shifting</v>
      </c>
      <c r="C964" s="354" t="str">
        <f t="shared" si="43"/>
        <v>Fraction of Feedstock Shifted</v>
      </c>
      <c r="D964" s="348" t="s">
        <v>798</v>
      </c>
      <c r="E964" s="253" t="s">
        <v>863</v>
      </c>
      <c r="F964" t="s">
        <v>799</v>
      </c>
      <c r="G964" s="253" t="s">
        <v>864</v>
      </c>
      <c r="H964" s="241">
        <v>2535</v>
      </c>
      <c r="I964" s="367" t="s">
        <v>680</v>
      </c>
      <c r="J964" s="368" t="str">
        <f>IF(ISBLANK(INDEX('Policy Characteristics'!D:D,MATCH($C964,'Policy Characteristics'!$C:$C,0))),"",INDEX('Policy Characteristics'!D:D,MATCH($C964,'Policy Characteristics'!$C:$C,0)))</f>
        <v>Feedstock Shifting</v>
      </c>
      <c r="K964" s="354" t="str">
        <f>IF(ISBLANK(INDEX('Policy Characteristics'!E:E,MATCH($C964,'Policy Characteristics'!$C:$C,0))),"",INDEX('Policy Characteristics'!E:E,MATCH($C964,'Policy Characteristics'!$C:$C,0)))</f>
        <v>indst feedstock shifting</v>
      </c>
      <c r="L964" s="222">
        <f>IF(ISBLANK(INDEX('Policy Characteristics'!F:F,MATCH($C964,'Policy Characteristics'!$C:$C,0))),"",INDEX('Policy Characteristics'!F:F,MATCH($C964,'Policy Characteristics'!$C:$C,0)))</f>
        <v>0</v>
      </c>
      <c r="M964" s="222">
        <f>IF(ISBLANK(INDEX('Policy Characteristics'!G:G,MATCH($C964,'Policy Characteristics'!$C:$C,0))),"",INDEX('Policy Characteristics'!G:G,MATCH($C964,'Policy Characteristics'!$C:$C,0)))</f>
        <v>1</v>
      </c>
      <c r="N964" s="222">
        <f>IF(ISBLANK(INDEX('Policy Characteristics'!H:H,MATCH($C964,'Policy Characteristics'!$C:$C,0))),"",INDEX('Policy Characteristics'!H:H,MATCH($C964,'Policy Characteristics'!$C:$C,0)))</f>
        <v>0.01</v>
      </c>
      <c r="O964" s="354" t="str">
        <f>IF(ISBLANK(INDEX('Policy Characteristics'!I:I,MATCH($C964,'Policy Characteristics'!$C:$C,0))),"",INDEX('Policy Characteristics'!I:I,MATCH($C964,'Policy Characteristics'!$C:$C,0)))</f>
        <v>% of potential achieved</v>
      </c>
      <c r="P964" s="354" t="str">
        <f>IF(ISBLANK(INDEX('Policy Characteristics'!J:J,MATCH($C964,'Policy Characteristics'!$C:$C,0))),"",INDEX('Policy Characteristics'!J:J,MATCH($C964,'Policy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354" t="str">
        <f>IF(ISBLANK(INDEX('Policy Characteristics'!K:K,MATCH($C964,'Policy Characteristics'!$C:$C,0))),"",INDEX('Policy Characteristics'!K:K,MATCH($C964,'Policy Characteristics'!$C:$C,0)))</f>
        <v/>
      </c>
      <c r="R964" s="354" t="str">
        <f>IF(ISBLANK(INDEX('Policy Characteristics'!L:L,MATCH($C964,'Policy Characteristics'!$C:$C,0))),"",INDEX('Policy Characteristics'!L:L,MATCH($C964,'Policy Characteristics'!$C:$C,0)))</f>
        <v/>
      </c>
    </row>
    <row r="965" spans="1:18" s="345" customFormat="1" ht="19.899999999999999" customHeight="1">
      <c r="A965" s="354" t="str">
        <f>IF(ISBLANK(INDEX('Policy Characteristics'!A:A,MATCH($C965,'Policy Characteristics'!$C:$C,0))),"",INDEX('Policy Characteristics'!A:A,MATCH($C965,'Policy Characteristics'!$C:$C,0)))</f>
        <v>Industry</v>
      </c>
      <c r="B965" s="366" t="str">
        <f>IF(ISBLANK(INDEX('Policy Characteristics'!B:B,MATCH($C965,'Policy Characteristics'!$C:$C,0))),"",INDEX('Policy Characteristics'!B:B,MATCH($C965,'Policy Characteristics'!$C:$C,0)))</f>
        <v>Feedstock Shifting</v>
      </c>
      <c r="C965" s="354" t="str">
        <f t="shared" si="43"/>
        <v>Fraction of Feedstock Shifted</v>
      </c>
      <c r="D965" s="348" t="s">
        <v>798</v>
      </c>
      <c r="E965" s="253" t="s">
        <v>865</v>
      </c>
      <c r="F965" t="s">
        <v>799</v>
      </c>
      <c r="G965" s="253" t="s">
        <v>866</v>
      </c>
      <c r="H965" s="241">
        <v>2536</v>
      </c>
      <c r="I965" s="367" t="s">
        <v>680</v>
      </c>
      <c r="J965" s="368" t="str">
        <f>IF(ISBLANK(INDEX('Policy Characteristics'!D:D,MATCH($C965,'Policy Characteristics'!$C:$C,0))),"",INDEX('Policy Characteristics'!D:D,MATCH($C965,'Policy Characteristics'!$C:$C,0)))</f>
        <v>Feedstock Shifting</v>
      </c>
      <c r="K965" s="354" t="str">
        <f>IF(ISBLANK(INDEX('Policy Characteristics'!E:E,MATCH($C965,'Policy Characteristics'!$C:$C,0))),"",INDEX('Policy Characteristics'!E:E,MATCH($C965,'Policy Characteristics'!$C:$C,0)))</f>
        <v>indst feedstock shifting</v>
      </c>
      <c r="L965" s="222">
        <f>IF(ISBLANK(INDEX('Policy Characteristics'!F:F,MATCH($C965,'Policy Characteristics'!$C:$C,0))),"",INDEX('Policy Characteristics'!F:F,MATCH($C965,'Policy Characteristics'!$C:$C,0)))</f>
        <v>0</v>
      </c>
      <c r="M965" s="222">
        <f>IF(ISBLANK(INDEX('Policy Characteristics'!G:G,MATCH($C965,'Policy Characteristics'!$C:$C,0))),"",INDEX('Policy Characteristics'!G:G,MATCH($C965,'Policy Characteristics'!$C:$C,0)))</f>
        <v>1</v>
      </c>
      <c r="N965" s="222">
        <f>IF(ISBLANK(INDEX('Policy Characteristics'!H:H,MATCH($C965,'Policy Characteristics'!$C:$C,0))),"",INDEX('Policy Characteristics'!H:H,MATCH($C965,'Policy Characteristics'!$C:$C,0)))</f>
        <v>0.01</v>
      </c>
      <c r="O965" s="354" t="str">
        <f>IF(ISBLANK(INDEX('Policy Characteristics'!I:I,MATCH($C965,'Policy Characteristics'!$C:$C,0))),"",INDEX('Policy Characteristics'!I:I,MATCH($C965,'Policy Characteristics'!$C:$C,0)))</f>
        <v>% of potential achieved</v>
      </c>
      <c r="P965" s="354" t="str">
        <f>IF(ISBLANK(INDEX('Policy Characteristics'!J:J,MATCH($C965,'Policy Characteristics'!$C:$C,0))),"",INDEX('Policy Characteristics'!J:J,MATCH($C965,'Policy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354" t="str">
        <f>IF(ISBLANK(INDEX('Policy Characteristics'!K:K,MATCH($C965,'Policy Characteristics'!$C:$C,0))),"",INDEX('Policy Characteristics'!K:K,MATCH($C965,'Policy Characteristics'!$C:$C,0)))</f>
        <v/>
      </c>
      <c r="R965" s="354" t="str">
        <f>IF(ISBLANK(INDEX('Policy Characteristics'!L:L,MATCH($C965,'Policy Characteristics'!$C:$C,0))),"",INDEX('Policy Characteristics'!L:L,MATCH($C965,'Policy Characteristics'!$C:$C,0)))</f>
        <v/>
      </c>
    </row>
    <row r="966" spans="1:18" s="345" customFormat="1" ht="19.899999999999999" customHeight="1">
      <c r="A966" s="354" t="str">
        <f>IF(ISBLANK(INDEX('Policy Characteristics'!A:A,MATCH($C966,'Policy Characteristics'!$C:$C,0))),"",INDEX('Policy Characteristics'!A:A,MATCH($C966,'Policy Characteristics'!$C:$C,0)))</f>
        <v>Industry</v>
      </c>
      <c r="B966" s="366" t="str">
        <f>IF(ISBLANK(INDEX('Policy Characteristics'!B:B,MATCH($C966,'Policy Characteristics'!$C:$C,0))),"",INDEX('Policy Characteristics'!B:B,MATCH($C966,'Policy Characteristics'!$C:$C,0)))</f>
        <v>Feedstock Shifting</v>
      </c>
      <c r="C966" s="354" t="str">
        <f t="shared" si="43"/>
        <v>Fraction of Feedstock Shifted</v>
      </c>
      <c r="D966" s="348" t="s">
        <v>798</v>
      </c>
      <c r="E966" s="253" t="s">
        <v>867</v>
      </c>
      <c r="F966" t="s">
        <v>799</v>
      </c>
      <c r="G966" s="253" t="s">
        <v>868</v>
      </c>
      <c r="H966" s="241">
        <v>2537</v>
      </c>
      <c r="I966" s="367" t="s">
        <v>680</v>
      </c>
      <c r="J966" s="368" t="str">
        <f>IF(ISBLANK(INDEX('Policy Characteristics'!D:D,MATCH($C966,'Policy Characteristics'!$C:$C,0))),"",INDEX('Policy Characteristics'!D:D,MATCH($C966,'Policy Characteristics'!$C:$C,0)))</f>
        <v>Feedstock Shifting</v>
      </c>
      <c r="K966" s="354" t="str">
        <f>IF(ISBLANK(INDEX('Policy Characteristics'!E:E,MATCH($C966,'Policy Characteristics'!$C:$C,0))),"",INDEX('Policy Characteristics'!E:E,MATCH($C966,'Policy Characteristics'!$C:$C,0)))</f>
        <v>indst feedstock shifting</v>
      </c>
      <c r="L966" s="222">
        <f>IF(ISBLANK(INDEX('Policy Characteristics'!F:F,MATCH($C966,'Policy Characteristics'!$C:$C,0))),"",INDEX('Policy Characteristics'!F:F,MATCH($C966,'Policy Characteristics'!$C:$C,0)))</f>
        <v>0</v>
      </c>
      <c r="M966" s="222">
        <f>IF(ISBLANK(INDEX('Policy Characteristics'!G:G,MATCH($C966,'Policy Characteristics'!$C:$C,0))),"",INDEX('Policy Characteristics'!G:G,MATCH($C966,'Policy Characteristics'!$C:$C,0)))</f>
        <v>1</v>
      </c>
      <c r="N966" s="222">
        <f>IF(ISBLANK(INDEX('Policy Characteristics'!H:H,MATCH($C966,'Policy Characteristics'!$C:$C,0))),"",INDEX('Policy Characteristics'!H:H,MATCH($C966,'Policy Characteristics'!$C:$C,0)))</f>
        <v>0.01</v>
      </c>
      <c r="O966" s="354" t="str">
        <f>IF(ISBLANK(INDEX('Policy Characteristics'!I:I,MATCH($C966,'Policy Characteristics'!$C:$C,0))),"",INDEX('Policy Characteristics'!I:I,MATCH($C966,'Policy Characteristics'!$C:$C,0)))</f>
        <v>% of potential achieved</v>
      </c>
      <c r="P966" s="354" t="str">
        <f>IF(ISBLANK(INDEX('Policy Characteristics'!J:J,MATCH($C966,'Policy Characteristics'!$C:$C,0))),"",INDEX('Policy Characteristics'!J:J,MATCH($C966,'Policy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354" t="str">
        <f>IF(ISBLANK(INDEX('Policy Characteristics'!K:K,MATCH($C966,'Policy Characteristics'!$C:$C,0))),"",INDEX('Policy Characteristics'!K:K,MATCH($C966,'Policy Characteristics'!$C:$C,0)))</f>
        <v/>
      </c>
      <c r="R966" s="354" t="str">
        <f>IF(ISBLANK(INDEX('Policy Characteristics'!L:L,MATCH($C966,'Policy Characteristics'!$C:$C,0))),"",INDEX('Policy Characteristics'!L:L,MATCH($C966,'Policy Characteristics'!$C:$C,0)))</f>
        <v/>
      </c>
    </row>
    <row r="967" spans="1:18" s="345" customFormat="1" ht="19.899999999999999" customHeight="1">
      <c r="A967" s="354" t="str">
        <f>IF(ISBLANK(INDEX('Policy Characteristics'!A:A,MATCH($C967,'Policy Characteristics'!$C:$C,0))),"",INDEX('Policy Characteristics'!A:A,MATCH($C967,'Policy Characteristics'!$C:$C,0)))</f>
        <v>Industry</v>
      </c>
      <c r="B967" s="366" t="str">
        <f>IF(ISBLANK(INDEX('Policy Characteristics'!B:B,MATCH($C967,'Policy Characteristics'!$C:$C,0))),"",INDEX('Policy Characteristics'!B:B,MATCH($C967,'Policy Characteristics'!$C:$C,0)))</f>
        <v>Feedstock Shifting</v>
      </c>
      <c r="C967" s="354" t="str">
        <f t="shared" si="43"/>
        <v>Fraction of Feedstock Shifted</v>
      </c>
      <c r="D967" s="348" t="s">
        <v>798</v>
      </c>
      <c r="E967" s="253" t="s">
        <v>869</v>
      </c>
      <c r="F967" t="s">
        <v>799</v>
      </c>
      <c r="G967" s="253" t="s">
        <v>870</v>
      </c>
      <c r="H967" s="241">
        <v>2538</v>
      </c>
      <c r="I967" s="367" t="s">
        <v>680</v>
      </c>
      <c r="J967" s="368" t="str">
        <f>IF(ISBLANK(INDEX('Policy Characteristics'!D:D,MATCH($C967,'Policy Characteristics'!$C:$C,0))),"",INDEX('Policy Characteristics'!D:D,MATCH($C967,'Policy Characteristics'!$C:$C,0)))</f>
        <v>Feedstock Shifting</v>
      </c>
      <c r="K967" s="354" t="str">
        <f>IF(ISBLANK(INDEX('Policy Characteristics'!E:E,MATCH($C967,'Policy Characteristics'!$C:$C,0))),"",INDEX('Policy Characteristics'!E:E,MATCH($C967,'Policy Characteristics'!$C:$C,0)))</f>
        <v>indst feedstock shifting</v>
      </c>
      <c r="L967" s="222">
        <f>IF(ISBLANK(INDEX('Policy Characteristics'!F:F,MATCH($C967,'Policy Characteristics'!$C:$C,0))),"",INDEX('Policy Characteristics'!F:F,MATCH($C967,'Policy Characteristics'!$C:$C,0)))</f>
        <v>0</v>
      </c>
      <c r="M967" s="222">
        <f>IF(ISBLANK(INDEX('Policy Characteristics'!G:G,MATCH($C967,'Policy Characteristics'!$C:$C,0))),"",INDEX('Policy Characteristics'!G:G,MATCH($C967,'Policy Characteristics'!$C:$C,0)))</f>
        <v>1</v>
      </c>
      <c r="N967" s="222">
        <f>IF(ISBLANK(INDEX('Policy Characteristics'!H:H,MATCH($C967,'Policy Characteristics'!$C:$C,0))),"",INDEX('Policy Characteristics'!H:H,MATCH($C967,'Policy Characteristics'!$C:$C,0)))</f>
        <v>0.01</v>
      </c>
      <c r="O967" s="354" t="str">
        <f>IF(ISBLANK(INDEX('Policy Characteristics'!I:I,MATCH($C967,'Policy Characteristics'!$C:$C,0))),"",INDEX('Policy Characteristics'!I:I,MATCH($C967,'Policy Characteristics'!$C:$C,0)))</f>
        <v>% of potential achieved</v>
      </c>
      <c r="P967" s="354" t="str">
        <f>IF(ISBLANK(INDEX('Policy Characteristics'!J:J,MATCH($C967,'Policy Characteristics'!$C:$C,0))),"",INDEX('Policy Characteristics'!J:J,MATCH($C967,'Policy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354" t="str">
        <f>IF(ISBLANK(INDEX('Policy Characteristics'!K:K,MATCH($C967,'Policy Characteristics'!$C:$C,0))),"",INDEX('Policy Characteristics'!K:K,MATCH($C967,'Policy Characteristics'!$C:$C,0)))</f>
        <v/>
      </c>
      <c r="R967" s="354" t="str">
        <f>IF(ISBLANK(INDEX('Policy Characteristics'!L:L,MATCH($C967,'Policy Characteristics'!$C:$C,0))),"",INDEX('Policy Characteristics'!L:L,MATCH($C967,'Policy Characteristics'!$C:$C,0)))</f>
        <v/>
      </c>
    </row>
    <row r="968" spans="1:18" s="345" customFormat="1" ht="19.899999999999999" customHeight="1">
      <c r="A968" s="354" t="str">
        <f>IF(ISBLANK(INDEX('Policy Characteristics'!A:A,MATCH($C968,'Policy Characteristics'!$C:$C,0))),"",INDEX('Policy Characteristics'!A:A,MATCH($C968,'Policy Characteristics'!$C:$C,0)))</f>
        <v>Industry</v>
      </c>
      <c r="B968" s="366" t="str">
        <f>IF(ISBLANK(INDEX('Policy Characteristics'!B:B,MATCH($C968,'Policy Characteristics'!$C:$C,0))),"",INDEX('Policy Characteristics'!B:B,MATCH($C968,'Policy Characteristics'!$C:$C,0)))</f>
        <v>Feedstock Shifting</v>
      </c>
      <c r="C968" s="354" t="str">
        <f t="shared" si="43"/>
        <v>Fraction of Feedstock Shifted</v>
      </c>
      <c r="D968" s="348" t="s">
        <v>798</v>
      </c>
      <c r="E968" s="253" t="s">
        <v>871</v>
      </c>
      <c r="F968" t="s">
        <v>799</v>
      </c>
      <c r="G968" s="253" t="s">
        <v>872</v>
      </c>
      <c r="H968" s="241">
        <v>2539</v>
      </c>
      <c r="I968" s="367" t="s">
        <v>680</v>
      </c>
      <c r="J968" s="368" t="str">
        <f>IF(ISBLANK(INDEX('Policy Characteristics'!D:D,MATCH($C968,'Policy Characteristics'!$C:$C,0))),"",INDEX('Policy Characteristics'!D:D,MATCH($C968,'Policy Characteristics'!$C:$C,0)))</f>
        <v>Feedstock Shifting</v>
      </c>
      <c r="K968" s="354" t="str">
        <f>IF(ISBLANK(INDEX('Policy Characteristics'!E:E,MATCH($C968,'Policy Characteristics'!$C:$C,0))),"",INDEX('Policy Characteristics'!E:E,MATCH($C968,'Policy Characteristics'!$C:$C,0)))</f>
        <v>indst feedstock shifting</v>
      </c>
      <c r="L968" s="222">
        <f>IF(ISBLANK(INDEX('Policy Characteristics'!F:F,MATCH($C968,'Policy Characteristics'!$C:$C,0))),"",INDEX('Policy Characteristics'!F:F,MATCH($C968,'Policy Characteristics'!$C:$C,0)))</f>
        <v>0</v>
      </c>
      <c r="M968" s="222">
        <f>IF(ISBLANK(INDEX('Policy Characteristics'!G:G,MATCH($C968,'Policy Characteristics'!$C:$C,0))),"",INDEX('Policy Characteristics'!G:G,MATCH($C968,'Policy Characteristics'!$C:$C,0)))</f>
        <v>1</v>
      </c>
      <c r="N968" s="222">
        <f>IF(ISBLANK(INDEX('Policy Characteristics'!H:H,MATCH($C968,'Policy Characteristics'!$C:$C,0))),"",INDEX('Policy Characteristics'!H:H,MATCH($C968,'Policy Characteristics'!$C:$C,0)))</f>
        <v>0.01</v>
      </c>
      <c r="O968" s="354" t="str">
        <f>IF(ISBLANK(INDEX('Policy Characteristics'!I:I,MATCH($C968,'Policy Characteristics'!$C:$C,0))),"",INDEX('Policy Characteristics'!I:I,MATCH($C968,'Policy Characteristics'!$C:$C,0)))</f>
        <v>% of potential achieved</v>
      </c>
      <c r="P968" s="354" t="str">
        <f>IF(ISBLANK(INDEX('Policy Characteristics'!J:J,MATCH($C968,'Policy Characteristics'!$C:$C,0))),"",INDEX('Policy Characteristics'!J:J,MATCH($C968,'Policy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354" t="str">
        <f>IF(ISBLANK(INDEX('Policy Characteristics'!K:K,MATCH($C968,'Policy Characteristics'!$C:$C,0))),"",INDEX('Policy Characteristics'!K:K,MATCH($C968,'Policy Characteristics'!$C:$C,0)))</f>
        <v/>
      </c>
      <c r="R968" s="354" t="str">
        <f>IF(ISBLANK(INDEX('Policy Characteristics'!L:L,MATCH($C968,'Policy Characteristics'!$C:$C,0))),"",INDEX('Policy Characteristics'!L:L,MATCH($C968,'Policy Characteristics'!$C:$C,0)))</f>
        <v/>
      </c>
    </row>
    <row r="969" spans="1:18" s="345" customFormat="1" ht="19.899999999999999" customHeight="1">
      <c r="A969" s="354" t="str">
        <f>IF(ISBLANK(INDEX('Policy Characteristics'!A:A,MATCH($C969,'Policy Characteristics'!$C:$C,0))),"",INDEX('Policy Characteristics'!A:A,MATCH($C969,'Policy Characteristics'!$C:$C,0)))</f>
        <v>Industry</v>
      </c>
      <c r="B969" s="366" t="str">
        <f>IF(ISBLANK(INDEX('Policy Characteristics'!B:B,MATCH($C969,'Policy Characteristics'!$C:$C,0))),"",INDEX('Policy Characteristics'!B:B,MATCH($C969,'Policy Characteristics'!$C:$C,0)))</f>
        <v>Feedstock Shifting</v>
      </c>
      <c r="C969" s="354" t="str">
        <f t="shared" si="43"/>
        <v>Fraction of Feedstock Shifted</v>
      </c>
      <c r="D969" s="348" t="s">
        <v>800</v>
      </c>
      <c r="E969" s="253" t="s">
        <v>853</v>
      </c>
      <c r="F969" t="s">
        <v>801</v>
      </c>
      <c r="G969" s="253" t="s">
        <v>854</v>
      </c>
      <c r="H969" s="241">
        <v>2540</v>
      </c>
      <c r="I969" s="367" t="s">
        <v>680</v>
      </c>
      <c r="J969" s="368" t="str">
        <f>IF(ISBLANK(INDEX('Policy Characteristics'!D:D,MATCH($C969,'Policy Characteristics'!$C:$C,0))),"",INDEX('Policy Characteristics'!D:D,MATCH($C969,'Policy Characteristics'!$C:$C,0)))</f>
        <v>Feedstock Shifting</v>
      </c>
      <c r="K969" s="354" t="str">
        <f>IF(ISBLANK(INDEX('Policy Characteristics'!E:E,MATCH($C969,'Policy Characteristics'!$C:$C,0))),"",INDEX('Policy Characteristics'!E:E,MATCH($C969,'Policy Characteristics'!$C:$C,0)))</f>
        <v>indst feedstock shifting</v>
      </c>
      <c r="L969" s="222">
        <f>IF(ISBLANK(INDEX('Policy Characteristics'!F:F,MATCH($C969,'Policy Characteristics'!$C:$C,0))),"",INDEX('Policy Characteristics'!F:F,MATCH($C969,'Policy Characteristics'!$C:$C,0)))</f>
        <v>0</v>
      </c>
      <c r="M969" s="222">
        <f>IF(ISBLANK(INDEX('Policy Characteristics'!G:G,MATCH($C969,'Policy Characteristics'!$C:$C,0))),"",INDEX('Policy Characteristics'!G:G,MATCH($C969,'Policy Characteristics'!$C:$C,0)))</f>
        <v>1</v>
      </c>
      <c r="N969" s="222">
        <f>IF(ISBLANK(INDEX('Policy Characteristics'!H:H,MATCH($C969,'Policy Characteristics'!$C:$C,0))),"",INDEX('Policy Characteristics'!H:H,MATCH($C969,'Policy Characteristics'!$C:$C,0)))</f>
        <v>0.01</v>
      </c>
      <c r="O969" s="354" t="str">
        <f>IF(ISBLANK(INDEX('Policy Characteristics'!I:I,MATCH($C969,'Policy Characteristics'!$C:$C,0))),"",INDEX('Policy Characteristics'!I:I,MATCH($C969,'Policy Characteristics'!$C:$C,0)))</f>
        <v>% of potential achieved</v>
      </c>
      <c r="P969" s="354" t="str">
        <f>IF(ISBLANK(INDEX('Policy Characteristics'!J:J,MATCH($C969,'Policy Characteristics'!$C:$C,0))),"",INDEX('Policy Characteristics'!J:J,MATCH($C969,'Policy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354" t="str">
        <f>IF(ISBLANK(INDEX('Policy Characteristics'!K:K,MATCH($C969,'Policy Characteristics'!$C:$C,0))),"",INDEX('Policy Characteristics'!K:K,MATCH($C969,'Policy Characteristics'!$C:$C,0)))</f>
        <v/>
      </c>
      <c r="R969" s="354" t="str">
        <f>IF(ISBLANK(INDEX('Policy Characteristics'!L:L,MATCH($C969,'Policy Characteristics'!$C:$C,0))),"",INDEX('Policy Characteristics'!L:L,MATCH($C969,'Policy Characteristics'!$C:$C,0)))</f>
        <v/>
      </c>
    </row>
    <row r="970" spans="1:18" s="345" customFormat="1" ht="19.899999999999999" customHeight="1">
      <c r="A970" s="371"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371" t="str">
        <f t="shared" si="43"/>
        <v>Fraction of Feedstock Shifted</v>
      </c>
      <c r="D970" s="373" t="s">
        <v>800</v>
      </c>
      <c r="E970" s="375" t="s">
        <v>855</v>
      </c>
      <c r="F970" s="374" t="s">
        <v>801</v>
      </c>
      <c r="G970" s="375" t="s">
        <v>856</v>
      </c>
      <c r="H970" s="377">
        <v>2541</v>
      </c>
      <c r="I970" s="367" t="s">
        <v>670</v>
      </c>
      <c r="J970" s="368" t="str">
        <f>IF(ISBLANK(INDEX('Policy Characteristics'!D:D,MATCH($C970,'Policy Characteristics'!$C:$C,0))),"",INDEX('Policy Characteristics'!D:D,MATCH($C970,'Policy Characteristics'!$C:$C,0)))</f>
        <v>Feedstock Shifting</v>
      </c>
      <c r="K970" s="354" t="str">
        <f>IF(ISBLANK(INDEX('Policy Characteristics'!E:E,MATCH($C970,'Policy Characteristics'!$C:$C,0))),"",INDEX('Policy Characteristics'!E:E,MATCH($C970,'Policy Characteristics'!$C:$C,0)))</f>
        <v>indst feedstock shifting</v>
      </c>
      <c r="L970" s="222">
        <f>IF(ISBLANK(INDEX('Policy Characteristics'!F:F,MATCH($C970,'Policy Characteristics'!$C:$C,0))),"",INDEX('Policy Characteristics'!F:F,MATCH($C970,'Policy Characteristics'!$C:$C,0)))</f>
        <v>0</v>
      </c>
      <c r="M970" s="222">
        <f>IF(ISBLANK(INDEX('Policy Characteristics'!G:G,MATCH($C970,'Policy Characteristics'!$C:$C,0))),"",INDEX('Policy Characteristics'!G:G,MATCH($C970,'Policy Characteristics'!$C:$C,0)))</f>
        <v>1</v>
      </c>
      <c r="N970" s="222">
        <f>IF(ISBLANK(INDEX('Policy Characteristics'!H:H,MATCH($C970,'Policy Characteristics'!$C:$C,0))),"",INDEX('Policy Characteristics'!H:H,MATCH($C970,'Policy Characteristics'!$C:$C,0)))</f>
        <v>0.01</v>
      </c>
      <c r="O970" s="354" t="str">
        <f>IF(ISBLANK(INDEX('Policy Characteristics'!I:I,MATCH($C970,'Policy Characteristics'!$C:$C,0))),"",INDEX('Policy Characteristics'!I:I,MATCH($C970,'Policy Characteristics'!$C:$C,0)))</f>
        <v>% of potential achieved</v>
      </c>
      <c r="P970" s="354" t="str">
        <f>IF(ISBLANK(INDEX('Policy Characteristics'!J:J,MATCH($C970,'Policy Characteristics'!$C:$C,0))),"",INDEX('Policy Characteristics'!J:J,MATCH($C970,'Policy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354" t="str">
        <f>IF(ISBLANK(INDEX('Policy Characteristics'!K:K,MATCH($C970,'Policy Characteristics'!$C:$C,0))),"",INDEX('Policy Characteristics'!K:K,MATCH($C970,'Policy Characteristics'!$C:$C,0)))</f>
        <v/>
      </c>
      <c r="R970" s="354" t="str">
        <f>IF(ISBLANK(INDEX('Policy Characteristics'!L:L,MATCH($C970,'Policy Characteristics'!$C:$C,0))),"",INDEX('Policy Characteristics'!L:L,MATCH($C970,'Policy Characteristics'!$C:$C,0)))</f>
        <v/>
      </c>
    </row>
    <row r="971" spans="1:18" s="345" customFormat="1" ht="19.899999999999999" customHeight="1">
      <c r="A971" s="354" t="str">
        <f>IF(ISBLANK(INDEX('Policy Characteristics'!A:A,MATCH($C971,'Policy Characteristics'!$C:$C,0))),"",INDEX('Policy Characteristics'!A:A,MATCH($C971,'Policy Characteristics'!$C:$C,0)))</f>
        <v>Industry</v>
      </c>
      <c r="B971" s="366" t="str">
        <f>IF(ISBLANK(INDEX('Policy Characteristics'!B:B,MATCH($C971,'Policy Characteristics'!$C:$C,0))),"",INDEX('Policy Characteristics'!B:B,MATCH($C971,'Policy Characteristics'!$C:$C,0)))</f>
        <v>Feedstock Shifting</v>
      </c>
      <c r="C971" s="354" t="str">
        <f t="shared" si="43"/>
        <v>Fraction of Feedstock Shifted</v>
      </c>
      <c r="D971" s="348" t="s">
        <v>800</v>
      </c>
      <c r="E971" s="253" t="s">
        <v>857</v>
      </c>
      <c r="F971" t="s">
        <v>801</v>
      </c>
      <c r="G971" s="253" t="s">
        <v>858</v>
      </c>
      <c r="H971" s="241">
        <v>2542</v>
      </c>
      <c r="I971" s="367" t="s">
        <v>670</v>
      </c>
      <c r="J971" s="368" t="str">
        <f>IF(ISBLANK(INDEX('Policy Characteristics'!D:D,MATCH($C971,'Policy Characteristics'!$C:$C,0))),"",INDEX('Policy Characteristics'!D:D,MATCH($C971,'Policy Characteristics'!$C:$C,0)))</f>
        <v>Feedstock Shifting</v>
      </c>
      <c r="K971" s="354" t="str">
        <f>IF(ISBLANK(INDEX('Policy Characteristics'!E:E,MATCH($C971,'Policy Characteristics'!$C:$C,0))),"",INDEX('Policy Characteristics'!E:E,MATCH($C971,'Policy Characteristics'!$C:$C,0)))</f>
        <v>indst feedstock shifting</v>
      </c>
      <c r="L971" s="222">
        <f>IF(ISBLANK(INDEX('Policy Characteristics'!F:F,MATCH($C971,'Policy Characteristics'!$C:$C,0))),"",INDEX('Policy Characteristics'!F:F,MATCH($C971,'Policy Characteristics'!$C:$C,0)))</f>
        <v>0</v>
      </c>
      <c r="M971" s="222">
        <f>IF(ISBLANK(INDEX('Policy Characteristics'!G:G,MATCH($C971,'Policy Characteristics'!$C:$C,0))),"",INDEX('Policy Characteristics'!G:G,MATCH($C971,'Policy Characteristics'!$C:$C,0)))</f>
        <v>1</v>
      </c>
      <c r="N971" s="222">
        <f>IF(ISBLANK(INDEX('Policy Characteristics'!H:H,MATCH($C971,'Policy Characteristics'!$C:$C,0))),"",INDEX('Policy Characteristics'!H:H,MATCH($C971,'Policy Characteristics'!$C:$C,0)))</f>
        <v>0.01</v>
      </c>
      <c r="O971" s="354" t="str">
        <f>IF(ISBLANK(INDEX('Policy Characteristics'!I:I,MATCH($C971,'Policy Characteristics'!$C:$C,0))),"",INDEX('Policy Characteristics'!I:I,MATCH($C971,'Policy Characteristics'!$C:$C,0)))</f>
        <v>% of potential achieved</v>
      </c>
      <c r="P971" s="354" t="str">
        <f>IF(ISBLANK(INDEX('Policy Characteristics'!J:J,MATCH($C971,'Policy Characteristics'!$C:$C,0))),"",INDEX('Policy Characteristics'!J:J,MATCH($C971,'Policy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354" t="str">
        <f>IF(ISBLANK(INDEX('Policy Characteristics'!K:K,MATCH($C971,'Policy Characteristics'!$C:$C,0))),"",INDEX('Policy Characteristics'!K:K,MATCH($C971,'Policy Characteristics'!$C:$C,0)))</f>
        <v/>
      </c>
      <c r="R971" s="354" t="str">
        <f>IF(ISBLANK(INDEX('Policy Characteristics'!L:L,MATCH($C971,'Policy Characteristics'!$C:$C,0))),"",INDEX('Policy Characteristics'!L:L,MATCH($C971,'Policy Characteristics'!$C:$C,0)))</f>
        <v/>
      </c>
    </row>
    <row r="972" spans="1:18" s="345" customFormat="1" ht="19.899999999999999" customHeight="1">
      <c r="A972" s="354" t="str">
        <f>IF(ISBLANK(INDEX('Policy Characteristics'!A:A,MATCH($C972,'Policy Characteristics'!$C:$C,0))),"",INDEX('Policy Characteristics'!A:A,MATCH($C972,'Policy Characteristics'!$C:$C,0)))</f>
        <v>Industry</v>
      </c>
      <c r="B972" s="366" t="str">
        <f>IF(ISBLANK(INDEX('Policy Characteristics'!B:B,MATCH($C972,'Policy Characteristics'!$C:$C,0))),"",INDEX('Policy Characteristics'!B:B,MATCH($C972,'Policy Characteristics'!$C:$C,0)))</f>
        <v>Feedstock Shifting</v>
      </c>
      <c r="C972" s="354" t="str">
        <f t="shared" si="43"/>
        <v>Fraction of Feedstock Shifted</v>
      </c>
      <c r="D972" s="348" t="s">
        <v>800</v>
      </c>
      <c r="E972" s="253" t="s">
        <v>859</v>
      </c>
      <c r="F972" t="s">
        <v>801</v>
      </c>
      <c r="G972" s="253" t="s">
        <v>860</v>
      </c>
      <c r="H972" s="241">
        <v>2543</v>
      </c>
      <c r="I972" s="367" t="s">
        <v>680</v>
      </c>
      <c r="J972" s="368" t="str">
        <f>IF(ISBLANK(INDEX('Policy Characteristics'!D:D,MATCH($C972,'Policy Characteristics'!$C:$C,0))),"",INDEX('Policy Characteristics'!D:D,MATCH($C972,'Policy Characteristics'!$C:$C,0)))</f>
        <v>Feedstock Shifting</v>
      </c>
      <c r="K972" s="354" t="str">
        <f>IF(ISBLANK(INDEX('Policy Characteristics'!E:E,MATCH($C972,'Policy Characteristics'!$C:$C,0))),"",INDEX('Policy Characteristics'!E:E,MATCH($C972,'Policy Characteristics'!$C:$C,0)))</f>
        <v>indst feedstock shifting</v>
      </c>
      <c r="L972" s="222">
        <f>IF(ISBLANK(INDEX('Policy Characteristics'!F:F,MATCH($C972,'Policy Characteristics'!$C:$C,0))),"",INDEX('Policy Characteristics'!F:F,MATCH($C972,'Policy Characteristics'!$C:$C,0)))</f>
        <v>0</v>
      </c>
      <c r="M972" s="222">
        <f>IF(ISBLANK(INDEX('Policy Characteristics'!G:G,MATCH($C972,'Policy Characteristics'!$C:$C,0))),"",INDEX('Policy Characteristics'!G:G,MATCH($C972,'Policy Characteristics'!$C:$C,0)))</f>
        <v>1</v>
      </c>
      <c r="N972" s="222">
        <f>IF(ISBLANK(INDEX('Policy Characteristics'!H:H,MATCH($C972,'Policy Characteristics'!$C:$C,0))),"",INDEX('Policy Characteristics'!H:H,MATCH($C972,'Policy Characteristics'!$C:$C,0)))</f>
        <v>0.01</v>
      </c>
      <c r="O972" s="354" t="str">
        <f>IF(ISBLANK(INDEX('Policy Characteristics'!I:I,MATCH($C972,'Policy Characteristics'!$C:$C,0))),"",INDEX('Policy Characteristics'!I:I,MATCH($C972,'Policy Characteristics'!$C:$C,0)))</f>
        <v>% of potential achieved</v>
      </c>
      <c r="P972" s="354" t="str">
        <f>IF(ISBLANK(INDEX('Policy Characteristics'!J:J,MATCH($C972,'Policy Characteristics'!$C:$C,0))),"",INDEX('Policy Characteristics'!J:J,MATCH($C972,'Policy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354" t="str">
        <f>IF(ISBLANK(INDEX('Policy Characteristics'!K:K,MATCH($C972,'Policy Characteristics'!$C:$C,0))),"",INDEX('Policy Characteristics'!K:K,MATCH($C972,'Policy Characteristics'!$C:$C,0)))</f>
        <v/>
      </c>
      <c r="R972" s="354" t="str">
        <f>IF(ISBLANK(INDEX('Policy Characteristics'!L:L,MATCH($C972,'Policy Characteristics'!$C:$C,0))),"",INDEX('Policy Characteristics'!L:L,MATCH($C972,'Policy Characteristics'!$C:$C,0)))</f>
        <v/>
      </c>
    </row>
    <row r="973" spans="1:18" s="345" customFormat="1" ht="19.899999999999999" customHeight="1">
      <c r="A973" s="371"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371" t="str">
        <f t="shared" si="43"/>
        <v>Fraction of Feedstock Shifted</v>
      </c>
      <c r="D973" s="373" t="s">
        <v>800</v>
      </c>
      <c r="E973" s="375" t="s">
        <v>861</v>
      </c>
      <c r="F973" s="374" t="s">
        <v>801</v>
      </c>
      <c r="G973" s="375" t="s">
        <v>862</v>
      </c>
      <c r="H973" s="377">
        <v>2544</v>
      </c>
      <c r="I973" s="367" t="s">
        <v>670</v>
      </c>
      <c r="J973" s="368" t="str">
        <f>IF(ISBLANK(INDEX('Policy Characteristics'!D:D,MATCH($C973,'Policy Characteristics'!$C:$C,0))),"",INDEX('Policy Characteristics'!D:D,MATCH($C973,'Policy Characteristics'!$C:$C,0)))</f>
        <v>Feedstock Shifting</v>
      </c>
      <c r="K973" s="354" t="str">
        <f>IF(ISBLANK(INDEX('Policy Characteristics'!E:E,MATCH($C973,'Policy Characteristics'!$C:$C,0))),"",INDEX('Policy Characteristics'!E:E,MATCH($C973,'Policy Characteristics'!$C:$C,0)))</f>
        <v>indst feedstock shifting</v>
      </c>
      <c r="L973" s="222">
        <f>IF(ISBLANK(INDEX('Policy Characteristics'!F:F,MATCH($C973,'Policy Characteristics'!$C:$C,0))),"",INDEX('Policy Characteristics'!F:F,MATCH($C973,'Policy Characteristics'!$C:$C,0)))</f>
        <v>0</v>
      </c>
      <c r="M973" s="222">
        <f>IF(ISBLANK(INDEX('Policy Characteristics'!G:G,MATCH($C973,'Policy Characteristics'!$C:$C,0))),"",INDEX('Policy Characteristics'!G:G,MATCH($C973,'Policy Characteristics'!$C:$C,0)))</f>
        <v>1</v>
      </c>
      <c r="N973" s="222">
        <f>IF(ISBLANK(INDEX('Policy Characteristics'!H:H,MATCH($C973,'Policy Characteristics'!$C:$C,0))),"",INDEX('Policy Characteristics'!H:H,MATCH($C973,'Policy Characteristics'!$C:$C,0)))</f>
        <v>0.01</v>
      </c>
      <c r="O973" s="354" t="str">
        <f>IF(ISBLANK(INDEX('Policy Characteristics'!I:I,MATCH($C973,'Policy Characteristics'!$C:$C,0))),"",INDEX('Policy Characteristics'!I:I,MATCH($C973,'Policy Characteristics'!$C:$C,0)))</f>
        <v>% of potential achieved</v>
      </c>
      <c r="P973" s="354" t="str">
        <f>IF(ISBLANK(INDEX('Policy Characteristics'!J:J,MATCH($C973,'Policy Characteristics'!$C:$C,0))),"",INDEX('Policy Characteristics'!J:J,MATCH($C973,'Policy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354" t="str">
        <f>IF(ISBLANK(INDEX('Policy Characteristics'!K:K,MATCH($C973,'Policy Characteristics'!$C:$C,0))),"",INDEX('Policy Characteristics'!K:K,MATCH($C973,'Policy Characteristics'!$C:$C,0)))</f>
        <v/>
      </c>
      <c r="R973" s="354" t="str">
        <f>IF(ISBLANK(INDEX('Policy Characteristics'!L:L,MATCH($C973,'Policy Characteristics'!$C:$C,0))),"",INDEX('Policy Characteristics'!L:L,MATCH($C973,'Policy Characteristics'!$C:$C,0)))</f>
        <v/>
      </c>
    </row>
    <row r="974" spans="1:18" s="345" customFormat="1" ht="19.899999999999999" customHeight="1">
      <c r="A974" s="354" t="str">
        <f>IF(ISBLANK(INDEX('Policy Characteristics'!A:A,MATCH($C974,'Policy Characteristics'!$C:$C,0))),"",INDEX('Policy Characteristics'!A:A,MATCH($C974,'Policy Characteristics'!$C:$C,0)))</f>
        <v>Industry</v>
      </c>
      <c r="B974" s="366" t="str">
        <f>IF(ISBLANK(INDEX('Policy Characteristics'!B:B,MATCH($C974,'Policy Characteristics'!$C:$C,0))),"",INDEX('Policy Characteristics'!B:B,MATCH($C974,'Policy Characteristics'!$C:$C,0)))</f>
        <v>Feedstock Shifting</v>
      </c>
      <c r="C974" s="354" t="str">
        <f t="shared" si="43"/>
        <v>Fraction of Feedstock Shifted</v>
      </c>
      <c r="D974" s="348" t="s">
        <v>800</v>
      </c>
      <c r="E974" s="253" t="s">
        <v>863</v>
      </c>
      <c r="F974" t="s">
        <v>801</v>
      </c>
      <c r="G974" s="253" t="s">
        <v>864</v>
      </c>
      <c r="H974" s="241">
        <v>2545</v>
      </c>
      <c r="I974" s="367" t="s">
        <v>680</v>
      </c>
      <c r="J974" s="368" t="str">
        <f>IF(ISBLANK(INDEX('Policy Characteristics'!D:D,MATCH($C974,'Policy Characteristics'!$C:$C,0))),"",INDEX('Policy Characteristics'!D:D,MATCH($C974,'Policy Characteristics'!$C:$C,0)))</f>
        <v>Feedstock Shifting</v>
      </c>
      <c r="K974" s="354" t="str">
        <f>IF(ISBLANK(INDEX('Policy Characteristics'!E:E,MATCH($C974,'Policy Characteristics'!$C:$C,0))),"",INDEX('Policy Characteristics'!E:E,MATCH($C974,'Policy Characteristics'!$C:$C,0)))</f>
        <v>indst feedstock shifting</v>
      </c>
      <c r="L974" s="222">
        <f>IF(ISBLANK(INDEX('Policy Characteristics'!F:F,MATCH($C974,'Policy Characteristics'!$C:$C,0))),"",INDEX('Policy Characteristics'!F:F,MATCH($C974,'Policy Characteristics'!$C:$C,0)))</f>
        <v>0</v>
      </c>
      <c r="M974" s="222">
        <f>IF(ISBLANK(INDEX('Policy Characteristics'!G:G,MATCH($C974,'Policy Characteristics'!$C:$C,0))),"",INDEX('Policy Characteristics'!G:G,MATCH($C974,'Policy Characteristics'!$C:$C,0)))</f>
        <v>1</v>
      </c>
      <c r="N974" s="222">
        <f>IF(ISBLANK(INDEX('Policy Characteristics'!H:H,MATCH($C974,'Policy Characteristics'!$C:$C,0))),"",INDEX('Policy Characteristics'!H:H,MATCH($C974,'Policy Characteristics'!$C:$C,0)))</f>
        <v>0.01</v>
      </c>
      <c r="O974" s="354" t="str">
        <f>IF(ISBLANK(INDEX('Policy Characteristics'!I:I,MATCH($C974,'Policy Characteristics'!$C:$C,0))),"",INDEX('Policy Characteristics'!I:I,MATCH($C974,'Policy Characteristics'!$C:$C,0)))</f>
        <v>% of potential achieved</v>
      </c>
      <c r="P974" s="354" t="str">
        <f>IF(ISBLANK(INDEX('Policy Characteristics'!J:J,MATCH($C974,'Policy Characteristics'!$C:$C,0))),"",INDEX('Policy Characteristics'!J:J,MATCH($C974,'Policy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354" t="str">
        <f>IF(ISBLANK(INDEX('Policy Characteristics'!K:K,MATCH($C974,'Policy Characteristics'!$C:$C,0))),"",INDEX('Policy Characteristics'!K:K,MATCH($C974,'Policy Characteristics'!$C:$C,0)))</f>
        <v/>
      </c>
      <c r="R974" s="354" t="str">
        <f>IF(ISBLANK(INDEX('Policy Characteristics'!L:L,MATCH($C974,'Policy Characteristics'!$C:$C,0))),"",INDEX('Policy Characteristics'!L:L,MATCH($C974,'Policy Characteristics'!$C:$C,0)))</f>
        <v/>
      </c>
    </row>
    <row r="975" spans="1:18" s="345" customFormat="1" ht="19.899999999999999" customHeight="1">
      <c r="A975" s="371"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371" t="str">
        <f t="shared" si="43"/>
        <v>Fraction of Feedstock Shifted</v>
      </c>
      <c r="D975" s="373" t="s">
        <v>800</v>
      </c>
      <c r="E975" s="375" t="s">
        <v>865</v>
      </c>
      <c r="F975" s="374" t="s">
        <v>801</v>
      </c>
      <c r="G975" s="375" t="s">
        <v>866</v>
      </c>
      <c r="H975" s="377">
        <v>2546</v>
      </c>
      <c r="I975" s="367" t="s">
        <v>670</v>
      </c>
      <c r="J975" s="368" t="str">
        <f>IF(ISBLANK(INDEX('Policy Characteristics'!D:D,MATCH($C975,'Policy Characteristics'!$C:$C,0))),"",INDEX('Policy Characteristics'!D:D,MATCH($C975,'Policy Characteristics'!$C:$C,0)))</f>
        <v>Feedstock Shifting</v>
      </c>
      <c r="K975" s="354" t="str">
        <f>IF(ISBLANK(INDEX('Policy Characteristics'!E:E,MATCH($C975,'Policy Characteristics'!$C:$C,0))),"",INDEX('Policy Characteristics'!E:E,MATCH($C975,'Policy Characteristics'!$C:$C,0)))</f>
        <v>indst feedstock shifting</v>
      </c>
      <c r="L975" s="222">
        <f>IF(ISBLANK(INDEX('Policy Characteristics'!F:F,MATCH($C975,'Policy Characteristics'!$C:$C,0))),"",INDEX('Policy Characteristics'!F:F,MATCH($C975,'Policy Characteristics'!$C:$C,0)))</f>
        <v>0</v>
      </c>
      <c r="M975" s="222">
        <f>IF(ISBLANK(INDEX('Policy Characteristics'!G:G,MATCH($C975,'Policy Characteristics'!$C:$C,0))),"",INDEX('Policy Characteristics'!G:G,MATCH($C975,'Policy Characteristics'!$C:$C,0)))</f>
        <v>1</v>
      </c>
      <c r="N975" s="222">
        <f>IF(ISBLANK(INDEX('Policy Characteristics'!H:H,MATCH($C975,'Policy Characteristics'!$C:$C,0))),"",INDEX('Policy Characteristics'!H:H,MATCH($C975,'Policy Characteristics'!$C:$C,0)))</f>
        <v>0.01</v>
      </c>
      <c r="O975" s="354" t="str">
        <f>IF(ISBLANK(INDEX('Policy Characteristics'!I:I,MATCH($C975,'Policy Characteristics'!$C:$C,0))),"",INDEX('Policy Characteristics'!I:I,MATCH($C975,'Policy Characteristics'!$C:$C,0)))</f>
        <v>% of potential achieved</v>
      </c>
      <c r="P975" s="354" t="str">
        <f>IF(ISBLANK(INDEX('Policy Characteristics'!J:J,MATCH($C975,'Policy Characteristics'!$C:$C,0))),"",INDEX('Policy Characteristics'!J:J,MATCH($C975,'Policy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354" t="str">
        <f>IF(ISBLANK(INDEX('Policy Characteristics'!K:K,MATCH($C975,'Policy Characteristics'!$C:$C,0))),"",INDEX('Policy Characteristics'!K:K,MATCH($C975,'Policy Characteristics'!$C:$C,0)))</f>
        <v/>
      </c>
      <c r="R975" s="354" t="str">
        <f>IF(ISBLANK(INDEX('Policy Characteristics'!L:L,MATCH($C975,'Policy Characteristics'!$C:$C,0))),"",INDEX('Policy Characteristics'!L:L,MATCH($C975,'Policy Characteristics'!$C:$C,0)))</f>
        <v/>
      </c>
    </row>
    <row r="976" spans="1:18" s="345" customFormat="1" ht="19.899999999999999" customHeight="1">
      <c r="A976" s="371"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371" t="str">
        <f t="shared" si="43"/>
        <v>Fraction of Feedstock Shifted</v>
      </c>
      <c r="D976" s="373" t="s">
        <v>800</v>
      </c>
      <c r="E976" s="375" t="s">
        <v>867</v>
      </c>
      <c r="F976" s="374" t="s">
        <v>801</v>
      </c>
      <c r="G976" s="375" t="s">
        <v>868</v>
      </c>
      <c r="H976" s="377">
        <v>2547</v>
      </c>
      <c r="I976" s="367" t="s">
        <v>670</v>
      </c>
      <c r="J976" s="368" t="str">
        <f>IF(ISBLANK(INDEX('Policy Characteristics'!D:D,MATCH($C976,'Policy Characteristics'!$C:$C,0))),"",INDEX('Policy Characteristics'!D:D,MATCH($C976,'Policy Characteristics'!$C:$C,0)))</f>
        <v>Feedstock Shifting</v>
      </c>
      <c r="K976" s="354" t="str">
        <f>IF(ISBLANK(INDEX('Policy Characteristics'!E:E,MATCH($C976,'Policy Characteristics'!$C:$C,0))),"",INDEX('Policy Characteristics'!E:E,MATCH($C976,'Policy Characteristics'!$C:$C,0)))</f>
        <v>indst feedstock shifting</v>
      </c>
      <c r="L976" s="222">
        <f>IF(ISBLANK(INDEX('Policy Characteristics'!F:F,MATCH($C976,'Policy Characteristics'!$C:$C,0))),"",INDEX('Policy Characteristics'!F:F,MATCH($C976,'Policy Characteristics'!$C:$C,0)))</f>
        <v>0</v>
      </c>
      <c r="M976" s="222">
        <f>IF(ISBLANK(INDEX('Policy Characteristics'!G:G,MATCH($C976,'Policy Characteristics'!$C:$C,0))),"",INDEX('Policy Characteristics'!G:G,MATCH($C976,'Policy Characteristics'!$C:$C,0)))</f>
        <v>1</v>
      </c>
      <c r="N976" s="222">
        <f>IF(ISBLANK(INDEX('Policy Characteristics'!H:H,MATCH($C976,'Policy Characteristics'!$C:$C,0))),"",INDEX('Policy Characteristics'!H:H,MATCH($C976,'Policy Characteristics'!$C:$C,0)))</f>
        <v>0.01</v>
      </c>
      <c r="O976" s="354" t="str">
        <f>IF(ISBLANK(INDEX('Policy Characteristics'!I:I,MATCH($C976,'Policy Characteristics'!$C:$C,0))),"",INDEX('Policy Characteristics'!I:I,MATCH($C976,'Policy Characteristics'!$C:$C,0)))</f>
        <v>% of potential achieved</v>
      </c>
      <c r="P976" s="354" t="str">
        <f>IF(ISBLANK(INDEX('Policy Characteristics'!J:J,MATCH($C976,'Policy Characteristics'!$C:$C,0))),"",INDEX('Policy Characteristics'!J:J,MATCH($C976,'Policy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354" t="str">
        <f>IF(ISBLANK(INDEX('Policy Characteristics'!K:K,MATCH($C976,'Policy Characteristics'!$C:$C,0))),"",INDEX('Policy Characteristics'!K:K,MATCH($C976,'Policy Characteristics'!$C:$C,0)))</f>
        <v/>
      </c>
      <c r="R976" s="354" t="str">
        <f>IF(ISBLANK(INDEX('Policy Characteristics'!L:L,MATCH($C976,'Policy Characteristics'!$C:$C,0))),"",INDEX('Policy Characteristics'!L:L,MATCH($C976,'Policy Characteristics'!$C:$C,0)))</f>
        <v/>
      </c>
    </row>
    <row r="977" spans="1:18" s="345" customFormat="1" ht="19.899999999999999" customHeight="1">
      <c r="A977" s="371"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371" t="str">
        <f t="shared" si="43"/>
        <v>Fraction of Feedstock Shifted</v>
      </c>
      <c r="D977" s="373" t="s">
        <v>800</v>
      </c>
      <c r="E977" s="375" t="s">
        <v>869</v>
      </c>
      <c r="F977" s="374" t="s">
        <v>801</v>
      </c>
      <c r="G977" s="375" t="s">
        <v>870</v>
      </c>
      <c r="H977" s="377">
        <v>2548</v>
      </c>
      <c r="I977" s="367" t="s">
        <v>670</v>
      </c>
      <c r="J977" s="368" t="str">
        <f>IF(ISBLANK(INDEX('Policy Characteristics'!D:D,MATCH($C977,'Policy Characteristics'!$C:$C,0))),"",INDEX('Policy Characteristics'!D:D,MATCH($C977,'Policy Characteristics'!$C:$C,0)))</f>
        <v>Feedstock Shifting</v>
      </c>
      <c r="K977" s="354" t="str">
        <f>IF(ISBLANK(INDEX('Policy Characteristics'!E:E,MATCH($C977,'Policy Characteristics'!$C:$C,0))),"",INDEX('Policy Characteristics'!E:E,MATCH($C977,'Policy Characteristics'!$C:$C,0)))</f>
        <v>indst feedstock shifting</v>
      </c>
      <c r="L977" s="222">
        <f>IF(ISBLANK(INDEX('Policy Characteristics'!F:F,MATCH($C977,'Policy Characteristics'!$C:$C,0))),"",INDEX('Policy Characteristics'!F:F,MATCH($C977,'Policy Characteristics'!$C:$C,0)))</f>
        <v>0</v>
      </c>
      <c r="M977" s="222">
        <f>IF(ISBLANK(INDEX('Policy Characteristics'!G:G,MATCH($C977,'Policy Characteristics'!$C:$C,0))),"",INDEX('Policy Characteristics'!G:G,MATCH($C977,'Policy Characteristics'!$C:$C,0)))</f>
        <v>1</v>
      </c>
      <c r="N977" s="222">
        <f>IF(ISBLANK(INDEX('Policy Characteristics'!H:H,MATCH($C977,'Policy Characteristics'!$C:$C,0))),"",INDEX('Policy Characteristics'!H:H,MATCH($C977,'Policy Characteristics'!$C:$C,0)))</f>
        <v>0.01</v>
      </c>
      <c r="O977" s="354" t="str">
        <f>IF(ISBLANK(INDEX('Policy Characteristics'!I:I,MATCH($C977,'Policy Characteristics'!$C:$C,0))),"",INDEX('Policy Characteristics'!I:I,MATCH($C977,'Policy Characteristics'!$C:$C,0)))</f>
        <v>% of potential achieved</v>
      </c>
      <c r="P977" s="354" t="str">
        <f>IF(ISBLANK(INDEX('Policy Characteristics'!J:J,MATCH($C977,'Policy Characteristics'!$C:$C,0))),"",INDEX('Policy Characteristics'!J:J,MATCH($C977,'Policy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354" t="str">
        <f>IF(ISBLANK(INDEX('Policy Characteristics'!K:K,MATCH($C977,'Policy Characteristics'!$C:$C,0))),"",INDEX('Policy Characteristics'!K:K,MATCH($C977,'Policy Characteristics'!$C:$C,0)))</f>
        <v/>
      </c>
      <c r="R977" s="354" t="str">
        <f>IF(ISBLANK(INDEX('Policy Characteristics'!L:L,MATCH($C977,'Policy Characteristics'!$C:$C,0))),"",INDEX('Policy Characteristics'!L:L,MATCH($C977,'Policy Characteristics'!$C:$C,0)))</f>
        <v/>
      </c>
    </row>
    <row r="978" spans="1:18" s="345" customFormat="1" ht="19.899999999999999" customHeight="1">
      <c r="A978" s="354" t="str">
        <f>IF(ISBLANK(INDEX('Policy Characteristics'!A:A,MATCH($C978,'Policy Characteristics'!$C:$C,0))),"",INDEX('Policy Characteristics'!A:A,MATCH($C978,'Policy Characteristics'!$C:$C,0)))</f>
        <v>Industry</v>
      </c>
      <c r="B978" s="366" t="str">
        <f>IF(ISBLANK(INDEX('Policy Characteristics'!B:B,MATCH($C978,'Policy Characteristics'!$C:$C,0))),"",INDEX('Policy Characteristics'!B:B,MATCH($C978,'Policy Characteristics'!$C:$C,0)))</f>
        <v>Feedstock Shifting</v>
      </c>
      <c r="C978" s="354" t="str">
        <f t="shared" si="43"/>
        <v>Fraction of Feedstock Shifted</v>
      </c>
      <c r="D978" s="348" t="s">
        <v>800</v>
      </c>
      <c r="E978" s="253" t="s">
        <v>871</v>
      </c>
      <c r="F978" t="s">
        <v>801</v>
      </c>
      <c r="G978" s="253" t="s">
        <v>872</v>
      </c>
      <c r="H978" s="241">
        <v>2549</v>
      </c>
      <c r="I978" s="367" t="s">
        <v>680</v>
      </c>
      <c r="J978" s="368" t="str">
        <f>IF(ISBLANK(INDEX('Policy Characteristics'!D:D,MATCH($C978,'Policy Characteristics'!$C:$C,0))),"",INDEX('Policy Characteristics'!D:D,MATCH($C978,'Policy Characteristics'!$C:$C,0)))</f>
        <v>Feedstock Shifting</v>
      </c>
      <c r="K978" s="354" t="str">
        <f>IF(ISBLANK(INDEX('Policy Characteristics'!E:E,MATCH($C978,'Policy Characteristics'!$C:$C,0))),"",INDEX('Policy Characteristics'!E:E,MATCH($C978,'Policy Characteristics'!$C:$C,0)))</f>
        <v>indst feedstock shifting</v>
      </c>
      <c r="L978" s="222">
        <f>IF(ISBLANK(INDEX('Policy Characteristics'!F:F,MATCH($C978,'Policy Characteristics'!$C:$C,0))),"",INDEX('Policy Characteristics'!F:F,MATCH($C978,'Policy Characteristics'!$C:$C,0)))</f>
        <v>0</v>
      </c>
      <c r="M978" s="222">
        <f>IF(ISBLANK(INDEX('Policy Characteristics'!G:G,MATCH($C978,'Policy Characteristics'!$C:$C,0))),"",INDEX('Policy Characteristics'!G:G,MATCH($C978,'Policy Characteristics'!$C:$C,0)))</f>
        <v>1</v>
      </c>
      <c r="N978" s="222">
        <f>IF(ISBLANK(INDEX('Policy Characteristics'!H:H,MATCH($C978,'Policy Characteristics'!$C:$C,0))),"",INDEX('Policy Characteristics'!H:H,MATCH($C978,'Policy Characteristics'!$C:$C,0)))</f>
        <v>0.01</v>
      </c>
      <c r="O978" s="354" t="str">
        <f>IF(ISBLANK(INDEX('Policy Characteristics'!I:I,MATCH($C978,'Policy Characteristics'!$C:$C,0))),"",INDEX('Policy Characteristics'!I:I,MATCH($C978,'Policy Characteristics'!$C:$C,0)))</f>
        <v>% of potential achieved</v>
      </c>
      <c r="P978" s="354" t="str">
        <f>IF(ISBLANK(INDEX('Policy Characteristics'!J:J,MATCH($C978,'Policy Characteristics'!$C:$C,0))),"",INDEX('Policy Characteristics'!J:J,MATCH($C978,'Policy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354" t="str">
        <f>IF(ISBLANK(INDEX('Policy Characteristics'!K:K,MATCH($C978,'Policy Characteristics'!$C:$C,0))),"",INDEX('Policy Characteristics'!K:K,MATCH($C978,'Policy Characteristics'!$C:$C,0)))</f>
        <v/>
      </c>
      <c r="R978" s="354" t="str">
        <f>IF(ISBLANK(INDEX('Policy Characteristics'!L:L,MATCH($C978,'Policy Characteristics'!$C:$C,0))),"",INDEX('Policy Characteristics'!L:L,MATCH($C978,'Policy Characteristics'!$C:$C,0)))</f>
        <v/>
      </c>
    </row>
    <row r="979" spans="1:18" s="345" customFormat="1" ht="19.899999999999999" customHeight="1">
      <c r="A979" s="354" t="str">
        <f>IF(ISBLANK(INDEX('Policy Characteristics'!A:A,MATCH($C979,'Policy Characteristics'!$C:$C,0))),"",INDEX('Policy Characteristics'!A:A,MATCH($C979,'Policy Characteristics'!$C:$C,0)))</f>
        <v>Industry</v>
      </c>
      <c r="B979" s="366" t="str">
        <f>IF(ISBLANK(INDEX('Policy Characteristics'!B:B,MATCH($C979,'Policy Characteristics'!$C:$C,0))),"",INDEX('Policy Characteristics'!B:B,MATCH($C979,'Policy Characteristics'!$C:$C,0)))</f>
        <v>Feedstock Shifting</v>
      </c>
      <c r="C979" s="354" t="str">
        <f t="shared" si="43"/>
        <v>Fraction of Feedstock Shifted</v>
      </c>
      <c r="D979" s="348" t="s">
        <v>802</v>
      </c>
      <c r="E979" s="253" t="s">
        <v>853</v>
      </c>
      <c r="F979" t="s">
        <v>803</v>
      </c>
      <c r="G979" s="253" t="s">
        <v>854</v>
      </c>
      <c r="H979" s="241">
        <v>2550</v>
      </c>
      <c r="I979" s="367" t="s">
        <v>680</v>
      </c>
      <c r="J979" s="368" t="str">
        <f>IF(ISBLANK(INDEX('Policy Characteristics'!D:D,MATCH($C979,'Policy Characteristics'!$C:$C,0))),"",INDEX('Policy Characteristics'!D:D,MATCH($C979,'Policy Characteristics'!$C:$C,0)))</f>
        <v>Feedstock Shifting</v>
      </c>
      <c r="K979" s="354" t="str">
        <f>IF(ISBLANK(INDEX('Policy Characteristics'!E:E,MATCH($C979,'Policy Characteristics'!$C:$C,0))),"",INDEX('Policy Characteristics'!E:E,MATCH($C979,'Policy Characteristics'!$C:$C,0)))</f>
        <v>indst feedstock shifting</v>
      </c>
      <c r="L979" s="222">
        <f>IF(ISBLANK(INDEX('Policy Characteristics'!F:F,MATCH($C979,'Policy Characteristics'!$C:$C,0))),"",INDEX('Policy Characteristics'!F:F,MATCH($C979,'Policy Characteristics'!$C:$C,0)))</f>
        <v>0</v>
      </c>
      <c r="M979" s="222">
        <f>IF(ISBLANK(INDEX('Policy Characteristics'!G:G,MATCH($C979,'Policy Characteristics'!$C:$C,0))),"",INDEX('Policy Characteristics'!G:G,MATCH($C979,'Policy Characteristics'!$C:$C,0)))</f>
        <v>1</v>
      </c>
      <c r="N979" s="222">
        <f>IF(ISBLANK(INDEX('Policy Characteristics'!H:H,MATCH($C979,'Policy Characteristics'!$C:$C,0))),"",INDEX('Policy Characteristics'!H:H,MATCH($C979,'Policy Characteristics'!$C:$C,0)))</f>
        <v>0.01</v>
      </c>
      <c r="O979" s="354" t="str">
        <f>IF(ISBLANK(INDEX('Policy Characteristics'!I:I,MATCH($C979,'Policy Characteristics'!$C:$C,0))),"",INDEX('Policy Characteristics'!I:I,MATCH($C979,'Policy Characteristics'!$C:$C,0)))</f>
        <v>% of potential achieved</v>
      </c>
      <c r="P979" s="354" t="str">
        <f>IF(ISBLANK(INDEX('Policy Characteristics'!J:J,MATCH($C979,'Policy Characteristics'!$C:$C,0))),"",INDEX('Policy Characteristics'!J:J,MATCH($C979,'Policy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354" t="str">
        <f>IF(ISBLANK(INDEX('Policy Characteristics'!K:K,MATCH($C979,'Policy Characteristics'!$C:$C,0))),"",INDEX('Policy Characteristics'!K:K,MATCH($C979,'Policy Characteristics'!$C:$C,0)))</f>
        <v/>
      </c>
      <c r="R979" s="354" t="str">
        <f>IF(ISBLANK(INDEX('Policy Characteristics'!L:L,MATCH($C979,'Policy Characteristics'!$C:$C,0))),"",INDEX('Policy Characteristics'!L:L,MATCH($C979,'Policy Characteristics'!$C:$C,0)))</f>
        <v/>
      </c>
    </row>
    <row r="980" spans="1:18" s="345" customFormat="1" ht="19.899999999999999" customHeight="1">
      <c r="A980" s="354" t="str">
        <f>IF(ISBLANK(INDEX('Policy Characteristics'!A:A,MATCH($C980,'Policy Characteristics'!$C:$C,0))),"",INDEX('Policy Characteristics'!A:A,MATCH($C980,'Policy Characteristics'!$C:$C,0)))</f>
        <v>Industry</v>
      </c>
      <c r="B980" s="366" t="str">
        <f>IF(ISBLANK(INDEX('Policy Characteristics'!B:B,MATCH($C980,'Policy Characteristics'!$C:$C,0))),"",INDEX('Policy Characteristics'!B:B,MATCH($C980,'Policy Characteristics'!$C:$C,0)))</f>
        <v>Feedstock Shifting</v>
      </c>
      <c r="C980" s="354" t="str">
        <f t="shared" si="43"/>
        <v>Fraction of Feedstock Shifted</v>
      </c>
      <c r="D980" s="348" t="s">
        <v>802</v>
      </c>
      <c r="E980" s="253" t="s">
        <v>855</v>
      </c>
      <c r="F980" t="s">
        <v>803</v>
      </c>
      <c r="G980" s="253" t="s">
        <v>856</v>
      </c>
      <c r="H980" s="241">
        <v>2551</v>
      </c>
      <c r="I980" s="367" t="s">
        <v>680</v>
      </c>
      <c r="J980" s="368" t="str">
        <f>IF(ISBLANK(INDEX('Policy Characteristics'!D:D,MATCH($C980,'Policy Characteristics'!$C:$C,0))),"",INDEX('Policy Characteristics'!D:D,MATCH($C980,'Policy Characteristics'!$C:$C,0)))</f>
        <v>Feedstock Shifting</v>
      </c>
      <c r="K980" s="354" t="str">
        <f>IF(ISBLANK(INDEX('Policy Characteristics'!E:E,MATCH($C980,'Policy Characteristics'!$C:$C,0))),"",INDEX('Policy Characteristics'!E:E,MATCH($C980,'Policy Characteristics'!$C:$C,0)))</f>
        <v>indst feedstock shifting</v>
      </c>
      <c r="L980" s="222">
        <f>IF(ISBLANK(INDEX('Policy Characteristics'!F:F,MATCH($C980,'Policy Characteristics'!$C:$C,0))),"",INDEX('Policy Characteristics'!F:F,MATCH($C980,'Policy Characteristics'!$C:$C,0)))</f>
        <v>0</v>
      </c>
      <c r="M980" s="222">
        <f>IF(ISBLANK(INDEX('Policy Characteristics'!G:G,MATCH($C980,'Policy Characteristics'!$C:$C,0))),"",INDEX('Policy Characteristics'!G:G,MATCH($C980,'Policy Characteristics'!$C:$C,0)))</f>
        <v>1</v>
      </c>
      <c r="N980" s="222">
        <f>IF(ISBLANK(INDEX('Policy Characteristics'!H:H,MATCH($C980,'Policy Characteristics'!$C:$C,0))),"",INDEX('Policy Characteristics'!H:H,MATCH($C980,'Policy Characteristics'!$C:$C,0)))</f>
        <v>0.01</v>
      </c>
      <c r="O980" s="354" t="str">
        <f>IF(ISBLANK(INDEX('Policy Characteristics'!I:I,MATCH($C980,'Policy Characteristics'!$C:$C,0))),"",INDEX('Policy Characteristics'!I:I,MATCH($C980,'Policy Characteristics'!$C:$C,0)))</f>
        <v>% of potential achieved</v>
      </c>
      <c r="P980" s="354" t="str">
        <f>IF(ISBLANK(INDEX('Policy Characteristics'!J:J,MATCH($C980,'Policy Characteristics'!$C:$C,0))),"",INDEX('Policy Characteristics'!J:J,MATCH($C980,'Policy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354" t="str">
        <f>IF(ISBLANK(INDEX('Policy Characteristics'!K:K,MATCH($C980,'Policy Characteristics'!$C:$C,0))),"",INDEX('Policy Characteristics'!K:K,MATCH($C980,'Policy Characteristics'!$C:$C,0)))</f>
        <v/>
      </c>
      <c r="R980" s="354" t="str">
        <f>IF(ISBLANK(INDEX('Policy Characteristics'!L:L,MATCH($C980,'Policy Characteristics'!$C:$C,0))),"",INDEX('Policy Characteristics'!L:L,MATCH($C980,'Policy Characteristics'!$C:$C,0)))</f>
        <v/>
      </c>
    </row>
    <row r="981" spans="1:18" s="345" customFormat="1" ht="19.899999999999999" customHeight="1">
      <c r="A981" s="354" t="str">
        <f>IF(ISBLANK(INDEX('Policy Characteristics'!A:A,MATCH($C981,'Policy Characteristics'!$C:$C,0))),"",INDEX('Policy Characteristics'!A:A,MATCH($C981,'Policy Characteristics'!$C:$C,0)))</f>
        <v>Industry</v>
      </c>
      <c r="B981" s="366" t="str">
        <f>IF(ISBLANK(INDEX('Policy Characteristics'!B:B,MATCH($C981,'Policy Characteristics'!$C:$C,0))),"",INDEX('Policy Characteristics'!B:B,MATCH($C981,'Policy Characteristics'!$C:$C,0)))</f>
        <v>Feedstock Shifting</v>
      </c>
      <c r="C981" s="354" t="str">
        <f t="shared" si="43"/>
        <v>Fraction of Feedstock Shifted</v>
      </c>
      <c r="D981" s="348" t="s">
        <v>802</v>
      </c>
      <c r="E981" s="253" t="s">
        <v>857</v>
      </c>
      <c r="F981" t="s">
        <v>803</v>
      </c>
      <c r="G981" s="253" t="s">
        <v>858</v>
      </c>
      <c r="H981" s="241">
        <v>2552</v>
      </c>
      <c r="I981" s="367" t="s">
        <v>670</v>
      </c>
      <c r="J981" s="368" t="str">
        <f>IF(ISBLANK(INDEX('Policy Characteristics'!D:D,MATCH($C981,'Policy Characteristics'!$C:$C,0))),"",INDEX('Policy Characteristics'!D:D,MATCH($C981,'Policy Characteristics'!$C:$C,0)))</f>
        <v>Feedstock Shifting</v>
      </c>
      <c r="K981" s="354" t="str">
        <f>IF(ISBLANK(INDEX('Policy Characteristics'!E:E,MATCH($C981,'Policy Characteristics'!$C:$C,0))),"",INDEX('Policy Characteristics'!E:E,MATCH($C981,'Policy Characteristics'!$C:$C,0)))</f>
        <v>indst feedstock shifting</v>
      </c>
      <c r="L981" s="222">
        <f>IF(ISBLANK(INDEX('Policy Characteristics'!F:F,MATCH($C981,'Policy Characteristics'!$C:$C,0))),"",INDEX('Policy Characteristics'!F:F,MATCH($C981,'Policy Characteristics'!$C:$C,0)))</f>
        <v>0</v>
      </c>
      <c r="M981" s="222">
        <f>IF(ISBLANK(INDEX('Policy Characteristics'!G:G,MATCH($C981,'Policy Characteristics'!$C:$C,0))),"",INDEX('Policy Characteristics'!G:G,MATCH($C981,'Policy Characteristics'!$C:$C,0)))</f>
        <v>1</v>
      </c>
      <c r="N981" s="222">
        <f>IF(ISBLANK(INDEX('Policy Characteristics'!H:H,MATCH($C981,'Policy Characteristics'!$C:$C,0))),"",INDEX('Policy Characteristics'!H:H,MATCH($C981,'Policy Characteristics'!$C:$C,0)))</f>
        <v>0.01</v>
      </c>
      <c r="O981" s="354" t="str">
        <f>IF(ISBLANK(INDEX('Policy Characteristics'!I:I,MATCH($C981,'Policy Characteristics'!$C:$C,0))),"",INDEX('Policy Characteristics'!I:I,MATCH($C981,'Policy Characteristics'!$C:$C,0)))</f>
        <v>% of potential achieved</v>
      </c>
      <c r="P981" s="354" t="str">
        <f>IF(ISBLANK(INDEX('Policy Characteristics'!J:J,MATCH($C981,'Policy Characteristics'!$C:$C,0))),"",INDEX('Policy Characteristics'!J:J,MATCH($C981,'Policy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354" t="str">
        <f>IF(ISBLANK(INDEX('Policy Characteristics'!K:K,MATCH($C981,'Policy Characteristics'!$C:$C,0))),"",INDEX('Policy Characteristics'!K:K,MATCH($C981,'Policy Characteristics'!$C:$C,0)))</f>
        <v/>
      </c>
      <c r="R981" s="354" t="str">
        <f>IF(ISBLANK(INDEX('Policy Characteristics'!L:L,MATCH($C981,'Policy Characteristics'!$C:$C,0))),"",INDEX('Policy Characteristics'!L:L,MATCH($C981,'Policy Characteristics'!$C:$C,0)))</f>
        <v/>
      </c>
    </row>
    <row r="982" spans="1:18" s="345" customFormat="1" ht="19.899999999999999" customHeight="1">
      <c r="A982" s="354" t="str">
        <f>IF(ISBLANK(INDEX('Policy Characteristics'!A:A,MATCH($C982,'Policy Characteristics'!$C:$C,0))),"",INDEX('Policy Characteristics'!A:A,MATCH($C982,'Policy Characteristics'!$C:$C,0)))</f>
        <v>Industry</v>
      </c>
      <c r="B982" s="366" t="str">
        <f>IF(ISBLANK(INDEX('Policy Characteristics'!B:B,MATCH($C982,'Policy Characteristics'!$C:$C,0))),"",INDEX('Policy Characteristics'!B:B,MATCH($C982,'Policy Characteristics'!$C:$C,0)))</f>
        <v>Feedstock Shifting</v>
      </c>
      <c r="C982" s="354" t="str">
        <f t="shared" si="43"/>
        <v>Fraction of Feedstock Shifted</v>
      </c>
      <c r="D982" s="348" t="s">
        <v>802</v>
      </c>
      <c r="E982" s="253" t="s">
        <v>859</v>
      </c>
      <c r="F982" t="s">
        <v>803</v>
      </c>
      <c r="G982" s="253" t="s">
        <v>860</v>
      </c>
      <c r="H982" s="241">
        <v>2553</v>
      </c>
      <c r="I982" s="367" t="s">
        <v>680</v>
      </c>
      <c r="J982" s="368" t="str">
        <f>IF(ISBLANK(INDEX('Policy Characteristics'!D:D,MATCH($C982,'Policy Characteristics'!$C:$C,0))),"",INDEX('Policy Characteristics'!D:D,MATCH($C982,'Policy Characteristics'!$C:$C,0)))</f>
        <v>Feedstock Shifting</v>
      </c>
      <c r="K982" s="354" t="str">
        <f>IF(ISBLANK(INDEX('Policy Characteristics'!E:E,MATCH($C982,'Policy Characteristics'!$C:$C,0))),"",INDEX('Policy Characteristics'!E:E,MATCH($C982,'Policy Characteristics'!$C:$C,0)))</f>
        <v>indst feedstock shifting</v>
      </c>
      <c r="L982" s="222">
        <f>IF(ISBLANK(INDEX('Policy Characteristics'!F:F,MATCH($C982,'Policy Characteristics'!$C:$C,0))),"",INDEX('Policy Characteristics'!F:F,MATCH($C982,'Policy Characteristics'!$C:$C,0)))</f>
        <v>0</v>
      </c>
      <c r="M982" s="222">
        <f>IF(ISBLANK(INDEX('Policy Characteristics'!G:G,MATCH($C982,'Policy Characteristics'!$C:$C,0))),"",INDEX('Policy Characteristics'!G:G,MATCH($C982,'Policy Characteristics'!$C:$C,0)))</f>
        <v>1</v>
      </c>
      <c r="N982" s="222">
        <f>IF(ISBLANK(INDEX('Policy Characteristics'!H:H,MATCH($C982,'Policy Characteristics'!$C:$C,0))),"",INDEX('Policy Characteristics'!H:H,MATCH($C982,'Policy Characteristics'!$C:$C,0)))</f>
        <v>0.01</v>
      </c>
      <c r="O982" s="354" t="str">
        <f>IF(ISBLANK(INDEX('Policy Characteristics'!I:I,MATCH($C982,'Policy Characteristics'!$C:$C,0))),"",INDEX('Policy Characteristics'!I:I,MATCH($C982,'Policy Characteristics'!$C:$C,0)))</f>
        <v>% of potential achieved</v>
      </c>
      <c r="P982" s="354" t="str">
        <f>IF(ISBLANK(INDEX('Policy Characteristics'!J:J,MATCH($C982,'Policy Characteristics'!$C:$C,0))),"",INDEX('Policy Characteristics'!J:J,MATCH($C982,'Policy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354" t="str">
        <f>IF(ISBLANK(INDEX('Policy Characteristics'!K:K,MATCH($C982,'Policy Characteristics'!$C:$C,0))),"",INDEX('Policy Characteristics'!K:K,MATCH($C982,'Policy Characteristics'!$C:$C,0)))</f>
        <v/>
      </c>
      <c r="R982" s="354" t="str">
        <f>IF(ISBLANK(INDEX('Policy Characteristics'!L:L,MATCH($C982,'Policy Characteristics'!$C:$C,0))),"",INDEX('Policy Characteristics'!L:L,MATCH($C982,'Policy Characteristics'!$C:$C,0)))</f>
        <v/>
      </c>
    </row>
    <row r="983" spans="1:18" s="345" customFormat="1" ht="19.899999999999999" customHeight="1">
      <c r="A983" s="371"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371" t="str">
        <f t="shared" si="43"/>
        <v>Fraction of Feedstock Shifted</v>
      </c>
      <c r="D983" s="373" t="s">
        <v>802</v>
      </c>
      <c r="E983" s="375" t="s">
        <v>861</v>
      </c>
      <c r="F983" s="374" t="s">
        <v>803</v>
      </c>
      <c r="G983" s="375" t="s">
        <v>862</v>
      </c>
      <c r="H983" s="377">
        <v>2554</v>
      </c>
      <c r="I983" s="367" t="s">
        <v>670</v>
      </c>
      <c r="J983" s="368" t="str">
        <f>IF(ISBLANK(INDEX('Policy Characteristics'!D:D,MATCH($C983,'Policy Characteristics'!$C:$C,0))),"",INDEX('Policy Characteristics'!D:D,MATCH($C983,'Policy Characteristics'!$C:$C,0)))</f>
        <v>Feedstock Shifting</v>
      </c>
      <c r="K983" s="354" t="str">
        <f>IF(ISBLANK(INDEX('Policy Characteristics'!E:E,MATCH($C983,'Policy Characteristics'!$C:$C,0))),"",INDEX('Policy Characteristics'!E:E,MATCH($C983,'Policy Characteristics'!$C:$C,0)))</f>
        <v>indst feedstock shifting</v>
      </c>
      <c r="L983" s="222">
        <f>IF(ISBLANK(INDEX('Policy Characteristics'!F:F,MATCH($C983,'Policy Characteristics'!$C:$C,0))),"",INDEX('Policy Characteristics'!F:F,MATCH($C983,'Policy Characteristics'!$C:$C,0)))</f>
        <v>0</v>
      </c>
      <c r="M983" s="222">
        <f>IF(ISBLANK(INDEX('Policy Characteristics'!G:G,MATCH($C983,'Policy Characteristics'!$C:$C,0))),"",INDEX('Policy Characteristics'!G:G,MATCH($C983,'Policy Characteristics'!$C:$C,0)))</f>
        <v>1</v>
      </c>
      <c r="N983" s="222">
        <f>IF(ISBLANK(INDEX('Policy Characteristics'!H:H,MATCH($C983,'Policy Characteristics'!$C:$C,0))),"",INDEX('Policy Characteristics'!H:H,MATCH($C983,'Policy Characteristics'!$C:$C,0)))</f>
        <v>0.01</v>
      </c>
      <c r="O983" s="354" t="str">
        <f>IF(ISBLANK(INDEX('Policy Characteristics'!I:I,MATCH($C983,'Policy Characteristics'!$C:$C,0))),"",INDEX('Policy Characteristics'!I:I,MATCH($C983,'Policy Characteristics'!$C:$C,0)))</f>
        <v>% of potential achieved</v>
      </c>
      <c r="P983" s="354" t="str">
        <f>IF(ISBLANK(INDEX('Policy Characteristics'!J:J,MATCH($C983,'Policy Characteristics'!$C:$C,0))),"",INDEX('Policy Characteristics'!J:J,MATCH($C983,'Policy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354" t="str">
        <f>IF(ISBLANK(INDEX('Policy Characteristics'!K:K,MATCH($C983,'Policy Characteristics'!$C:$C,0))),"",INDEX('Policy Characteristics'!K:K,MATCH($C983,'Policy Characteristics'!$C:$C,0)))</f>
        <v/>
      </c>
      <c r="R983" s="354" t="str">
        <f>IF(ISBLANK(INDEX('Policy Characteristics'!L:L,MATCH($C983,'Policy Characteristics'!$C:$C,0))),"",INDEX('Policy Characteristics'!L:L,MATCH($C983,'Policy Characteristics'!$C:$C,0)))</f>
        <v/>
      </c>
    </row>
    <row r="984" spans="1:18" s="345" customFormat="1" ht="19.899999999999999" customHeight="1">
      <c r="A984" s="354" t="str">
        <f>IF(ISBLANK(INDEX('Policy Characteristics'!A:A,MATCH($C984,'Policy Characteristics'!$C:$C,0))),"",INDEX('Policy Characteristics'!A:A,MATCH($C984,'Policy Characteristics'!$C:$C,0)))</f>
        <v>Industry</v>
      </c>
      <c r="B984" s="366" t="str">
        <f>IF(ISBLANK(INDEX('Policy Characteristics'!B:B,MATCH($C984,'Policy Characteristics'!$C:$C,0))),"",INDEX('Policy Characteristics'!B:B,MATCH($C984,'Policy Characteristics'!$C:$C,0)))</f>
        <v>Feedstock Shifting</v>
      </c>
      <c r="C984" s="354" t="str">
        <f t="shared" si="43"/>
        <v>Fraction of Feedstock Shifted</v>
      </c>
      <c r="D984" s="348" t="s">
        <v>802</v>
      </c>
      <c r="E984" s="253" t="s">
        <v>863</v>
      </c>
      <c r="F984" t="s">
        <v>803</v>
      </c>
      <c r="G984" s="253" t="s">
        <v>864</v>
      </c>
      <c r="H984" s="241">
        <v>2555</v>
      </c>
      <c r="I984" s="367" t="s">
        <v>680</v>
      </c>
      <c r="J984" s="368" t="str">
        <f>IF(ISBLANK(INDEX('Policy Characteristics'!D:D,MATCH($C984,'Policy Characteristics'!$C:$C,0))),"",INDEX('Policy Characteristics'!D:D,MATCH($C984,'Policy Characteristics'!$C:$C,0)))</f>
        <v>Feedstock Shifting</v>
      </c>
      <c r="K984" s="354" t="str">
        <f>IF(ISBLANK(INDEX('Policy Characteristics'!E:E,MATCH($C984,'Policy Characteristics'!$C:$C,0))),"",INDEX('Policy Characteristics'!E:E,MATCH($C984,'Policy Characteristics'!$C:$C,0)))</f>
        <v>indst feedstock shifting</v>
      </c>
      <c r="L984" s="222">
        <f>IF(ISBLANK(INDEX('Policy Characteristics'!F:F,MATCH($C984,'Policy Characteristics'!$C:$C,0))),"",INDEX('Policy Characteristics'!F:F,MATCH($C984,'Policy Characteristics'!$C:$C,0)))</f>
        <v>0</v>
      </c>
      <c r="M984" s="222">
        <f>IF(ISBLANK(INDEX('Policy Characteristics'!G:G,MATCH($C984,'Policy Characteristics'!$C:$C,0))),"",INDEX('Policy Characteristics'!G:G,MATCH($C984,'Policy Characteristics'!$C:$C,0)))</f>
        <v>1</v>
      </c>
      <c r="N984" s="222">
        <f>IF(ISBLANK(INDEX('Policy Characteristics'!H:H,MATCH($C984,'Policy Characteristics'!$C:$C,0))),"",INDEX('Policy Characteristics'!H:H,MATCH($C984,'Policy Characteristics'!$C:$C,0)))</f>
        <v>0.01</v>
      </c>
      <c r="O984" s="354" t="str">
        <f>IF(ISBLANK(INDEX('Policy Characteristics'!I:I,MATCH($C984,'Policy Characteristics'!$C:$C,0))),"",INDEX('Policy Characteristics'!I:I,MATCH($C984,'Policy Characteristics'!$C:$C,0)))</f>
        <v>% of potential achieved</v>
      </c>
      <c r="P984" s="354" t="str">
        <f>IF(ISBLANK(INDEX('Policy Characteristics'!J:J,MATCH($C984,'Policy Characteristics'!$C:$C,0))),"",INDEX('Policy Characteristics'!J:J,MATCH($C984,'Policy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354" t="str">
        <f>IF(ISBLANK(INDEX('Policy Characteristics'!K:K,MATCH($C984,'Policy Characteristics'!$C:$C,0))),"",INDEX('Policy Characteristics'!K:K,MATCH($C984,'Policy Characteristics'!$C:$C,0)))</f>
        <v/>
      </c>
      <c r="R984" s="354" t="str">
        <f>IF(ISBLANK(INDEX('Policy Characteristics'!L:L,MATCH($C984,'Policy Characteristics'!$C:$C,0))),"",INDEX('Policy Characteristics'!L:L,MATCH($C984,'Policy Characteristics'!$C:$C,0)))</f>
        <v/>
      </c>
    </row>
    <row r="985" spans="1:18" s="345" customFormat="1" ht="19.899999999999999" customHeight="1">
      <c r="A985" s="354" t="str">
        <f>IF(ISBLANK(INDEX('Policy Characteristics'!A:A,MATCH($C985,'Policy Characteristics'!$C:$C,0))),"",INDEX('Policy Characteristics'!A:A,MATCH($C985,'Policy Characteristics'!$C:$C,0)))</f>
        <v>Industry</v>
      </c>
      <c r="B985" s="366" t="str">
        <f>IF(ISBLANK(INDEX('Policy Characteristics'!B:B,MATCH($C985,'Policy Characteristics'!$C:$C,0))),"",INDEX('Policy Characteristics'!B:B,MATCH($C985,'Policy Characteristics'!$C:$C,0)))</f>
        <v>Feedstock Shifting</v>
      </c>
      <c r="C985" s="354" t="str">
        <f t="shared" si="43"/>
        <v>Fraction of Feedstock Shifted</v>
      </c>
      <c r="D985" s="348" t="s">
        <v>802</v>
      </c>
      <c r="E985" s="253" t="s">
        <v>865</v>
      </c>
      <c r="F985" t="s">
        <v>803</v>
      </c>
      <c r="G985" s="253" t="s">
        <v>866</v>
      </c>
      <c r="H985" s="241">
        <v>2556</v>
      </c>
      <c r="I985" s="367" t="s">
        <v>680</v>
      </c>
      <c r="J985" s="368" t="str">
        <f>IF(ISBLANK(INDEX('Policy Characteristics'!D:D,MATCH($C985,'Policy Characteristics'!$C:$C,0))),"",INDEX('Policy Characteristics'!D:D,MATCH($C985,'Policy Characteristics'!$C:$C,0)))</f>
        <v>Feedstock Shifting</v>
      </c>
      <c r="K985" s="354" t="str">
        <f>IF(ISBLANK(INDEX('Policy Characteristics'!E:E,MATCH($C985,'Policy Characteristics'!$C:$C,0))),"",INDEX('Policy Characteristics'!E:E,MATCH($C985,'Policy Characteristics'!$C:$C,0)))</f>
        <v>indst feedstock shifting</v>
      </c>
      <c r="L985" s="222">
        <f>IF(ISBLANK(INDEX('Policy Characteristics'!F:F,MATCH($C985,'Policy Characteristics'!$C:$C,0))),"",INDEX('Policy Characteristics'!F:F,MATCH($C985,'Policy Characteristics'!$C:$C,0)))</f>
        <v>0</v>
      </c>
      <c r="M985" s="222">
        <f>IF(ISBLANK(INDEX('Policy Characteristics'!G:G,MATCH($C985,'Policy Characteristics'!$C:$C,0))),"",INDEX('Policy Characteristics'!G:G,MATCH($C985,'Policy Characteristics'!$C:$C,0)))</f>
        <v>1</v>
      </c>
      <c r="N985" s="222">
        <f>IF(ISBLANK(INDEX('Policy Characteristics'!H:H,MATCH($C985,'Policy Characteristics'!$C:$C,0))),"",INDEX('Policy Characteristics'!H:H,MATCH($C985,'Policy Characteristics'!$C:$C,0)))</f>
        <v>0.01</v>
      </c>
      <c r="O985" s="354" t="str">
        <f>IF(ISBLANK(INDEX('Policy Characteristics'!I:I,MATCH($C985,'Policy Characteristics'!$C:$C,0))),"",INDEX('Policy Characteristics'!I:I,MATCH($C985,'Policy Characteristics'!$C:$C,0)))</f>
        <v>% of potential achieved</v>
      </c>
      <c r="P985" s="354" t="str">
        <f>IF(ISBLANK(INDEX('Policy Characteristics'!J:J,MATCH($C985,'Policy Characteristics'!$C:$C,0))),"",INDEX('Policy Characteristics'!J:J,MATCH($C985,'Policy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354" t="str">
        <f>IF(ISBLANK(INDEX('Policy Characteristics'!K:K,MATCH($C985,'Policy Characteristics'!$C:$C,0))),"",INDEX('Policy Characteristics'!K:K,MATCH($C985,'Policy Characteristics'!$C:$C,0)))</f>
        <v/>
      </c>
      <c r="R985" s="354" t="str">
        <f>IF(ISBLANK(INDEX('Policy Characteristics'!L:L,MATCH($C985,'Policy Characteristics'!$C:$C,0))),"",INDEX('Policy Characteristics'!L:L,MATCH($C985,'Policy Characteristics'!$C:$C,0)))</f>
        <v/>
      </c>
    </row>
    <row r="986" spans="1:18" s="345" customFormat="1" ht="19.899999999999999" customHeight="1">
      <c r="A986" s="354" t="str">
        <f>IF(ISBLANK(INDEX('Policy Characteristics'!A:A,MATCH($C986,'Policy Characteristics'!$C:$C,0))),"",INDEX('Policy Characteristics'!A:A,MATCH($C986,'Policy Characteristics'!$C:$C,0)))</f>
        <v>Industry</v>
      </c>
      <c r="B986" s="366" t="str">
        <f>IF(ISBLANK(INDEX('Policy Characteristics'!B:B,MATCH($C986,'Policy Characteristics'!$C:$C,0))),"",INDEX('Policy Characteristics'!B:B,MATCH($C986,'Policy Characteristics'!$C:$C,0)))</f>
        <v>Feedstock Shifting</v>
      </c>
      <c r="C986" s="354" t="str">
        <f t="shared" si="43"/>
        <v>Fraction of Feedstock Shifted</v>
      </c>
      <c r="D986" s="348" t="s">
        <v>802</v>
      </c>
      <c r="E986" s="253" t="s">
        <v>867</v>
      </c>
      <c r="F986" t="s">
        <v>803</v>
      </c>
      <c r="G986" s="253" t="s">
        <v>868</v>
      </c>
      <c r="H986" s="241">
        <v>2557</v>
      </c>
      <c r="I986" s="367" t="s">
        <v>680</v>
      </c>
      <c r="J986" s="368" t="str">
        <f>IF(ISBLANK(INDEX('Policy Characteristics'!D:D,MATCH($C986,'Policy Characteristics'!$C:$C,0))),"",INDEX('Policy Characteristics'!D:D,MATCH($C986,'Policy Characteristics'!$C:$C,0)))</f>
        <v>Feedstock Shifting</v>
      </c>
      <c r="K986" s="354" t="str">
        <f>IF(ISBLANK(INDEX('Policy Characteristics'!E:E,MATCH($C986,'Policy Characteristics'!$C:$C,0))),"",INDEX('Policy Characteristics'!E:E,MATCH($C986,'Policy Characteristics'!$C:$C,0)))</f>
        <v>indst feedstock shifting</v>
      </c>
      <c r="L986" s="222">
        <f>IF(ISBLANK(INDEX('Policy Characteristics'!F:F,MATCH($C986,'Policy Characteristics'!$C:$C,0))),"",INDEX('Policy Characteristics'!F:F,MATCH($C986,'Policy Characteristics'!$C:$C,0)))</f>
        <v>0</v>
      </c>
      <c r="M986" s="222">
        <f>IF(ISBLANK(INDEX('Policy Characteristics'!G:G,MATCH($C986,'Policy Characteristics'!$C:$C,0))),"",INDEX('Policy Characteristics'!G:G,MATCH($C986,'Policy Characteristics'!$C:$C,0)))</f>
        <v>1</v>
      </c>
      <c r="N986" s="222">
        <f>IF(ISBLANK(INDEX('Policy Characteristics'!H:H,MATCH($C986,'Policy Characteristics'!$C:$C,0))),"",INDEX('Policy Characteristics'!H:H,MATCH($C986,'Policy Characteristics'!$C:$C,0)))</f>
        <v>0.01</v>
      </c>
      <c r="O986" s="354" t="str">
        <f>IF(ISBLANK(INDEX('Policy Characteristics'!I:I,MATCH($C986,'Policy Characteristics'!$C:$C,0))),"",INDEX('Policy Characteristics'!I:I,MATCH($C986,'Policy Characteristics'!$C:$C,0)))</f>
        <v>% of potential achieved</v>
      </c>
      <c r="P986" s="354" t="str">
        <f>IF(ISBLANK(INDEX('Policy Characteristics'!J:J,MATCH($C986,'Policy Characteristics'!$C:$C,0))),"",INDEX('Policy Characteristics'!J:J,MATCH($C986,'Policy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354" t="str">
        <f>IF(ISBLANK(INDEX('Policy Characteristics'!K:K,MATCH($C986,'Policy Characteristics'!$C:$C,0))),"",INDEX('Policy Characteristics'!K:K,MATCH($C986,'Policy Characteristics'!$C:$C,0)))</f>
        <v/>
      </c>
      <c r="R986" s="354" t="str">
        <f>IF(ISBLANK(INDEX('Policy Characteristics'!L:L,MATCH($C986,'Policy Characteristics'!$C:$C,0))),"",INDEX('Policy Characteristics'!L:L,MATCH($C986,'Policy Characteristics'!$C:$C,0)))</f>
        <v/>
      </c>
    </row>
    <row r="987" spans="1:18" s="345" customFormat="1" ht="19.899999999999999" customHeight="1">
      <c r="A987" s="371"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371" t="str">
        <f t="shared" si="43"/>
        <v>Fraction of Feedstock Shifted</v>
      </c>
      <c r="D987" s="373" t="s">
        <v>802</v>
      </c>
      <c r="E987" s="375" t="s">
        <v>869</v>
      </c>
      <c r="F987" s="374" t="s">
        <v>803</v>
      </c>
      <c r="G987" s="375" t="s">
        <v>870</v>
      </c>
      <c r="H987" s="377">
        <v>2558</v>
      </c>
      <c r="I987" s="367" t="s">
        <v>670</v>
      </c>
      <c r="J987" s="368" t="str">
        <f>IF(ISBLANK(INDEX('Policy Characteristics'!D:D,MATCH($C987,'Policy Characteristics'!$C:$C,0))),"",INDEX('Policy Characteristics'!D:D,MATCH($C987,'Policy Characteristics'!$C:$C,0)))</f>
        <v>Feedstock Shifting</v>
      </c>
      <c r="K987" s="354" t="str">
        <f>IF(ISBLANK(INDEX('Policy Characteristics'!E:E,MATCH($C987,'Policy Characteristics'!$C:$C,0))),"",INDEX('Policy Characteristics'!E:E,MATCH($C987,'Policy Characteristics'!$C:$C,0)))</f>
        <v>indst feedstock shifting</v>
      </c>
      <c r="L987" s="222">
        <f>IF(ISBLANK(INDEX('Policy Characteristics'!F:F,MATCH($C987,'Policy Characteristics'!$C:$C,0))),"",INDEX('Policy Characteristics'!F:F,MATCH($C987,'Policy Characteristics'!$C:$C,0)))</f>
        <v>0</v>
      </c>
      <c r="M987" s="222">
        <f>IF(ISBLANK(INDEX('Policy Characteristics'!G:G,MATCH($C987,'Policy Characteristics'!$C:$C,0))),"",INDEX('Policy Characteristics'!G:G,MATCH($C987,'Policy Characteristics'!$C:$C,0)))</f>
        <v>1</v>
      </c>
      <c r="N987" s="222">
        <f>IF(ISBLANK(INDEX('Policy Characteristics'!H:H,MATCH($C987,'Policy Characteristics'!$C:$C,0))),"",INDEX('Policy Characteristics'!H:H,MATCH($C987,'Policy Characteristics'!$C:$C,0)))</f>
        <v>0.01</v>
      </c>
      <c r="O987" s="354" t="str">
        <f>IF(ISBLANK(INDEX('Policy Characteristics'!I:I,MATCH($C987,'Policy Characteristics'!$C:$C,0))),"",INDEX('Policy Characteristics'!I:I,MATCH($C987,'Policy Characteristics'!$C:$C,0)))</f>
        <v>% of potential achieved</v>
      </c>
      <c r="P987" s="354" t="str">
        <f>IF(ISBLANK(INDEX('Policy Characteristics'!J:J,MATCH($C987,'Policy Characteristics'!$C:$C,0))),"",INDEX('Policy Characteristics'!J:J,MATCH($C987,'Policy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354" t="str">
        <f>IF(ISBLANK(INDEX('Policy Characteristics'!K:K,MATCH($C987,'Policy Characteristics'!$C:$C,0))),"",INDEX('Policy Characteristics'!K:K,MATCH($C987,'Policy Characteristics'!$C:$C,0)))</f>
        <v/>
      </c>
      <c r="R987" s="354" t="str">
        <f>IF(ISBLANK(INDEX('Policy Characteristics'!L:L,MATCH($C987,'Policy Characteristics'!$C:$C,0))),"",INDEX('Policy Characteristics'!L:L,MATCH($C987,'Policy Characteristics'!$C:$C,0)))</f>
        <v/>
      </c>
    </row>
    <row r="988" spans="1:18" s="345" customFormat="1" ht="19.899999999999999" customHeight="1">
      <c r="A988" s="354" t="str">
        <f>IF(ISBLANK(INDEX('Policy Characteristics'!A:A,MATCH($C988,'Policy Characteristics'!$C:$C,0))),"",INDEX('Policy Characteristics'!A:A,MATCH($C988,'Policy Characteristics'!$C:$C,0)))</f>
        <v>Industry</v>
      </c>
      <c r="B988" s="366" t="str">
        <f>IF(ISBLANK(INDEX('Policy Characteristics'!B:B,MATCH($C988,'Policy Characteristics'!$C:$C,0))),"",INDEX('Policy Characteristics'!B:B,MATCH($C988,'Policy Characteristics'!$C:$C,0)))</f>
        <v>Feedstock Shifting</v>
      </c>
      <c r="C988" s="354" t="str">
        <f t="shared" si="43"/>
        <v>Fraction of Feedstock Shifted</v>
      </c>
      <c r="D988" s="348" t="s">
        <v>802</v>
      </c>
      <c r="E988" s="253" t="s">
        <v>871</v>
      </c>
      <c r="F988" t="s">
        <v>803</v>
      </c>
      <c r="G988" s="253" t="s">
        <v>872</v>
      </c>
      <c r="H988" s="241">
        <v>2559</v>
      </c>
      <c r="I988" s="367" t="s">
        <v>680</v>
      </c>
      <c r="J988" s="368" t="str">
        <f>IF(ISBLANK(INDEX('Policy Characteristics'!D:D,MATCH($C988,'Policy Characteristics'!$C:$C,0))),"",INDEX('Policy Characteristics'!D:D,MATCH($C988,'Policy Characteristics'!$C:$C,0)))</f>
        <v>Feedstock Shifting</v>
      </c>
      <c r="K988" s="354" t="str">
        <f>IF(ISBLANK(INDEX('Policy Characteristics'!E:E,MATCH($C988,'Policy Characteristics'!$C:$C,0))),"",INDEX('Policy Characteristics'!E:E,MATCH($C988,'Policy Characteristics'!$C:$C,0)))</f>
        <v>indst feedstock shifting</v>
      </c>
      <c r="L988" s="222">
        <f>IF(ISBLANK(INDEX('Policy Characteristics'!F:F,MATCH($C988,'Policy Characteristics'!$C:$C,0))),"",INDEX('Policy Characteristics'!F:F,MATCH($C988,'Policy Characteristics'!$C:$C,0)))</f>
        <v>0</v>
      </c>
      <c r="M988" s="222">
        <f>IF(ISBLANK(INDEX('Policy Characteristics'!G:G,MATCH($C988,'Policy Characteristics'!$C:$C,0))),"",INDEX('Policy Characteristics'!G:G,MATCH($C988,'Policy Characteristics'!$C:$C,0)))</f>
        <v>1</v>
      </c>
      <c r="N988" s="222">
        <f>IF(ISBLANK(INDEX('Policy Characteristics'!H:H,MATCH($C988,'Policy Characteristics'!$C:$C,0))),"",INDEX('Policy Characteristics'!H:H,MATCH($C988,'Policy Characteristics'!$C:$C,0)))</f>
        <v>0.01</v>
      </c>
      <c r="O988" s="354" t="str">
        <f>IF(ISBLANK(INDEX('Policy Characteristics'!I:I,MATCH($C988,'Policy Characteristics'!$C:$C,0))),"",INDEX('Policy Characteristics'!I:I,MATCH($C988,'Policy Characteristics'!$C:$C,0)))</f>
        <v>% of potential achieved</v>
      </c>
      <c r="P988" s="354" t="str">
        <f>IF(ISBLANK(INDEX('Policy Characteristics'!J:J,MATCH($C988,'Policy Characteristics'!$C:$C,0))),"",INDEX('Policy Characteristics'!J:J,MATCH($C988,'Policy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354" t="str">
        <f>IF(ISBLANK(INDEX('Policy Characteristics'!K:K,MATCH($C988,'Policy Characteristics'!$C:$C,0))),"",INDEX('Policy Characteristics'!K:K,MATCH($C988,'Policy Characteristics'!$C:$C,0)))</f>
        <v/>
      </c>
      <c r="R988" s="354" t="str">
        <f>IF(ISBLANK(INDEX('Policy Characteristics'!L:L,MATCH($C988,'Policy Characteristics'!$C:$C,0))),"",INDEX('Policy Characteristics'!L:L,MATCH($C988,'Policy Characteristics'!$C:$C,0)))</f>
        <v/>
      </c>
    </row>
    <row r="989" spans="1:18" s="345" customFormat="1" ht="19.899999999999999" customHeight="1">
      <c r="A989" s="354" t="str">
        <f>IF(ISBLANK(INDEX('Policy Characteristics'!A:A,MATCH($C989,'Policy Characteristics'!$C:$C,0))),"",INDEX('Policy Characteristics'!A:A,MATCH($C989,'Policy Characteristics'!$C:$C,0)))</f>
        <v>Industry</v>
      </c>
      <c r="B989" s="366" t="str">
        <f>IF(ISBLANK(INDEX('Policy Characteristics'!B:B,MATCH($C989,'Policy Characteristics'!$C:$C,0))),"",INDEX('Policy Characteristics'!B:B,MATCH($C989,'Policy Characteristics'!$C:$C,0)))</f>
        <v>Feedstock Shifting</v>
      </c>
      <c r="C989" s="354" t="str">
        <f t="shared" si="43"/>
        <v>Fraction of Feedstock Shifted</v>
      </c>
      <c r="D989" s="348" t="s">
        <v>804</v>
      </c>
      <c r="E989" s="253" t="s">
        <v>853</v>
      </c>
      <c r="F989" t="s">
        <v>805</v>
      </c>
      <c r="G989" s="253" t="s">
        <v>854</v>
      </c>
      <c r="H989" s="241">
        <v>2560</v>
      </c>
      <c r="I989" s="367" t="s">
        <v>680</v>
      </c>
      <c r="J989" s="368" t="str">
        <f>IF(ISBLANK(INDEX('Policy Characteristics'!D:D,MATCH($C989,'Policy Characteristics'!$C:$C,0))),"",INDEX('Policy Characteristics'!D:D,MATCH($C989,'Policy Characteristics'!$C:$C,0)))</f>
        <v>Feedstock Shifting</v>
      </c>
      <c r="K989" s="354" t="str">
        <f>IF(ISBLANK(INDEX('Policy Characteristics'!E:E,MATCH($C989,'Policy Characteristics'!$C:$C,0))),"",INDEX('Policy Characteristics'!E:E,MATCH($C989,'Policy Characteristics'!$C:$C,0)))</f>
        <v>indst feedstock shifting</v>
      </c>
      <c r="L989" s="222">
        <f>IF(ISBLANK(INDEX('Policy Characteristics'!F:F,MATCH($C989,'Policy Characteristics'!$C:$C,0))),"",INDEX('Policy Characteristics'!F:F,MATCH($C989,'Policy Characteristics'!$C:$C,0)))</f>
        <v>0</v>
      </c>
      <c r="M989" s="222">
        <f>IF(ISBLANK(INDEX('Policy Characteristics'!G:G,MATCH($C989,'Policy Characteristics'!$C:$C,0))),"",INDEX('Policy Characteristics'!G:G,MATCH($C989,'Policy Characteristics'!$C:$C,0)))</f>
        <v>1</v>
      </c>
      <c r="N989" s="222">
        <f>IF(ISBLANK(INDEX('Policy Characteristics'!H:H,MATCH($C989,'Policy Characteristics'!$C:$C,0))),"",INDEX('Policy Characteristics'!H:H,MATCH($C989,'Policy Characteristics'!$C:$C,0)))</f>
        <v>0.01</v>
      </c>
      <c r="O989" s="354" t="str">
        <f>IF(ISBLANK(INDEX('Policy Characteristics'!I:I,MATCH($C989,'Policy Characteristics'!$C:$C,0))),"",INDEX('Policy Characteristics'!I:I,MATCH($C989,'Policy Characteristics'!$C:$C,0)))</f>
        <v>% of potential achieved</v>
      </c>
      <c r="P989" s="354" t="str">
        <f>IF(ISBLANK(INDEX('Policy Characteristics'!J:J,MATCH($C989,'Policy Characteristics'!$C:$C,0))),"",INDEX('Policy Characteristics'!J:J,MATCH($C989,'Policy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354" t="str">
        <f>IF(ISBLANK(INDEX('Policy Characteristics'!K:K,MATCH($C989,'Policy Characteristics'!$C:$C,0))),"",INDEX('Policy Characteristics'!K:K,MATCH($C989,'Policy Characteristics'!$C:$C,0)))</f>
        <v/>
      </c>
      <c r="R989" s="354" t="str">
        <f>IF(ISBLANK(INDEX('Policy Characteristics'!L:L,MATCH($C989,'Policy Characteristics'!$C:$C,0))),"",INDEX('Policy Characteristics'!L:L,MATCH($C989,'Policy Characteristics'!$C:$C,0)))</f>
        <v/>
      </c>
    </row>
    <row r="990" spans="1:18" s="345" customFormat="1" ht="19.899999999999999" customHeight="1">
      <c r="A990" s="354" t="str">
        <f>IF(ISBLANK(INDEX('Policy Characteristics'!A:A,MATCH($C990,'Policy Characteristics'!$C:$C,0))),"",INDEX('Policy Characteristics'!A:A,MATCH($C990,'Policy Characteristics'!$C:$C,0)))</f>
        <v>Industry</v>
      </c>
      <c r="B990" s="366" t="str">
        <f>IF(ISBLANK(INDEX('Policy Characteristics'!B:B,MATCH($C990,'Policy Characteristics'!$C:$C,0))),"",INDEX('Policy Characteristics'!B:B,MATCH($C990,'Policy Characteristics'!$C:$C,0)))</f>
        <v>Feedstock Shifting</v>
      </c>
      <c r="C990" s="354" t="str">
        <f t="shared" si="43"/>
        <v>Fraction of Feedstock Shifted</v>
      </c>
      <c r="D990" s="348" t="s">
        <v>804</v>
      </c>
      <c r="E990" s="253" t="s">
        <v>855</v>
      </c>
      <c r="F990" t="s">
        <v>805</v>
      </c>
      <c r="G990" s="253" t="s">
        <v>856</v>
      </c>
      <c r="H990" s="241">
        <v>2561</v>
      </c>
      <c r="I990" s="367" t="s">
        <v>680</v>
      </c>
      <c r="J990" s="368" t="str">
        <f>IF(ISBLANK(INDEX('Policy Characteristics'!D:D,MATCH($C990,'Policy Characteristics'!$C:$C,0))),"",INDEX('Policy Characteristics'!D:D,MATCH($C990,'Policy Characteristics'!$C:$C,0)))</f>
        <v>Feedstock Shifting</v>
      </c>
      <c r="K990" s="354" t="str">
        <f>IF(ISBLANK(INDEX('Policy Characteristics'!E:E,MATCH($C990,'Policy Characteristics'!$C:$C,0))),"",INDEX('Policy Characteristics'!E:E,MATCH($C990,'Policy Characteristics'!$C:$C,0)))</f>
        <v>indst feedstock shifting</v>
      </c>
      <c r="L990" s="222">
        <f>IF(ISBLANK(INDEX('Policy Characteristics'!F:F,MATCH($C990,'Policy Characteristics'!$C:$C,0))),"",INDEX('Policy Characteristics'!F:F,MATCH($C990,'Policy Characteristics'!$C:$C,0)))</f>
        <v>0</v>
      </c>
      <c r="M990" s="222">
        <f>IF(ISBLANK(INDEX('Policy Characteristics'!G:G,MATCH($C990,'Policy Characteristics'!$C:$C,0))),"",INDEX('Policy Characteristics'!G:G,MATCH($C990,'Policy Characteristics'!$C:$C,0)))</f>
        <v>1</v>
      </c>
      <c r="N990" s="222">
        <f>IF(ISBLANK(INDEX('Policy Characteristics'!H:H,MATCH($C990,'Policy Characteristics'!$C:$C,0))),"",INDEX('Policy Characteristics'!H:H,MATCH($C990,'Policy Characteristics'!$C:$C,0)))</f>
        <v>0.01</v>
      </c>
      <c r="O990" s="354" t="str">
        <f>IF(ISBLANK(INDEX('Policy Characteristics'!I:I,MATCH($C990,'Policy Characteristics'!$C:$C,0))),"",INDEX('Policy Characteristics'!I:I,MATCH($C990,'Policy Characteristics'!$C:$C,0)))</f>
        <v>% of potential achieved</v>
      </c>
      <c r="P990" s="354" t="str">
        <f>IF(ISBLANK(INDEX('Policy Characteristics'!J:J,MATCH($C990,'Policy Characteristics'!$C:$C,0))),"",INDEX('Policy Characteristics'!J:J,MATCH($C990,'Policy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354" t="str">
        <f>IF(ISBLANK(INDEX('Policy Characteristics'!K:K,MATCH($C990,'Policy Characteristics'!$C:$C,0))),"",INDEX('Policy Characteristics'!K:K,MATCH($C990,'Policy Characteristics'!$C:$C,0)))</f>
        <v/>
      </c>
      <c r="R990" s="354" t="str">
        <f>IF(ISBLANK(INDEX('Policy Characteristics'!L:L,MATCH($C990,'Policy Characteristics'!$C:$C,0))),"",INDEX('Policy Characteristics'!L:L,MATCH($C990,'Policy Characteristics'!$C:$C,0)))</f>
        <v/>
      </c>
    </row>
    <row r="991" spans="1:18" s="345" customFormat="1" ht="19.899999999999999" customHeight="1">
      <c r="A991" s="354" t="str">
        <f>IF(ISBLANK(INDEX('Policy Characteristics'!A:A,MATCH($C991,'Policy Characteristics'!$C:$C,0))),"",INDEX('Policy Characteristics'!A:A,MATCH($C991,'Policy Characteristics'!$C:$C,0)))</f>
        <v>Industry</v>
      </c>
      <c r="B991" s="366" t="str">
        <f>IF(ISBLANK(INDEX('Policy Characteristics'!B:B,MATCH($C991,'Policy Characteristics'!$C:$C,0))),"",INDEX('Policy Characteristics'!B:B,MATCH($C991,'Policy Characteristics'!$C:$C,0)))</f>
        <v>Feedstock Shifting</v>
      </c>
      <c r="C991" s="354" t="str">
        <f t="shared" si="43"/>
        <v>Fraction of Feedstock Shifted</v>
      </c>
      <c r="D991" s="348" t="s">
        <v>804</v>
      </c>
      <c r="E991" s="253" t="s">
        <v>857</v>
      </c>
      <c r="F991" t="s">
        <v>805</v>
      </c>
      <c r="G991" s="253" t="s">
        <v>858</v>
      </c>
      <c r="H991" s="241">
        <v>2562</v>
      </c>
      <c r="I991" s="367" t="s">
        <v>680</v>
      </c>
      <c r="J991" s="368" t="str">
        <f>IF(ISBLANK(INDEX('Policy Characteristics'!D:D,MATCH($C991,'Policy Characteristics'!$C:$C,0))),"",INDEX('Policy Characteristics'!D:D,MATCH($C991,'Policy Characteristics'!$C:$C,0)))</f>
        <v>Feedstock Shifting</v>
      </c>
      <c r="K991" s="354" t="str">
        <f>IF(ISBLANK(INDEX('Policy Characteristics'!E:E,MATCH($C991,'Policy Characteristics'!$C:$C,0))),"",INDEX('Policy Characteristics'!E:E,MATCH($C991,'Policy Characteristics'!$C:$C,0)))</f>
        <v>indst feedstock shifting</v>
      </c>
      <c r="L991" s="222">
        <f>IF(ISBLANK(INDEX('Policy Characteristics'!F:F,MATCH($C991,'Policy Characteristics'!$C:$C,0))),"",INDEX('Policy Characteristics'!F:F,MATCH($C991,'Policy Characteristics'!$C:$C,0)))</f>
        <v>0</v>
      </c>
      <c r="M991" s="222">
        <f>IF(ISBLANK(INDEX('Policy Characteristics'!G:G,MATCH($C991,'Policy Characteristics'!$C:$C,0))),"",INDEX('Policy Characteristics'!G:G,MATCH($C991,'Policy Characteristics'!$C:$C,0)))</f>
        <v>1</v>
      </c>
      <c r="N991" s="222">
        <f>IF(ISBLANK(INDEX('Policy Characteristics'!H:H,MATCH($C991,'Policy Characteristics'!$C:$C,0))),"",INDEX('Policy Characteristics'!H:H,MATCH($C991,'Policy Characteristics'!$C:$C,0)))</f>
        <v>0.01</v>
      </c>
      <c r="O991" s="354" t="str">
        <f>IF(ISBLANK(INDEX('Policy Characteristics'!I:I,MATCH($C991,'Policy Characteristics'!$C:$C,0))),"",INDEX('Policy Characteristics'!I:I,MATCH($C991,'Policy Characteristics'!$C:$C,0)))</f>
        <v>% of potential achieved</v>
      </c>
      <c r="P991" s="354" t="str">
        <f>IF(ISBLANK(INDEX('Policy Characteristics'!J:J,MATCH($C991,'Policy Characteristics'!$C:$C,0))),"",INDEX('Policy Characteristics'!J:J,MATCH($C991,'Policy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354" t="str">
        <f>IF(ISBLANK(INDEX('Policy Characteristics'!K:K,MATCH($C991,'Policy Characteristics'!$C:$C,0))),"",INDEX('Policy Characteristics'!K:K,MATCH($C991,'Policy Characteristics'!$C:$C,0)))</f>
        <v/>
      </c>
      <c r="R991" s="354" t="str">
        <f>IF(ISBLANK(INDEX('Policy Characteristics'!L:L,MATCH($C991,'Policy Characteristics'!$C:$C,0))),"",INDEX('Policy Characteristics'!L:L,MATCH($C991,'Policy Characteristics'!$C:$C,0)))</f>
        <v/>
      </c>
    </row>
    <row r="992" spans="1:18" s="345" customFormat="1" ht="19.899999999999999" customHeight="1">
      <c r="A992" s="354" t="str">
        <f>IF(ISBLANK(INDEX('Policy Characteristics'!A:A,MATCH($C992,'Policy Characteristics'!$C:$C,0))),"",INDEX('Policy Characteristics'!A:A,MATCH($C992,'Policy Characteristics'!$C:$C,0)))</f>
        <v>Industry</v>
      </c>
      <c r="B992" s="366" t="str">
        <f>IF(ISBLANK(INDEX('Policy Characteristics'!B:B,MATCH($C992,'Policy Characteristics'!$C:$C,0))),"",INDEX('Policy Characteristics'!B:B,MATCH($C992,'Policy Characteristics'!$C:$C,0)))</f>
        <v>Feedstock Shifting</v>
      </c>
      <c r="C992" s="354" t="str">
        <f t="shared" si="43"/>
        <v>Fraction of Feedstock Shifted</v>
      </c>
      <c r="D992" s="348" t="s">
        <v>804</v>
      </c>
      <c r="E992" s="253" t="s">
        <v>859</v>
      </c>
      <c r="F992" t="s">
        <v>805</v>
      </c>
      <c r="G992" s="253" t="s">
        <v>860</v>
      </c>
      <c r="H992" s="241">
        <v>2563</v>
      </c>
      <c r="I992" s="367" t="s">
        <v>680</v>
      </c>
      <c r="J992" s="368" t="str">
        <f>IF(ISBLANK(INDEX('Policy Characteristics'!D:D,MATCH($C992,'Policy Characteristics'!$C:$C,0))),"",INDEX('Policy Characteristics'!D:D,MATCH($C992,'Policy Characteristics'!$C:$C,0)))</f>
        <v>Feedstock Shifting</v>
      </c>
      <c r="K992" s="354" t="str">
        <f>IF(ISBLANK(INDEX('Policy Characteristics'!E:E,MATCH($C992,'Policy Characteristics'!$C:$C,0))),"",INDEX('Policy Characteristics'!E:E,MATCH($C992,'Policy Characteristics'!$C:$C,0)))</f>
        <v>indst feedstock shifting</v>
      </c>
      <c r="L992" s="222">
        <f>IF(ISBLANK(INDEX('Policy Characteristics'!F:F,MATCH($C992,'Policy Characteristics'!$C:$C,0))),"",INDEX('Policy Characteristics'!F:F,MATCH($C992,'Policy Characteristics'!$C:$C,0)))</f>
        <v>0</v>
      </c>
      <c r="M992" s="222">
        <f>IF(ISBLANK(INDEX('Policy Characteristics'!G:G,MATCH($C992,'Policy Characteristics'!$C:$C,0))),"",INDEX('Policy Characteristics'!G:G,MATCH($C992,'Policy Characteristics'!$C:$C,0)))</f>
        <v>1</v>
      </c>
      <c r="N992" s="222">
        <f>IF(ISBLANK(INDEX('Policy Characteristics'!H:H,MATCH($C992,'Policy Characteristics'!$C:$C,0))),"",INDEX('Policy Characteristics'!H:H,MATCH($C992,'Policy Characteristics'!$C:$C,0)))</f>
        <v>0.01</v>
      </c>
      <c r="O992" s="354" t="str">
        <f>IF(ISBLANK(INDEX('Policy Characteristics'!I:I,MATCH($C992,'Policy Characteristics'!$C:$C,0))),"",INDEX('Policy Characteristics'!I:I,MATCH($C992,'Policy Characteristics'!$C:$C,0)))</f>
        <v>% of potential achieved</v>
      </c>
      <c r="P992" s="354" t="str">
        <f>IF(ISBLANK(INDEX('Policy Characteristics'!J:J,MATCH($C992,'Policy Characteristics'!$C:$C,0))),"",INDEX('Policy Characteristics'!J:J,MATCH($C992,'Policy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354" t="str">
        <f>IF(ISBLANK(INDEX('Policy Characteristics'!K:K,MATCH($C992,'Policy Characteristics'!$C:$C,0))),"",INDEX('Policy Characteristics'!K:K,MATCH($C992,'Policy Characteristics'!$C:$C,0)))</f>
        <v/>
      </c>
      <c r="R992" s="354" t="str">
        <f>IF(ISBLANK(INDEX('Policy Characteristics'!L:L,MATCH($C992,'Policy Characteristics'!$C:$C,0))),"",INDEX('Policy Characteristics'!L:L,MATCH($C992,'Policy Characteristics'!$C:$C,0)))</f>
        <v/>
      </c>
    </row>
    <row r="993" spans="1:18" s="345" customFormat="1" ht="19.899999999999999" customHeight="1">
      <c r="A993" s="371"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371" t="str">
        <f t="shared" si="43"/>
        <v>Fraction of Feedstock Shifted</v>
      </c>
      <c r="D993" s="373" t="s">
        <v>804</v>
      </c>
      <c r="E993" s="375" t="s">
        <v>861</v>
      </c>
      <c r="F993" s="374" t="s">
        <v>805</v>
      </c>
      <c r="G993" s="375" t="s">
        <v>862</v>
      </c>
      <c r="H993" s="377">
        <v>2564</v>
      </c>
      <c r="I993" s="367" t="s">
        <v>670</v>
      </c>
      <c r="J993" s="368" t="str">
        <f>IF(ISBLANK(INDEX('Policy Characteristics'!D:D,MATCH($C993,'Policy Characteristics'!$C:$C,0))),"",INDEX('Policy Characteristics'!D:D,MATCH($C993,'Policy Characteristics'!$C:$C,0)))</f>
        <v>Feedstock Shifting</v>
      </c>
      <c r="K993" s="354" t="str">
        <f>IF(ISBLANK(INDEX('Policy Characteristics'!E:E,MATCH($C993,'Policy Characteristics'!$C:$C,0))),"",INDEX('Policy Characteristics'!E:E,MATCH($C993,'Policy Characteristics'!$C:$C,0)))</f>
        <v>indst feedstock shifting</v>
      </c>
      <c r="L993" s="222">
        <f>IF(ISBLANK(INDEX('Policy Characteristics'!F:F,MATCH($C993,'Policy Characteristics'!$C:$C,0))),"",INDEX('Policy Characteristics'!F:F,MATCH($C993,'Policy Characteristics'!$C:$C,0)))</f>
        <v>0</v>
      </c>
      <c r="M993" s="222">
        <f>IF(ISBLANK(INDEX('Policy Characteristics'!G:G,MATCH($C993,'Policy Characteristics'!$C:$C,0))),"",INDEX('Policy Characteristics'!G:G,MATCH($C993,'Policy Characteristics'!$C:$C,0)))</f>
        <v>1</v>
      </c>
      <c r="N993" s="222">
        <f>IF(ISBLANK(INDEX('Policy Characteristics'!H:H,MATCH($C993,'Policy Characteristics'!$C:$C,0))),"",INDEX('Policy Characteristics'!H:H,MATCH($C993,'Policy Characteristics'!$C:$C,0)))</f>
        <v>0.01</v>
      </c>
      <c r="O993" s="354" t="str">
        <f>IF(ISBLANK(INDEX('Policy Characteristics'!I:I,MATCH($C993,'Policy Characteristics'!$C:$C,0))),"",INDEX('Policy Characteristics'!I:I,MATCH($C993,'Policy Characteristics'!$C:$C,0)))</f>
        <v>% of potential achieved</v>
      </c>
      <c r="P993" s="354" t="str">
        <f>IF(ISBLANK(INDEX('Policy Characteristics'!J:J,MATCH($C993,'Policy Characteristics'!$C:$C,0))),"",INDEX('Policy Characteristics'!J:J,MATCH($C993,'Policy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354" t="str">
        <f>IF(ISBLANK(INDEX('Policy Characteristics'!K:K,MATCH($C993,'Policy Characteristics'!$C:$C,0))),"",INDEX('Policy Characteristics'!K:K,MATCH($C993,'Policy Characteristics'!$C:$C,0)))</f>
        <v/>
      </c>
      <c r="R993" s="354" t="str">
        <f>IF(ISBLANK(INDEX('Policy Characteristics'!L:L,MATCH($C993,'Policy Characteristics'!$C:$C,0))),"",INDEX('Policy Characteristics'!L:L,MATCH($C993,'Policy Characteristics'!$C:$C,0)))</f>
        <v/>
      </c>
    </row>
    <row r="994" spans="1:18" s="345" customFormat="1" ht="19.899999999999999" customHeight="1">
      <c r="A994" s="354" t="str">
        <f>IF(ISBLANK(INDEX('Policy Characteristics'!A:A,MATCH($C994,'Policy Characteristics'!$C:$C,0))),"",INDEX('Policy Characteristics'!A:A,MATCH($C994,'Policy Characteristics'!$C:$C,0)))</f>
        <v>Industry</v>
      </c>
      <c r="B994" s="366" t="str">
        <f>IF(ISBLANK(INDEX('Policy Characteristics'!B:B,MATCH($C994,'Policy Characteristics'!$C:$C,0))),"",INDEX('Policy Characteristics'!B:B,MATCH($C994,'Policy Characteristics'!$C:$C,0)))</f>
        <v>Feedstock Shifting</v>
      </c>
      <c r="C994" s="354" t="str">
        <f t="shared" si="43"/>
        <v>Fraction of Feedstock Shifted</v>
      </c>
      <c r="D994" s="348" t="s">
        <v>804</v>
      </c>
      <c r="E994" s="253" t="s">
        <v>863</v>
      </c>
      <c r="F994" t="s">
        <v>805</v>
      </c>
      <c r="G994" s="253" t="s">
        <v>864</v>
      </c>
      <c r="H994" s="241">
        <v>2565</v>
      </c>
      <c r="I994" s="367" t="s">
        <v>680</v>
      </c>
      <c r="J994" s="368" t="str">
        <f>IF(ISBLANK(INDEX('Policy Characteristics'!D:D,MATCH($C994,'Policy Characteristics'!$C:$C,0))),"",INDEX('Policy Characteristics'!D:D,MATCH($C994,'Policy Characteristics'!$C:$C,0)))</f>
        <v>Feedstock Shifting</v>
      </c>
      <c r="K994" s="354" t="str">
        <f>IF(ISBLANK(INDEX('Policy Characteristics'!E:E,MATCH($C994,'Policy Characteristics'!$C:$C,0))),"",INDEX('Policy Characteristics'!E:E,MATCH($C994,'Policy Characteristics'!$C:$C,0)))</f>
        <v>indst feedstock shifting</v>
      </c>
      <c r="L994" s="222">
        <f>IF(ISBLANK(INDEX('Policy Characteristics'!F:F,MATCH($C994,'Policy Characteristics'!$C:$C,0))),"",INDEX('Policy Characteristics'!F:F,MATCH($C994,'Policy Characteristics'!$C:$C,0)))</f>
        <v>0</v>
      </c>
      <c r="M994" s="222">
        <f>IF(ISBLANK(INDEX('Policy Characteristics'!G:G,MATCH($C994,'Policy Characteristics'!$C:$C,0))),"",INDEX('Policy Characteristics'!G:G,MATCH($C994,'Policy Characteristics'!$C:$C,0)))</f>
        <v>1</v>
      </c>
      <c r="N994" s="222">
        <f>IF(ISBLANK(INDEX('Policy Characteristics'!H:H,MATCH($C994,'Policy Characteristics'!$C:$C,0))),"",INDEX('Policy Characteristics'!H:H,MATCH($C994,'Policy Characteristics'!$C:$C,0)))</f>
        <v>0.01</v>
      </c>
      <c r="O994" s="354" t="str">
        <f>IF(ISBLANK(INDEX('Policy Characteristics'!I:I,MATCH($C994,'Policy Characteristics'!$C:$C,0))),"",INDEX('Policy Characteristics'!I:I,MATCH($C994,'Policy Characteristics'!$C:$C,0)))</f>
        <v>% of potential achieved</v>
      </c>
      <c r="P994" s="354" t="str">
        <f>IF(ISBLANK(INDEX('Policy Characteristics'!J:J,MATCH($C994,'Policy Characteristics'!$C:$C,0))),"",INDEX('Policy Characteristics'!J:J,MATCH($C994,'Policy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354" t="str">
        <f>IF(ISBLANK(INDEX('Policy Characteristics'!K:K,MATCH($C994,'Policy Characteristics'!$C:$C,0))),"",INDEX('Policy Characteristics'!K:K,MATCH($C994,'Policy Characteristics'!$C:$C,0)))</f>
        <v/>
      </c>
      <c r="R994" s="354" t="str">
        <f>IF(ISBLANK(INDEX('Policy Characteristics'!L:L,MATCH($C994,'Policy Characteristics'!$C:$C,0))),"",INDEX('Policy Characteristics'!L:L,MATCH($C994,'Policy Characteristics'!$C:$C,0)))</f>
        <v/>
      </c>
    </row>
    <row r="995" spans="1:18" s="345" customFormat="1" ht="19.899999999999999" customHeight="1">
      <c r="A995" s="354" t="str">
        <f>IF(ISBLANK(INDEX('Policy Characteristics'!A:A,MATCH($C995,'Policy Characteristics'!$C:$C,0))),"",INDEX('Policy Characteristics'!A:A,MATCH($C995,'Policy Characteristics'!$C:$C,0)))</f>
        <v>Industry</v>
      </c>
      <c r="B995" s="366" t="str">
        <f>IF(ISBLANK(INDEX('Policy Characteristics'!B:B,MATCH($C995,'Policy Characteristics'!$C:$C,0))),"",INDEX('Policy Characteristics'!B:B,MATCH($C995,'Policy Characteristics'!$C:$C,0)))</f>
        <v>Feedstock Shifting</v>
      </c>
      <c r="C995" s="354" t="str">
        <f t="shared" si="43"/>
        <v>Fraction of Feedstock Shifted</v>
      </c>
      <c r="D995" s="348" t="s">
        <v>804</v>
      </c>
      <c r="E995" s="253" t="s">
        <v>865</v>
      </c>
      <c r="F995" t="s">
        <v>805</v>
      </c>
      <c r="G995" s="253" t="s">
        <v>866</v>
      </c>
      <c r="H995" s="241">
        <v>2566</v>
      </c>
      <c r="I995" s="367" t="s">
        <v>680</v>
      </c>
      <c r="J995" s="368" t="str">
        <f>IF(ISBLANK(INDEX('Policy Characteristics'!D:D,MATCH($C995,'Policy Characteristics'!$C:$C,0))),"",INDEX('Policy Characteristics'!D:D,MATCH($C995,'Policy Characteristics'!$C:$C,0)))</f>
        <v>Feedstock Shifting</v>
      </c>
      <c r="K995" s="354" t="str">
        <f>IF(ISBLANK(INDEX('Policy Characteristics'!E:E,MATCH($C995,'Policy Characteristics'!$C:$C,0))),"",INDEX('Policy Characteristics'!E:E,MATCH($C995,'Policy Characteristics'!$C:$C,0)))</f>
        <v>indst feedstock shifting</v>
      </c>
      <c r="L995" s="222">
        <f>IF(ISBLANK(INDEX('Policy Characteristics'!F:F,MATCH($C995,'Policy Characteristics'!$C:$C,0))),"",INDEX('Policy Characteristics'!F:F,MATCH($C995,'Policy Characteristics'!$C:$C,0)))</f>
        <v>0</v>
      </c>
      <c r="M995" s="222">
        <f>IF(ISBLANK(INDEX('Policy Characteristics'!G:G,MATCH($C995,'Policy Characteristics'!$C:$C,0))),"",INDEX('Policy Characteristics'!G:G,MATCH($C995,'Policy Characteristics'!$C:$C,0)))</f>
        <v>1</v>
      </c>
      <c r="N995" s="222">
        <f>IF(ISBLANK(INDEX('Policy Characteristics'!H:H,MATCH($C995,'Policy Characteristics'!$C:$C,0))),"",INDEX('Policy Characteristics'!H:H,MATCH($C995,'Policy Characteristics'!$C:$C,0)))</f>
        <v>0.01</v>
      </c>
      <c r="O995" s="354" t="str">
        <f>IF(ISBLANK(INDEX('Policy Characteristics'!I:I,MATCH($C995,'Policy Characteristics'!$C:$C,0))),"",INDEX('Policy Characteristics'!I:I,MATCH($C995,'Policy Characteristics'!$C:$C,0)))</f>
        <v>% of potential achieved</v>
      </c>
      <c r="P995" s="354" t="str">
        <f>IF(ISBLANK(INDEX('Policy Characteristics'!J:J,MATCH($C995,'Policy Characteristics'!$C:$C,0))),"",INDEX('Policy Characteristics'!J:J,MATCH($C995,'Policy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354" t="str">
        <f>IF(ISBLANK(INDEX('Policy Characteristics'!K:K,MATCH($C995,'Policy Characteristics'!$C:$C,0))),"",INDEX('Policy Characteristics'!K:K,MATCH($C995,'Policy Characteristics'!$C:$C,0)))</f>
        <v/>
      </c>
      <c r="R995" s="354" t="str">
        <f>IF(ISBLANK(INDEX('Policy Characteristics'!L:L,MATCH($C995,'Policy Characteristics'!$C:$C,0))),"",INDEX('Policy Characteristics'!L:L,MATCH($C995,'Policy Characteristics'!$C:$C,0)))</f>
        <v/>
      </c>
    </row>
    <row r="996" spans="1:18" s="345" customFormat="1" ht="19.899999999999999" customHeight="1">
      <c r="A996" s="354" t="str">
        <f>IF(ISBLANK(INDEX('Policy Characteristics'!A:A,MATCH($C996,'Policy Characteristics'!$C:$C,0))),"",INDEX('Policy Characteristics'!A:A,MATCH($C996,'Policy Characteristics'!$C:$C,0)))</f>
        <v>Industry</v>
      </c>
      <c r="B996" s="366" t="str">
        <f>IF(ISBLANK(INDEX('Policy Characteristics'!B:B,MATCH($C996,'Policy Characteristics'!$C:$C,0))),"",INDEX('Policy Characteristics'!B:B,MATCH($C996,'Policy Characteristics'!$C:$C,0)))</f>
        <v>Feedstock Shifting</v>
      </c>
      <c r="C996" s="354" t="str">
        <f t="shared" si="43"/>
        <v>Fraction of Feedstock Shifted</v>
      </c>
      <c r="D996" s="348" t="s">
        <v>804</v>
      </c>
      <c r="E996" s="253" t="s">
        <v>867</v>
      </c>
      <c r="F996" t="s">
        <v>805</v>
      </c>
      <c r="G996" s="253" t="s">
        <v>868</v>
      </c>
      <c r="H996" s="241">
        <v>2567</v>
      </c>
      <c r="I996" s="367" t="s">
        <v>680</v>
      </c>
      <c r="J996" s="368" t="str">
        <f>IF(ISBLANK(INDEX('Policy Characteristics'!D:D,MATCH($C996,'Policy Characteristics'!$C:$C,0))),"",INDEX('Policy Characteristics'!D:D,MATCH($C996,'Policy Characteristics'!$C:$C,0)))</f>
        <v>Feedstock Shifting</v>
      </c>
      <c r="K996" s="354" t="str">
        <f>IF(ISBLANK(INDEX('Policy Characteristics'!E:E,MATCH($C996,'Policy Characteristics'!$C:$C,0))),"",INDEX('Policy Characteristics'!E:E,MATCH($C996,'Policy Characteristics'!$C:$C,0)))</f>
        <v>indst feedstock shifting</v>
      </c>
      <c r="L996" s="222">
        <f>IF(ISBLANK(INDEX('Policy Characteristics'!F:F,MATCH($C996,'Policy Characteristics'!$C:$C,0))),"",INDEX('Policy Characteristics'!F:F,MATCH($C996,'Policy Characteristics'!$C:$C,0)))</f>
        <v>0</v>
      </c>
      <c r="M996" s="222">
        <f>IF(ISBLANK(INDEX('Policy Characteristics'!G:G,MATCH($C996,'Policy Characteristics'!$C:$C,0))),"",INDEX('Policy Characteristics'!G:G,MATCH($C996,'Policy Characteristics'!$C:$C,0)))</f>
        <v>1</v>
      </c>
      <c r="N996" s="222">
        <f>IF(ISBLANK(INDEX('Policy Characteristics'!H:H,MATCH($C996,'Policy Characteristics'!$C:$C,0))),"",INDEX('Policy Characteristics'!H:H,MATCH($C996,'Policy Characteristics'!$C:$C,0)))</f>
        <v>0.01</v>
      </c>
      <c r="O996" s="354" t="str">
        <f>IF(ISBLANK(INDEX('Policy Characteristics'!I:I,MATCH($C996,'Policy Characteristics'!$C:$C,0))),"",INDEX('Policy Characteristics'!I:I,MATCH($C996,'Policy Characteristics'!$C:$C,0)))</f>
        <v>% of potential achieved</v>
      </c>
      <c r="P996" s="354" t="str">
        <f>IF(ISBLANK(INDEX('Policy Characteristics'!J:J,MATCH($C996,'Policy Characteristics'!$C:$C,0))),"",INDEX('Policy Characteristics'!J:J,MATCH($C996,'Policy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354" t="str">
        <f>IF(ISBLANK(INDEX('Policy Characteristics'!K:K,MATCH($C996,'Policy Characteristics'!$C:$C,0))),"",INDEX('Policy Characteristics'!K:K,MATCH($C996,'Policy Characteristics'!$C:$C,0)))</f>
        <v/>
      </c>
      <c r="R996" s="354" t="str">
        <f>IF(ISBLANK(INDEX('Policy Characteristics'!L:L,MATCH($C996,'Policy Characteristics'!$C:$C,0))),"",INDEX('Policy Characteristics'!L:L,MATCH($C996,'Policy Characteristics'!$C:$C,0)))</f>
        <v/>
      </c>
    </row>
    <row r="997" spans="1:18" s="345" customFormat="1" ht="19.899999999999999" customHeight="1">
      <c r="A997" s="354" t="str">
        <f>IF(ISBLANK(INDEX('Policy Characteristics'!A:A,MATCH($C997,'Policy Characteristics'!$C:$C,0))),"",INDEX('Policy Characteristics'!A:A,MATCH($C997,'Policy Characteristics'!$C:$C,0)))</f>
        <v>Industry</v>
      </c>
      <c r="B997" s="366" t="str">
        <f>IF(ISBLANK(INDEX('Policy Characteristics'!B:B,MATCH($C997,'Policy Characteristics'!$C:$C,0))),"",INDEX('Policy Characteristics'!B:B,MATCH($C997,'Policy Characteristics'!$C:$C,0)))</f>
        <v>Feedstock Shifting</v>
      </c>
      <c r="C997" s="354" t="str">
        <f t="shared" si="43"/>
        <v>Fraction of Feedstock Shifted</v>
      </c>
      <c r="D997" s="348" t="s">
        <v>804</v>
      </c>
      <c r="E997" s="253" t="s">
        <v>869</v>
      </c>
      <c r="F997" t="s">
        <v>805</v>
      </c>
      <c r="G997" s="253" t="s">
        <v>870</v>
      </c>
      <c r="H997" s="241">
        <v>2568</v>
      </c>
      <c r="I997" s="367" t="s">
        <v>680</v>
      </c>
      <c r="J997" s="368" t="str">
        <f>IF(ISBLANK(INDEX('Policy Characteristics'!D:D,MATCH($C997,'Policy Characteristics'!$C:$C,0))),"",INDEX('Policy Characteristics'!D:D,MATCH($C997,'Policy Characteristics'!$C:$C,0)))</f>
        <v>Feedstock Shifting</v>
      </c>
      <c r="K997" s="354" t="str">
        <f>IF(ISBLANK(INDEX('Policy Characteristics'!E:E,MATCH($C997,'Policy Characteristics'!$C:$C,0))),"",INDEX('Policy Characteristics'!E:E,MATCH($C997,'Policy Characteristics'!$C:$C,0)))</f>
        <v>indst feedstock shifting</v>
      </c>
      <c r="L997" s="222">
        <f>IF(ISBLANK(INDEX('Policy Characteristics'!F:F,MATCH($C997,'Policy Characteristics'!$C:$C,0))),"",INDEX('Policy Characteristics'!F:F,MATCH($C997,'Policy Characteristics'!$C:$C,0)))</f>
        <v>0</v>
      </c>
      <c r="M997" s="222">
        <f>IF(ISBLANK(INDEX('Policy Characteristics'!G:G,MATCH($C997,'Policy Characteristics'!$C:$C,0))),"",INDEX('Policy Characteristics'!G:G,MATCH($C997,'Policy Characteristics'!$C:$C,0)))</f>
        <v>1</v>
      </c>
      <c r="N997" s="222">
        <f>IF(ISBLANK(INDEX('Policy Characteristics'!H:H,MATCH($C997,'Policy Characteristics'!$C:$C,0))),"",INDEX('Policy Characteristics'!H:H,MATCH($C997,'Policy Characteristics'!$C:$C,0)))</f>
        <v>0.01</v>
      </c>
      <c r="O997" s="354" t="str">
        <f>IF(ISBLANK(INDEX('Policy Characteristics'!I:I,MATCH($C997,'Policy Characteristics'!$C:$C,0))),"",INDEX('Policy Characteristics'!I:I,MATCH($C997,'Policy Characteristics'!$C:$C,0)))</f>
        <v>% of potential achieved</v>
      </c>
      <c r="P997" s="354" t="str">
        <f>IF(ISBLANK(INDEX('Policy Characteristics'!J:J,MATCH($C997,'Policy Characteristics'!$C:$C,0))),"",INDEX('Policy Characteristics'!J:J,MATCH($C997,'Policy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354" t="str">
        <f>IF(ISBLANK(INDEX('Policy Characteristics'!K:K,MATCH($C997,'Policy Characteristics'!$C:$C,0))),"",INDEX('Policy Characteristics'!K:K,MATCH($C997,'Policy Characteristics'!$C:$C,0)))</f>
        <v/>
      </c>
      <c r="R997" s="354" t="str">
        <f>IF(ISBLANK(INDEX('Policy Characteristics'!L:L,MATCH($C997,'Policy Characteristics'!$C:$C,0))),"",INDEX('Policy Characteristics'!L:L,MATCH($C997,'Policy Characteristics'!$C:$C,0)))</f>
        <v/>
      </c>
    </row>
    <row r="998" spans="1:18" s="345" customFormat="1" ht="19.899999999999999" customHeight="1">
      <c r="A998" s="354" t="str">
        <f>IF(ISBLANK(INDEX('Policy Characteristics'!A:A,MATCH($C998,'Policy Characteristics'!$C:$C,0))),"",INDEX('Policy Characteristics'!A:A,MATCH($C998,'Policy Characteristics'!$C:$C,0)))</f>
        <v>Industry</v>
      </c>
      <c r="B998" s="366" t="str">
        <f>IF(ISBLANK(INDEX('Policy Characteristics'!B:B,MATCH($C998,'Policy Characteristics'!$C:$C,0))),"",INDEX('Policy Characteristics'!B:B,MATCH($C998,'Policy Characteristics'!$C:$C,0)))</f>
        <v>Feedstock Shifting</v>
      </c>
      <c r="C998" s="354" t="str">
        <f t="shared" si="43"/>
        <v>Fraction of Feedstock Shifted</v>
      </c>
      <c r="D998" s="348" t="s">
        <v>804</v>
      </c>
      <c r="E998" s="253" t="s">
        <v>871</v>
      </c>
      <c r="F998" t="s">
        <v>805</v>
      </c>
      <c r="G998" s="253" t="s">
        <v>872</v>
      </c>
      <c r="H998" s="241">
        <v>2569</v>
      </c>
      <c r="I998" s="367" t="s">
        <v>680</v>
      </c>
      <c r="J998" s="368" t="str">
        <f>IF(ISBLANK(INDEX('Policy Characteristics'!D:D,MATCH($C998,'Policy Characteristics'!$C:$C,0))),"",INDEX('Policy Characteristics'!D:D,MATCH($C998,'Policy Characteristics'!$C:$C,0)))</f>
        <v>Feedstock Shifting</v>
      </c>
      <c r="K998" s="354" t="str">
        <f>IF(ISBLANK(INDEX('Policy Characteristics'!E:E,MATCH($C998,'Policy Characteristics'!$C:$C,0))),"",INDEX('Policy Characteristics'!E:E,MATCH($C998,'Policy Characteristics'!$C:$C,0)))</f>
        <v>indst feedstock shifting</v>
      </c>
      <c r="L998" s="222">
        <f>IF(ISBLANK(INDEX('Policy Characteristics'!F:F,MATCH($C998,'Policy Characteristics'!$C:$C,0))),"",INDEX('Policy Characteristics'!F:F,MATCH($C998,'Policy Characteristics'!$C:$C,0)))</f>
        <v>0</v>
      </c>
      <c r="M998" s="222">
        <f>IF(ISBLANK(INDEX('Policy Characteristics'!G:G,MATCH($C998,'Policy Characteristics'!$C:$C,0))),"",INDEX('Policy Characteristics'!G:G,MATCH($C998,'Policy Characteristics'!$C:$C,0)))</f>
        <v>1</v>
      </c>
      <c r="N998" s="222">
        <f>IF(ISBLANK(INDEX('Policy Characteristics'!H:H,MATCH($C998,'Policy Characteristics'!$C:$C,0))),"",INDEX('Policy Characteristics'!H:H,MATCH($C998,'Policy Characteristics'!$C:$C,0)))</f>
        <v>0.01</v>
      </c>
      <c r="O998" s="354" t="str">
        <f>IF(ISBLANK(INDEX('Policy Characteristics'!I:I,MATCH($C998,'Policy Characteristics'!$C:$C,0))),"",INDEX('Policy Characteristics'!I:I,MATCH($C998,'Policy Characteristics'!$C:$C,0)))</f>
        <v>% of potential achieved</v>
      </c>
      <c r="P998" s="354" t="str">
        <f>IF(ISBLANK(INDEX('Policy Characteristics'!J:J,MATCH($C998,'Policy Characteristics'!$C:$C,0))),"",INDEX('Policy Characteristics'!J:J,MATCH($C998,'Policy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354" t="str">
        <f>IF(ISBLANK(INDEX('Policy Characteristics'!K:K,MATCH($C998,'Policy Characteristics'!$C:$C,0))),"",INDEX('Policy Characteristics'!K:K,MATCH($C998,'Policy Characteristics'!$C:$C,0)))</f>
        <v/>
      </c>
      <c r="R998" s="354" t="str">
        <f>IF(ISBLANK(INDEX('Policy Characteristics'!L:L,MATCH($C998,'Policy Characteristics'!$C:$C,0))),"",INDEX('Policy Characteristics'!L:L,MATCH($C998,'Policy Characteristics'!$C:$C,0)))</f>
        <v/>
      </c>
    </row>
    <row r="999" spans="1:18" s="345" customFormat="1" ht="19.899999999999999" customHeight="1">
      <c r="A999" s="354" t="str">
        <f>IF(ISBLANK(INDEX('Policy Characteristics'!A:A,MATCH($C999,'Policy Characteristics'!$C:$C,0))),"",INDEX('Policy Characteristics'!A:A,MATCH($C999,'Policy Characteristics'!$C:$C,0)))</f>
        <v>Industry</v>
      </c>
      <c r="B999" s="366" t="str">
        <f>IF(ISBLANK(INDEX('Policy Characteristics'!B:B,MATCH($C999,'Policy Characteristics'!$C:$C,0))),"",INDEX('Policy Characteristics'!B:B,MATCH($C999,'Policy Characteristics'!$C:$C,0)))</f>
        <v>Feedstock Shifting</v>
      </c>
      <c r="C999" s="354" t="str">
        <f t="shared" si="43"/>
        <v>Fraction of Feedstock Shifted</v>
      </c>
      <c r="D999" s="348" t="s">
        <v>806</v>
      </c>
      <c r="E999" s="253" t="s">
        <v>853</v>
      </c>
      <c r="F999" t="s">
        <v>807</v>
      </c>
      <c r="G999" s="253" t="s">
        <v>854</v>
      </c>
      <c r="H999" s="241">
        <v>2570</v>
      </c>
      <c r="I999" s="367" t="s">
        <v>680</v>
      </c>
      <c r="J999" s="368" t="str">
        <f>IF(ISBLANK(INDEX('Policy Characteristics'!D:D,MATCH($C999,'Policy Characteristics'!$C:$C,0))),"",INDEX('Policy Characteristics'!D:D,MATCH($C999,'Policy Characteristics'!$C:$C,0)))</f>
        <v>Feedstock Shifting</v>
      </c>
      <c r="K999" s="354" t="str">
        <f>IF(ISBLANK(INDEX('Policy Characteristics'!E:E,MATCH($C999,'Policy Characteristics'!$C:$C,0))),"",INDEX('Policy Characteristics'!E:E,MATCH($C999,'Policy Characteristics'!$C:$C,0)))</f>
        <v>indst feedstock shifting</v>
      </c>
      <c r="L999" s="222">
        <f>IF(ISBLANK(INDEX('Policy Characteristics'!F:F,MATCH($C999,'Policy Characteristics'!$C:$C,0))),"",INDEX('Policy Characteristics'!F:F,MATCH($C999,'Policy Characteristics'!$C:$C,0)))</f>
        <v>0</v>
      </c>
      <c r="M999" s="222">
        <f>IF(ISBLANK(INDEX('Policy Characteristics'!G:G,MATCH($C999,'Policy Characteristics'!$C:$C,0))),"",INDEX('Policy Characteristics'!G:G,MATCH($C999,'Policy Characteristics'!$C:$C,0)))</f>
        <v>1</v>
      </c>
      <c r="N999" s="222">
        <f>IF(ISBLANK(INDEX('Policy Characteristics'!H:H,MATCH($C999,'Policy Characteristics'!$C:$C,0))),"",INDEX('Policy Characteristics'!H:H,MATCH($C999,'Policy Characteristics'!$C:$C,0)))</f>
        <v>0.01</v>
      </c>
      <c r="O999" s="354" t="str">
        <f>IF(ISBLANK(INDEX('Policy Characteristics'!I:I,MATCH($C999,'Policy Characteristics'!$C:$C,0))),"",INDEX('Policy Characteristics'!I:I,MATCH($C999,'Policy Characteristics'!$C:$C,0)))</f>
        <v>% of potential achieved</v>
      </c>
      <c r="P999" s="354" t="str">
        <f>IF(ISBLANK(INDEX('Policy Characteristics'!J:J,MATCH($C999,'Policy Characteristics'!$C:$C,0))),"",INDEX('Policy Characteristics'!J:J,MATCH($C999,'Policy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354" t="str">
        <f>IF(ISBLANK(INDEX('Policy Characteristics'!K:K,MATCH($C999,'Policy Characteristics'!$C:$C,0))),"",INDEX('Policy Characteristics'!K:K,MATCH($C999,'Policy Characteristics'!$C:$C,0)))</f>
        <v/>
      </c>
      <c r="R999" s="354" t="str">
        <f>IF(ISBLANK(INDEX('Policy Characteristics'!L:L,MATCH($C999,'Policy Characteristics'!$C:$C,0))),"",INDEX('Policy Characteristics'!L:L,MATCH($C999,'Policy Characteristics'!$C:$C,0)))</f>
        <v/>
      </c>
    </row>
    <row r="1000" spans="1:18" s="345" customFormat="1" ht="19.899999999999999" customHeight="1">
      <c r="A1000" s="354" t="str">
        <f>IF(ISBLANK(INDEX('Policy Characteristics'!A:A,MATCH($C1000,'Policy Characteristics'!$C:$C,0))),"",INDEX('Policy Characteristics'!A:A,MATCH($C1000,'Policy Characteristics'!$C:$C,0)))</f>
        <v>Industry</v>
      </c>
      <c r="B1000" s="366" t="str">
        <f>IF(ISBLANK(INDEX('Policy Characteristics'!B:B,MATCH($C1000,'Policy Characteristics'!$C:$C,0))),"",INDEX('Policy Characteristics'!B:B,MATCH($C1000,'Policy Characteristics'!$C:$C,0)))</f>
        <v>Feedstock Shifting</v>
      </c>
      <c r="C1000" s="354" t="str">
        <f t="shared" si="43"/>
        <v>Fraction of Feedstock Shifted</v>
      </c>
      <c r="D1000" s="348" t="s">
        <v>806</v>
      </c>
      <c r="E1000" s="253" t="s">
        <v>855</v>
      </c>
      <c r="F1000" t="s">
        <v>807</v>
      </c>
      <c r="G1000" s="253" t="s">
        <v>856</v>
      </c>
      <c r="H1000" s="241">
        <v>2571</v>
      </c>
      <c r="I1000" s="367" t="s">
        <v>680</v>
      </c>
      <c r="J1000" s="368" t="str">
        <f>IF(ISBLANK(INDEX('Policy Characteristics'!D:D,MATCH($C1000,'Policy Characteristics'!$C:$C,0))),"",INDEX('Policy Characteristics'!D:D,MATCH($C1000,'Policy Characteristics'!$C:$C,0)))</f>
        <v>Feedstock Shifting</v>
      </c>
      <c r="K1000" s="354" t="str">
        <f>IF(ISBLANK(INDEX('Policy Characteristics'!E:E,MATCH($C1000,'Policy Characteristics'!$C:$C,0))),"",INDEX('Policy Characteristics'!E:E,MATCH($C1000,'Policy Characteristics'!$C:$C,0)))</f>
        <v>indst feedstock shifting</v>
      </c>
      <c r="L1000" s="222">
        <f>IF(ISBLANK(INDEX('Policy Characteristics'!F:F,MATCH($C1000,'Policy Characteristics'!$C:$C,0))),"",INDEX('Policy Characteristics'!F:F,MATCH($C1000,'Policy Characteristics'!$C:$C,0)))</f>
        <v>0</v>
      </c>
      <c r="M1000" s="222">
        <f>IF(ISBLANK(INDEX('Policy Characteristics'!G:G,MATCH($C1000,'Policy Characteristics'!$C:$C,0))),"",INDEX('Policy Characteristics'!G:G,MATCH($C1000,'Policy Characteristics'!$C:$C,0)))</f>
        <v>1</v>
      </c>
      <c r="N1000" s="222">
        <f>IF(ISBLANK(INDEX('Policy Characteristics'!H:H,MATCH($C1000,'Policy Characteristics'!$C:$C,0))),"",INDEX('Policy Characteristics'!H:H,MATCH($C1000,'Policy Characteristics'!$C:$C,0)))</f>
        <v>0.01</v>
      </c>
      <c r="O1000" s="354" t="str">
        <f>IF(ISBLANK(INDEX('Policy Characteristics'!I:I,MATCH($C1000,'Policy Characteristics'!$C:$C,0))),"",INDEX('Policy Characteristics'!I:I,MATCH($C1000,'Policy Characteristics'!$C:$C,0)))</f>
        <v>% of potential achieved</v>
      </c>
      <c r="P1000" s="354" t="str">
        <f>IF(ISBLANK(INDEX('Policy Characteristics'!J:J,MATCH($C1000,'Policy Characteristics'!$C:$C,0))),"",INDEX('Policy Characteristics'!J:J,MATCH($C1000,'Policy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354" t="str">
        <f>IF(ISBLANK(INDEX('Policy Characteristics'!K:K,MATCH($C1000,'Policy Characteristics'!$C:$C,0))),"",INDEX('Policy Characteristics'!K:K,MATCH($C1000,'Policy Characteristics'!$C:$C,0)))</f>
        <v/>
      </c>
      <c r="R1000" s="354" t="str">
        <f>IF(ISBLANK(INDEX('Policy Characteristics'!L:L,MATCH($C1000,'Policy Characteristics'!$C:$C,0))),"",INDEX('Policy Characteristics'!L:L,MATCH($C1000,'Policy Characteristics'!$C:$C,0)))</f>
        <v/>
      </c>
    </row>
    <row r="1001" spans="1:18" s="345" customFormat="1" ht="19.899999999999999" customHeight="1">
      <c r="A1001" s="354" t="str">
        <f>IF(ISBLANK(INDEX('Policy Characteristics'!A:A,MATCH($C1001,'Policy Characteristics'!$C:$C,0))),"",INDEX('Policy Characteristics'!A:A,MATCH($C1001,'Policy Characteristics'!$C:$C,0)))</f>
        <v>Industry</v>
      </c>
      <c r="B1001" s="366" t="str">
        <f>IF(ISBLANK(INDEX('Policy Characteristics'!B:B,MATCH($C1001,'Policy Characteristics'!$C:$C,0))),"",INDEX('Policy Characteristics'!B:B,MATCH($C1001,'Policy Characteristics'!$C:$C,0)))</f>
        <v>Feedstock Shifting</v>
      </c>
      <c r="C1001" s="354" t="str">
        <f t="shared" si="43"/>
        <v>Fraction of Feedstock Shifted</v>
      </c>
      <c r="D1001" s="348" t="s">
        <v>806</v>
      </c>
      <c r="E1001" s="253" t="s">
        <v>857</v>
      </c>
      <c r="F1001" t="s">
        <v>807</v>
      </c>
      <c r="G1001" s="253" t="s">
        <v>858</v>
      </c>
      <c r="H1001" s="241">
        <v>2572</v>
      </c>
      <c r="I1001" s="367" t="s">
        <v>680</v>
      </c>
      <c r="J1001" s="368" t="str">
        <f>IF(ISBLANK(INDEX('Policy Characteristics'!D:D,MATCH($C1001,'Policy Characteristics'!$C:$C,0))),"",INDEX('Policy Characteristics'!D:D,MATCH($C1001,'Policy Characteristics'!$C:$C,0)))</f>
        <v>Feedstock Shifting</v>
      </c>
      <c r="K1001" s="354" t="str">
        <f>IF(ISBLANK(INDEX('Policy Characteristics'!E:E,MATCH($C1001,'Policy Characteristics'!$C:$C,0))),"",INDEX('Policy Characteristics'!E:E,MATCH($C1001,'Policy Characteristics'!$C:$C,0)))</f>
        <v>indst feedstock shifting</v>
      </c>
      <c r="L1001" s="222">
        <f>IF(ISBLANK(INDEX('Policy Characteristics'!F:F,MATCH($C1001,'Policy Characteristics'!$C:$C,0))),"",INDEX('Policy Characteristics'!F:F,MATCH($C1001,'Policy Characteristics'!$C:$C,0)))</f>
        <v>0</v>
      </c>
      <c r="M1001" s="222">
        <f>IF(ISBLANK(INDEX('Policy Characteristics'!G:G,MATCH($C1001,'Policy Characteristics'!$C:$C,0))),"",INDEX('Policy Characteristics'!G:G,MATCH($C1001,'Policy Characteristics'!$C:$C,0)))</f>
        <v>1</v>
      </c>
      <c r="N1001" s="222">
        <f>IF(ISBLANK(INDEX('Policy Characteristics'!H:H,MATCH($C1001,'Policy Characteristics'!$C:$C,0))),"",INDEX('Policy Characteristics'!H:H,MATCH($C1001,'Policy Characteristics'!$C:$C,0)))</f>
        <v>0.01</v>
      </c>
      <c r="O1001" s="354" t="str">
        <f>IF(ISBLANK(INDEX('Policy Characteristics'!I:I,MATCH($C1001,'Policy Characteristics'!$C:$C,0))),"",INDEX('Policy Characteristics'!I:I,MATCH($C1001,'Policy Characteristics'!$C:$C,0)))</f>
        <v>% of potential achieved</v>
      </c>
      <c r="P1001" s="354" t="str">
        <f>IF(ISBLANK(INDEX('Policy Characteristics'!J:J,MATCH($C1001,'Policy Characteristics'!$C:$C,0))),"",INDEX('Policy Characteristics'!J:J,MATCH($C1001,'Policy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354" t="str">
        <f>IF(ISBLANK(INDEX('Policy Characteristics'!K:K,MATCH($C1001,'Policy Characteristics'!$C:$C,0))),"",INDEX('Policy Characteristics'!K:K,MATCH($C1001,'Policy Characteristics'!$C:$C,0)))</f>
        <v/>
      </c>
      <c r="R1001" s="354" t="str">
        <f>IF(ISBLANK(INDEX('Policy Characteristics'!L:L,MATCH($C1001,'Policy Characteristics'!$C:$C,0))),"",INDEX('Policy Characteristics'!L:L,MATCH($C1001,'Policy Characteristics'!$C:$C,0)))</f>
        <v/>
      </c>
    </row>
    <row r="1002" spans="1:18" s="345" customFormat="1" ht="19.899999999999999" customHeight="1">
      <c r="A1002" s="354" t="str">
        <f>IF(ISBLANK(INDEX('Policy Characteristics'!A:A,MATCH($C1002,'Policy Characteristics'!$C:$C,0))),"",INDEX('Policy Characteristics'!A:A,MATCH($C1002,'Policy Characteristics'!$C:$C,0)))</f>
        <v>Industry</v>
      </c>
      <c r="B1002" s="366" t="str">
        <f>IF(ISBLANK(INDEX('Policy Characteristics'!B:B,MATCH($C1002,'Policy Characteristics'!$C:$C,0))),"",INDEX('Policy Characteristics'!B:B,MATCH($C1002,'Policy Characteristics'!$C:$C,0)))</f>
        <v>Feedstock Shifting</v>
      </c>
      <c r="C1002" s="354" t="str">
        <f t="shared" si="43"/>
        <v>Fraction of Feedstock Shifted</v>
      </c>
      <c r="D1002" s="348" t="s">
        <v>806</v>
      </c>
      <c r="E1002" s="253" t="s">
        <v>859</v>
      </c>
      <c r="F1002" t="s">
        <v>807</v>
      </c>
      <c r="G1002" s="253" t="s">
        <v>860</v>
      </c>
      <c r="H1002" s="241">
        <v>2573</v>
      </c>
      <c r="I1002" s="367" t="s">
        <v>680</v>
      </c>
      <c r="J1002" s="368" t="str">
        <f>IF(ISBLANK(INDEX('Policy Characteristics'!D:D,MATCH($C1002,'Policy Characteristics'!$C:$C,0))),"",INDEX('Policy Characteristics'!D:D,MATCH($C1002,'Policy Characteristics'!$C:$C,0)))</f>
        <v>Feedstock Shifting</v>
      </c>
      <c r="K1002" s="354" t="str">
        <f>IF(ISBLANK(INDEX('Policy Characteristics'!E:E,MATCH($C1002,'Policy Characteristics'!$C:$C,0))),"",INDEX('Policy Characteristics'!E:E,MATCH($C1002,'Policy Characteristics'!$C:$C,0)))</f>
        <v>indst feedstock shifting</v>
      </c>
      <c r="L1002" s="222">
        <f>IF(ISBLANK(INDEX('Policy Characteristics'!F:F,MATCH($C1002,'Policy Characteristics'!$C:$C,0))),"",INDEX('Policy Characteristics'!F:F,MATCH($C1002,'Policy Characteristics'!$C:$C,0)))</f>
        <v>0</v>
      </c>
      <c r="M1002" s="222">
        <f>IF(ISBLANK(INDEX('Policy Characteristics'!G:G,MATCH($C1002,'Policy Characteristics'!$C:$C,0))),"",INDEX('Policy Characteristics'!G:G,MATCH($C1002,'Policy Characteristics'!$C:$C,0)))</f>
        <v>1</v>
      </c>
      <c r="N1002" s="222">
        <f>IF(ISBLANK(INDEX('Policy Characteristics'!H:H,MATCH($C1002,'Policy Characteristics'!$C:$C,0))),"",INDEX('Policy Characteristics'!H:H,MATCH($C1002,'Policy Characteristics'!$C:$C,0)))</f>
        <v>0.01</v>
      </c>
      <c r="O1002" s="354" t="str">
        <f>IF(ISBLANK(INDEX('Policy Characteristics'!I:I,MATCH($C1002,'Policy Characteristics'!$C:$C,0))),"",INDEX('Policy Characteristics'!I:I,MATCH($C1002,'Policy Characteristics'!$C:$C,0)))</f>
        <v>% of potential achieved</v>
      </c>
      <c r="P1002" s="354" t="str">
        <f>IF(ISBLANK(INDEX('Policy Characteristics'!J:J,MATCH($C1002,'Policy Characteristics'!$C:$C,0))),"",INDEX('Policy Characteristics'!J:J,MATCH($C1002,'Policy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354" t="str">
        <f>IF(ISBLANK(INDEX('Policy Characteristics'!K:K,MATCH($C1002,'Policy Characteristics'!$C:$C,0))),"",INDEX('Policy Characteristics'!K:K,MATCH($C1002,'Policy Characteristics'!$C:$C,0)))</f>
        <v/>
      </c>
      <c r="R1002" s="354" t="str">
        <f>IF(ISBLANK(INDEX('Policy Characteristics'!L:L,MATCH($C1002,'Policy Characteristics'!$C:$C,0))),"",INDEX('Policy Characteristics'!L:L,MATCH($C1002,'Policy Characteristics'!$C:$C,0)))</f>
        <v/>
      </c>
    </row>
    <row r="1003" spans="1:18" s="345" customFormat="1" ht="19.899999999999999" customHeight="1">
      <c r="A1003" s="354" t="str">
        <f>IF(ISBLANK(INDEX('Policy Characteristics'!A:A,MATCH($C1003,'Policy Characteristics'!$C:$C,0))),"",INDEX('Policy Characteristics'!A:A,MATCH($C1003,'Policy Characteristics'!$C:$C,0)))</f>
        <v>Industry</v>
      </c>
      <c r="B1003" s="366" t="str">
        <f>IF(ISBLANK(INDEX('Policy Characteristics'!B:B,MATCH($C1003,'Policy Characteristics'!$C:$C,0))),"",INDEX('Policy Characteristics'!B:B,MATCH($C1003,'Policy Characteristics'!$C:$C,0)))</f>
        <v>Feedstock Shifting</v>
      </c>
      <c r="C1003" s="354" t="str">
        <f t="shared" si="43"/>
        <v>Fraction of Feedstock Shifted</v>
      </c>
      <c r="D1003" s="348" t="s">
        <v>806</v>
      </c>
      <c r="E1003" s="253" t="s">
        <v>861</v>
      </c>
      <c r="F1003" t="s">
        <v>807</v>
      </c>
      <c r="G1003" s="253" t="s">
        <v>862</v>
      </c>
      <c r="H1003" s="241">
        <v>2574</v>
      </c>
      <c r="I1003" s="367" t="s">
        <v>680</v>
      </c>
      <c r="J1003" s="368" t="str">
        <f>IF(ISBLANK(INDEX('Policy Characteristics'!D:D,MATCH($C1003,'Policy Characteristics'!$C:$C,0))),"",INDEX('Policy Characteristics'!D:D,MATCH($C1003,'Policy Characteristics'!$C:$C,0)))</f>
        <v>Feedstock Shifting</v>
      </c>
      <c r="K1003" s="354" t="str">
        <f>IF(ISBLANK(INDEX('Policy Characteristics'!E:E,MATCH($C1003,'Policy Characteristics'!$C:$C,0))),"",INDEX('Policy Characteristics'!E:E,MATCH($C1003,'Policy Characteristics'!$C:$C,0)))</f>
        <v>indst feedstock shifting</v>
      </c>
      <c r="L1003" s="222">
        <f>IF(ISBLANK(INDEX('Policy Characteristics'!F:F,MATCH($C1003,'Policy Characteristics'!$C:$C,0))),"",INDEX('Policy Characteristics'!F:F,MATCH($C1003,'Policy Characteristics'!$C:$C,0)))</f>
        <v>0</v>
      </c>
      <c r="M1003" s="222">
        <f>IF(ISBLANK(INDEX('Policy Characteristics'!G:G,MATCH($C1003,'Policy Characteristics'!$C:$C,0))),"",INDEX('Policy Characteristics'!G:G,MATCH($C1003,'Policy Characteristics'!$C:$C,0)))</f>
        <v>1</v>
      </c>
      <c r="N1003" s="222">
        <f>IF(ISBLANK(INDEX('Policy Characteristics'!H:H,MATCH($C1003,'Policy Characteristics'!$C:$C,0))),"",INDEX('Policy Characteristics'!H:H,MATCH($C1003,'Policy Characteristics'!$C:$C,0)))</f>
        <v>0.01</v>
      </c>
      <c r="O1003" s="354" t="str">
        <f>IF(ISBLANK(INDEX('Policy Characteristics'!I:I,MATCH($C1003,'Policy Characteristics'!$C:$C,0))),"",INDEX('Policy Characteristics'!I:I,MATCH($C1003,'Policy Characteristics'!$C:$C,0)))</f>
        <v>% of potential achieved</v>
      </c>
      <c r="P1003" s="354" t="str">
        <f>IF(ISBLANK(INDEX('Policy Characteristics'!J:J,MATCH($C1003,'Policy Characteristics'!$C:$C,0))),"",INDEX('Policy Characteristics'!J:J,MATCH($C1003,'Policy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354" t="str">
        <f>IF(ISBLANK(INDEX('Policy Characteristics'!K:K,MATCH($C1003,'Policy Characteristics'!$C:$C,0))),"",INDEX('Policy Characteristics'!K:K,MATCH($C1003,'Policy Characteristics'!$C:$C,0)))</f>
        <v/>
      </c>
      <c r="R1003" s="354" t="str">
        <f>IF(ISBLANK(INDEX('Policy Characteristics'!L:L,MATCH($C1003,'Policy Characteristics'!$C:$C,0))),"",INDEX('Policy Characteristics'!L:L,MATCH($C1003,'Policy Characteristics'!$C:$C,0)))</f>
        <v/>
      </c>
    </row>
    <row r="1004" spans="1:18" s="345" customFormat="1" ht="19.899999999999999" customHeight="1">
      <c r="A1004" s="354" t="str">
        <f>IF(ISBLANK(INDEX('Policy Characteristics'!A:A,MATCH($C1004,'Policy Characteristics'!$C:$C,0))),"",INDEX('Policy Characteristics'!A:A,MATCH($C1004,'Policy Characteristics'!$C:$C,0)))</f>
        <v>Industry</v>
      </c>
      <c r="B1004" s="366" t="str">
        <f>IF(ISBLANK(INDEX('Policy Characteristics'!B:B,MATCH($C1004,'Policy Characteristics'!$C:$C,0))),"",INDEX('Policy Characteristics'!B:B,MATCH($C1004,'Policy Characteristics'!$C:$C,0)))</f>
        <v>Feedstock Shifting</v>
      </c>
      <c r="C1004" s="354" t="str">
        <f t="shared" si="43"/>
        <v>Fraction of Feedstock Shifted</v>
      </c>
      <c r="D1004" s="348" t="s">
        <v>806</v>
      </c>
      <c r="E1004" s="253" t="s">
        <v>863</v>
      </c>
      <c r="F1004" t="s">
        <v>807</v>
      </c>
      <c r="G1004" s="253" t="s">
        <v>864</v>
      </c>
      <c r="H1004" s="241">
        <v>2575</v>
      </c>
      <c r="I1004" s="367" t="s">
        <v>680</v>
      </c>
      <c r="J1004" s="368" t="str">
        <f>IF(ISBLANK(INDEX('Policy Characteristics'!D:D,MATCH($C1004,'Policy Characteristics'!$C:$C,0))),"",INDEX('Policy Characteristics'!D:D,MATCH($C1004,'Policy Characteristics'!$C:$C,0)))</f>
        <v>Feedstock Shifting</v>
      </c>
      <c r="K1004" s="354" t="str">
        <f>IF(ISBLANK(INDEX('Policy Characteristics'!E:E,MATCH($C1004,'Policy Characteristics'!$C:$C,0))),"",INDEX('Policy Characteristics'!E:E,MATCH($C1004,'Policy Characteristics'!$C:$C,0)))</f>
        <v>indst feedstock shifting</v>
      </c>
      <c r="L1004" s="222">
        <f>IF(ISBLANK(INDEX('Policy Characteristics'!F:F,MATCH($C1004,'Policy Characteristics'!$C:$C,0))),"",INDEX('Policy Characteristics'!F:F,MATCH($C1004,'Policy Characteristics'!$C:$C,0)))</f>
        <v>0</v>
      </c>
      <c r="M1004" s="222">
        <f>IF(ISBLANK(INDEX('Policy Characteristics'!G:G,MATCH($C1004,'Policy Characteristics'!$C:$C,0))),"",INDEX('Policy Characteristics'!G:G,MATCH($C1004,'Policy Characteristics'!$C:$C,0)))</f>
        <v>1</v>
      </c>
      <c r="N1004" s="222">
        <f>IF(ISBLANK(INDEX('Policy Characteristics'!H:H,MATCH($C1004,'Policy Characteristics'!$C:$C,0))),"",INDEX('Policy Characteristics'!H:H,MATCH($C1004,'Policy Characteristics'!$C:$C,0)))</f>
        <v>0.01</v>
      </c>
      <c r="O1004" s="354" t="str">
        <f>IF(ISBLANK(INDEX('Policy Characteristics'!I:I,MATCH($C1004,'Policy Characteristics'!$C:$C,0))),"",INDEX('Policy Characteristics'!I:I,MATCH($C1004,'Policy Characteristics'!$C:$C,0)))</f>
        <v>% of potential achieved</v>
      </c>
      <c r="P1004" s="354" t="str">
        <f>IF(ISBLANK(INDEX('Policy Characteristics'!J:J,MATCH($C1004,'Policy Characteristics'!$C:$C,0))),"",INDEX('Policy Characteristics'!J:J,MATCH($C1004,'Policy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354" t="str">
        <f>IF(ISBLANK(INDEX('Policy Characteristics'!K:K,MATCH($C1004,'Policy Characteristics'!$C:$C,0))),"",INDEX('Policy Characteristics'!K:K,MATCH($C1004,'Policy Characteristics'!$C:$C,0)))</f>
        <v/>
      </c>
      <c r="R1004" s="354" t="str">
        <f>IF(ISBLANK(INDEX('Policy Characteristics'!L:L,MATCH($C1004,'Policy Characteristics'!$C:$C,0))),"",INDEX('Policy Characteristics'!L:L,MATCH($C1004,'Policy Characteristics'!$C:$C,0)))</f>
        <v/>
      </c>
    </row>
    <row r="1005" spans="1:18" s="345" customFormat="1" ht="19.899999999999999" customHeight="1">
      <c r="A1005" s="354" t="str">
        <f>IF(ISBLANK(INDEX('Policy Characteristics'!A:A,MATCH($C1005,'Policy Characteristics'!$C:$C,0))),"",INDEX('Policy Characteristics'!A:A,MATCH($C1005,'Policy Characteristics'!$C:$C,0)))</f>
        <v>Industry</v>
      </c>
      <c r="B1005" s="366" t="str">
        <f>IF(ISBLANK(INDEX('Policy Characteristics'!B:B,MATCH($C1005,'Policy Characteristics'!$C:$C,0))),"",INDEX('Policy Characteristics'!B:B,MATCH($C1005,'Policy Characteristics'!$C:$C,0)))</f>
        <v>Feedstock Shifting</v>
      </c>
      <c r="C1005" s="354" t="str">
        <f t="shared" si="43"/>
        <v>Fraction of Feedstock Shifted</v>
      </c>
      <c r="D1005" s="348" t="s">
        <v>806</v>
      </c>
      <c r="E1005" s="253" t="s">
        <v>865</v>
      </c>
      <c r="F1005" t="s">
        <v>807</v>
      </c>
      <c r="G1005" s="253" t="s">
        <v>866</v>
      </c>
      <c r="H1005" s="241">
        <v>2576</v>
      </c>
      <c r="I1005" s="367" t="s">
        <v>680</v>
      </c>
      <c r="J1005" s="368" t="str">
        <f>IF(ISBLANK(INDEX('Policy Characteristics'!D:D,MATCH($C1005,'Policy Characteristics'!$C:$C,0))),"",INDEX('Policy Characteristics'!D:D,MATCH($C1005,'Policy Characteristics'!$C:$C,0)))</f>
        <v>Feedstock Shifting</v>
      </c>
      <c r="K1005" s="354" t="str">
        <f>IF(ISBLANK(INDEX('Policy Characteristics'!E:E,MATCH($C1005,'Policy Characteristics'!$C:$C,0))),"",INDEX('Policy Characteristics'!E:E,MATCH($C1005,'Policy Characteristics'!$C:$C,0)))</f>
        <v>indst feedstock shifting</v>
      </c>
      <c r="L1005" s="222">
        <f>IF(ISBLANK(INDEX('Policy Characteristics'!F:F,MATCH($C1005,'Policy Characteristics'!$C:$C,0))),"",INDEX('Policy Characteristics'!F:F,MATCH($C1005,'Policy Characteristics'!$C:$C,0)))</f>
        <v>0</v>
      </c>
      <c r="M1005" s="222">
        <f>IF(ISBLANK(INDEX('Policy Characteristics'!G:G,MATCH($C1005,'Policy Characteristics'!$C:$C,0))),"",INDEX('Policy Characteristics'!G:G,MATCH($C1005,'Policy Characteristics'!$C:$C,0)))</f>
        <v>1</v>
      </c>
      <c r="N1005" s="222">
        <f>IF(ISBLANK(INDEX('Policy Characteristics'!H:H,MATCH($C1005,'Policy Characteristics'!$C:$C,0))),"",INDEX('Policy Characteristics'!H:H,MATCH($C1005,'Policy Characteristics'!$C:$C,0)))</f>
        <v>0.01</v>
      </c>
      <c r="O1005" s="354" t="str">
        <f>IF(ISBLANK(INDEX('Policy Characteristics'!I:I,MATCH($C1005,'Policy Characteristics'!$C:$C,0))),"",INDEX('Policy Characteristics'!I:I,MATCH($C1005,'Policy Characteristics'!$C:$C,0)))</f>
        <v>% of potential achieved</v>
      </c>
      <c r="P1005" s="354" t="str">
        <f>IF(ISBLANK(INDEX('Policy Characteristics'!J:J,MATCH($C1005,'Policy Characteristics'!$C:$C,0))),"",INDEX('Policy Characteristics'!J:J,MATCH($C1005,'Policy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354" t="str">
        <f>IF(ISBLANK(INDEX('Policy Characteristics'!K:K,MATCH($C1005,'Policy Characteristics'!$C:$C,0))),"",INDEX('Policy Characteristics'!K:K,MATCH($C1005,'Policy Characteristics'!$C:$C,0)))</f>
        <v/>
      </c>
      <c r="R1005" s="354" t="str">
        <f>IF(ISBLANK(INDEX('Policy Characteristics'!L:L,MATCH($C1005,'Policy Characteristics'!$C:$C,0))),"",INDEX('Policy Characteristics'!L:L,MATCH($C1005,'Policy Characteristics'!$C:$C,0)))</f>
        <v/>
      </c>
    </row>
    <row r="1006" spans="1:18" s="345" customFormat="1" ht="19.899999999999999" customHeight="1">
      <c r="A1006" s="354" t="str">
        <f>IF(ISBLANK(INDEX('Policy Characteristics'!A:A,MATCH($C1006,'Policy Characteristics'!$C:$C,0))),"",INDEX('Policy Characteristics'!A:A,MATCH($C1006,'Policy Characteristics'!$C:$C,0)))</f>
        <v>Industry</v>
      </c>
      <c r="B1006" s="366" t="str">
        <f>IF(ISBLANK(INDEX('Policy Characteristics'!B:B,MATCH($C1006,'Policy Characteristics'!$C:$C,0))),"",INDEX('Policy Characteristics'!B:B,MATCH($C1006,'Policy Characteristics'!$C:$C,0)))</f>
        <v>Feedstock Shifting</v>
      </c>
      <c r="C1006" s="354" t="str">
        <f t="shared" si="43"/>
        <v>Fraction of Feedstock Shifted</v>
      </c>
      <c r="D1006" s="348" t="s">
        <v>806</v>
      </c>
      <c r="E1006" s="253" t="s">
        <v>867</v>
      </c>
      <c r="F1006" t="s">
        <v>807</v>
      </c>
      <c r="G1006" s="253" t="s">
        <v>868</v>
      </c>
      <c r="H1006" s="241">
        <v>2577</v>
      </c>
      <c r="I1006" s="367" t="s">
        <v>680</v>
      </c>
      <c r="J1006" s="368" t="str">
        <f>IF(ISBLANK(INDEX('Policy Characteristics'!D:D,MATCH($C1006,'Policy Characteristics'!$C:$C,0))),"",INDEX('Policy Characteristics'!D:D,MATCH($C1006,'Policy Characteristics'!$C:$C,0)))</f>
        <v>Feedstock Shifting</v>
      </c>
      <c r="K1006" s="354" t="str">
        <f>IF(ISBLANK(INDEX('Policy Characteristics'!E:E,MATCH($C1006,'Policy Characteristics'!$C:$C,0))),"",INDEX('Policy Characteristics'!E:E,MATCH($C1006,'Policy Characteristics'!$C:$C,0)))</f>
        <v>indst feedstock shifting</v>
      </c>
      <c r="L1006" s="222">
        <f>IF(ISBLANK(INDEX('Policy Characteristics'!F:F,MATCH($C1006,'Policy Characteristics'!$C:$C,0))),"",INDEX('Policy Characteristics'!F:F,MATCH($C1006,'Policy Characteristics'!$C:$C,0)))</f>
        <v>0</v>
      </c>
      <c r="M1006" s="222">
        <f>IF(ISBLANK(INDEX('Policy Characteristics'!G:G,MATCH($C1006,'Policy Characteristics'!$C:$C,0))),"",INDEX('Policy Characteristics'!G:G,MATCH($C1006,'Policy Characteristics'!$C:$C,0)))</f>
        <v>1</v>
      </c>
      <c r="N1006" s="222">
        <f>IF(ISBLANK(INDEX('Policy Characteristics'!H:H,MATCH($C1006,'Policy Characteristics'!$C:$C,0))),"",INDEX('Policy Characteristics'!H:H,MATCH($C1006,'Policy Characteristics'!$C:$C,0)))</f>
        <v>0.01</v>
      </c>
      <c r="O1006" s="354" t="str">
        <f>IF(ISBLANK(INDEX('Policy Characteristics'!I:I,MATCH($C1006,'Policy Characteristics'!$C:$C,0))),"",INDEX('Policy Characteristics'!I:I,MATCH($C1006,'Policy Characteristics'!$C:$C,0)))</f>
        <v>% of potential achieved</v>
      </c>
      <c r="P1006" s="354" t="str">
        <f>IF(ISBLANK(INDEX('Policy Characteristics'!J:J,MATCH($C1006,'Policy Characteristics'!$C:$C,0))),"",INDEX('Policy Characteristics'!J:J,MATCH($C1006,'Policy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354" t="str">
        <f>IF(ISBLANK(INDEX('Policy Characteristics'!K:K,MATCH($C1006,'Policy Characteristics'!$C:$C,0))),"",INDEX('Policy Characteristics'!K:K,MATCH($C1006,'Policy Characteristics'!$C:$C,0)))</f>
        <v/>
      </c>
      <c r="R1006" s="354" t="str">
        <f>IF(ISBLANK(INDEX('Policy Characteristics'!L:L,MATCH($C1006,'Policy Characteristics'!$C:$C,0))),"",INDEX('Policy Characteristics'!L:L,MATCH($C1006,'Policy Characteristics'!$C:$C,0)))</f>
        <v/>
      </c>
    </row>
    <row r="1007" spans="1:18" s="345" customFormat="1" ht="19.899999999999999" customHeight="1">
      <c r="A1007" s="354" t="str">
        <f>IF(ISBLANK(INDEX('Policy Characteristics'!A:A,MATCH($C1007,'Policy Characteristics'!$C:$C,0))),"",INDEX('Policy Characteristics'!A:A,MATCH($C1007,'Policy Characteristics'!$C:$C,0)))</f>
        <v>Industry</v>
      </c>
      <c r="B1007" s="366" t="str">
        <f>IF(ISBLANK(INDEX('Policy Characteristics'!B:B,MATCH($C1007,'Policy Characteristics'!$C:$C,0))),"",INDEX('Policy Characteristics'!B:B,MATCH($C1007,'Policy Characteristics'!$C:$C,0)))</f>
        <v>Feedstock Shifting</v>
      </c>
      <c r="C1007" s="354" t="str">
        <f t="shared" si="43"/>
        <v>Fraction of Feedstock Shifted</v>
      </c>
      <c r="D1007" s="348" t="s">
        <v>806</v>
      </c>
      <c r="E1007" s="253" t="s">
        <v>869</v>
      </c>
      <c r="F1007" t="s">
        <v>807</v>
      </c>
      <c r="G1007" s="253" t="s">
        <v>870</v>
      </c>
      <c r="H1007" s="241">
        <v>2578</v>
      </c>
      <c r="I1007" s="367" t="s">
        <v>680</v>
      </c>
      <c r="J1007" s="368" t="str">
        <f>IF(ISBLANK(INDEX('Policy Characteristics'!D:D,MATCH($C1007,'Policy Characteristics'!$C:$C,0))),"",INDEX('Policy Characteristics'!D:D,MATCH($C1007,'Policy Characteristics'!$C:$C,0)))</f>
        <v>Feedstock Shifting</v>
      </c>
      <c r="K1007" s="354" t="str">
        <f>IF(ISBLANK(INDEX('Policy Characteristics'!E:E,MATCH($C1007,'Policy Characteristics'!$C:$C,0))),"",INDEX('Policy Characteristics'!E:E,MATCH($C1007,'Policy Characteristics'!$C:$C,0)))</f>
        <v>indst feedstock shifting</v>
      </c>
      <c r="L1007" s="222">
        <f>IF(ISBLANK(INDEX('Policy Characteristics'!F:F,MATCH($C1007,'Policy Characteristics'!$C:$C,0))),"",INDEX('Policy Characteristics'!F:F,MATCH($C1007,'Policy Characteristics'!$C:$C,0)))</f>
        <v>0</v>
      </c>
      <c r="M1007" s="222">
        <f>IF(ISBLANK(INDEX('Policy Characteristics'!G:G,MATCH($C1007,'Policy Characteristics'!$C:$C,0))),"",INDEX('Policy Characteristics'!G:G,MATCH($C1007,'Policy Characteristics'!$C:$C,0)))</f>
        <v>1</v>
      </c>
      <c r="N1007" s="222">
        <f>IF(ISBLANK(INDEX('Policy Characteristics'!H:H,MATCH($C1007,'Policy Characteristics'!$C:$C,0))),"",INDEX('Policy Characteristics'!H:H,MATCH($C1007,'Policy Characteristics'!$C:$C,0)))</f>
        <v>0.01</v>
      </c>
      <c r="O1007" s="354" t="str">
        <f>IF(ISBLANK(INDEX('Policy Characteristics'!I:I,MATCH($C1007,'Policy Characteristics'!$C:$C,0))),"",INDEX('Policy Characteristics'!I:I,MATCH($C1007,'Policy Characteristics'!$C:$C,0)))</f>
        <v>% of potential achieved</v>
      </c>
      <c r="P1007" s="354" t="str">
        <f>IF(ISBLANK(INDEX('Policy Characteristics'!J:J,MATCH($C1007,'Policy Characteristics'!$C:$C,0))),"",INDEX('Policy Characteristics'!J:J,MATCH($C1007,'Policy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354" t="str">
        <f>IF(ISBLANK(INDEX('Policy Characteristics'!K:K,MATCH($C1007,'Policy Characteristics'!$C:$C,0))),"",INDEX('Policy Characteristics'!K:K,MATCH($C1007,'Policy Characteristics'!$C:$C,0)))</f>
        <v/>
      </c>
      <c r="R1007" s="354" t="str">
        <f>IF(ISBLANK(INDEX('Policy Characteristics'!L:L,MATCH($C1007,'Policy Characteristics'!$C:$C,0))),"",INDEX('Policy Characteristics'!L:L,MATCH($C1007,'Policy Characteristics'!$C:$C,0)))</f>
        <v/>
      </c>
    </row>
    <row r="1008" spans="1:18" s="345" customFormat="1" ht="19.899999999999999" customHeight="1">
      <c r="A1008" s="354" t="str">
        <f>IF(ISBLANK(INDEX('Policy Characteristics'!A:A,MATCH($C1008,'Policy Characteristics'!$C:$C,0))),"",INDEX('Policy Characteristics'!A:A,MATCH($C1008,'Policy Characteristics'!$C:$C,0)))</f>
        <v>Industry</v>
      </c>
      <c r="B1008" s="366" t="str">
        <f>IF(ISBLANK(INDEX('Policy Characteristics'!B:B,MATCH($C1008,'Policy Characteristics'!$C:$C,0))),"",INDEX('Policy Characteristics'!B:B,MATCH($C1008,'Policy Characteristics'!$C:$C,0)))</f>
        <v>Feedstock Shifting</v>
      </c>
      <c r="C1008" s="354" t="str">
        <f t="shared" si="43"/>
        <v>Fraction of Feedstock Shifted</v>
      </c>
      <c r="D1008" s="348" t="s">
        <v>806</v>
      </c>
      <c r="E1008" s="253" t="s">
        <v>871</v>
      </c>
      <c r="F1008" t="s">
        <v>807</v>
      </c>
      <c r="G1008" s="253" t="s">
        <v>872</v>
      </c>
      <c r="H1008" s="241">
        <v>2579</v>
      </c>
      <c r="I1008" s="367" t="s">
        <v>680</v>
      </c>
      <c r="J1008" s="368" t="str">
        <f>IF(ISBLANK(INDEX('Policy Characteristics'!D:D,MATCH($C1008,'Policy Characteristics'!$C:$C,0))),"",INDEX('Policy Characteristics'!D:D,MATCH($C1008,'Policy Characteristics'!$C:$C,0)))</f>
        <v>Feedstock Shifting</v>
      </c>
      <c r="K1008" s="354" t="str">
        <f>IF(ISBLANK(INDEX('Policy Characteristics'!E:E,MATCH($C1008,'Policy Characteristics'!$C:$C,0))),"",INDEX('Policy Characteristics'!E:E,MATCH($C1008,'Policy Characteristics'!$C:$C,0)))</f>
        <v>indst feedstock shifting</v>
      </c>
      <c r="L1008" s="222">
        <f>IF(ISBLANK(INDEX('Policy Characteristics'!F:F,MATCH($C1008,'Policy Characteristics'!$C:$C,0))),"",INDEX('Policy Characteristics'!F:F,MATCH($C1008,'Policy Characteristics'!$C:$C,0)))</f>
        <v>0</v>
      </c>
      <c r="M1008" s="222">
        <f>IF(ISBLANK(INDEX('Policy Characteristics'!G:G,MATCH($C1008,'Policy Characteristics'!$C:$C,0))),"",INDEX('Policy Characteristics'!G:G,MATCH($C1008,'Policy Characteristics'!$C:$C,0)))</f>
        <v>1</v>
      </c>
      <c r="N1008" s="222">
        <f>IF(ISBLANK(INDEX('Policy Characteristics'!H:H,MATCH($C1008,'Policy Characteristics'!$C:$C,0))),"",INDEX('Policy Characteristics'!H:H,MATCH($C1008,'Policy Characteristics'!$C:$C,0)))</f>
        <v>0.01</v>
      </c>
      <c r="O1008" s="354" t="str">
        <f>IF(ISBLANK(INDEX('Policy Characteristics'!I:I,MATCH($C1008,'Policy Characteristics'!$C:$C,0))),"",INDEX('Policy Characteristics'!I:I,MATCH($C1008,'Policy Characteristics'!$C:$C,0)))</f>
        <v>% of potential achieved</v>
      </c>
      <c r="P1008" s="354" t="str">
        <f>IF(ISBLANK(INDEX('Policy Characteristics'!J:J,MATCH($C1008,'Policy Characteristics'!$C:$C,0))),"",INDEX('Policy Characteristics'!J:J,MATCH($C1008,'Policy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354" t="str">
        <f>IF(ISBLANK(INDEX('Policy Characteristics'!K:K,MATCH($C1008,'Policy Characteristics'!$C:$C,0))),"",INDEX('Policy Characteristics'!K:K,MATCH($C1008,'Policy Characteristics'!$C:$C,0)))</f>
        <v/>
      </c>
      <c r="R1008" s="354" t="str">
        <f>IF(ISBLANK(INDEX('Policy Characteristics'!L:L,MATCH($C1008,'Policy Characteristics'!$C:$C,0))),"",INDEX('Policy Characteristics'!L:L,MATCH($C1008,'Policy Characteristics'!$C:$C,0)))</f>
        <v/>
      </c>
    </row>
    <row r="1009" spans="1:18" s="345" customFormat="1" ht="19.899999999999999" customHeight="1">
      <c r="A1009" s="354" t="str">
        <f>IF(ISBLANK(INDEX('Policy Characteristics'!A:A,MATCH($C1009,'Policy Characteristics'!$C:$C,0))),"",INDEX('Policy Characteristics'!A:A,MATCH($C1009,'Policy Characteristics'!$C:$C,0)))</f>
        <v>Industry</v>
      </c>
      <c r="B1009" s="366" t="str">
        <f>IF(ISBLANK(INDEX('Policy Characteristics'!B:B,MATCH($C1009,'Policy Characteristics'!$C:$C,0))),"",INDEX('Policy Characteristics'!B:B,MATCH($C1009,'Policy Characteristics'!$C:$C,0)))</f>
        <v>Feedstock Shifting</v>
      </c>
      <c r="C1009" s="354" t="str">
        <f t="shared" si="43"/>
        <v>Fraction of Feedstock Shifted</v>
      </c>
      <c r="D1009" s="348" t="s">
        <v>808</v>
      </c>
      <c r="E1009" s="253" t="s">
        <v>853</v>
      </c>
      <c r="F1009" t="s">
        <v>809</v>
      </c>
      <c r="G1009" s="253" t="s">
        <v>854</v>
      </c>
      <c r="H1009" s="241">
        <v>2580</v>
      </c>
      <c r="I1009" s="367" t="s">
        <v>680</v>
      </c>
      <c r="J1009" s="368" t="str">
        <f>IF(ISBLANK(INDEX('Policy Characteristics'!D:D,MATCH($C1009,'Policy Characteristics'!$C:$C,0))),"",INDEX('Policy Characteristics'!D:D,MATCH($C1009,'Policy Characteristics'!$C:$C,0)))</f>
        <v>Feedstock Shifting</v>
      </c>
      <c r="K1009" s="354" t="str">
        <f>IF(ISBLANK(INDEX('Policy Characteristics'!E:E,MATCH($C1009,'Policy Characteristics'!$C:$C,0))),"",INDEX('Policy Characteristics'!E:E,MATCH($C1009,'Policy Characteristics'!$C:$C,0)))</f>
        <v>indst feedstock shifting</v>
      </c>
      <c r="L1009" s="222">
        <f>IF(ISBLANK(INDEX('Policy Characteristics'!F:F,MATCH($C1009,'Policy Characteristics'!$C:$C,0))),"",INDEX('Policy Characteristics'!F:F,MATCH($C1009,'Policy Characteristics'!$C:$C,0)))</f>
        <v>0</v>
      </c>
      <c r="M1009" s="222">
        <f>IF(ISBLANK(INDEX('Policy Characteristics'!G:G,MATCH($C1009,'Policy Characteristics'!$C:$C,0))),"",INDEX('Policy Characteristics'!G:G,MATCH($C1009,'Policy Characteristics'!$C:$C,0)))</f>
        <v>1</v>
      </c>
      <c r="N1009" s="222">
        <f>IF(ISBLANK(INDEX('Policy Characteristics'!H:H,MATCH($C1009,'Policy Characteristics'!$C:$C,0))),"",INDEX('Policy Characteristics'!H:H,MATCH($C1009,'Policy Characteristics'!$C:$C,0)))</f>
        <v>0.01</v>
      </c>
      <c r="O1009" s="354" t="str">
        <f>IF(ISBLANK(INDEX('Policy Characteristics'!I:I,MATCH($C1009,'Policy Characteristics'!$C:$C,0))),"",INDEX('Policy Characteristics'!I:I,MATCH($C1009,'Policy Characteristics'!$C:$C,0)))</f>
        <v>% of potential achieved</v>
      </c>
      <c r="P1009" s="354" t="str">
        <f>IF(ISBLANK(INDEX('Policy Characteristics'!J:J,MATCH($C1009,'Policy Characteristics'!$C:$C,0))),"",INDEX('Policy Characteristics'!J:J,MATCH($C1009,'Policy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354" t="str">
        <f>IF(ISBLANK(INDEX('Policy Characteristics'!K:K,MATCH($C1009,'Policy Characteristics'!$C:$C,0))),"",INDEX('Policy Characteristics'!K:K,MATCH($C1009,'Policy Characteristics'!$C:$C,0)))</f>
        <v/>
      </c>
      <c r="R1009" s="354" t="str">
        <f>IF(ISBLANK(INDEX('Policy Characteristics'!L:L,MATCH($C1009,'Policy Characteristics'!$C:$C,0))),"",INDEX('Policy Characteristics'!L:L,MATCH($C1009,'Policy Characteristics'!$C:$C,0)))</f>
        <v/>
      </c>
    </row>
    <row r="1010" spans="1:18" s="345" customFormat="1" ht="19.899999999999999" customHeight="1">
      <c r="A1010" s="354" t="str">
        <f>IF(ISBLANK(INDEX('Policy Characteristics'!A:A,MATCH($C1010,'Policy Characteristics'!$C:$C,0))),"",INDEX('Policy Characteristics'!A:A,MATCH($C1010,'Policy Characteristics'!$C:$C,0)))</f>
        <v>Industry</v>
      </c>
      <c r="B1010" s="366" t="str">
        <f>IF(ISBLANK(INDEX('Policy Characteristics'!B:B,MATCH($C1010,'Policy Characteristics'!$C:$C,0))),"",INDEX('Policy Characteristics'!B:B,MATCH($C1010,'Policy Characteristics'!$C:$C,0)))</f>
        <v>Feedstock Shifting</v>
      </c>
      <c r="C1010" s="354" t="str">
        <f t="shared" si="43"/>
        <v>Fraction of Feedstock Shifted</v>
      </c>
      <c r="D1010" s="348" t="s">
        <v>808</v>
      </c>
      <c r="E1010" s="253" t="s">
        <v>855</v>
      </c>
      <c r="F1010" t="s">
        <v>809</v>
      </c>
      <c r="G1010" s="253" t="s">
        <v>856</v>
      </c>
      <c r="H1010" s="241">
        <v>2581</v>
      </c>
      <c r="I1010" s="367" t="s">
        <v>680</v>
      </c>
      <c r="J1010" s="368" t="str">
        <f>IF(ISBLANK(INDEX('Policy Characteristics'!D:D,MATCH($C1010,'Policy Characteristics'!$C:$C,0))),"",INDEX('Policy Characteristics'!D:D,MATCH($C1010,'Policy Characteristics'!$C:$C,0)))</f>
        <v>Feedstock Shifting</v>
      </c>
      <c r="K1010" s="354" t="str">
        <f>IF(ISBLANK(INDEX('Policy Characteristics'!E:E,MATCH($C1010,'Policy Characteristics'!$C:$C,0))),"",INDEX('Policy Characteristics'!E:E,MATCH($C1010,'Policy Characteristics'!$C:$C,0)))</f>
        <v>indst feedstock shifting</v>
      </c>
      <c r="L1010" s="222">
        <f>IF(ISBLANK(INDEX('Policy Characteristics'!F:F,MATCH($C1010,'Policy Characteristics'!$C:$C,0))),"",INDEX('Policy Characteristics'!F:F,MATCH($C1010,'Policy Characteristics'!$C:$C,0)))</f>
        <v>0</v>
      </c>
      <c r="M1010" s="222">
        <f>IF(ISBLANK(INDEX('Policy Characteristics'!G:G,MATCH($C1010,'Policy Characteristics'!$C:$C,0))),"",INDEX('Policy Characteristics'!G:G,MATCH($C1010,'Policy Characteristics'!$C:$C,0)))</f>
        <v>1</v>
      </c>
      <c r="N1010" s="222">
        <f>IF(ISBLANK(INDEX('Policy Characteristics'!H:H,MATCH($C1010,'Policy Characteristics'!$C:$C,0))),"",INDEX('Policy Characteristics'!H:H,MATCH($C1010,'Policy Characteristics'!$C:$C,0)))</f>
        <v>0.01</v>
      </c>
      <c r="O1010" s="354" t="str">
        <f>IF(ISBLANK(INDEX('Policy Characteristics'!I:I,MATCH($C1010,'Policy Characteristics'!$C:$C,0))),"",INDEX('Policy Characteristics'!I:I,MATCH($C1010,'Policy Characteristics'!$C:$C,0)))</f>
        <v>% of potential achieved</v>
      </c>
      <c r="P1010" s="354" t="str">
        <f>IF(ISBLANK(INDEX('Policy Characteristics'!J:J,MATCH($C1010,'Policy Characteristics'!$C:$C,0))),"",INDEX('Policy Characteristics'!J:J,MATCH($C1010,'Policy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354" t="str">
        <f>IF(ISBLANK(INDEX('Policy Characteristics'!K:K,MATCH($C1010,'Policy Characteristics'!$C:$C,0))),"",INDEX('Policy Characteristics'!K:K,MATCH($C1010,'Policy Characteristics'!$C:$C,0)))</f>
        <v/>
      </c>
      <c r="R1010" s="354" t="str">
        <f>IF(ISBLANK(INDEX('Policy Characteristics'!L:L,MATCH($C1010,'Policy Characteristics'!$C:$C,0))),"",INDEX('Policy Characteristics'!L:L,MATCH($C1010,'Policy Characteristics'!$C:$C,0)))</f>
        <v/>
      </c>
    </row>
    <row r="1011" spans="1:18" s="345" customFormat="1" ht="19.899999999999999" customHeight="1">
      <c r="A1011" s="354" t="str">
        <f>IF(ISBLANK(INDEX('Policy Characteristics'!A:A,MATCH($C1011,'Policy Characteristics'!$C:$C,0))),"",INDEX('Policy Characteristics'!A:A,MATCH($C1011,'Policy Characteristics'!$C:$C,0)))</f>
        <v>Industry</v>
      </c>
      <c r="B1011" s="366" t="str">
        <f>IF(ISBLANK(INDEX('Policy Characteristics'!B:B,MATCH($C1011,'Policy Characteristics'!$C:$C,0))),"",INDEX('Policy Characteristics'!B:B,MATCH($C1011,'Policy Characteristics'!$C:$C,0)))</f>
        <v>Feedstock Shifting</v>
      </c>
      <c r="C1011" s="354" t="str">
        <f t="shared" si="43"/>
        <v>Fraction of Feedstock Shifted</v>
      </c>
      <c r="D1011" s="348" t="s">
        <v>808</v>
      </c>
      <c r="E1011" s="253" t="s">
        <v>857</v>
      </c>
      <c r="F1011" t="s">
        <v>809</v>
      </c>
      <c r="G1011" s="253" t="s">
        <v>858</v>
      </c>
      <c r="H1011" s="241">
        <v>2582</v>
      </c>
      <c r="I1011" s="367" t="s">
        <v>680</v>
      </c>
      <c r="J1011" s="368" t="str">
        <f>IF(ISBLANK(INDEX('Policy Characteristics'!D:D,MATCH($C1011,'Policy Characteristics'!$C:$C,0))),"",INDEX('Policy Characteristics'!D:D,MATCH($C1011,'Policy Characteristics'!$C:$C,0)))</f>
        <v>Feedstock Shifting</v>
      </c>
      <c r="K1011" s="354" t="str">
        <f>IF(ISBLANK(INDEX('Policy Characteristics'!E:E,MATCH($C1011,'Policy Characteristics'!$C:$C,0))),"",INDEX('Policy Characteristics'!E:E,MATCH($C1011,'Policy Characteristics'!$C:$C,0)))</f>
        <v>indst feedstock shifting</v>
      </c>
      <c r="L1011" s="222">
        <f>IF(ISBLANK(INDEX('Policy Characteristics'!F:F,MATCH($C1011,'Policy Characteristics'!$C:$C,0))),"",INDEX('Policy Characteristics'!F:F,MATCH($C1011,'Policy Characteristics'!$C:$C,0)))</f>
        <v>0</v>
      </c>
      <c r="M1011" s="222">
        <f>IF(ISBLANK(INDEX('Policy Characteristics'!G:G,MATCH($C1011,'Policy Characteristics'!$C:$C,0))),"",INDEX('Policy Characteristics'!G:G,MATCH($C1011,'Policy Characteristics'!$C:$C,0)))</f>
        <v>1</v>
      </c>
      <c r="N1011" s="222">
        <f>IF(ISBLANK(INDEX('Policy Characteristics'!H:H,MATCH($C1011,'Policy Characteristics'!$C:$C,0))),"",INDEX('Policy Characteristics'!H:H,MATCH($C1011,'Policy Characteristics'!$C:$C,0)))</f>
        <v>0.01</v>
      </c>
      <c r="O1011" s="354" t="str">
        <f>IF(ISBLANK(INDEX('Policy Characteristics'!I:I,MATCH($C1011,'Policy Characteristics'!$C:$C,0))),"",INDEX('Policy Characteristics'!I:I,MATCH($C1011,'Policy Characteristics'!$C:$C,0)))</f>
        <v>% of potential achieved</v>
      </c>
      <c r="P1011" s="354" t="str">
        <f>IF(ISBLANK(INDEX('Policy Characteristics'!J:J,MATCH($C1011,'Policy Characteristics'!$C:$C,0))),"",INDEX('Policy Characteristics'!J:J,MATCH($C1011,'Policy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354" t="str">
        <f>IF(ISBLANK(INDEX('Policy Characteristics'!K:K,MATCH($C1011,'Policy Characteristics'!$C:$C,0))),"",INDEX('Policy Characteristics'!K:K,MATCH($C1011,'Policy Characteristics'!$C:$C,0)))</f>
        <v/>
      </c>
      <c r="R1011" s="354" t="str">
        <f>IF(ISBLANK(INDEX('Policy Characteristics'!L:L,MATCH($C1011,'Policy Characteristics'!$C:$C,0))),"",INDEX('Policy Characteristics'!L:L,MATCH($C1011,'Policy Characteristics'!$C:$C,0)))</f>
        <v/>
      </c>
    </row>
    <row r="1012" spans="1:18" s="345" customFormat="1" ht="19.899999999999999" customHeight="1">
      <c r="A1012" s="354" t="str">
        <f>IF(ISBLANK(INDEX('Policy Characteristics'!A:A,MATCH($C1012,'Policy Characteristics'!$C:$C,0))),"",INDEX('Policy Characteristics'!A:A,MATCH($C1012,'Policy Characteristics'!$C:$C,0)))</f>
        <v>Industry</v>
      </c>
      <c r="B1012" s="366" t="str">
        <f>IF(ISBLANK(INDEX('Policy Characteristics'!B:B,MATCH($C1012,'Policy Characteristics'!$C:$C,0))),"",INDEX('Policy Characteristics'!B:B,MATCH($C1012,'Policy Characteristics'!$C:$C,0)))</f>
        <v>Feedstock Shifting</v>
      </c>
      <c r="C1012" s="354" t="str">
        <f t="shared" si="43"/>
        <v>Fraction of Feedstock Shifted</v>
      </c>
      <c r="D1012" s="348" t="s">
        <v>808</v>
      </c>
      <c r="E1012" s="253" t="s">
        <v>859</v>
      </c>
      <c r="F1012" t="s">
        <v>809</v>
      </c>
      <c r="G1012" s="253" t="s">
        <v>860</v>
      </c>
      <c r="H1012" s="241">
        <v>2583</v>
      </c>
      <c r="I1012" s="367" t="s">
        <v>680</v>
      </c>
      <c r="J1012" s="368" t="str">
        <f>IF(ISBLANK(INDEX('Policy Characteristics'!D:D,MATCH($C1012,'Policy Characteristics'!$C:$C,0))),"",INDEX('Policy Characteristics'!D:D,MATCH($C1012,'Policy Characteristics'!$C:$C,0)))</f>
        <v>Feedstock Shifting</v>
      </c>
      <c r="K1012" s="354" t="str">
        <f>IF(ISBLANK(INDEX('Policy Characteristics'!E:E,MATCH($C1012,'Policy Characteristics'!$C:$C,0))),"",INDEX('Policy Characteristics'!E:E,MATCH($C1012,'Policy Characteristics'!$C:$C,0)))</f>
        <v>indst feedstock shifting</v>
      </c>
      <c r="L1012" s="222">
        <f>IF(ISBLANK(INDEX('Policy Characteristics'!F:F,MATCH($C1012,'Policy Characteristics'!$C:$C,0))),"",INDEX('Policy Characteristics'!F:F,MATCH($C1012,'Policy Characteristics'!$C:$C,0)))</f>
        <v>0</v>
      </c>
      <c r="M1012" s="222">
        <f>IF(ISBLANK(INDEX('Policy Characteristics'!G:G,MATCH($C1012,'Policy Characteristics'!$C:$C,0))),"",INDEX('Policy Characteristics'!G:G,MATCH($C1012,'Policy Characteristics'!$C:$C,0)))</f>
        <v>1</v>
      </c>
      <c r="N1012" s="222">
        <f>IF(ISBLANK(INDEX('Policy Characteristics'!H:H,MATCH($C1012,'Policy Characteristics'!$C:$C,0))),"",INDEX('Policy Characteristics'!H:H,MATCH($C1012,'Policy Characteristics'!$C:$C,0)))</f>
        <v>0.01</v>
      </c>
      <c r="O1012" s="354" t="str">
        <f>IF(ISBLANK(INDEX('Policy Characteristics'!I:I,MATCH($C1012,'Policy Characteristics'!$C:$C,0))),"",INDEX('Policy Characteristics'!I:I,MATCH($C1012,'Policy Characteristics'!$C:$C,0)))</f>
        <v>% of potential achieved</v>
      </c>
      <c r="P1012" s="354" t="str">
        <f>IF(ISBLANK(INDEX('Policy Characteristics'!J:J,MATCH($C1012,'Policy Characteristics'!$C:$C,0))),"",INDEX('Policy Characteristics'!J:J,MATCH($C1012,'Policy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354" t="str">
        <f>IF(ISBLANK(INDEX('Policy Characteristics'!K:K,MATCH($C1012,'Policy Characteristics'!$C:$C,0))),"",INDEX('Policy Characteristics'!K:K,MATCH($C1012,'Policy Characteristics'!$C:$C,0)))</f>
        <v/>
      </c>
      <c r="R1012" s="354" t="str">
        <f>IF(ISBLANK(INDEX('Policy Characteristics'!L:L,MATCH($C1012,'Policy Characteristics'!$C:$C,0))),"",INDEX('Policy Characteristics'!L:L,MATCH($C1012,'Policy Characteristics'!$C:$C,0)))</f>
        <v/>
      </c>
    </row>
    <row r="1013" spans="1:18" s="345" customFormat="1" ht="19.899999999999999" customHeight="1">
      <c r="A1013" s="354" t="str">
        <f>IF(ISBLANK(INDEX('Policy Characteristics'!A:A,MATCH($C1013,'Policy Characteristics'!$C:$C,0))),"",INDEX('Policy Characteristics'!A:A,MATCH($C1013,'Policy Characteristics'!$C:$C,0)))</f>
        <v>Industry</v>
      </c>
      <c r="B1013" s="366" t="str">
        <f>IF(ISBLANK(INDEX('Policy Characteristics'!B:B,MATCH($C1013,'Policy Characteristics'!$C:$C,0))),"",INDEX('Policy Characteristics'!B:B,MATCH($C1013,'Policy Characteristics'!$C:$C,0)))</f>
        <v>Feedstock Shifting</v>
      </c>
      <c r="C1013" s="354" t="str">
        <f t="shared" si="43"/>
        <v>Fraction of Feedstock Shifted</v>
      </c>
      <c r="D1013" s="348" t="s">
        <v>808</v>
      </c>
      <c r="E1013" s="253" t="s">
        <v>861</v>
      </c>
      <c r="F1013" t="s">
        <v>809</v>
      </c>
      <c r="G1013" s="253" t="s">
        <v>862</v>
      </c>
      <c r="H1013" s="241">
        <v>2584</v>
      </c>
      <c r="I1013" s="367" t="s">
        <v>680</v>
      </c>
      <c r="J1013" s="368" t="str">
        <f>IF(ISBLANK(INDEX('Policy Characteristics'!D:D,MATCH($C1013,'Policy Characteristics'!$C:$C,0))),"",INDEX('Policy Characteristics'!D:D,MATCH($C1013,'Policy Characteristics'!$C:$C,0)))</f>
        <v>Feedstock Shifting</v>
      </c>
      <c r="K1013" s="354" t="str">
        <f>IF(ISBLANK(INDEX('Policy Characteristics'!E:E,MATCH($C1013,'Policy Characteristics'!$C:$C,0))),"",INDEX('Policy Characteristics'!E:E,MATCH($C1013,'Policy Characteristics'!$C:$C,0)))</f>
        <v>indst feedstock shifting</v>
      </c>
      <c r="L1013" s="222">
        <f>IF(ISBLANK(INDEX('Policy Characteristics'!F:F,MATCH($C1013,'Policy Characteristics'!$C:$C,0))),"",INDEX('Policy Characteristics'!F:F,MATCH($C1013,'Policy Characteristics'!$C:$C,0)))</f>
        <v>0</v>
      </c>
      <c r="M1013" s="222">
        <f>IF(ISBLANK(INDEX('Policy Characteristics'!G:G,MATCH($C1013,'Policy Characteristics'!$C:$C,0))),"",INDEX('Policy Characteristics'!G:G,MATCH($C1013,'Policy Characteristics'!$C:$C,0)))</f>
        <v>1</v>
      </c>
      <c r="N1013" s="222">
        <f>IF(ISBLANK(INDEX('Policy Characteristics'!H:H,MATCH($C1013,'Policy Characteristics'!$C:$C,0))),"",INDEX('Policy Characteristics'!H:H,MATCH($C1013,'Policy Characteristics'!$C:$C,0)))</f>
        <v>0.01</v>
      </c>
      <c r="O1013" s="354" t="str">
        <f>IF(ISBLANK(INDEX('Policy Characteristics'!I:I,MATCH($C1013,'Policy Characteristics'!$C:$C,0))),"",INDEX('Policy Characteristics'!I:I,MATCH($C1013,'Policy Characteristics'!$C:$C,0)))</f>
        <v>% of potential achieved</v>
      </c>
      <c r="P1013" s="354" t="str">
        <f>IF(ISBLANK(INDEX('Policy Characteristics'!J:J,MATCH($C1013,'Policy Characteristics'!$C:$C,0))),"",INDEX('Policy Characteristics'!J:J,MATCH($C1013,'Policy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354" t="str">
        <f>IF(ISBLANK(INDEX('Policy Characteristics'!K:K,MATCH($C1013,'Policy Characteristics'!$C:$C,0))),"",INDEX('Policy Characteristics'!K:K,MATCH($C1013,'Policy Characteristics'!$C:$C,0)))</f>
        <v/>
      </c>
      <c r="R1013" s="354" t="str">
        <f>IF(ISBLANK(INDEX('Policy Characteristics'!L:L,MATCH($C1013,'Policy Characteristics'!$C:$C,0))),"",INDEX('Policy Characteristics'!L:L,MATCH($C1013,'Policy Characteristics'!$C:$C,0)))</f>
        <v/>
      </c>
    </row>
    <row r="1014" spans="1:18" s="345" customFormat="1" ht="19.899999999999999" customHeight="1">
      <c r="A1014" s="354" t="str">
        <f>IF(ISBLANK(INDEX('Policy Characteristics'!A:A,MATCH($C1014,'Policy Characteristics'!$C:$C,0))),"",INDEX('Policy Characteristics'!A:A,MATCH($C1014,'Policy Characteristics'!$C:$C,0)))</f>
        <v>Industry</v>
      </c>
      <c r="B1014" s="366" t="str">
        <f>IF(ISBLANK(INDEX('Policy Characteristics'!B:B,MATCH($C1014,'Policy Characteristics'!$C:$C,0))),"",INDEX('Policy Characteristics'!B:B,MATCH($C1014,'Policy Characteristics'!$C:$C,0)))</f>
        <v>Feedstock Shifting</v>
      </c>
      <c r="C1014" s="354" t="str">
        <f t="shared" si="43"/>
        <v>Fraction of Feedstock Shifted</v>
      </c>
      <c r="D1014" s="348" t="s">
        <v>808</v>
      </c>
      <c r="E1014" s="253" t="s">
        <v>863</v>
      </c>
      <c r="F1014" t="s">
        <v>809</v>
      </c>
      <c r="G1014" s="253" t="s">
        <v>864</v>
      </c>
      <c r="H1014" s="241">
        <v>2585</v>
      </c>
      <c r="I1014" s="367" t="s">
        <v>680</v>
      </c>
      <c r="J1014" s="368" t="str">
        <f>IF(ISBLANK(INDEX('Policy Characteristics'!D:D,MATCH($C1014,'Policy Characteristics'!$C:$C,0))),"",INDEX('Policy Characteristics'!D:D,MATCH($C1014,'Policy Characteristics'!$C:$C,0)))</f>
        <v>Feedstock Shifting</v>
      </c>
      <c r="K1014" s="354" t="str">
        <f>IF(ISBLANK(INDEX('Policy Characteristics'!E:E,MATCH($C1014,'Policy Characteristics'!$C:$C,0))),"",INDEX('Policy Characteristics'!E:E,MATCH($C1014,'Policy Characteristics'!$C:$C,0)))</f>
        <v>indst feedstock shifting</v>
      </c>
      <c r="L1014" s="222">
        <f>IF(ISBLANK(INDEX('Policy Characteristics'!F:F,MATCH($C1014,'Policy Characteristics'!$C:$C,0))),"",INDEX('Policy Characteristics'!F:F,MATCH($C1014,'Policy Characteristics'!$C:$C,0)))</f>
        <v>0</v>
      </c>
      <c r="M1014" s="222">
        <f>IF(ISBLANK(INDEX('Policy Characteristics'!G:G,MATCH($C1014,'Policy Characteristics'!$C:$C,0))),"",INDEX('Policy Characteristics'!G:G,MATCH($C1014,'Policy Characteristics'!$C:$C,0)))</f>
        <v>1</v>
      </c>
      <c r="N1014" s="222">
        <f>IF(ISBLANK(INDEX('Policy Characteristics'!H:H,MATCH($C1014,'Policy Characteristics'!$C:$C,0))),"",INDEX('Policy Characteristics'!H:H,MATCH($C1014,'Policy Characteristics'!$C:$C,0)))</f>
        <v>0.01</v>
      </c>
      <c r="O1014" s="354" t="str">
        <f>IF(ISBLANK(INDEX('Policy Characteristics'!I:I,MATCH($C1014,'Policy Characteristics'!$C:$C,0))),"",INDEX('Policy Characteristics'!I:I,MATCH($C1014,'Policy Characteristics'!$C:$C,0)))</f>
        <v>% of potential achieved</v>
      </c>
      <c r="P1014" s="354" t="str">
        <f>IF(ISBLANK(INDEX('Policy Characteristics'!J:J,MATCH($C1014,'Policy Characteristics'!$C:$C,0))),"",INDEX('Policy Characteristics'!J:J,MATCH($C1014,'Policy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354" t="str">
        <f>IF(ISBLANK(INDEX('Policy Characteristics'!K:K,MATCH($C1014,'Policy Characteristics'!$C:$C,0))),"",INDEX('Policy Characteristics'!K:K,MATCH($C1014,'Policy Characteristics'!$C:$C,0)))</f>
        <v/>
      </c>
      <c r="R1014" s="354" t="str">
        <f>IF(ISBLANK(INDEX('Policy Characteristics'!L:L,MATCH($C1014,'Policy Characteristics'!$C:$C,0))),"",INDEX('Policy Characteristics'!L:L,MATCH($C1014,'Policy Characteristics'!$C:$C,0)))</f>
        <v/>
      </c>
    </row>
    <row r="1015" spans="1:18" s="345" customFormat="1" ht="19.899999999999999" customHeight="1">
      <c r="A1015" s="354" t="str">
        <f>IF(ISBLANK(INDEX('Policy Characteristics'!A:A,MATCH($C1015,'Policy Characteristics'!$C:$C,0))),"",INDEX('Policy Characteristics'!A:A,MATCH($C1015,'Policy Characteristics'!$C:$C,0)))</f>
        <v>Industry</v>
      </c>
      <c r="B1015" s="366" t="str">
        <f>IF(ISBLANK(INDEX('Policy Characteristics'!B:B,MATCH($C1015,'Policy Characteristics'!$C:$C,0))),"",INDEX('Policy Characteristics'!B:B,MATCH($C1015,'Policy Characteristics'!$C:$C,0)))</f>
        <v>Feedstock Shifting</v>
      </c>
      <c r="C1015" s="354" t="str">
        <f t="shared" si="43"/>
        <v>Fraction of Feedstock Shifted</v>
      </c>
      <c r="D1015" s="348" t="s">
        <v>808</v>
      </c>
      <c r="E1015" s="253" t="s">
        <v>865</v>
      </c>
      <c r="F1015" t="s">
        <v>809</v>
      </c>
      <c r="G1015" s="253" t="s">
        <v>866</v>
      </c>
      <c r="H1015" s="241">
        <v>2586</v>
      </c>
      <c r="I1015" s="367" t="s">
        <v>680</v>
      </c>
      <c r="J1015" s="368" t="str">
        <f>IF(ISBLANK(INDEX('Policy Characteristics'!D:D,MATCH($C1015,'Policy Characteristics'!$C:$C,0))),"",INDEX('Policy Characteristics'!D:D,MATCH($C1015,'Policy Characteristics'!$C:$C,0)))</f>
        <v>Feedstock Shifting</v>
      </c>
      <c r="K1015" s="354" t="str">
        <f>IF(ISBLANK(INDEX('Policy Characteristics'!E:E,MATCH($C1015,'Policy Characteristics'!$C:$C,0))),"",INDEX('Policy Characteristics'!E:E,MATCH($C1015,'Policy Characteristics'!$C:$C,0)))</f>
        <v>indst feedstock shifting</v>
      </c>
      <c r="L1015" s="222">
        <f>IF(ISBLANK(INDEX('Policy Characteristics'!F:F,MATCH($C1015,'Policy Characteristics'!$C:$C,0))),"",INDEX('Policy Characteristics'!F:F,MATCH($C1015,'Policy Characteristics'!$C:$C,0)))</f>
        <v>0</v>
      </c>
      <c r="M1015" s="222">
        <f>IF(ISBLANK(INDEX('Policy Characteristics'!G:G,MATCH($C1015,'Policy Characteristics'!$C:$C,0))),"",INDEX('Policy Characteristics'!G:G,MATCH($C1015,'Policy Characteristics'!$C:$C,0)))</f>
        <v>1</v>
      </c>
      <c r="N1015" s="222">
        <f>IF(ISBLANK(INDEX('Policy Characteristics'!H:H,MATCH($C1015,'Policy Characteristics'!$C:$C,0))),"",INDEX('Policy Characteristics'!H:H,MATCH($C1015,'Policy Characteristics'!$C:$C,0)))</f>
        <v>0.01</v>
      </c>
      <c r="O1015" s="354" t="str">
        <f>IF(ISBLANK(INDEX('Policy Characteristics'!I:I,MATCH($C1015,'Policy Characteristics'!$C:$C,0))),"",INDEX('Policy Characteristics'!I:I,MATCH($C1015,'Policy Characteristics'!$C:$C,0)))</f>
        <v>% of potential achieved</v>
      </c>
      <c r="P1015" s="354" t="str">
        <f>IF(ISBLANK(INDEX('Policy Characteristics'!J:J,MATCH($C1015,'Policy Characteristics'!$C:$C,0))),"",INDEX('Policy Characteristics'!J:J,MATCH($C1015,'Policy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354" t="str">
        <f>IF(ISBLANK(INDEX('Policy Characteristics'!K:K,MATCH($C1015,'Policy Characteristics'!$C:$C,0))),"",INDEX('Policy Characteristics'!K:K,MATCH($C1015,'Policy Characteristics'!$C:$C,0)))</f>
        <v/>
      </c>
      <c r="R1015" s="354" t="str">
        <f>IF(ISBLANK(INDEX('Policy Characteristics'!L:L,MATCH($C1015,'Policy Characteristics'!$C:$C,0))),"",INDEX('Policy Characteristics'!L:L,MATCH($C1015,'Policy Characteristics'!$C:$C,0)))</f>
        <v/>
      </c>
    </row>
    <row r="1016" spans="1:18" s="345" customFormat="1" ht="19.899999999999999" customHeight="1">
      <c r="A1016" s="354" t="str">
        <f>IF(ISBLANK(INDEX('Policy Characteristics'!A:A,MATCH($C1016,'Policy Characteristics'!$C:$C,0))),"",INDEX('Policy Characteristics'!A:A,MATCH($C1016,'Policy Characteristics'!$C:$C,0)))</f>
        <v>Industry</v>
      </c>
      <c r="B1016" s="366" t="str">
        <f>IF(ISBLANK(INDEX('Policy Characteristics'!B:B,MATCH($C1016,'Policy Characteristics'!$C:$C,0))),"",INDEX('Policy Characteristics'!B:B,MATCH($C1016,'Policy Characteristics'!$C:$C,0)))</f>
        <v>Feedstock Shifting</v>
      </c>
      <c r="C1016" s="354" t="str">
        <f t="shared" si="43"/>
        <v>Fraction of Feedstock Shifted</v>
      </c>
      <c r="D1016" s="348" t="s">
        <v>808</v>
      </c>
      <c r="E1016" s="253" t="s">
        <v>867</v>
      </c>
      <c r="F1016" t="s">
        <v>809</v>
      </c>
      <c r="G1016" s="253" t="s">
        <v>868</v>
      </c>
      <c r="H1016" s="241">
        <v>2587</v>
      </c>
      <c r="I1016" s="367" t="s">
        <v>680</v>
      </c>
      <c r="J1016" s="368" t="str">
        <f>IF(ISBLANK(INDEX('Policy Characteristics'!D:D,MATCH($C1016,'Policy Characteristics'!$C:$C,0))),"",INDEX('Policy Characteristics'!D:D,MATCH($C1016,'Policy Characteristics'!$C:$C,0)))</f>
        <v>Feedstock Shifting</v>
      </c>
      <c r="K1016" s="354" t="str">
        <f>IF(ISBLANK(INDEX('Policy Characteristics'!E:E,MATCH($C1016,'Policy Characteristics'!$C:$C,0))),"",INDEX('Policy Characteristics'!E:E,MATCH($C1016,'Policy Characteristics'!$C:$C,0)))</f>
        <v>indst feedstock shifting</v>
      </c>
      <c r="L1016" s="222">
        <f>IF(ISBLANK(INDEX('Policy Characteristics'!F:F,MATCH($C1016,'Policy Characteristics'!$C:$C,0))),"",INDEX('Policy Characteristics'!F:F,MATCH($C1016,'Policy Characteristics'!$C:$C,0)))</f>
        <v>0</v>
      </c>
      <c r="M1016" s="222">
        <f>IF(ISBLANK(INDEX('Policy Characteristics'!G:G,MATCH($C1016,'Policy Characteristics'!$C:$C,0))),"",INDEX('Policy Characteristics'!G:G,MATCH($C1016,'Policy Characteristics'!$C:$C,0)))</f>
        <v>1</v>
      </c>
      <c r="N1016" s="222">
        <f>IF(ISBLANK(INDEX('Policy Characteristics'!H:H,MATCH($C1016,'Policy Characteristics'!$C:$C,0))),"",INDEX('Policy Characteristics'!H:H,MATCH($C1016,'Policy Characteristics'!$C:$C,0)))</f>
        <v>0.01</v>
      </c>
      <c r="O1016" s="354" t="str">
        <f>IF(ISBLANK(INDEX('Policy Characteristics'!I:I,MATCH($C1016,'Policy Characteristics'!$C:$C,0))),"",INDEX('Policy Characteristics'!I:I,MATCH($C1016,'Policy Characteristics'!$C:$C,0)))</f>
        <v>% of potential achieved</v>
      </c>
      <c r="P1016" s="354" t="str">
        <f>IF(ISBLANK(INDEX('Policy Characteristics'!J:J,MATCH($C1016,'Policy Characteristics'!$C:$C,0))),"",INDEX('Policy Characteristics'!J:J,MATCH($C1016,'Policy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354" t="str">
        <f>IF(ISBLANK(INDEX('Policy Characteristics'!K:K,MATCH($C1016,'Policy Characteristics'!$C:$C,0))),"",INDEX('Policy Characteristics'!K:K,MATCH($C1016,'Policy Characteristics'!$C:$C,0)))</f>
        <v/>
      </c>
      <c r="R1016" s="354" t="str">
        <f>IF(ISBLANK(INDEX('Policy Characteristics'!L:L,MATCH($C1016,'Policy Characteristics'!$C:$C,0))),"",INDEX('Policy Characteristics'!L:L,MATCH($C1016,'Policy Characteristics'!$C:$C,0)))</f>
        <v/>
      </c>
    </row>
    <row r="1017" spans="1:18" s="345" customFormat="1" ht="19.899999999999999" customHeight="1">
      <c r="A1017" s="354" t="str">
        <f>IF(ISBLANK(INDEX('Policy Characteristics'!A:A,MATCH($C1017,'Policy Characteristics'!$C:$C,0))),"",INDEX('Policy Characteristics'!A:A,MATCH($C1017,'Policy Characteristics'!$C:$C,0)))</f>
        <v>Industry</v>
      </c>
      <c r="B1017" s="366" t="str">
        <f>IF(ISBLANK(INDEX('Policy Characteristics'!B:B,MATCH($C1017,'Policy Characteristics'!$C:$C,0))),"",INDEX('Policy Characteristics'!B:B,MATCH($C1017,'Policy Characteristics'!$C:$C,0)))</f>
        <v>Feedstock Shifting</v>
      </c>
      <c r="C1017" s="354" t="str">
        <f t="shared" si="43"/>
        <v>Fraction of Feedstock Shifted</v>
      </c>
      <c r="D1017" s="348" t="s">
        <v>808</v>
      </c>
      <c r="E1017" s="253" t="s">
        <v>869</v>
      </c>
      <c r="F1017" t="s">
        <v>809</v>
      </c>
      <c r="G1017" s="253" t="s">
        <v>870</v>
      </c>
      <c r="H1017" s="241">
        <v>2588</v>
      </c>
      <c r="I1017" s="367" t="s">
        <v>680</v>
      </c>
      <c r="J1017" s="368" t="str">
        <f>IF(ISBLANK(INDEX('Policy Characteristics'!D:D,MATCH($C1017,'Policy Characteristics'!$C:$C,0))),"",INDEX('Policy Characteristics'!D:D,MATCH($C1017,'Policy Characteristics'!$C:$C,0)))</f>
        <v>Feedstock Shifting</v>
      </c>
      <c r="K1017" s="354" t="str">
        <f>IF(ISBLANK(INDEX('Policy Characteristics'!E:E,MATCH($C1017,'Policy Characteristics'!$C:$C,0))),"",INDEX('Policy Characteristics'!E:E,MATCH($C1017,'Policy Characteristics'!$C:$C,0)))</f>
        <v>indst feedstock shifting</v>
      </c>
      <c r="L1017" s="222">
        <f>IF(ISBLANK(INDEX('Policy Characteristics'!F:F,MATCH($C1017,'Policy Characteristics'!$C:$C,0))),"",INDEX('Policy Characteristics'!F:F,MATCH($C1017,'Policy Characteristics'!$C:$C,0)))</f>
        <v>0</v>
      </c>
      <c r="M1017" s="222">
        <f>IF(ISBLANK(INDEX('Policy Characteristics'!G:G,MATCH($C1017,'Policy Characteristics'!$C:$C,0))),"",INDEX('Policy Characteristics'!G:G,MATCH($C1017,'Policy Characteristics'!$C:$C,0)))</f>
        <v>1</v>
      </c>
      <c r="N1017" s="222">
        <f>IF(ISBLANK(INDEX('Policy Characteristics'!H:H,MATCH($C1017,'Policy Characteristics'!$C:$C,0))),"",INDEX('Policy Characteristics'!H:H,MATCH($C1017,'Policy Characteristics'!$C:$C,0)))</f>
        <v>0.01</v>
      </c>
      <c r="O1017" s="354" t="str">
        <f>IF(ISBLANK(INDEX('Policy Characteristics'!I:I,MATCH($C1017,'Policy Characteristics'!$C:$C,0))),"",INDEX('Policy Characteristics'!I:I,MATCH($C1017,'Policy Characteristics'!$C:$C,0)))</f>
        <v>% of potential achieved</v>
      </c>
      <c r="P1017" s="354" t="str">
        <f>IF(ISBLANK(INDEX('Policy Characteristics'!J:J,MATCH($C1017,'Policy Characteristics'!$C:$C,0))),"",INDEX('Policy Characteristics'!J:J,MATCH($C1017,'Policy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354" t="str">
        <f>IF(ISBLANK(INDEX('Policy Characteristics'!K:K,MATCH($C1017,'Policy Characteristics'!$C:$C,0))),"",INDEX('Policy Characteristics'!K:K,MATCH($C1017,'Policy Characteristics'!$C:$C,0)))</f>
        <v/>
      </c>
      <c r="R1017" s="354" t="str">
        <f>IF(ISBLANK(INDEX('Policy Characteristics'!L:L,MATCH($C1017,'Policy Characteristics'!$C:$C,0))),"",INDEX('Policy Characteristics'!L:L,MATCH($C1017,'Policy Characteristics'!$C:$C,0)))</f>
        <v/>
      </c>
    </row>
    <row r="1018" spans="1:18" s="345" customFormat="1" ht="19.899999999999999" customHeight="1">
      <c r="A1018" s="354" t="str">
        <f>IF(ISBLANK(INDEX('Policy Characteristics'!A:A,MATCH($C1018,'Policy Characteristics'!$C:$C,0))),"",INDEX('Policy Characteristics'!A:A,MATCH($C1018,'Policy Characteristics'!$C:$C,0)))</f>
        <v>Industry</v>
      </c>
      <c r="B1018" s="366" t="str">
        <f>IF(ISBLANK(INDEX('Policy Characteristics'!B:B,MATCH($C1018,'Policy Characteristics'!$C:$C,0))),"",INDEX('Policy Characteristics'!B:B,MATCH($C1018,'Policy Characteristics'!$C:$C,0)))</f>
        <v>Feedstock Shifting</v>
      </c>
      <c r="C1018" s="354" t="str">
        <f t="shared" si="43"/>
        <v>Fraction of Feedstock Shifted</v>
      </c>
      <c r="D1018" s="348" t="s">
        <v>808</v>
      </c>
      <c r="E1018" s="253" t="s">
        <v>871</v>
      </c>
      <c r="F1018" t="s">
        <v>809</v>
      </c>
      <c r="G1018" s="253" t="s">
        <v>872</v>
      </c>
      <c r="H1018" s="241">
        <v>2589</v>
      </c>
      <c r="I1018" s="367" t="s">
        <v>680</v>
      </c>
      <c r="J1018" s="368" t="str">
        <f>IF(ISBLANK(INDEX('Policy Characteristics'!D:D,MATCH($C1018,'Policy Characteristics'!$C:$C,0))),"",INDEX('Policy Characteristics'!D:D,MATCH($C1018,'Policy Characteristics'!$C:$C,0)))</f>
        <v>Feedstock Shifting</v>
      </c>
      <c r="K1018" s="354" t="str">
        <f>IF(ISBLANK(INDEX('Policy Characteristics'!E:E,MATCH($C1018,'Policy Characteristics'!$C:$C,0))),"",INDEX('Policy Characteristics'!E:E,MATCH($C1018,'Policy Characteristics'!$C:$C,0)))</f>
        <v>indst feedstock shifting</v>
      </c>
      <c r="L1018" s="222">
        <f>IF(ISBLANK(INDEX('Policy Characteristics'!F:F,MATCH($C1018,'Policy Characteristics'!$C:$C,0))),"",INDEX('Policy Characteristics'!F:F,MATCH($C1018,'Policy Characteristics'!$C:$C,0)))</f>
        <v>0</v>
      </c>
      <c r="M1018" s="222">
        <f>IF(ISBLANK(INDEX('Policy Characteristics'!G:G,MATCH($C1018,'Policy Characteristics'!$C:$C,0))),"",INDEX('Policy Characteristics'!G:G,MATCH($C1018,'Policy Characteristics'!$C:$C,0)))</f>
        <v>1</v>
      </c>
      <c r="N1018" s="222">
        <f>IF(ISBLANK(INDEX('Policy Characteristics'!H:H,MATCH($C1018,'Policy Characteristics'!$C:$C,0))),"",INDEX('Policy Characteristics'!H:H,MATCH($C1018,'Policy Characteristics'!$C:$C,0)))</f>
        <v>0.01</v>
      </c>
      <c r="O1018" s="354" t="str">
        <f>IF(ISBLANK(INDEX('Policy Characteristics'!I:I,MATCH($C1018,'Policy Characteristics'!$C:$C,0))),"",INDEX('Policy Characteristics'!I:I,MATCH($C1018,'Policy Characteristics'!$C:$C,0)))</f>
        <v>% of potential achieved</v>
      </c>
      <c r="P1018" s="354" t="str">
        <f>IF(ISBLANK(INDEX('Policy Characteristics'!J:J,MATCH($C1018,'Policy Characteristics'!$C:$C,0))),"",INDEX('Policy Characteristics'!J:J,MATCH($C1018,'Policy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354" t="str">
        <f>IF(ISBLANK(INDEX('Policy Characteristics'!K:K,MATCH($C1018,'Policy Characteristics'!$C:$C,0))),"",INDEX('Policy Characteristics'!K:K,MATCH($C1018,'Policy Characteristics'!$C:$C,0)))</f>
        <v/>
      </c>
      <c r="R1018" s="354" t="str">
        <f>IF(ISBLANK(INDEX('Policy Characteristics'!L:L,MATCH($C1018,'Policy Characteristics'!$C:$C,0))),"",INDEX('Policy Characteristics'!L:L,MATCH($C1018,'Policy Characteristics'!$C:$C,0)))</f>
        <v/>
      </c>
    </row>
    <row r="1019" spans="1:18" s="345" customFormat="1" ht="19.899999999999999" customHeight="1">
      <c r="A1019" s="354" t="str">
        <f>IF(ISBLANK(INDEX('Policy Characteristics'!A:A,MATCH($C1019,'Policy Characteristics'!$C:$C,0))),"",INDEX('Policy Characteristics'!A:A,MATCH($C1019,'Policy Characteristics'!$C:$C,0)))</f>
        <v>Industry</v>
      </c>
      <c r="B1019" s="366" t="str">
        <f>IF(ISBLANK(INDEX('Policy Characteristics'!B:B,MATCH($C1019,'Policy Characteristics'!$C:$C,0))),"",INDEX('Policy Characteristics'!B:B,MATCH($C1019,'Policy Characteristics'!$C:$C,0)))</f>
        <v>Feedstock Shifting</v>
      </c>
      <c r="C1019" s="354" t="str">
        <f t="shared" ref="C1019:C1082" si="44">C$889</f>
        <v>Fraction of Feedstock Shifted</v>
      </c>
      <c r="D1019" s="348" t="s">
        <v>810</v>
      </c>
      <c r="E1019" s="253" t="s">
        <v>853</v>
      </c>
      <c r="F1019" t="s">
        <v>811</v>
      </c>
      <c r="G1019" s="253" t="s">
        <v>854</v>
      </c>
      <c r="H1019" s="241">
        <v>2590</v>
      </c>
      <c r="I1019" s="367" t="s">
        <v>680</v>
      </c>
      <c r="J1019" s="368" t="str">
        <f>IF(ISBLANK(INDEX('Policy Characteristics'!D:D,MATCH($C1019,'Policy Characteristics'!$C:$C,0))),"",INDEX('Policy Characteristics'!D:D,MATCH($C1019,'Policy Characteristics'!$C:$C,0)))</f>
        <v>Feedstock Shifting</v>
      </c>
      <c r="K1019" s="354" t="str">
        <f>IF(ISBLANK(INDEX('Policy Characteristics'!E:E,MATCH($C1019,'Policy Characteristics'!$C:$C,0))),"",INDEX('Policy Characteristics'!E:E,MATCH($C1019,'Policy Characteristics'!$C:$C,0)))</f>
        <v>indst feedstock shifting</v>
      </c>
      <c r="L1019" s="222">
        <f>IF(ISBLANK(INDEX('Policy Characteristics'!F:F,MATCH($C1019,'Policy Characteristics'!$C:$C,0))),"",INDEX('Policy Characteristics'!F:F,MATCH($C1019,'Policy Characteristics'!$C:$C,0)))</f>
        <v>0</v>
      </c>
      <c r="M1019" s="222">
        <f>IF(ISBLANK(INDEX('Policy Characteristics'!G:G,MATCH($C1019,'Policy Characteristics'!$C:$C,0))),"",INDEX('Policy Characteristics'!G:G,MATCH($C1019,'Policy Characteristics'!$C:$C,0)))</f>
        <v>1</v>
      </c>
      <c r="N1019" s="222">
        <f>IF(ISBLANK(INDEX('Policy Characteristics'!H:H,MATCH($C1019,'Policy Characteristics'!$C:$C,0))),"",INDEX('Policy Characteristics'!H:H,MATCH($C1019,'Policy Characteristics'!$C:$C,0)))</f>
        <v>0.01</v>
      </c>
      <c r="O1019" s="354" t="str">
        <f>IF(ISBLANK(INDEX('Policy Characteristics'!I:I,MATCH($C1019,'Policy Characteristics'!$C:$C,0))),"",INDEX('Policy Characteristics'!I:I,MATCH($C1019,'Policy Characteristics'!$C:$C,0)))</f>
        <v>% of potential achieved</v>
      </c>
      <c r="P1019" s="354" t="str">
        <f>IF(ISBLANK(INDEX('Policy Characteristics'!J:J,MATCH($C1019,'Policy Characteristics'!$C:$C,0))),"",INDEX('Policy Characteristics'!J:J,MATCH($C1019,'Policy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354" t="str">
        <f>IF(ISBLANK(INDEX('Policy Characteristics'!K:K,MATCH($C1019,'Policy Characteristics'!$C:$C,0))),"",INDEX('Policy Characteristics'!K:K,MATCH($C1019,'Policy Characteristics'!$C:$C,0)))</f>
        <v/>
      </c>
      <c r="R1019" s="354" t="str">
        <f>IF(ISBLANK(INDEX('Policy Characteristics'!L:L,MATCH($C1019,'Policy Characteristics'!$C:$C,0))),"",INDEX('Policy Characteristics'!L:L,MATCH($C1019,'Policy Characteristics'!$C:$C,0)))</f>
        <v/>
      </c>
    </row>
    <row r="1020" spans="1:18" s="345" customFormat="1" ht="19.899999999999999" customHeight="1">
      <c r="A1020" s="354" t="str">
        <f>IF(ISBLANK(INDEX('Policy Characteristics'!A:A,MATCH($C1020,'Policy Characteristics'!$C:$C,0))),"",INDEX('Policy Characteristics'!A:A,MATCH($C1020,'Policy Characteristics'!$C:$C,0)))</f>
        <v>Industry</v>
      </c>
      <c r="B1020" s="366" t="str">
        <f>IF(ISBLANK(INDEX('Policy Characteristics'!B:B,MATCH($C1020,'Policy Characteristics'!$C:$C,0))),"",INDEX('Policy Characteristics'!B:B,MATCH($C1020,'Policy Characteristics'!$C:$C,0)))</f>
        <v>Feedstock Shifting</v>
      </c>
      <c r="C1020" s="354" t="str">
        <f t="shared" si="44"/>
        <v>Fraction of Feedstock Shifted</v>
      </c>
      <c r="D1020" s="348" t="s">
        <v>810</v>
      </c>
      <c r="E1020" s="253" t="s">
        <v>855</v>
      </c>
      <c r="F1020" t="s">
        <v>811</v>
      </c>
      <c r="G1020" s="253" t="s">
        <v>856</v>
      </c>
      <c r="H1020" s="241">
        <v>2591</v>
      </c>
      <c r="I1020" s="367" t="s">
        <v>670</v>
      </c>
      <c r="J1020" s="368" t="str">
        <f>IF(ISBLANK(INDEX('Policy Characteristics'!D:D,MATCH($C1020,'Policy Characteristics'!$C:$C,0))),"",INDEX('Policy Characteristics'!D:D,MATCH($C1020,'Policy Characteristics'!$C:$C,0)))</f>
        <v>Feedstock Shifting</v>
      </c>
      <c r="K1020" s="354" t="str">
        <f>IF(ISBLANK(INDEX('Policy Characteristics'!E:E,MATCH($C1020,'Policy Characteristics'!$C:$C,0))),"",INDEX('Policy Characteristics'!E:E,MATCH($C1020,'Policy Characteristics'!$C:$C,0)))</f>
        <v>indst feedstock shifting</v>
      </c>
      <c r="L1020" s="222">
        <f>IF(ISBLANK(INDEX('Policy Characteristics'!F:F,MATCH($C1020,'Policy Characteristics'!$C:$C,0))),"",INDEX('Policy Characteristics'!F:F,MATCH($C1020,'Policy Characteristics'!$C:$C,0)))</f>
        <v>0</v>
      </c>
      <c r="M1020" s="222">
        <f>IF(ISBLANK(INDEX('Policy Characteristics'!G:G,MATCH($C1020,'Policy Characteristics'!$C:$C,0))),"",INDEX('Policy Characteristics'!G:G,MATCH($C1020,'Policy Characteristics'!$C:$C,0)))</f>
        <v>1</v>
      </c>
      <c r="N1020" s="222">
        <f>IF(ISBLANK(INDEX('Policy Characteristics'!H:H,MATCH($C1020,'Policy Characteristics'!$C:$C,0))),"",INDEX('Policy Characteristics'!H:H,MATCH($C1020,'Policy Characteristics'!$C:$C,0)))</f>
        <v>0.01</v>
      </c>
      <c r="O1020" s="354" t="str">
        <f>IF(ISBLANK(INDEX('Policy Characteristics'!I:I,MATCH($C1020,'Policy Characteristics'!$C:$C,0))),"",INDEX('Policy Characteristics'!I:I,MATCH($C1020,'Policy Characteristics'!$C:$C,0)))</f>
        <v>% of potential achieved</v>
      </c>
      <c r="P1020" s="354" t="str">
        <f>IF(ISBLANK(INDEX('Policy Characteristics'!J:J,MATCH($C1020,'Policy Characteristics'!$C:$C,0))),"",INDEX('Policy Characteristics'!J:J,MATCH($C1020,'Policy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354" t="str">
        <f>IF(ISBLANK(INDEX('Policy Characteristics'!K:K,MATCH($C1020,'Policy Characteristics'!$C:$C,0))),"",INDEX('Policy Characteristics'!K:K,MATCH($C1020,'Policy Characteristics'!$C:$C,0)))</f>
        <v/>
      </c>
      <c r="R1020" s="354" t="str">
        <f>IF(ISBLANK(INDEX('Policy Characteristics'!L:L,MATCH($C1020,'Policy Characteristics'!$C:$C,0))),"",INDEX('Policy Characteristics'!L:L,MATCH($C1020,'Policy Characteristics'!$C:$C,0)))</f>
        <v/>
      </c>
    </row>
    <row r="1021" spans="1:18" s="345" customFormat="1" ht="19.899999999999999" customHeight="1">
      <c r="A1021" s="354" t="str">
        <f>IF(ISBLANK(INDEX('Policy Characteristics'!A:A,MATCH($C1021,'Policy Characteristics'!$C:$C,0))),"",INDEX('Policy Characteristics'!A:A,MATCH($C1021,'Policy Characteristics'!$C:$C,0)))</f>
        <v>Industry</v>
      </c>
      <c r="B1021" s="366" t="str">
        <f>IF(ISBLANK(INDEX('Policy Characteristics'!B:B,MATCH($C1021,'Policy Characteristics'!$C:$C,0))),"",INDEX('Policy Characteristics'!B:B,MATCH($C1021,'Policy Characteristics'!$C:$C,0)))</f>
        <v>Feedstock Shifting</v>
      </c>
      <c r="C1021" s="354" t="str">
        <f t="shared" si="44"/>
        <v>Fraction of Feedstock Shifted</v>
      </c>
      <c r="D1021" s="348" t="s">
        <v>810</v>
      </c>
      <c r="E1021" s="253" t="s">
        <v>857</v>
      </c>
      <c r="F1021" t="s">
        <v>811</v>
      </c>
      <c r="G1021" s="253" t="s">
        <v>858</v>
      </c>
      <c r="H1021" s="241">
        <v>2592</v>
      </c>
      <c r="I1021" s="367" t="s">
        <v>670</v>
      </c>
      <c r="J1021" s="368" t="str">
        <f>IF(ISBLANK(INDEX('Policy Characteristics'!D:D,MATCH($C1021,'Policy Characteristics'!$C:$C,0))),"",INDEX('Policy Characteristics'!D:D,MATCH($C1021,'Policy Characteristics'!$C:$C,0)))</f>
        <v>Feedstock Shifting</v>
      </c>
      <c r="K1021" s="354" t="str">
        <f>IF(ISBLANK(INDEX('Policy Characteristics'!E:E,MATCH($C1021,'Policy Characteristics'!$C:$C,0))),"",INDEX('Policy Characteristics'!E:E,MATCH($C1021,'Policy Characteristics'!$C:$C,0)))</f>
        <v>indst feedstock shifting</v>
      </c>
      <c r="L1021" s="222">
        <f>IF(ISBLANK(INDEX('Policy Characteristics'!F:F,MATCH($C1021,'Policy Characteristics'!$C:$C,0))),"",INDEX('Policy Characteristics'!F:F,MATCH($C1021,'Policy Characteristics'!$C:$C,0)))</f>
        <v>0</v>
      </c>
      <c r="M1021" s="222">
        <f>IF(ISBLANK(INDEX('Policy Characteristics'!G:G,MATCH($C1021,'Policy Characteristics'!$C:$C,0))),"",INDEX('Policy Characteristics'!G:G,MATCH($C1021,'Policy Characteristics'!$C:$C,0)))</f>
        <v>1</v>
      </c>
      <c r="N1021" s="222">
        <f>IF(ISBLANK(INDEX('Policy Characteristics'!H:H,MATCH($C1021,'Policy Characteristics'!$C:$C,0))),"",INDEX('Policy Characteristics'!H:H,MATCH($C1021,'Policy Characteristics'!$C:$C,0)))</f>
        <v>0.01</v>
      </c>
      <c r="O1021" s="354" t="str">
        <f>IF(ISBLANK(INDEX('Policy Characteristics'!I:I,MATCH($C1021,'Policy Characteristics'!$C:$C,0))),"",INDEX('Policy Characteristics'!I:I,MATCH($C1021,'Policy Characteristics'!$C:$C,0)))</f>
        <v>% of potential achieved</v>
      </c>
      <c r="P1021" s="354" t="str">
        <f>IF(ISBLANK(INDEX('Policy Characteristics'!J:J,MATCH($C1021,'Policy Characteristics'!$C:$C,0))),"",INDEX('Policy Characteristics'!J:J,MATCH($C1021,'Policy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354" t="str">
        <f>IF(ISBLANK(INDEX('Policy Characteristics'!K:K,MATCH($C1021,'Policy Characteristics'!$C:$C,0))),"",INDEX('Policy Characteristics'!K:K,MATCH($C1021,'Policy Characteristics'!$C:$C,0)))</f>
        <v/>
      </c>
      <c r="R1021" s="354" t="str">
        <f>IF(ISBLANK(INDEX('Policy Characteristics'!L:L,MATCH($C1021,'Policy Characteristics'!$C:$C,0))),"",INDEX('Policy Characteristics'!L:L,MATCH($C1021,'Policy Characteristics'!$C:$C,0)))</f>
        <v/>
      </c>
    </row>
    <row r="1022" spans="1:18" s="345" customFormat="1" ht="19.899999999999999" customHeight="1">
      <c r="A1022" s="354" t="str">
        <f>IF(ISBLANK(INDEX('Policy Characteristics'!A:A,MATCH($C1022,'Policy Characteristics'!$C:$C,0))),"",INDEX('Policy Characteristics'!A:A,MATCH($C1022,'Policy Characteristics'!$C:$C,0)))</f>
        <v>Industry</v>
      </c>
      <c r="B1022" s="366" t="str">
        <f>IF(ISBLANK(INDEX('Policy Characteristics'!B:B,MATCH($C1022,'Policy Characteristics'!$C:$C,0))),"",INDEX('Policy Characteristics'!B:B,MATCH($C1022,'Policy Characteristics'!$C:$C,0)))</f>
        <v>Feedstock Shifting</v>
      </c>
      <c r="C1022" s="354" t="str">
        <f t="shared" si="44"/>
        <v>Fraction of Feedstock Shifted</v>
      </c>
      <c r="D1022" s="348" t="s">
        <v>810</v>
      </c>
      <c r="E1022" s="253" t="s">
        <v>859</v>
      </c>
      <c r="F1022" t="s">
        <v>811</v>
      </c>
      <c r="G1022" s="253" t="s">
        <v>860</v>
      </c>
      <c r="H1022" s="241">
        <v>2593</v>
      </c>
      <c r="I1022" s="367" t="s">
        <v>680</v>
      </c>
      <c r="J1022" s="368" t="str">
        <f>IF(ISBLANK(INDEX('Policy Characteristics'!D:D,MATCH($C1022,'Policy Characteristics'!$C:$C,0))),"",INDEX('Policy Characteristics'!D:D,MATCH($C1022,'Policy Characteristics'!$C:$C,0)))</f>
        <v>Feedstock Shifting</v>
      </c>
      <c r="K1022" s="354" t="str">
        <f>IF(ISBLANK(INDEX('Policy Characteristics'!E:E,MATCH($C1022,'Policy Characteristics'!$C:$C,0))),"",INDEX('Policy Characteristics'!E:E,MATCH($C1022,'Policy Characteristics'!$C:$C,0)))</f>
        <v>indst feedstock shifting</v>
      </c>
      <c r="L1022" s="222">
        <f>IF(ISBLANK(INDEX('Policy Characteristics'!F:F,MATCH($C1022,'Policy Characteristics'!$C:$C,0))),"",INDEX('Policy Characteristics'!F:F,MATCH($C1022,'Policy Characteristics'!$C:$C,0)))</f>
        <v>0</v>
      </c>
      <c r="M1022" s="222">
        <f>IF(ISBLANK(INDEX('Policy Characteristics'!G:G,MATCH($C1022,'Policy Characteristics'!$C:$C,0))),"",INDEX('Policy Characteristics'!G:G,MATCH($C1022,'Policy Characteristics'!$C:$C,0)))</f>
        <v>1</v>
      </c>
      <c r="N1022" s="222">
        <f>IF(ISBLANK(INDEX('Policy Characteristics'!H:H,MATCH($C1022,'Policy Characteristics'!$C:$C,0))),"",INDEX('Policy Characteristics'!H:H,MATCH($C1022,'Policy Characteristics'!$C:$C,0)))</f>
        <v>0.01</v>
      </c>
      <c r="O1022" s="354" t="str">
        <f>IF(ISBLANK(INDEX('Policy Characteristics'!I:I,MATCH($C1022,'Policy Characteristics'!$C:$C,0))),"",INDEX('Policy Characteristics'!I:I,MATCH($C1022,'Policy Characteristics'!$C:$C,0)))</f>
        <v>% of potential achieved</v>
      </c>
      <c r="P1022" s="354" t="str">
        <f>IF(ISBLANK(INDEX('Policy Characteristics'!J:J,MATCH($C1022,'Policy Characteristics'!$C:$C,0))),"",INDEX('Policy Characteristics'!J:J,MATCH($C1022,'Policy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354" t="str">
        <f>IF(ISBLANK(INDEX('Policy Characteristics'!K:K,MATCH($C1022,'Policy Characteristics'!$C:$C,0))),"",INDEX('Policy Characteristics'!K:K,MATCH($C1022,'Policy Characteristics'!$C:$C,0)))</f>
        <v/>
      </c>
      <c r="R1022" s="354" t="str">
        <f>IF(ISBLANK(INDEX('Policy Characteristics'!L:L,MATCH($C1022,'Policy Characteristics'!$C:$C,0))),"",INDEX('Policy Characteristics'!L:L,MATCH($C1022,'Policy Characteristics'!$C:$C,0)))</f>
        <v/>
      </c>
    </row>
    <row r="1023" spans="1:18" s="345" customFormat="1" ht="19.899999999999999" customHeight="1">
      <c r="A1023" s="354" t="str">
        <f>IF(ISBLANK(INDEX('Policy Characteristics'!A:A,MATCH($C1023,'Policy Characteristics'!$C:$C,0))),"",INDEX('Policy Characteristics'!A:A,MATCH($C1023,'Policy Characteristics'!$C:$C,0)))</f>
        <v>Industry</v>
      </c>
      <c r="B1023" s="366" t="str">
        <f>IF(ISBLANK(INDEX('Policy Characteristics'!B:B,MATCH($C1023,'Policy Characteristics'!$C:$C,0))),"",INDEX('Policy Characteristics'!B:B,MATCH($C1023,'Policy Characteristics'!$C:$C,0)))</f>
        <v>Feedstock Shifting</v>
      </c>
      <c r="C1023" s="354" t="str">
        <f t="shared" si="44"/>
        <v>Fraction of Feedstock Shifted</v>
      </c>
      <c r="D1023" s="348" t="s">
        <v>810</v>
      </c>
      <c r="E1023" s="253" t="s">
        <v>861</v>
      </c>
      <c r="F1023" t="s">
        <v>811</v>
      </c>
      <c r="G1023" s="253" t="s">
        <v>862</v>
      </c>
      <c r="H1023" s="241">
        <v>2594</v>
      </c>
      <c r="I1023" s="367" t="s">
        <v>680</v>
      </c>
      <c r="J1023" s="368" t="str">
        <f>IF(ISBLANK(INDEX('Policy Characteristics'!D:D,MATCH($C1023,'Policy Characteristics'!$C:$C,0))),"",INDEX('Policy Characteristics'!D:D,MATCH($C1023,'Policy Characteristics'!$C:$C,0)))</f>
        <v>Feedstock Shifting</v>
      </c>
      <c r="K1023" s="354" t="str">
        <f>IF(ISBLANK(INDEX('Policy Characteristics'!E:E,MATCH($C1023,'Policy Characteristics'!$C:$C,0))),"",INDEX('Policy Characteristics'!E:E,MATCH($C1023,'Policy Characteristics'!$C:$C,0)))</f>
        <v>indst feedstock shifting</v>
      </c>
      <c r="L1023" s="222">
        <f>IF(ISBLANK(INDEX('Policy Characteristics'!F:F,MATCH($C1023,'Policy Characteristics'!$C:$C,0))),"",INDEX('Policy Characteristics'!F:F,MATCH($C1023,'Policy Characteristics'!$C:$C,0)))</f>
        <v>0</v>
      </c>
      <c r="M1023" s="222">
        <f>IF(ISBLANK(INDEX('Policy Characteristics'!G:G,MATCH($C1023,'Policy Characteristics'!$C:$C,0))),"",INDEX('Policy Characteristics'!G:G,MATCH($C1023,'Policy Characteristics'!$C:$C,0)))</f>
        <v>1</v>
      </c>
      <c r="N1023" s="222">
        <f>IF(ISBLANK(INDEX('Policy Characteristics'!H:H,MATCH($C1023,'Policy Characteristics'!$C:$C,0))),"",INDEX('Policy Characteristics'!H:H,MATCH($C1023,'Policy Characteristics'!$C:$C,0)))</f>
        <v>0.01</v>
      </c>
      <c r="O1023" s="354" t="str">
        <f>IF(ISBLANK(INDEX('Policy Characteristics'!I:I,MATCH($C1023,'Policy Characteristics'!$C:$C,0))),"",INDEX('Policy Characteristics'!I:I,MATCH($C1023,'Policy Characteristics'!$C:$C,0)))</f>
        <v>% of potential achieved</v>
      </c>
      <c r="P1023" s="354" t="str">
        <f>IF(ISBLANK(INDEX('Policy Characteristics'!J:J,MATCH($C1023,'Policy Characteristics'!$C:$C,0))),"",INDEX('Policy Characteristics'!J:J,MATCH($C1023,'Policy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354" t="str">
        <f>IF(ISBLANK(INDEX('Policy Characteristics'!K:K,MATCH($C1023,'Policy Characteristics'!$C:$C,0))),"",INDEX('Policy Characteristics'!K:K,MATCH($C1023,'Policy Characteristics'!$C:$C,0)))</f>
        <v/>
      </c>
      <c r="R1023" s="354" t="str">
        <f>IF(ISBLANK(INDEX('Policy Characteristics'!L:L,MATCH($C1023,'Policy Characteristics'!$C:$C,0))),"",INDEX('Policy Characteristics'!L:L,MATCH($C1023,'Policy Characteristics'!$C:$C,0)))</f>
        <v/>
      </c>
    </row>
    <row r="1024" spans="1:18" s="345" customFormat="1" ht="19.899999999999999" customHeight="1">
      <c r="A1024" s="354" t="str">
        <f>IF(ISBLANK(INDEX('Policy Characteristics'!A:A,MATCH($C1024,'Policy Characteristics'!$C:$C,0))),"",INDEX('Policy Characteristics'!A:A,MATCH($C1024,'Policy Characteristics'!$C:$C,0)))</f>
        <v>Industry</v>
      </c>
      <c r="B1024" s="366" t="str">
        <f>IF(ISBLANK(INDEX('Policy Characteristics'!B:B,MATCH($C1024,'Policy Characteristics'!$C:$C,0))),"",INDEX('Policy Characteristics'!B:B,MATCH($C1024,'Policy Characteristics'!$C:$C,0)))</f>
        <v>Feedstock Shifting</v>
      </c>
      <c r="C1024" s="354" t="str">
        <f t="shared" si="44"/>
        <v>Fraction of Feedstock Shifted</v>
      </c>
      <c r="D1024" s="348" t="s">
        <v>810</v>
      </c>
      <c r="E1024" s="253" t="s">
        <v>863</v>
      </c>
      <c r="F1024" t="s">
        <v>811</v>
      </c>
      <c r="G1024" s="253" t="s">
        <v>864</v>
      </c>
      <c r="H1024" s="241">
        <v>2595</v>
      </c>
      <c r="I1024" s="367" t="s">
        <v>680</v>
      </c>
      <c r="J1024" s="368" t="str">
        <f>IF(ISBLANK(INDEX('Policy Characteristics'!D:D,MATCH($C1024,'Policy Characteristics'!$C:$C,0))),"",INDEX('Policy Characteristics'!D:D,MATCH($C1024,'Policy Characteristics'!$C:$C,0)))</f>
        <v>Feedstock Shifting</v>
      </c>
      <c r="K1024" s="354" t="str">
        <f>IF(ISBLANK(INDEX('Policy Characteristics'!E:E,MATCH($C1024,'Policy Characteristics'!$C:$C,0))),"",INDEX('Policy Characteristics'!E:E,MATCH($C1024,'Policy Characteristics'!$C:$C,0)))</f>
        <v>indst feedstock shifting</v>
      </c>
      <c r="L1024" s="222">
        <f>IF(ISBLANK(INDEX('Policy Characteristics'!F:F,MATCH($C1024,'Policy Characteristics'!$C:$C,0))),"",INDEX('Policy Characteristics'!F:F,MATCH($C1024,'Policy Characteristics'!$C:$C,0)))</f>
        <v>0</v>
      </c>
      <c r="M1024" s="222">
        <f>IF(ISBLANK(INDEX('Policy Characteristics'!G:G,MATCH($C1024,'Policy Characteristics'!$C:$C,0))),"",INDEX('Policy Characteristics'!G:G,MATCH($C1024,'Policy Characteristics'!$C:$C,0)))</f>
        <v>1</v>
      </c>
      <c r="N1024" s="222">
        <f>IF(ISBLANK(INDEX('Policy Characteristics'!H:H,MATCH($C1024,'Policy Characteristics'!$C:$C,0))),"",INDEX('Policy Characteristics'!H:H,MATCH($C1024,'Policy Characteristics'!$C:$C,0)))</f>
        <v>0.01</v>
      </c>
      <c r="O1024" s="354" t="str">
        <f>IF(ISBLANK(INDEX('Policy Characteristics'!I:I,MATCH($C1024,'Policy Characteristics'!$C:$C,0))),"",INDEX('Policy Characteristics'!I:I,MATCH($C1024,'Policy Characteristics'!$C:$C,0)))</f>
        <v>% of potential achieved</v>
      </c>
      <c r="P1024" s="354" t="str">
        <f>IF(ISBLANK(INDEX('Policy Characteristics'!J:J,MATCH($C1024,'Policy Characteristics'!$C:$C,0))),"",INDEX('Policy Characteristics'!J:J,MATCH($C1024,'Policy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354" t="str">
        <f>IF(ISBLANK(INDEX('Policy Characteristics'!K:K,MATCH($C1024,'Policy Characteristics'!$C:$C,0))),"",INDEX('Policy Characteristics'!K:K,MATCH($C1024,'Policy Characteristics'!$C:$C,0)))</f>
        <v/>
      </c>
      <c r="R1024" s="354" t="str">
        <f>IF(ISBLANK(INDEX('Policy Characteristics'!L:L,MATCH($C1024,'Policy Characteristics'!$C:$C,0))),"",INDEX('Policy Characteristics'!L:L,MATCH($C1024,'Policy Characteristics'!$C:$C,0)))</f>
        <v/>
      </c>
    </row>
    <row r="1025" spans="1:18" s="345" customFormat="1" ht="19.899999999999999" customHeight="1">
      <c r="A1025" s="354" t="str">
        <f>IF(ISBLANK(INDEX('Policy Characteristics'!A:A,MATCH($C1025,'Policy Characteristics'!$C:$C,0))),"",INDEX('Policy Characteristics'!A:A,MATCH($C1025,'Policy Characteristics'!$C:$C,0)))</f>
        <v>Industry</v>
      </c>
      <c r="B1025" s="366" t="str">
        <f>IF(ISBLANK(INDEX('Policy Characteristics'!B:B,MATCH($C1025,'Policy Characteristics'!$C:$C,0))),"",INDEX('Policy Characteristics'!B:B,MATCH($C1025,'Policy Characteristics'!$C:$C,0)))</f>
        <v>Feedstock Shifting</v>
      </c>
      <c r="C1025" s="354" t="str">
        <f t="shared" si="44"/>
        <v>Fraction of Feedstock Shifted</v>
      </c>
      <c r="D1025" s="348" t="s">
        <v>810</v>
      </c>
      <c r="E1025" s="253" t="s">
        <v>865</v>
      </c>
      <c r="F1025" t="s">
        <v>811</v>
      </c>
      <c r="G1025" s="253" t="s">
        <v>866</v>
      </c>
      <c r="H1025" s="241">
        <v>2596</v>
      </c>
      <c r="I1025" s="367" t="s">
        <v>680</v>
      </c>
      <c r="J1025" s="368" t="str">
        <f>IF(ISBLANK(INDEX('Policy Characteristics'!D:D,MATCH($C1025,'Policy Characteristics'!$C:$C,0))),"",INDEX('Policy Characteristics'!D:D,MATCH($C1025,'Policy Characteristics'!$C:$C,0)))</f>
        <v>Feedstock Shifting</v>
      </c>
      <c r="K1025" s="354" t="str">
        <f>IF(ISBLANK(INDEX('Policy Characteristics'!E:E,MATCH($C1025,'Policy Characteristics'!$C:$C,0))),"",INDEX('Policy Characteristics'!E:E,MATCH($C1025,'Policy Characteristics'!$C:$C,0)))</f>
        <v>indst feedstock shifting</v>
      </c>
      <c r="L1025" s="222">
        <f>IF(ISBLANK(INDEX('Policy Characteristics'!F:F,MATCH($C1025,'Policy Characteristics'!$C:$C,0))),"",INDEX('Policy Characteristics'!F:F,MATCH($C1025,'Policy Characteristics'!$C:$C,0)))</f>
        <v>0</v>
      </c>
      <c r="M1025" s="222">
        <f>IF(ISBLANK(INDEX('Policy Characteristics'!G:G,MATCH($C1025,'Policy Characteristics'!$C:$C,0))),"",INDEX('Policy Characteristics'!G:G,MATCH($C1025,'Policy Characteristics'!$C:$C,0)))</f>
        <v>1</v>
      </c>
      <c r="N1025" s="222">
        <f>IF(ISBLANK(INDEX('Policy Characteristics'!H:H,MATCH($C1025,'Policy Characteristics'!$C:$C,0))),"",INDEX('Policy Characteristics'!H:H,MATCH($C1025,'Policy Characteristics'!$C:$C,0)))</f>
        <v>0.01</v>
      </c>
      <c r="O1025" s="354" t="str">
        <f>IF(ISBLANK(INDEX('Policy Characteristics'!I:I,MATCH($C1025,'Policy Characteristics'!$C:$C,0))),"",INDEX('Policy Characteristics'!I:I,MATCH($C1025,'Policy Characteristics'!$C:$C,0)))</f>
        <v>% of potential achieved</v>
      </c>
      <c r="P1025" s="354" t="str">
        <f>IF(ISBLANK(INDEX('Policy Characteristics'!J:J,MATCH($C1025,'Policy Characteristics'!$C:$C,0))),"",INDEX('Policy Characteristics'!J:J,MATCH($C1025,'Policy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354" t="str">
        <f>IF(ISBLANK(INDEX('Policy Characteristics'!K:K,MATCH($C1025,'Policy Characteristics'!$C:$C,0))),"",INDEX('Policy Characteristics'!K:K,MATCH($C1025,'Policy Characteristics'!$C:$C,0)))</f>
        <v/>
      </c>
      <c r="R1025" s="354" t="str">
        <f>IF(ISBLANK(INDEX('Policy Characteristics'!L:L,MATCH($C1025,'Policy Characteristics'!$C:$C,0))),"",INDEX('Policy Characteristics'!L:L,MATCH($C1025,'Policy Characteristics'!$C:$C,0)))</f>
        <v/>
      </c>
    </row>
    <row r="1026" spans="1:18" s="345" customFormat="1" ht="19.899999999999999" customHeight="1">
      <c r="A1026" s="354" t="str">
        <f>IF(ISBLANK(INDEX('Policy Characteristics'!A:A,MATCH($C1026,'Policy Characteristics'!$C:$C,0))),"",INDEX('Policy Characteristics'!A:A,MATCH($C1026,'Policy Characteristics'!$C:$C,0)))</f>
        <v>Industry</v>
      </c>
      <c r="B1026" s="366" t="str">
        <f>IF(ISBLANK(INDEX('Policy Characteristics'!B:B,MATCH($C1026,'Policy Characteristics'!$C:$C,0))),"",INDEX('Policy Characteristics'!B:B,MATCH($C1026,'Policy Characteristics'!$C:$C,0)))</f>
        <v>Feedstock Shifting</v>
      </c>
      <c r="C1026" s="354" t="str">
        <f t="shared" si="44"/>
        <v>Fraction of Feedstock Shifted</v>
      </c>
      <c r="D1026" s="348" t="s">
        <v>810</v>
      </c>
      <c r="E1026" s="253" t="s">
        <v>867</v>
      </c>
      <c r="F1026" t="s">
        <v>811</v>
      </c>
      <c r="G1026" s="253" t="s">
        <v>868</v>
      </c>
      <c r="H1026" s="241">
        <v>2597</v>
      </c>
      <c r="I1026" s="367" t="s">
        <v>680</v>
      </c>
      <c r="J1026" s="368" t="str">
        <f>IF(ISBLANK(INDEX('Policy Characteristics'!D:D,MATCH($C1026,'Policy Characteristics'!$C:$C,0))),"",INDEX('Policy Characteristics'!D:D,MATCH($C1026,'Policy Characteristics'!$C:$C,0)))</f>
        <v>Feedstock Shifting</v>
      </c>
      <c r="K1026" s="354" t="str">
        <f>IF(ISBLANK(INDEX('Policy Characteristics'!E:E,MATCH($C1026,'Policy Characteristics'!$C:$C,0))),"",INDEX('Policy Characteristics'!E:E,MATCH($C1026,'Policy Characteristics'!$C:$C,0)))</f>
        <v>indst feedstock shifting</v>
      </c>
      <c r="L1026" s="222">
        <f>IF(ISBLANK(INDEX('Policy Characteristics'!F:F,MATCH($C1026,'Policy Characteristics'!$C:$C,0))),"",INDEX('Policy Characteristics'!F:F,MATCH($C1026,'Policy Characteristics'!$C:$C,0)))</f>
        <v>0</v>
      </c>
      <c r="M1026" s="222">
        <f>IF(ISBLANK(INDEX('Policy Characteristics'!G:G,MATCH($C1026,'Policy Characteristics'!$C:$C,0))),"",INDEX('Policy Characteristics'!G:G,MATCH($C1026,'Policy Characteristics'!$C:$C,0)))</f>
        <v>1</v>
      </c>
      <c r="N1026" s="222">
        <f>IF(ISBLANK(INDEX('Policy Characteristics'!H:H,MATCH($C1026,'Policy Characteristics'!$C:$C,0))),"",INDEX('Policy Characteristics'!H:H,MATCH($C1026,'Policy Characteristics'!$C:$C,0)))</f>
        <v>0.01</v>
      </c>
      <c r="O1026" s="354" t="str">
        <f>IF(ISBLANK(INDEX('Policy Characteristics'!I:I,MATCH($C1026,'Policy Characteristics'!$C:$C,0))),"",INDEX('Policy Characteristics'!I:I,MATCH($C1026,'Policy Characteristics'!$C:$C,0)))</f>
        <v>% of potential achieved</v>
      </c>
      <c r="P1026" s="354" t="str">
        <f>IF(ISBLANK(INDEX('Policy Characteristics'!J:J,MATCH($C1026,'Policy Characteristics'!$C:$C,0))),"",INDEX('Policy Characteristics'!J:J,MATCH($C1026,'Policy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354" t="str">
        <f>IF(ISBLANK(INDEX('Policy Characteristics'!K:K,MATCH($C1026,'Policy Characteristics'!$C:$C,0))),"",INDEX('Policy Characteristics'!K:K,MATCH($C1026,'Policy Characteristics'!$C:$C,0)))</f>
        <v/>
      </c>
      <c r="R1026" s="354" t="str">
        <f>IF(ISBLANK(INDEX('Policy Characteristics'!L:L,MATCH($C1026,'Policy Characteristics'!$C:$C,0))),"",INDEX('Policy Characteristics'!L:L,MATCH($C1026,'Policy Characteristics'!$C:$C,0)))</f>
        <v/>
      </c>
    </row>
    <row r="1027" spans="1:18" s="345" customFormat="1" ht="19.899999999999999" customHeight="1">
      <c r="A1027" s="354" t="str">
        <f>IF(ISBLANK(INDEX('Policy Characteristics'!A:A,MATCH($C1027,'Policy Characteristics'!$C:$C,0))),"",INDEX('Policy Characteristics'!A:A,MATCH($C1027,'Policy Characteristics'!$C:$C,0)))</f>
        <v>Industry</v>
      </c>
      <c r="B1027" s="366" t="str">
        <f>IF(ISBLANK(INDEX('Policy Characteristics'!B:B,MATCH($C1027,'Policy Characteristics'!$C:$C,0))),"",INDEX('Policy Characteristics'!B:B,MATCH($C1027,'Policy Characteristics'!$C:$C,0)))</f>
        <v>Feedstock Shifting</v>
      </c>
      <c r="C1027" s="354" t="str">
        <f t="shared" si="44"/>
        <v>Fraction of Feedstock Shifted</v>
      </c>
      <c r="D1027" s="348" t="s">
        <v>810</v>
      </c>
      <c r="E1027" s="253" t="s">
        <v>869</v>
      </c>
      <c r="F1027" t="s">
        <v>811</v>
      </c>
      <c r="G1027" s="253" t="s">
        <v>870</v>
      </c>
      <c r="H1027" s="241">
        <v>2598</v>
      </c>
      <c r="I1027" s="367" t="s">
        <v>680</v>
      </c>
      <c r="J1027" s="368" t="str">
        <f>IF(ISBLANK(INDEX('Policy Characteristics'!D:D,MATCH($C1027,'Policy Characteristics'!$C:$C,0))),"",INDEX('Policy Characteristics'!D:D,MATCH($C1027,'Policy Characteristics'!$C:$C,0)))</f>
        <v>Feedstock Shifting</v>
      </c>
      <c r="K1027" s="354" t="str">
        <f>IF(ISBLANK(INDEX('Policy Characteristics'!E:E,MATCH($C1027,'Policy Characteristics'!$C:$C,0))),"",INDEX('Policy Characteristics'!E:E,MATCH($C1027,'Policy Characteristics'!$C:$C,0)))</f>
        <v>indst feedstock shifting</v>
      </c>
      <c r="L1027" s="222">
        <f>IF(ISBLANK(INDEX('Policy Characteristics'!F:F,MATCH($C1027,'Policy Characteristics'!$C:$C,0))),"",INDEX('Policy Characteristics'!F:F,MATCH($C1027,'Policy Characteristics'!$C:$C,0)))</f>
        <v>0</v>
      </c>
      <c r="M1027" s="222">
        <f>IF(ISBLANK(INDEX('Policy Characteristics'!G:G,MATCH($C1027,'Policy Characteristics'!$C:$C,0))),"",INDEX('Policy Characteristics'!G:G,MATCH($C1027,'Policy Characteristics'!$C:$C,0)))</f>
        <v>1</v>
      </c>
      <c r="N1027" s="222">
        <f>IF(ISBLANK(INDEX('Policy Characteristics'!H:H,MATCH($C1027,'Policy Characteristics'!$C:$C,0))),"",INDEX('Policy Characteristics'!H:H,MATCH($C1027,'Policy Characteristics'!$C:$C,0)))</f>
        <v>0.01</v>
      </c>
      <c r="O1027" s="354" t="str">
        <f>IF(ISBLANK(INDEX('Policy Characteristics'!I:I,MATCH($C1027,'Policy Characteristics'!$C:$C,0))),"",INDEX('Policy Characteristics'!I:I,MATCH($C1027,'Policy Characteristics'!$C:$C,0)))</f>
        <v>% of potential achieved</v>
      </c>
      <c r="P1027" s="354" t="str">
        <f>IF(ISBLANK(INDEX('Policy Characteristics'!J:J,MATCH($C1027,'Policy Characteristics'!$C:$C,0))),"",INDEX('Policy Characteristics'!J:J,MATCH($C1027,'Policy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354" t="str">
        <f>IF(ISBLANK(INDEX('Policy Characteristics'!K:K,MATCH($C1027,'Policy Characteristics'!$C:$C,0))),"",INDEX('Policy Characteristics'!K:K,MATCH($C1027,'Policy Characteristics'!$C:$C,0)))</f>
        <v/>
      </c>
      <c r="R1027" s="354" t="str">
        <f>IF(ISBLANK(INDEX('Policy Characteristics'!L:L,MATCH($C1027,'Policy Characteristics'!$C:$C,0))),"",INDEX('Policy Characteristics'!L:L,MATCH($C1027,'Policy Characteristics'!$C:$C,0)))</f>
        <v/>
      </c>
    </row>
    <row r="1028" spans="1:18" s="345" customFormat="1" ht="19.899999999999999" customHeight="1">
      <c r="A1028" s="354" t="str">
        <f>IF(ISBLANK(INDEX('Policy Characteristics'!A:A,MATCH($C1028,'Policy Characteristics'!$C:$C,0))),"",INDEX('Policy Characteristics'!A:A,MATCH($C1028,'Policy Characteristics'!$C:$C,0)))</f>
        <v>Industry</v>
      </c>
      <c r="B1028" s="366" t="str">
        <f>IF(ISBLANK(INDEX('Policy Characteristics'!B:B,MATCH($C1028,'Policy Characteristics'!$C:$C,0))),"",INDEX('Policy Characteristics'!B:B,MATCH($C1028,'Policy Characteristics'!$C:$C,0)))</f>
        <v>Feedstock Shifting</v>
      </c>
      <c r="C1028" s="354" t="str">
        <f t="shared" si="44"/>
        <v>Fraction of Feedstock Shifted</v>
      </c>
      <c r="D1028" s="348" t="s">
        <v>810</v>
      </c>
      <c r="E1028" s="253" t="s">
        <v>871</v>
      </c>
      <c r="F1028" t="s">
        <v>811</v>
      </c>
      <c r="G1028" s="253" t="s">
        <v>872</v>
      </c>
      <c r="H1028" s="241">
        <v>2599</v>
      </c>
      <c r="I1028" s="367" t="s">
        <v>680</v>
      </c>
      <c r="J1028" s="368" t="str">
        <f>IF(ISBLANK(INDEX('Policy Characteristics'!D:D,MATCH($C1028,'Policy Characteristics'!$C:$C,0))),"",INDEX('Policy Characteristics'!D:D,MATCH($C1028,'Policy Characteristics'!$C:$C,0)))</f>
        <v>Feedstock Shifting</v>
      </c>
      <c r="K1028" s="354" t="str">
        <f>IF(ISBLANK(INDEX('Policy Characteristics'!E:E,MATCH($C1028,'Policy Characteristics'!$C:$C,0))),"",INDEX('Policy Characteristics'!E:E,MATCH($C1028,'Policy Characteristics'!$C:$C,0)))</f>
        <v>indst feedstock shifting</v>
      </c>
      <c r="L1028" s="222">
        <f>IF(ISBLANK(INDEX('Policy Characteristics'!F:F,MATCH($C1028,'Policy Characteristics'!$C:$C,0))),"",INDEX('Policy Characteristics'!F:F,MATCH($C1028,'Policy Characteristics'!$C:$C,0)))</f>
        <v>0</v>
      </c>
      <c r="M1028" s="222">
        <f>IF(ISBLANK(INDEX('Policy Characteristics'!G:G,MATCH($C1028,'Policy Characteristics'!$C:$C,0))),"",INDEX('Policy Characteristics'!G:G,MATCH($C1028,'Policy Characteristics'!$C:$C,0)))</f>
        <v>1</v>
      </c>
      <c r="N1028" s="222">
        <f>IF(ISBLANK(INDEX('Policy Characteristics'!H:H,MATCH($C1028,'Policy Characteristics'!$C:$C,0))),"",INDEX('Policy Characteristics'!H:H,MATCH($C1028,'Policy Characteristics'!$C:$C,0)))</f>
        <v>0.01</v>
      </c>
      <c r="O1028" s="354" t="str">
        <f>IF(ISBLANK(INDEX('Policy Characteristics'!I:I,MATCH($C1028,'Policy Characteristics'!$C:$C,0))),"",INDEX('Policy Characteristics'!I:I,MATCH($C1028,'Policy Characteristics'!$C:$C,0)))</f>
        <v>% of potential achieved</v>
      </c>
      <c r="P1028" s="354" t="str">
        <f>IF(ISBLANK(INDEX('Policy Characteristics'!J:J,MATCH($C1028,'Policy Characteristics'!$C:$C,0))),"",INDEX('Policy Characteristics'!J:J,MATCH($C1028,'Policy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354" t="str">
        <f>IF(ISBLANK(INDEX('Policy Characteristics'!K:K,MATCH($C1028,'Policy Characteristics'!$C:$C,0))),"",INDEX('Policy Characteristics'!K:K,MATCH($C1028,'Policy Characteristics'!$C:$C,0)))</f>
        <v/>
      </c>
      <c r="R1028" s="354" t="str">
        <f>IF(ISBLANK(INDEX('Policy Characteristics'!L:L,MATCH($C1028,'Policy Characteristics'!$C:$C,0))),"",INDEX('Policy Characteristics'!L:L,MATCH($C1028,'Policy Characteristics'!$C:$C,0)))</f>
        <v/>
      </c>
    </row>
    <row r="1029" spans="1:18" s="345" customFormat="1" ht="19.899999999999999" customHeight="1">
      <c r="A1029" s="354" t="str">
        <f>IF(ISBLANK(INDEX('Policy Characteristics'!A:A,MATCH($C1029,'Policy Characteristics'!$C:$C,0))),"",INDEX('Policy Characteristics'!A:A,MATCH($C1029,'Policy Characteristics'!$C:$C,0)))</f>
        <v>Industry</v>
      </c>
      <c r="B1029" s="366" t="str">
        <f>IF(ISBLANK(INDEX('Policy Characteristics'!B:B,MATCH($C1029,'Policy Characteristics'!$C:$C,0))),"",INDEX('Policy Characteristics'!B:B,MATCH($C1029,'Policy Characteristics'!$C:$C,0)))</f>
        <v>Feedstock Shifting</v>
      </c>
      <c r="C1029" s="354" t="str">
        <f t="shared" si="44"/>
        <v>Fraction of Feedstock Shifted</v>
      </c>
      <c r="D1029" s="348" t="s">
        <v>812</v>
      </c>
      <c r="E1029" s="253" t="s">
        <v>853</v>
      </c>
      <c r="F1029" t="s">
        <v>813</v>
      </c>
      <c r="G1029" s="253" t="s">
        <v>854</v>
      </c>
      <c r="H1029" s="241">
        <v>2600</v>
      </c>
      <c r="I1029" s="367" t="s">
        <v>680</v>
      </c>
      <c r="J1029" s="368" t="str">
        <f>IF(ISBLANK(INDEX('Policy Characteristics'!D:D,MATCH($C1029,'Policy Characteristics'!$C:$C,0))),"",INDEX('Policy Characteristics'!D:D,MATCH($C1029,'Policy Characteristics'!$C:$C,0)))</f>
        <v>Feedstock Shifting</v>
      </c>
      <c r="K1029" s="354" t="str">
        <f>IF(ISBLANK(INDEX('Policy Characteristics'!E:E,MATCH($C1029,'Policy Characteristics'!$C:$C,0))),"",INDEX('Policy Characteristics'!E:E,MATCH($C1029,'Policy Characteristics'!$C:$C,0)))</f>
        <v>indst feedstock shifting</v>
      </c>
      <c r="L1029" s="222">
        <f>IF(ISBLANK(INDEX('Policy Characteristics'!F:F,MATCH($C1029,'Policy Characteristics'!$C:$C,0))),"",INDEX('Policy Characteristics'!F:F,MATCH($C1029,'Policy Characteristics'!$C:$C,0)))</f>
        <v>0</v>
      </c>
      <c r="M1029" s="222">
        <f>IF(ISBLANK(INDEX('Policy Characteristics'!G:G,MATCH($C1029,'Policy Characteristics'!$C:$C,0))),"",INDEX('Policy Characteristics'!G:G,MATCH($C1029,'Policy Characteristics'!$C:$C,0)))</f>
        <v>1</v>
      </c>
      <c r="N1029" s="222">
        <f>IF(ISBLANK(INDEX('Policy Characteristics'!H:H,MATCH($C1029,'Policy Characteristics'!$C:$C,0))),"",INDEX('Policy Characteristics'!H:H,MATCH($C1029,'Policy Characteristics'!$C:$C,0)))</f>
        <v>0.01</v>
      </c>
      <c r="O1029" s="354" t="str">
        <f>IF(ISBLANK(INDEX('Policy Characteristics'!I:I,MATCH($C1029,'Policy Characteristics'!$C:$C,0))),"",INDEX('Policy Characteristics'!I:I,MATCH($C1029,'Policy Characteristics'!$C:$C,0)))</f>
        <v>% of potential achieved</v>
      </c>
      <c r="P1029" s="354" t="str">
        <f>IF(ISBLANK(INDEX('Policy Characteristics'!J:J,MATCH($C1029,'Policy Characteristics'!$C:$C,0))),"",INDEX('Policy Characteristics'!J:J,MATCH($C1029,'Policy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354" t="str">
        <f>IF(ISBLANK(INDEX('Policy Characteristics'!K:K,MATCH($C1029,'Policy Characteristics'!$C:$C,0))),"",INDEX('Policy Characteristics'!K:K,MATCH($C1029,'Policy Characteristics'!$C:$C,0)))</f>
        <v/>
      </c>
      <c r="R1029" s="354" t="str">
        <f>IF(ISBLANK(INDEX('Policy Characteristics'!L:L,MATCH($C1029,'Policy Characteristics'!$C:$C,0))),"",INDEX('Policy Characteristics'!L:L,MATCH($C1029,'Policy Characteristics'!$C:$C,0)))</f>
        <v/>
      </c>
    </row>
    <row r="1030" spans="1:18" s="345" customFormat="1" ht="19.899999999999999" customHeight="1">
      <c r="A1030" s="354" t="str">
        <f>IF(ISBLANK(INDEX('Policy Characteristics'!A:A,MATCH($C1030,'Policy Characteristics'!$C:$C,0))),"",INDEX('Policy Characteristics'!A:A,MATCH($C1030,'Policy Characteristics'!$C:$C,0)))</f>
        <v>Industry</v>
      </c>
      <c r="B1030" s="366" t="str">
        <f>IF(ISBLANK(INDEX('Policy Characteristics'!B:B,MATCH($C1030,'Policy Characteristics'!$C:$C,0))),"",INDEX('Policy Characteristics'!B:B,MATCH($C1030,'Policy Characteristics'!$C:$C,0)))</f>
        <v>Feedstock Shifting</v>
      </c>
      <c r="C1030" s="354" t="str">
        <f t="shared" si="44"/>
        <v>Fraction of Feedstock Shifted</v>
      </c>
      <c r="D1030" s="348" t="s">
        <v>812</v>
      </c>
      <c r="E1030" s="253" t="s">
        <v>855</v>
      </c>
      <c r="F1030" t="s">
        <v>813</v>
      </c>
      <c r="G1030" s="253" t="s">
        <v>856</v>
      </c>
      <c r="H1030" s="241">
        <v>2601</v>
      </c>
      <c r="I1030" s="367" t="s">
        <v>680</v>
      </c>
      <c r="J1030" s="368" t="str">
        <f>IF(ISBLANK(INDEX('Policy Characteristics'!D:D,MATCH($C1030,'Policy Characteristics'!$C:$C,0))),"",INDEX('Policy Characteristics'!D:D,MATCH($C1030,'Policy Characteristics'!$C:$C,0)))</f>
        <v>Feedstock Shifting</v>
      </c>
      <c r="K1030" s="354" t="str">
        <f>IF(ISBLANK(INDEX('Policy Characteristics'!E:E,MATCH($C1030,'Policy Characteristics'!$C:$C,0))),"",INDEX('Policy Characteristics'!E:E,MATCH($C1030,'Policy Characteristics'!$C:$C,0)))</f>
        <v>indst feedstock shifting</v>
      </c>
      <c r="L1030" s="222">
        <f>IF(ISBLANK(INDEX('Policy Characteristics'!F:F,MATCH($C1030,'Policy Characteristics'!$C:$C,0))),"",INDEX('Policy Characteristics'!F:F,MATCH($C1030,'Policy Characteristics'!$C:$C,0)))</f>
        <v>0</v>
      </c>
      <c r="M1030" s="222">
        <f>IF(ISBLANK(INDEX('Policy Characteristics'!G:G,MATCH($C1030,'Policy Characteristics'!$C:$C,0))),"",INDEX('Policy Characteristics'!G:G,MATCH($C1030,'Policy Characteristics'!$C:$C,0)))</f>
        <v>1</v>
      </c>
      <c r="N1030" s="222">
        <f>IF(ISBLANK(INDEX('Policy Characteristics'!H:H,MATCH($C1030,'Policy Characteristics'!$C:$C,0))),"",INDEX('Policy Characteristics'!H:H,MATCH($C1030,'Policy Characteristics'!$C:$C,0)))</f>
        <v>0.01</v>
      </c>
      <c r="O1030" s="354" t="str">
        <f>IF(ISBLANK(INDEX('Policy Characteristics'!I:I,MATCH($C1030,'Policy Characteristics'!$C:$C,0))),"",INDEX('Policy Characteristics'!I:I,MATCH($C1030,'Policy Characteristics'!$C:$C,0)))</f>
        <v>% of potential achieved</v>
      </c>
      <c r="P1030" s="354" t="str">
        <f>IF(ISBLANK(INDEX('Policy Characteristics'!J:J,MATCH($C1030,'Policy Characteristics'!$C:$C,0))),"",INDEX('Policy Characteristics'!J:J,MATCH($C1030,'Policy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354" t="str">
        <f>IF(ISBLANK(INDEX('Policy Characteristics'!K:K,MATCH($C1030,'Policy Characteristics'!$C:$C,0))),"",INDEX('Policy Characteristics'!K:K,MATCH($C1030,'Policy Characteristics'!$C:$C,0)))</f>
        <v/>
      </c>
      <c r="R1030" s="354" t="str">
        <f>IF(ISBLANK(INDEX('Policy Characteristics'!L:L,MATCH($C1030,'Policy Characteristics'!$C:$C,0))),"",INDEX('Policy Characteristics'!L:L,MATCH($C1030,'Policy Characteristics'!$C:$C,0)))</f>
        <v/>
      </c>
    </row>
    <row r="1031" spans="1:18" s="345" customFormat="1" ht="19.899999999999999" customHeight="1">
      <c r="A1031" s="354" t="str">
        <f>IF(ISBLANK(INDEX('Policy Characteristics'!A:A,MATCH($C1031,'Policy Characteristics'!$C:$C,0))),"",INDEX('Policy Characteristics'!A:A,MATCH($C1031,'Policy Characteristics'!$C:$C,0)))</f>
        <v>Industry</v>
      </c>
      <c r="B1031" s="366" t="str">
        <f>IF(ISBLANK(INDEX('Policy Characteristics'!B:B,MATCH($C1031,'Policy Characteristics'!$C:$C,0))),"",INDEX('Policy Characteristics'!B:B,MATCH($C1031,'Policy Characteristics'!$C:$C,0)))</f>
        <v>Feedstock Shifting</v>
      </c>
      <c r="C1031" s="354" t="str">
        <f t="shared" si="44"/>
        <v>Fraction of Feedstock Shifted</v>
      </c>
      <c r="D1031" s="348" t="s">
        <v>812</v>
      </c>
      <c r="E1031" s="253" t="s">
        <v>857</v>
      </c>
      <c r="F1031" t="s">
        <v>813</v>
      </c>
      <c r="G1031" s="253" t="s">
        <v>858</v>
      </c>
      <c r="H1031" s="241">
        <v>2602</v>
      </c>
      <c r="I1031" s="367" t="s">
        <v>680</v>
      </c>
      <c r="J1031" s="368" t="str">
        <f>IF(ISBLANK(INDEX('Policy Characteristics'!D:D,MATCH($C1031,'Policy Characteristics'!$C:$C,0))),"",INDEX('Policy Characteristics'!D:D,MATCH($C1031,'Policy Characteristics'!$C:$C,0)))</f>
        <v>Feedstock Shifting</v>
      </c>
      <c r="K1031" s="354" t="str">
        <f>IF(ISBLANK(INDEX('Policy Characteristics'!E:E,MATCH($C1031,'Policy Characteristics'!$C:$C,0))),"",INDEX('Policy Characteristics'!E:E,MATCH($C1031,'Policy Characteristics'!$C:$C,0)))</f>
        <v>indst feedstock shifting</v>
      </c>
      <c r="L1031" s="222">
        <f>IF(ISBLANK(INDEX('Policy Characteristics'!F:F,MATCH($C1031,'Policy Characteristics'!$C:$C,0))),"",INDEX('Policy Characteristics'!F:F,MATCH($C1031,'Policy Characteristics'!$C:$C,0)))</f>
        <v>0</v>
      </c>
      <c r="M1031" s="222">
        <f>IF(ISBLANK(INDEX('Policy Characteristics'!G:G,MATCH($C1031,'Policy Characteristics'!$C:$C,0))),"",INDEX('Policy Characteristics'!G:G,MATCH($C1031,'Policy Characteristics'!$C:$C,0)))</f>
        <v>1</v>
      </c>
      <c r="N1031" s="222">
        <f>IF(ISBLANK(INDEX('Policy Characteristics'!H:H,MATCH($C1031,'Policy Characteristics'!$C:$C,0))),"",INDEX('Policy Characteristics'!H:H,MATCH($C1031,'Policy Characteristics'!$C:$C,0)))</f>
        <v>0.01</v>
      </c>
      <c r="O1031" s="354" t="str">
        <f>IF(ISBLANK(INDEX('Policy Characteristics'!I:I,MATCH($C1031,'Policy Characteristics'!$C:$C,0))),"",INDEX('Policy Characteristics'!I:I,MATCH($C1031,'Policy Characteristics'!$C:$C,0)))</f>
        <v>% of potential achieved</v>
      </c>
      <c r="P1031" s="354" t="str">
        <f>IF(ISBLANK(INDEX('Policy Characteristics'!J:J,MATCH($C1031,'Policy Characteristics'!$C:$C,0))),"",INDEX('Policy Characteristics'!J:J,MATCH($C1031,'Policy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354" t="str">
        <f>IF(ISBLANK(INDEX('Policy Characteristics'!K:K,MATCH($C1031,'Policy Characteristics'!$C:$C,0))),"",INDEX('Policy Characteristics'!K:K,MATCH($C1031,'Policy Characteristics'!$C:$C,0)))</f>
        <v/>
      </c>
      <c r="R1031" s="354" t="str">
        <f>IF(ISBLANK(INDEX('Policy Characteristics'!L:L,MATCH($C1031,'Policy Characteristics'!$C:$C,0))),"",INDEX('Policy Characteristics'!L:L,MATCH($C1031,'Policy Characteristics'!$C:$C,0)))</f>
        <v/>
      </c>
    </row>
    <row r="1032" spans="1:18" s="345" customFormat="1" ht="19.899999999999999" customHeight="1">
      <c r="A1032" s="354" t="str">
        <f>IF(ISBLANK(INDEX('Policy Characteristics'!A:A,MATCH($C1032,'Policy Characteristics'!$C:$C,0))),"",INDEX('Policy Characteristics'!A:A,MATCH($C1032,'Policy Characteristics'!$C:$C,0)))</f>
        <v>Industry</v>
      </c>
      <c r="B1032" s="366" t="str">
        <f>IF(ISBLANK(INDEX('Policy Characteristics'!B:B,MATCH($C1032,'Policy Characteristics'!$C:$C,0))),"",INDEX('Policy Characteristics'!B:B,MATCH($C1032,'Policy Characteristics'!$C:$C,0)))</f>
        <v>Feedstock Shifting</v>
      </c>
      <c r="C1032" s="354" t="str">
        <f t="shared" si="44"/>
        <v>Fraction of Feedstock Shifted</v>
      </c>
      <c r="D1032" s="348" t="s">
        <v>812</v>
      </c>
      <c r="E1032" s="253" t="s">
        <v>859</v>
      </c>
      <c r="F1032" t="s">
        <v>813</v>
      </c>
      <c r="G1032" s="253" t="s">
        <v>860</v>
      </c>
      <c r="H1032" s="241">
        <v>2603</v>
      </c>
      <c r="I1032" s="367" t="s">
        <v>680</v>
      </c>
      <c r="J1032" s="368" t="str">
        <f>IF(ISBLANK(INDEX('Policy Characteristics'!D:D,MATCH($C1032,'Policy Characteristics'!$C:$C,0))),"",INDEX('Policy Characteristics'!D:D,MATCH($C1032,'Policy Characteristics'!$C:$C,0)))</f>
        <v>Feedstock Shifting</v>
      </c>
      <c r="K1032" s="354" t="str">
        <f>IF(ISBLANK(INDEX('Policy Characteristics'!E:E,MATCH($C1032,'Policy Characteristics'!$C:$C,0))),"",INDEX('Policy Characteristics'!E:E,MATCH($C1032,'Policy Characteristics'!$C:$C,0)))</f>
        <v>indst feedstock shifting</v>
      </c>
      <c r="L1032" s="222">
        <f>IF(ISBLANK(INDEX('Policy Characteristics'!F:F,MATCH($C1032,'Policy Characteristics'!$C:$C,0))),"",INDEX('Policy Characteristics'!F:F,MATCH($C1032,'Policy Characteristics'!$C:$C,0)))</f>
        <v>0</v>
      </c>
      <c r="M1032" s="222">
        <f>IF(ISBLANK(INDEX('Policy Characteristics'!G:G,MATCH($C1032,'Policy Characteristics'!$C:$C,0))),"",INDEX('Policy Characteristics'!G:G,MATCH($C1032,'Policy Characteristics'!$C:$C,0)))</f>
        <v>1</v>
      </c>
      <c r="N1032" s="222">
        <f>IF(ISBLANK(INDEX('Policy Characteristics'!H:H,MATCH($C1032,'Policy Characteristics'!$C:$C,0))),"",INDEX('Policy Characteristics'!H:H,MATCH($C1032,'Policy Characteristics'!$C:$C,0)))</f>
        <v>0.01</v>
      </c>
      <c r="O1032" s="354" t="str">
        <f>IF(ISBLANK(INDEX('Policy Characteristics'!I:I,MATCH($C1032,'Policy Characteristics'!$C:$C,0))),"",INDEX('Policy Characteristics'!I:I,MATCH($C1032,'Policy Characteristics'!$C:$C,0)))</f>
        <v>% of potential achieved</v>
      </c>
      <c r="P1032" s="354" t="str">
        <f>IF(ISBLANK(INDEX('Policy Characteristics'!J:J,MATCH($C1032,'Policy Characteristics'!$C:$C,0))),"",INDEX('Policy Characteristics'!J:J,MATCH($C1032,'Policy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354" t="str">
        <f>IF(ISBLANK(INDEX('Policy Characteristics'!K:K,MATCH($C1032,'Policy Characteristics'!$C:$C,0))),"",INDEX('Policy Characteristics'!K:K,MATCH($C1032,'Policy Characteristics'!$C:$C,0)))</f>
        <v/>
      </c>
      <c r="R1032" s="354" t="str">
        <f>IF(ISBLANK(INDEX('Policy Characteristics'!L:L,MATCH($C1032,'Policy Characteristics'!$C:$C,0))),"",INDEX('Policy Characteristics'!L:L,MATCH($C1032,'Policy Characteristics'!$C:$C,0)))</f>
        <v/>
      </c>
    </row>
    <row r="1033" spans="1:18" s="345" customFormat="1" ht="19.899999999999999" customHeight="1">
      <c r="A1033" s="354" t="str">
        <f>IF(ISBLANK(INDEX('Policy Characteristics'!A:A,MATCH($C1033,'Policy Characteristics'!$C:$C,0))),"",INDEX('Policy Characteristics'!A:A,MATCH($C1033,'Policy Characteristics'!$C:$C,0)))</f>
        <v>Industry</v>
      </c>
      <c r="B1033" s="366" t="str">
        <f>IF(ISBLANK(INDEX('Policy Characteristics'!B:B,MATCH($C1033,'Policy Characteristics'!$C:$C,0))),"",INDEX('Policy Characteristics'!B:B,MATCH($C1033,'Policy Characteristics'!$C:$C,0)))</f>
        <v>Feedstock Shifting</v>
      </c>
      <c r="C1033" s="354" t="str">
        <f t="shared" si="44"/>
        <v>Fraction of Feedstock Shifted</v>
      </c>
      <c r="D1033" s="348" t="s">
        <v>812</v>
      </c>
      <c r="E1033" s="253" t="s">
        <v>861</v>
      </c>
      <c r="F1033" t="s">
        <v>813</v>
      </c>
      <c r="G1033" s="253" t="s">
        <v>862</v>
      </c>
      <c r="H1033" s="241">
        <v>2604</v>
      </c>
      <c r="I1033" s="367" t="s">
        <v>680</v>
      </c>
      <c r="J1033" s="368" t="str">
        <f>IF(ISBLANK(INDEX('Policy Characteristics'!D:D,MATCH($C1033,'Policy Characteristics'!$C:$C,0))),"",INDEX('Policy Characteristics'!D:D,MATCH($C1033,'Policy Characteristics'!$C:$C,0)))</f>
        <v>Feedstock Shifting</v>
      </c>
      <c r="K1033" s="354" t="str">
        <f>IF(ISBLANK(INDEX('Policy Characteristics'!E:E,MATCH($C1033,'Policy Characteristics'!$C:$C,0))),"",INDEX('Policy Characteristics'!E:E,MATCH($C1033,'Policy Characteristics'!$C:$C,0)))</f>
        <v>indst feedstock shifting</v>
      </c>
      <c r="L1033" s="222">
        <f>IF(ISBLANK(INDEX('Policy Characteristics'!F:F,MATCH($C1033,'Policy Characteristics'!$C:$C,0))),"",INDEX('Policy Characteristics'!F:F,MATCH($C1033,'Policy Characteristics'!$C:$C,0)))</f>
        <v>0</v>
      </c>
      <c r="M1033" s="222">
        <f>IF(ISBLANK(INDEX('Policy Characteristics'!G:G,MATCH($C1033,'Policy Characteristics'!$C:$C,0))),"",INDEX('Policy Characteristics'!G:G,MATCH($C1033,'Policy Characteristics'!$C:$C,0)))</f>
        <v>1</v>
      </c>
      <c r="N1033" s="222">
        <f>IF(ISBLANK(INDEX('Policy Characteristics'!H:H,MATCH($C1033,'Policy Characteristics'!$C:$C,0))),"",INDEX('Policy Characteristics'!H:H,MATCH($C1033,'Policy Characteristics'!$C:$C,0)))</f>
        <v>0.01</v>
      </c>
      <c r="O1033" s="354" t="str">
        <f>IF(ISBLANK(INDEX('Policy Characteristics'!I:I,MATCH($C1033,'Policy Characteristics'!$C:$C,0))),"",INDEX('Policy Characteristics'!I:I,MATCH($C1033,'Policy Characteristics'!$C:$C,0)))</f>
        <v>% of potential achieved</v>
      </c>
      <c r="P1033" s="354" t="str">
        <f>IF(ISBLANK(INDEX('Policy Characteristics'!J:J,MATCH($C1033,'Policy Characteristics'!$C:$C,0))),"",INDEX('Policy Characteristics'!J:J,MATCH($C1033,'Policy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354" t="str">
        <f>IF(ISBLANK(INDEX('Policy Characteristics'!K:K,MATCH($C1033,'Policy Characteristics'!$C:$C,0))),"",INDEX('Policy Characteristics'!K:K,MATCH($C1033,'Policy Characteristics'!$C:$C,0)))</f>
        <v/>
      </c>
      <c r="R1033" s="354" t="str">
        <f>IF(ISBLANK(INDEX('Policy Characteristics'!L:L,MATCH($C1033,'Policy Characteristics'!$C:$C,0))),"",INDEX('Policy Characteristics'!L:L,MATCH($C1033,'Policy Characteristics'!$C:$C,0)))</f>
        <v/>
      </c>
    </row>
    <row r="1034" spans="1:18" s="345" customFormat="1" ht="19.899999999999999" customHeight="1">
      <c r="A1034" s="354" t="str">
        <f>IF(ISBLANK(INDEX('Policy Characteristics'!A:A,MATCH($C1034,'Policy Characteristics'!$C:$C,0))),"",INDEX('Policy Characteristics'!A:A,MATCH($C1034,'Policy Characteristics'!$C:$C,0)))</f>
        <v>Industry</v>
      </c>
      <c r="B1034" s="366" t="str">
        <f>IF(ISBLANK(INDEX('Policy Characteristics'!B:B,MATCH($C1034,'Policy Characteristics'!$C:$C,0))),"",INDEX('Policy Characteristics'!B:B,MATCH($C1034,'Policy Characteristics'!$C:$C,0)))</f>
        <v>Feedstock Shifting</v>
      </c>
      <c r="C1034" s="354" t="str">
        <f t="shared" si="44"/>
        <v>Fraction of Feedstock Shifted</v>
      </c>
      <c r="D1034" s="348" t="s">
        <v>812</v>
      </c>
      <c r="E1034" s="253" t="s">
        <v>863</v>
      </c>
      <c r="F1034" t="s">
        <v>813</v>
      </c>
      <c r="G1034" s="253" t="s">
        <v>864</v>
      </c>
      <c r="H1034" s="241">
        <v>2605</v>
      </c>
      <c r="I1034" s="367" t="s">
        <v>680</v>
      </c>
      <c r="J1034" s="368" t="str">
        <f>IF(ISBLANK(INDEX('Policy Characteristics'!D:D,MATCH($C1034,'Policy Characteristics'!$C:$C,0))),"",INDEX('Policy Characteristics'!D:D,MATCH($C1034,'Policy Characteristics'!$C:$C,0)))</f>
        <v>Feedstock Shifting</v>
      </c>
      <c r="K1034" s="354" t="str">
        <f>IF(ISBLANK(INDEX('Policy Characteristics'!E:E,MATCH($C1034,'Policy Characteristics'!$C:$C,0))),"",INDEX('Policy Characteristics'!E:E,MATCH($C1034,'Policy Characteristics'!$C:$C,0)))</f>
        <v>indst feedstock shifting</v>
      </c>
      <c r="L1034" s="222">
        <f>IF(ISBLANK(INDEX('Policy Characteristics'!F:F,MATCH($C1034,'Policy Characteristics'!$C:$C,0))),"",INDEX('Policy Characteristics'!F:F,MATCH($C1034,'Policy Characteristics'!$C:$C,0)))</f>
        <v>0</v>
      </c>
      <c r="M1034" s="222">
        <f>IF(ISBLANK(INDEX('Policy Characteristics'!G:G,MATCH($C1034,'Policy Characteristics'!$C:$C,0))),"",INDEX('Policy Characteristics'!G:G,MATCH($C1034,'Policy Characteristics'!$C:$C,0)))</f>
        <v>1</v>
      </c>
      <c r="N1034" s="222">
        <f>IF(ISBLANK(INDEX('Policy Characteristics'!H:H,MATCH($C1034,'Policy Characteristics'!$C:$C,0))),"",INDEX('Policy Characteristics'!H:H,MATCH($C1034,'Policy Characteristics'!$C:$C,0)))</f>
        <v>0.01</v>
      </c>
      <c r="O1034" s="354" t="str">
        <f>IF(ISBLANK(INDEX('Policy Characteristics'!I:I,MATCH($C1034,'Policy Characteristics'!$C:$C,0))),"",INDEX('Policy Characteristics'!I:I,MATCH($C1034,'Policy Characteristics'!$C:$C,0)))</f>
        <v>% of potential achieved</v>
      </c>
      <c r="P1034" s="354" t="str">
        <f>IF(ISBLANK(INDEX('Policy Characteristics'!J:J,MATCH($C1034,'Policy Characteristics'!$C:$C,0))),"",INDEX('Policy Characteristics'!J:J,MATCH($C1034,'Policy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354" t="str">
        <f>IF(ISBLANK(INDEX('Policy Characteristics'!K:K,MATCH($C1034,'Policy Characteristics'!$C:$C,0))),"",INDEX('Policy Characteristics'!K:K,MATCH($C1034,'Policy Characteristics'!$C:$C,0)))</f>
        <v/>
      </c>
      <c r="R1034" s="354" t="str">
        <f>IF(ISBLANK(INDEX('Policy Characteristics'!L:L,MATCH($C1034,'Policy Characteristics'!$C:$C,0))),"",INDEX('Policy Characteristics'!L:L,MATCH($C1034,'Policy Characteristics'!$C:$C,0)))</f>
        <v/>
      </c>
    </row>
    <row r="1035" spans="1:18" s="345" customFormat="1" ht="19.899999999999999" customHeight="1">
      <c r="A1035" s="354" t="str">
        <f>IF(ISBLANK(INDEX('Policy Characteristics'!A:A,MATCH($C1035,'Policy Characteristics'!$C:$C,0))),"",INDEX('Policy Characteristics'!A:A,MATCH($C1035,'Policy Characteristics'!$C:$C,0)))</f>
        <v>Industry</v>
      </c>
      <c r="B1035" s="366" t="str">
        <f>IF(ISBLANK(INDEX('Policy Characteristics'!B:B,MATCH($C1035,'Policy Characteristics'!$C:$C,0))),"",INDEX('Policy Characteristics'!B:B,MATCH($C1035,'Policy Characteristics'!$C:$C,0)))</f>
        <v>Feedstock Shifting</v>
      </c>
      <c r="C1035" s="354" t="str">
        <f t="shared" si="44"/>
        <v>Fraction of Feedstock Shifted</v>
      </c>
      <c r="D1035" s="348" t="s">
        <v>812</v>
      </c>
      <c r="E1035" s="253" t="s">
        <v>865</v>
      </c>
      <c r="F1035" t="s">
        <v>813</v>
      </c>
      <c r="G1035" s="253" t="s">
        <v>866</v>
      </c>
      <c r="H1035" s="241">
        <v>2606</v>
      </c>
      <c r="I1035" s="367" t="s">
        <v>680</v>
      </c>
      <c r="J1035" s="368" t="str">
        <f>IF(ISBLANK(INDEX('Policy Characteristics'!D:D,MATCH($C1035,'Policy Characteristics'!$C:$C,0))),"",INDEX('Policy Characteristics'!D:D,MATCH($C1035,'Policy Characteristics'!$C:$C,0)))</f>
        <v>Feedstock Shifting</v>
      </c>
      <c r="K1035" s="354" t="str">
        <f>IF(ISBLANK(INDEX('Policy Characteristics'!E:E,MATCH($C1035,'Policy Characteristics'!$C:$C,0))),"",INDEX('Policy Characteristics'!E:E,MATCH($C1035,'Policy Characteristics'!$C:$C,0)))</f>
        <v>indst feedstock shifting</v>
      </c>
      <c r="L1035" s="222">
        <f>IF(ISBLANK(INDEX('Policy Characteristics'!F:F,MATCH($C1035,'Policy Characteristics'!$C:$C,0))),"",INDEX('Policy Characteristics'!F:F,MATCH($C1035,'Policy Characteristics'!$C:$C,0)))</f>
        <v>0</v>
      </c>
      <c r="M1035" s="222">
        <f>IF(ISBLANK(INDEX('Policy Characteristics'!G:G,MATCH($C1035,'Policy Characteristics'!$C:$C,0))),"",INDEX('Policy Characteristics'!G:G,MATCH($C1035,'Policy Characteristics'!$C:$C,0)))</f>
        <v>1</v>
      </c>
      <c r="N1035" s="222">
        <f>IF(ISBLANK(INDEX('Policy Characteristics'!H:H,MATCH($C1035,'Policy Characteristics'!$C:$C,0))),"",INDEX('Policy Characteristics'!H:H,MATCH($C1035,'Policy Characteristics'!$C:$C,0)))</f>
        <v>0.01</v>
      </c>
      <c r="O1035" s="354" t="str">
        <f>IF(ISBLANK(INDEX('Policy Characteristics'!I:I,MATCH($C1035,'Policy Characteristics'!$C:$C,0))),"",INDEX('Policy Characteristics'!I:I,MATCH($C1035,'Policy Characteristics'!$C:$C,0)))</f>
        <v>% of potential achieved</v>
      </c>
      <c r="P1035" s="354" t="str">
        <f>IF(ISBLANK(INDEX('Policy Characteristics'!J:J,MATCH($C1035,'Policy Characteristics'!$C:$C,0))),"",INDEX('Policy Characteristics'!J:J,MATCH($C1035,'Policy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354" t="str">
        <f>IF(ISBLANK(INDEX('Policy Characteristics'!K:K,MATCH($C1035,'Policy Characteristics'!$C:$C,0))),"",INDEX('Policy Characteristics'!K:K,MATCH($C1035,'Policy Characteristics'!$C:$C,0)))</f>
        <v/>
      </c>
      <c r="R1035" s="354" t="str">
        <f>IF(ISBLANK(INDEX('Policy Characteristics'!L:L,MATCH($C1035,'Policy Characteristics'!$C:$C,0))),"",INDEX('Policy Characteristics'!L:L,MATCH($C1035,'Policy Characteristics'!$C:$C,0)))</f>
        <v/>
      </c>
    </row>
    <row r="1036" spans="1:18" s="345" customFormat="1" ht="19.899999999999999" customHeight="1">
      <c r="A1036" s="354" t="str">
        <f>IF(ISBLANK(INDEX('Policy Characteristics'!A:A,MATCH($C1036,'Policy Characteristics'!$C:$C,0))),"",INDEX('Policy Characteristics'!A:A,MATCH($C1036,'Policy Characteristics'!$C:$C,0)))</f>
        <v>Industry</v>
      </c>
      <c r="B1036" s="366" t="str">
        <f>IF(ISBLANK(INDEX('Policy Characteristics'!B:B,MATCH($C1036,'Policy Characteristics'!$C:$C,0))),"",INDEX('Policy Characteristics'!B:B,MATCH($C1036,'Policy Characteristics'!$C:$C,0)))</f>
        <v>Feedstock Shifting</v>
      </c>
      <c r="C1036" s="354" t="str">
        <f t="shared" si="44"/>
        <v>Fraction of Feedstock Shifted</v>
      </c>
      <c r="D1036" s="348" t="s">
        <v>812</v>
      </c>
      <c r="E1036" s="253" t="s">
        <v>867</v>
      </c>
      <c r="F1036" t="s">
        <v>813</v>
      </c>
      <c r="G1036" s="253" t="s">
        <v>868</v>
      </c>
      <c r="H1036" s="241">
        <v>2607</v>
      </c>
      <c r="I1036" s="367" t="s">
        <v>680</v>
      </c>
      <c r="J1036" s="368" t="str">
        <f>IF(ISBLANK(INDEX('Policy Characteristics'!D:D,MATCH($C1036,'Policy Characteristics'!$C:$C,0))),"",INDEX('Policy Characteristics'!D:D,MATCH($C1036,'Policy Characteristics'!$C:$C,0)))</f>
        <v>Feedstock Shifting</v>
      </c>
      <c r="K1036" s="354" t="str">
        <f>IF(ISBLANK(INDEX('Policy Characteristics'!E:E,MATCH($C1036,'Policy Characteristics'!$C:$C,0))),"",INDEX('Policy Characteristics'!E:E,MATCH($C1036,'Policy Characteristics'!$C:$C,0)))</f>
        <v>indst feedstock shifting</v>
      </c>
      <c r="L1036" s="222">
        <f>IF(ISBLANK(INDEX('Policy Characteristics'!F:F,MATCH($C1036,'Policy Characteristics'!$C:$C,0))),"",INDEX('Policy Characteristics'!F:F,MATCH($C1036,'Policy Characteristics'!$C:$C,0)))</f>
        <v>0</v>
      </c>
      <c r="M1036" s="222">
        <f>IF(ISBLANK(INDEX('Policy Characteristics'!G:G,MATCH($C1036,'Policy Characteristics'!$C:$C,0))),"",INDEX('Policy Characteristics'!G:G,MATCH($C1036,'Policy Characteristics'!$C:$C,0)))</f>
        <v>1</v>
      </c>
      <c r="N1036" s="222">
        <f>IF(ISBLANK(INDEX('Policy Characteristics'!H:H,MATCH($C1036,'Policy Characteristics'!$C:$C,0))),"",INDEX('Policy Characteristics'!H:H,MATCH($C1036,'Policy Characteristics'!$C:$C,0)))</f>
        <v>0.01</v>
      </c>
      <c r="O1036" s="354" t="str">
        <f>IF(ISBLANK(INDEX('Policy Characteristics'!I:I,MATCH($C1036,'Policy Characteristics'!$C:$C,0))),"",INDEX('Policy Characteristics'!I:I,MATCH($C1036,'Policy Characteristics'!$C:$C,0)))</f>
        <v>% of potential achieved</v>
      </c>
      <c r="P1036" s="354" t="str">
        <f>IF(ISBLANK(INDEX('Policy Characteristics'!J:J,MATCH($C1036,'Policy Characteristics'!$C:$C,0))),"",INDEX('Policy Characteristics'!J:J,MATCH($C1036,'Policy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354" t="str">
        <f>IF(ISBLANK(INDEX('Policy Characteristics'!K:K,MATCH($C1036,'Policy Characteristics'!$C:$C,0))),"",INDEX('Policy Characteristics'!K:K,MATCH($C1036,'Policy Characteristics'!$C:$C,0)))</f>
        <v/>
      </c>
      <c r="R1036" s="354" t="str">
        <f>IF(ISBLANK(INDEX('Policy Characteristics'!L:L,MATCH($C1036,'Policy Characteristics'!$C:$C,0))),"",INDEX('Policy Characteristics'!L:L,MATCH($C1036,'Policy Characteristics'!$C:$C,0)))</f>
        <v/>
      </c>
    </row>
    <row r="1037" spans="1:18" s="345" customFormat="1" ht="19.899999999999999" customHeight="1">
      <c r="A1037" s="354" t="str">
        <f>IF(ISBLANK(INDEX('Policy Characteristics'!A:A,MATCH($C1037,'Policy Characteristics'!$C:$C,0))),"",INDEX('Policy Characteristics'!A:A,MATCH($C1037,'Policy Characteristics'!$C:$C,0)))</f>
        <v>Industry</v>
      </c>
      <c r="B1037" s="366" t="str">
        <f>IF(ISBLANK(INDEX('Policy Characteristics'!B:B,MATCH($C1037,'Policy Characteristics'!$C:$C,0))),"",INDEX('Policy Characteristics'!B:B,MATCH($C1037,'Policy Characteristics'!$C:$C,0)))</f>
        <v>Feedstock Shifting</v>
      </c>
      <c r="C1037" s="354" t="str">
        <f t="shared" si="44"/>
        <v>Fraction of Feedstock Shifted</v>
      </c>
      <c r="D1037" s="348" t="s">
        <v>812</v>
      </c>
      <c r="E1037" s="253" t="s">
        <v>869</v>
      </c>
      <c r="F1037" t="s">
        <v>813</v>
      </c>
      <c r="G1037" s="253" t="s">
        <v>870</v>
      </c>
      <c r="H1037" s="241">
        <v>2608</v>
      </c>
      <c r="I1037" s="367" t="s">
        <v>680</v>
      </c>
      <c r="J1037" s="368" t="str">
        <f>IF(ISBLANK(INDEX('Policy Characteristics'!D:D,MATCH($C1037,'Policy Characteristics'!$C:$C,0))),"",INDEX('Policy Characteristics'!D:D,MATCH($C1037,'Policy Characteristics'!$C:$C,0)))</f>
        <v>Feedstock Shifting</v>
      </c>
      <c r="K1037" s="354" t="str">
        <f>IF(ISBLANK(INDEX('Policy Characteristics'!E:E,MATCH($C1037,'Policy Characteristics'!$C:$C,0))),"",INDEX('Policy Characteristics'!E:E,MATCH($C1037,'Policy Characteristics'!$C:$C,0)))</f>
        <v>indst feedstock shifting</v>
      </c>
      <c r="L1037" s="222">
        <f>IF(ISBLANK(INDEX('Policy Characteristics'!F:F,MATCH($C1037,'Policy Characteristics'!$C:$C,0))),"",INDEX('Policy Characteristics'!F:F,MATCH($C1037,'Policy Characteristics'!$C:$C,0)))</f>
        <v>0</v>
      </c>
      <c r="M1037" s="222">
        <f>IF(ISBLANK(INDEX('Policy Characteristics'!G:G,MATCH($C1037,'Policy Characteristics'!$C:$C,0))),"",INDEX('Policy Characteristics'!G:G,MATCH($C1037,'Policy Characteristics'!$C:$C,0)))</f>
        <v>1</v>
      </c>
      <c r="N1037" s="222">
        <f>IF(ISBLANK(INDEX('Policy Characteristics'!H:H,MATCH($C1037,'Policy Characteristics'!$C:$C,0))),"",INDEX('Policy Characteristics'!H:H,MATCH($C1037,'Policy Characteristics'!$C:$C,0)))</f>
        <v>0.01</v>
      </c>
      <c r="O1037" s="354" t="str">
        <f>IF(ISBLANK(INDEX('Policy Characteristics'!I:I,MATCH($C1037,'Policy Characteristics'!$C:$C,0))),"",INDEX('Policy Characteristics'!I:I,MATCH($C1037,'Policy Characteristics'!$C:$C,0)))</f>
        <v>% of potential achieved</v>
      </c>
      <c r="P1037" s="354" t="str">
        <f>IF(ISBLANK(INDEX('Policy Characteristics'!J:J,MATCH($C1037,'Policy Characteristics'!$C:$C,0))),"",INDEX('Policy Characteristics'!J:J,MATCH($C1037,'Policy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354" t="str">
        <f>IF(ISBLANK(INDEX('Policy Characteristics'!K:K,MATCH($C1037,'Policy Characteristics'!$C:$C,0))),"",INDEX('Policy Characteristics'!K:K,MATCH($C1037,'Policy Characteristics'!$C:$C,0)))</f>
        <v/>
      </c>
      <c r="R1037" s="354" t="str">
        <f>IF(ISBLANK(INDEX('Policy Characteristics'!L:L,MATCH($C1037,'Policy Characteristics'!$C:$C,0))),"",INDEX('Policy Characteristics'!L:L,MATCH($C1037,'Policy Characteristics'!$C:$C,0)))</f>
        <v/>
      </c>
    </row>
    <row r="1038" spans="1:18" s="345" customFormat="1" ht="19.899999999999999" customHeight="1">
      <c r="A1038" s="354" t="str">
        <f>IF(ISBLANK(INDEX('Policy Characteristics'!A:A,MATCH($C1038,'Policy Characteristics'!$C:$C,0))),"",INDEX('Policy Characteristics'!A:A,MATCH($C1038,'Policy Characteristics'!$C:$C,0)))</f>
        <v>Industry</v>
      </c>
      <c r="B1038" s="366" t="str">
        <f>IF(ISBLANK(INDEX('Policy Characteristics'!B:B,MATCH($C1038,'Policy Characteristics'!$C:$C,0))),"",INDEX('Policy Characteristics'!B:B,MATCH($C1038,'Policy Characteristics'!$C:$C,0)))</f>
        <v>Feedstock Shifting</v>
      </c>
      <c r="C1038" s="354" t="str">
        <f t="shared" si="44"/>
        <v>Fraction of Feedstock Shifted</v>
      </c>
      <c r="D1038" s="348" t="s">
        <v>812</v>
      </c>
      <c r="E1038" s="253" t="s">
        <v>871</v>
      </c>
      <c r="F1038" t="s">
        <v>813</v>
      </c>
      <c r="G1038" s="253" t="s">
        <v>872</v>
      </c>
      <c r="H1038" s="241">
        <v>2609</v>
      </c>
      <c r="I1038" s="367" t="s">
        <v>680</v>
      </c>
      <c r="J1038" s="368" t="str">
        <f>IF(ISBLANK(INDEX('Policy Characteristics'!D:D,MATCH($C1038,'Policy Characteristics'!$C:$C,0))),"",INDEX('Policy Characteristics'!D:D,MATCH($C1038,'Policy Characteristics'!$C:$C,0)))</f>
        <v>Feedstock Shifting</v>
      </c>
      <c r="K1038" s="354" t="str">
        <f>IF(ISBLANK(INDEX('Policy Characteristics'!E:E,MATCH($C1038,'Policy Characteristics'!$C:$C,0))),"",INDEX('Policy Characteristics'!E:E,MATCH($C1038,'Policy Characteristics'!$C:$C,0)))</f>
        <v>indst feedstock shifting</v>
      </c>
      <c r="L1038" s="222">
        <f>IF(ISBLANK(INDEX('Policy Characteristics'!F:F,MATCH($C1038,'Policy Characteristics'!$C:$C,0))),"",INDEX('Policy Characteristics'!F:F,MATCH($C1038,'Policy Characteristics'!$C:$C,0)))</f>
        <v>0</v>
      </c>
      <c r="M1038" s="222">
        <f>IF(ISBLANK(INDEX('Policy Characteristics'!G:G,MATCH($C1038,'Policy Characteristics'!$C:$C,0))),"",INDEX('Policy Characteristics'!G:G,MATCH($C1038,'Policy Characteristics'!$C:$C,0)))</f>
        <v>1</v>
      </c>
      <c r="N1038" s="222">
        <f>IF(ISBLANK(INDEX('Policy Characteristics'!H:H,MATCH($C1038,'Policy Characteristics'!$C:$C,0))),"",INDEX('Policy Characteristics'!H:H,MATCH($C1038,'Policy Characteristics'!$C:$C,0)))</f>
        <v>0.01</v>
      </c>
      <c r="O1038" s="354" t="str">
        <f>IF(ISBLANK(INDEX('Policy Characteristics'!I:I,MATCH($C1038,'Policy Characteristics'!$C:$C,0))),"",INDEX('Policy Characteristics'!I:I,MATCH($C1038,'Policy Characteristics'!$C:$C,0)))</f>
        <v>% of potential achieved</v>
      </c>
      <c r="P1038" s="354" t="str">
        <f>IF(ISBLANK(INDEX('Policy Characteristics'!J:J,MATCH($C1038,'Policy Characteristics'!$C:$C,0))),"",INDEX('Policy Characteristics'!J:J,MATCH($C1038,'Policy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354" t="str">
        <f>IF(ISBLANK(INDEX('Policy Characteristics'!K:K,MATCH($C1038,'Policy Characteristics'!$C:$C,0))),"",INDEX('Policy Characteristics'!K:K,MATCH($C1038,'Policy Characteristics'!$C:$C,0)))</f>
        <v/>
      </c>
      <c r="R1038" s="354" t="str">
        <f>IF(ISBLANK(INDEX('Policy Characteristics'!L:L,MATCH($C1038,'Policy Characteristics'!$C:$C,0))),"",INDEX('Policy Characteristics'!L:L,MATCH($C1038,'Policy Characteristics'!$C:$C,0)))</f>
        <v/>
      </c>
    </row>
    <row r="1039" spans="1:18" s="345" customFormat="1" ht="19.899999999999999" customHeight="1">
      <c r="A1039" s="354" t="str">
        <f>IF(ISBLANK(INDEX('Policy Characteristics'!A:A,MATCH($C1039,'Policy Characteristics'!$C:$C,0))),"",INDEX('Policy Characteristics'!A:A,MATCH($C1039,'Policy Characteristics'!$C:$C,0)))</f>
        <v>Industry</v>
      </c>
      <c r="B1039" s="366" t="str">
        <f>IF(ISBLANK(INDEX('Policy Characteristics'!B:B,MATCH($C1039,'Policy Characteristics'!$C:$C,0))),"",INDEX('Policy Characteristics'!B:B,MATCH($C1039,'Policy Characteristics'!$C:$C,0)))</f>
        <v>Feedstock Shifting</v>
      </c>
      <c r="C1039" s="354" t="str">
        <f t="shared" si="44"/>
        <v>Fraction of Feedstock Shifted</v>
      </c>
      <c r="D1039" s="348" t="s">
        <v>814</v>
      </c>
      <c r="E1039" s="253" t="s">
        <v>853</v>
      </c>
      <c r="F1039" t="s">
        <v>815</v>
      </c>
      <c r="G1039" s="253" t="s">
        <v>854</v>
      </c>
      <c r="H1039" s="241">
        <v>2610</v>
      </c>
      <c r="I1039" s="367" t="s">
        <v>680</v>
      </c>
      <c r="J1039" s="368" t="str">
        <f>IF(ISBLANK(INDEX('Policy Characteristics'!D:D,MATCH($C1039,'Policy Characteristics'!$C:$C,0))),"",INDEX('Policy Characteristics'!D:D,MATCH($C1039,'Policy Characteristics'!$C:$C,0)))</f>
        <v>Feedstock Shifting</v>
      </c>
      <c r="K1039" s="354" t="str">
        <f>IF(ISBLANK(INDEX('Policy Characteristics'!E:E,MATCH($C1039,'Policy Characteristics'!$C:$C,0))),"",INDEX('Policy Characteristics'!E:E,MATCH($C1039,'Policy Characteristics'!$C:$C,0)))</f>
        <v>indst feedstock shifting</v>
      </c>
      <c r="L1039" s="222">
        <f>IF(ISBLANK(INDEX('Policy Characteristics'!F:F,MATCH($C1039,'Policy Characteristics'!$C:$C,0))),"",INDEX('Policy Characteristics'!F:F,MATCH($C1039,'Policy Characteristics'!$C:$C,0)))</f>
        <v>0</v>
      </c>
      <c r="M1039" s="222">
        <f>IF(ISBLANK(INDEX('Policy Characteristics'!G:G,MATCH($C1039,'Policy Characteristics'!$C:$C,0))),"",INDEX('Policy Characteristics'!G:G,MATCH($C1039,'Policy Characteristics'!$C:$C,0)))</f>
        <v>1</v>
      </c>
      <c r="N1039" s="222">
        <f>IF(ISBLANK(INDEX('Policy Characteristics'!H:H,MATCH($C1039,'Policy Characteristics'!$C:$C,0))),"",INDEX('Policy Characteristics'!H:H,MATCH($C1039,'Policy Characteristics'!$C:$C,0)))</f>
        <v>0.01</v>
      </c>
      <c r="O1039" s="354" t="str">
        <f>IF(ISBLANK(INDEX('Policy Characteristics'!I:I,MATCH($C1039,'Policy Characteristics'!$C:$C,0))),"",INDEX('Policy Characteristics'!I:I,MATCH($C1039,'Policy Characteristics'!$C:$C,0)))</f>
        <v>% of potential achieved</v>
      </c>
      <c r="P1039" s="354" t="str">
        <f>IF(ISBLANK(INDEX('Policy Characteristics'!J:J,MATCH($C1039,'Policy Characteristics'!$C:$C,0))),"",INDEX('Policy Characteristics'!J:J,MATCH($C1039,'Policy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354" t="str">
        <f>IF(ISBLANK(INDEX('Policy Characteristics'!K:K,MATCH($C1039,'Policy Characteristics'!$C:$C,0))),"",INDEX('Policy Characteristics'!K:K,MATCH($C1039,'Policy Characteristics'!$C:$C,0)))</f>
        <v/>
      </c>
      <c r="R1039" s="354" t="str">
        <f>IF(ISBLANK(INDEX('Policy Characteristics'!L:L,MATCH($C1039,'Policy Characteristics'!$C:$C,0))),"",INDEX('Policy Characteristics'!L:L,MATCH($C1039,'Policy Characteristics'!$C:$C,0)))</f>
        <v/>
      </c>
    </row>
    <row r="1040" spans="1:18" s="345" customFormat="1" ht="19.899999999999999" customHeight="1">
      <c r="A1040" s="354" t="str">
        <f>IF(ISBLANK(INDEX('Policy Characteristics'!A:A,MATCH($C1040,'Policy Characteristics'!$C:$C,0))),"",INDEX('Policy Characteristics'!A:A,MATCH($C1040,'Policy Characteristics'!$C:$C,0)))</f>
        <v>Industry</v>
      </c>
      <c r="B1040" s="366" t="str">
        <f>IF(ISBLANK(INDEX('Policy Characteristics'!B:B,MATCH($C1040,'Policy Characteristics'!$C:$C,0))),"",INDEX('Policy Characteristics'!B:B,MATCH($C1040,'Policy Characteristics'!$C:$C,0)))</f>
        <v>Feedstock Shifting</v>
      </c>
      <c r="C1040" s="354" t="str">
        <f t="shared" si="44"/>
        <v>Fraction of Feedstock Shifted</v>
      </c>
      <c r="D1040" s="348" t="s">
        <v>814</v>
      </c>
      <c r="E1040" s="253" t="s">
        <v>855</v>
      </c>
      <c r="F1040" t="s">
        <v>815</v>
      </c>
      <c r="G1040" s="253" t="s">
        <v>856</v>
      </c>
      <c r="H1040" s="241">
        <v>2611</v>
      </c>
      <c r="I1040" s="367" t="s">
        <v>680</v>
      </c>
      <c r="J1040" s="368" t="str">
        <f>IF(ISBLANK(INDEX('Policy Characteristics'!D:D,MATCH($C1040,'Policy Characteristics'!$C:$C,0))),"",INDEX('Policy Characteristics'!D:D,MATCH($C1040,'Policy Characteristics'!$C:$C,0)))</f>
        <v>Feedstock Shifting</v>
      </c>
      <c r="K1040" s="354" t="str">
        <f>IF(ISBLANK(INDEX('Policy Characteristics'!E:E,MATCH($C1040,'Policy Characteristics'!$C:$C,0))),"",INDEX('Policy Characteristics'!E:E,MATCH($C1040,'Policy Characteristics'!$C:$C,0)))</f>
        <v>indst feedstock shifting</v>
      </c>
      <c r="L1040" s="222">
        <f>IF(ISBLANK(INDEX('Policy Characteristics'!F:F,MATCH($C1040,'Policy Characteristics'!$C:$C,0))),"",INDEX('Policy Characteristics'!F:F,MATCH($C1040,'Policy Characteristics'!$C:$C,0)))</f>
        <v>0</v>
      </c>
      <c r="M1040" s="222">
        <f>IF(ISBLANK(INDEX('Policy Characteristics'!G:G,MATCH($C1040,'Policy Characteristics'!$C:$C,0))),"",INDEX('Policy Characteristics'!G:G,MATCH($C1040,'Policy Characteristics'!$C:$C,0)))</f>
        <v>1</v>
      </c>
      <c r="N1040" s="222">
        <f>IF(ISBLANK(INDEX('Policy Characteristics'!H:H,MATCH($C1040,'Policy Characteristics'!$C:$C,0))),"",INDEX('Policy Characteristics'!H:H,MATCH($C1040,'Policy Characteristics'!$C:$C,0)))</f>
        <v>0.01</v>
      </c>
      <c r="O1040" s="354" t="str">
        <f>IF(ISBLANK(INDEX('Policy Characteristics'!I:I,MATCH($C1040,'Policy Characteristics'!$C:$C,0))),"",INDEX('Policy Characteristics'!I:I,MATCH($C1040,'Policy Characteristics'!$C:$C,0)))</f>
        <v>% of potential achieved</v>
      </c>
      <c r="P1040" s="354" t="str">
        <f>IF(ISBLANK(INDEX('Policy Characteristics'!J:J,MATCH($C1040,'Policy Characteristics'!$C:$C,0))),"",INDEX('Policy Characteristics'!J:J,MATCH($C1040,'Policy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354" t="str">
        <f>IF(ISBLANK(INDEX('Policy Characteristics'!K:K,MATCH($C1040,'Policy Characteristics'!$C:$C,0))),"",INDEX('Policy Characteristics'!K:K,MATCH($C1040,'Policy Characteristics'!$C:$C,0)))</f>
        <v/>
      </c>
      <c r="R1040" s="354" t="str">
        <f>IF(ISBLANK(INDEX('Policy Characteristics'!L:L,MATCH($C1040,'Policy Characteristics'!$C:$C,0))),"",INDEX('Policy Characteristics'!L:L,MATCH($C1040,'Policy Characteristics'!$C:$C,0)))</f>
        <v/>
      </c>
    </row>
    <row r="1041" spans="1:18" s="345" customFormat="1" ht="19.899999999999999" customHeight="1">
      <c r="A1041" s="354" t="str">
        <f>IF(ISBLANK(INDEX('Policy Characteristics'!A:A,MATCH($C1041,'Policy Characteristics'!$C:$C,0))),"",INDEX('Policy Characteristics'!A:A,MATCH($C1041,'Policy Characteristics'!$C:$C,0)))</f>
        <v>Industry</v>
      </c>
      <c r="B1041" s="366" t="str">
        <f>IF(ISBLANK(INDEX('Policy Characteristics'!B:B,MATCH($C1041,'Policy Characteristics'!$C:$C,0))),"",INDEX('Policy Characteristics'!B:B,MATCH($C1041,'Policy Characteristics'!$C:$C,0)))</f>
        <v>Feedstock Shifting</v>
      </c>
      <c r="C1041" s="354" t="str">
        <f t="shared" si="44"/>
        <v>Fraction of Feedstock Shifted</v>
      </c>
      <c r="D1041" s="348" t="s">
        <v>814</v>
      </c>
      <c r="E1041" s="253" t="s">
        <v>857</v>
      </c>
      <c r="F1041" t="s">
        <v>815</v>
      </c>
      <c r="G1041" s="253" t="s">
        <v>858</v>
      </c>
      <c r="H1041" s="241">
        <v>2612</v>
      </c>
      <c r="I1041" s="367" t="s">
        <v>680</v>
      </c>
      <c r="J1041" s="368" t="str">
        <f>IF(ISBLANK(INDEX('Policy Characteristics'!D:D,MATCH($C1041,'Policy Characteristics'!$C:$C,0))),"",INDEX('Policy Characteristics'!D:D,MATCH($C1041,'Policy Characteristics'!$C:$C,0)))</f>
        <v>Feedstock Shifting</v>
      </c>
      <c r="K1041" s="354" t="str">
        <f>IF(ISBLANK(INDEX('Policy Characteristics'!E:E,MATCH($C1041,'Policy Characteristics'!$C:$C,0))),"",INDEX('Policy Characteristics'!E:E,MATCH($C1041,'Policy Characteristics'!$C:$C,0)))</f>
        <v>indst feedstock shifting</v>
      </c>
      <c r="L1041" s="222">
        <f>IF(ISBLANK(INDEX('Policy Characteristics'!F:F,MATCH($C1041,'Policy Characteristics'!$C:$C,0))),"",INDEX('Policy Characteristics'!F:F,MATCH($C1041,'Policy Characteristics'!$C:$C,0)))</f>
        <v>0</v>
      </c>
      <c r="M1041" s="222">
        <f>IF(ISBLANK(INDEX('Policy Characteristics'!G:G,MATCH($C1041,'Policy Characteristics'!$C:$C,0))),"",INDEX('Policy Characteristics'!G:G,MATCH($C1041,'Policy Characteristics'!$C:$C,0)))</f>
        <v>1</v>
      </c>
      <c r="N1041" s="222">
        <f>IF(ISBLANK(INDEX('Policy Characteristics'!H:H,MATCH($C1041,'Policy Characteristics'!$C:$C,0))),"",INDEX('Policy Characteristics'!H:H,MATCH($C1041,'Policy Characteristics'!$C:$C,0)))</f>
        <v>0.01</v>
      </c>
      <c r="O1041" s="354" t="str">
        <f>IF(ISBLANK(INDEX('Policy Characteristics'!I:I,MATCH($C1041,'Policy Characteristics'!$C:$C,0))),"",INDEX('Policy Characteristics'!I:I,MATCH($C1041,'Policy Characteristics'!$C:$C,0)))</f>
        <v>% of potential achieved</v>
      </c>
      <c r="P1041" s="354" t="str">
        <f>IF(ISBLANK(INDEX('Policy Characteristics'!J:J,MATCH($C1041,'Policy Characteristics'!$C:$C,0))),"",INDEX('Policy Characteristics'!J:J,MATCH($C1041,'Policy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354" t="str">
        <f>IF(ISBLANK(INDEX('Policy Characteristics'!K:K,MATCH($C1041,'Policy Characteristics'!$C:$C,0))),"",INDEX('Policy Characteristics'!K:K,MATCH($C1041,'Policy Characteristics'!$C:$C,0)))</f>
        <v/>
      </c>
      <c r="R1041" s="354" t="str">
        <f>IF(ISBLANK(INDEX('Policy Characteristics'!L:L,MATCH($C1041,'Policy Characteristics'!$C:$C,0))),"",INDEX('Policy Characteristics'!L:L,MATCH($C1041,'Policy Characteristics'!$C:$C,0)))</f>
        <v/>
      </c>
    </row>
    <row r="1042" spans="1:18" s="345" customFormat="1" ht="19.899999999999999" customHeight="1">
      <c r="A1042" s="354" t="str">
        <f>IF(ISBLANK(INDEX('Policy Characteristics'!A:A,MATCH($C1042,'Policy Characteristics'!$C:$C,0))),"",INDEX('Policy Characteristics'!A:A,MATCH($C1042,'Policy Characteristics'!$C:$C,0)))</f>
        <v>Industry</v>
      </c>
      <c r="B1042" s="366" t="str">
        <f>IF(ISBLANK(INDEX('Policy Characteristics'!B:B,MATCH($C1042,'Policy Characteristics'!$C:$C,0))),"",INDEX('Policy Characteristics'!B:B,MATCH($C1042,'Policy Characteristics'!$C:$C,0)))</f>
        <v>Feedstock Shifting</v>
      </c>
      <c r="C1042" s="354" t="str">
        <f t="shared" si="44"/>
        <v>Fraction of Feedstock Shifted</v>
      </c>
      <c r="D1042" s="348" t="s">
        <v>814</v>
      </c>
      <c r="E1042" s="253" t="s">
        <v>859</v>
      </c>
      <c r="F1042" t="s">
        <v>815</v>
      </c>
      <c r="G1042" s="253" t="s">
        <v>860</v>
      </c>
      <c r="H1042" s="241">
        <v>2613</v>
      </c>
      <c r="I1042" s="367" t="s">
        <v>680</v>
      </c>
      <c r="J1042" s="368" t="str">
        <f>IF(ISBLANK(INDEX('Policy Characteristics'!D:D,MATCH($C1042,'Policy Characteristics'!$C:$C,0))),"",INDEX('Policy Characteristics'!D:D,MATCH($C1042,'Policy Characteristics'!$C:$C,0)))</f>
        <v>Feedstock Shifting</v>
      </c>
      <c r="K1042" s="354" t="str">
        <f>IF(ISBLANK(INDEX('Policy Characteristics'!E:E,MATCH($C1042,'Policy Characteristics'!$C:$C,0))),"",INDEX('Policy Characteristics'!E:E,MATCH($C1042,'Policy Characteristics'!$C:$C,0)))</f>
        <v>indst feedstock shifting</v>
      </c>
      <c r="L1042" s="222">
        <f>IF(ISBLANK(INDEX('Policy Characteristics'!F:F,MATCH($C1042,'Policy Characteristics'!$C:$C,0))),"",INDEX('Policy Characteristics'!F:F,MATCH($C1042,'Policy Characteristics'!$C:$C,0)))</f>
        <v>0</v>
      </c>
      <c r="M1042" s="222">
        <f>IF(ISBLANK(INDEX('Policy Characteristics'!G:G,MATCH($C1042,'Policy Characteristics'!$C:$C,0))),"",INDEX('Policy Characteristics'!G:G,MATCH($C1042,'Policy Characteristics'!$C:$C,0)))</f>
        <v>1</v>
      </c>
      <c r="N1042" s="222">
        <f>IF(ISBLANK(INDEX('Policy Characteristics'!H:H,MATCH($C1042,'Policy Characteristics'!$C:$C,0))),"",INDEX('Policy Characteristics'!H:H,MATCH($C1042,'Policy Characteristics'!$C:$C,0)))</f>
        <v>0.01</v>
      </c>
      <c r="O1042" s="354" t="str">
        <f>IF(ISBLANK(INDEX('Policy Characteristics'!I:I,MATCH($C1042,'Policy Characteristics'!$C:$C,0))),"",INDEX('Policy Characteristics'!I:I,MATCH($C1042,'Policy Characteristics'!$C:$C,0)))</f>
        <v>% of potential achieved</v>
      </c>
      <c r="P1042" s="354" t="str">
        <f>IF(ISBLANK(INDEX('Policy Characteristics'!J:J,MATCH($C1042,'Policy Characteristics'!$C:$C,0))),"",INDEX('Policy Characteristics'!J:J,MATCH($C1042,'Policy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354" t="str">
        <f>IF(ISBLANK(INDEX('Policy Characteristics'!K:K,MATCH($C1042,'Policy Characteristics'!$C:$C,0))),"",INDEX('Policy Characteristics'!K:K,MATCH($C1042,'Policy Characteristics'!$C:$C,0)))</f>
        <v/>
      </c>
      <c r="R1042" s="354" t="str">
        <f>IF(ISBLANK(INDEX('Policy Characteristics'!L:L,MATCH($C1042,'Policy Characteristics'!$C:$C,0))),"",INDEX('Policy Characteristics'!L:L,MATCH($C1042,'Policy Characteristics'!$C:$C,0)))</f>
        <v/>
      </c>
    </row>
    <row r="1043" spans="1:18" s="345" customFormat="1" ht="19.899999999999999" customHeight="1">
      <c r="A1043" s="354" t="str">
        <f>IF(ISBLANK(INDEX('Policy Characteristics'!A:A,MATCH($C1043,'Policy Characteristics'!$C:$C,0))),"",INDEX('Policy Characteristics'!A:A,MATCH($C1043,'Policy Characteristics'!$C:$C,0)))</f>
        <v>Industry</v>
      </c>
      <c r="B1043" s="366" t="str">
        <f>IF(ISBLANK(INDEX('Policy Characteristics'!B:B,MATCH($C1043,'Policy Characteristics'!$C:$C,0))),"",INDEX('Policy Characteristics'!B:B,MATCH($C1043,'Policy Characteristics'!$C:$C,0)))</f>
        <v>Feedstock Shifting</v>
      </c>
      <c r="C1043" s="354" t="str">
        <f t="shared" si="44"/>
        <v>Fraction of Feedstock Shifted</v>
      </c>
      <c r="D1043" s="348" t="s">
        <v>814</v>
      </c>
      <c r="E1043" s="253" t="s">
        <v>861</v>
      </c>
      <c r="F1043" t="s">
        <v>815</v>
      </c>
      <c r="G1043" s="253" t="s">
        <v>862</v>
      </c>
      <c r="H1043" s="241">
        <v>2614</v>
      </c>
      <c r="I1043" s="367" t="s">
        <v>680</v>
      </c>
      <c r="J1043" s="368" t="str">
        <f>IF(ISBLANK(INDEX('Policy Characteristics'!D:D,MATCH($C1043,'Policy Characteristics'!$C:$C,0))),"",INDEX('Policy Characteristics'!D:D,MATCH($C1043,'Policy Characteristics'!$C:$C,0)))</f>
        <v>Feedstock Shifting</v>
      </c>
      <c r="K1043" s="354" t="str">
        <f>IF(ISBLANK(INDEX('Policy Characteristics'!E:E,MATCH($C1043,'Policy Characteristics'!$C:$C,0))),"",INDEX('Policy Characteristics'!E:E,MATCH($C1043,'Policy Characteristics'!$C:$C,0)))</f>
        <v>indst feedstock shifting</v>
      </c>
      <c r="L1043" s="222">
        <f>IF(ISBLANK(INDEX('Policy Characteristics'!F:F,MATCH($C1043,'Policy Characteristics'!$C:$C,0))),"",INDEX('Policy Characteristics'!F:F,MATCH($C1043,'Policy Characteristics'!$C:$C,0)))</f>
        <v>0</v>
      </c>
      <c r="M1043" s="222">
        <f>IF(ISBLANK(INDEX('Policy Characteristics'!G:G,MATCH($C1043,'Policy Characteristics'!$C:$C,0))),"",INDEX('Policy Characteristics'!G:G,MATCH($C1043,'Policy Characteristics'!$C:$C,0)))</f>
        <v>1</v>
      </c>
      <c r="N1043" s="222">
        <f>IF(ISBLANK(INDEX('Policy Characteristics'!H:H,MATCH($C1043,'Policy Characteristics'!$C:$C,0))),"",INDEX('Policy Characteristics'!H:H,MATCH($C1043,'Policy Characteristics'!$C:$C,0)))</f>
        <v>0.01</v>
      </c>
      <c r="O1043" s="354" t="str">
        <f>IF(ISBLANK(INDEX('Policy Characteristics'!I:I,MATCH($C1043,'Policy Characteristics'!$C:$C,0))),"",INDEX('Policy Characteristics'!I:I,MATCH($C1043,'Policy Characteristics'!$C:$C,0)))</f>
        <v>% of potential achieved</v>
      </c>
      <c r="P1043" s="354" t="str">
        <f>IF(ISBLANK(INDEX('Policy Characteristics'!J:J,MATCH($C1043,'Policy Characteristics'!$C:$C,0))),"",INDEX('Policy Characteristics'!J:J,MATCH($C1043,'Policy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354" t="str">
        <f>IF(ISBLANK(INDEX('Policy Characteristics'!K:K,MATCH($C1043,'Policy Characteristics'!$C:$C,0))),"",INDEX('Policy Characteristics'!K:K,MATCH($C1043,'Policy Characteristics'!$C:$C,0)))</f>
        <v/>
      </c>
      <c r="R1043" s="354" t="str">
        <f>IF(ISBLANK(INDEX('Policy Characteristics'!L:L,MATCH($C1043,'Policy Characteristics'!$C:$C,0))),"",INDEX('Policy Characteristics'!L:L,MATCH($C1043,'Policy Characteristics'!$C:$C,0)))</f>
        <v/>
      </c>
    </row>
    <row r="1044" spans="1:18" s="345" customFormat="1" ht="19.899999999999999" customHeight="1">
      <c r="A1044" s="354" t="str">
        <f>IF(ISBLANK(INDEX('Policy Characteristics'!A:A,MATCH($C1044,'Policy Characteristics'!$C:$C,0))),"",INDEX('Policy Characteristics'!A:A,MATCH($C1044,'Policy Characteristics'!$C:$C,0)))</f>
        <v>Industry</v>
      </c>
      <c r="B1044" s="366" t="str">
        <f>IF(ISBLANK(INDEX('Policy Characteristics'!B:B,MATCH($C1044,'Policy Characteristics'!$C:$C,0))),"",INDEX('Policy Characteristics'!B:B,MATCH($C1044,'Policy Characteristics'!$C:$C,0)))</f>
        <v>Feedstock Shifting</v>
      </c>
      <c r="C1044" s="354" t="str">
        <f t="shared" si="44"/>
        <v>Fraction of Feedstock Shifted</v>
      </c>
      <c r="D1044" s="348" t="s">
        <v>814</v>
      </c>
      <c r="E1044" s="253" t="s">
        <v>863</v>
      </c>
      <c r="F1044" t="s">
        <v>815</v>
      </c>
      <c r="G1044" s="253" t="s">
        <v>864</v>
      </c>
      <c r="H1044" s="241">
        <v>2615</v>
      </c>
      <c r="I1044" s="367" t="s">
        <v>680</v>
      </c>
      <c r="J1044" s="368" t="str">
        <f>IF(ISBLANK(INDEX('Policy Characteristics'!D:D,MATCH($C1044,'Policy Characteristics'!$C:$C,0))),"",INDEX('Policy Characteristics'!D:D,MATCH($C1044,'Policy Characteristics'!$C:$C,0)))</f>
        <v>Feedstock Shifting</v>
      </c>
      <c r="K1044" s="354" t="str">
        <f>IF(ISBLANK(INDEX('Policy Characteristics'!E:E,MATCH($C1044,'Policy Characteristics'!$C:$C,0))),"",INDEX('Policy Characteristics'!E:E,MATCH($C1044,'Policy Characteristics'!$C:$C,0)))</f>
        <v>indst feedstock shifting</v>
      </c>
      <c r="L1044" s="222">
        <f>IF(ISBLANK(INDEX('Policy Characteristics'!F:F,MATCH($C1044,'Policy Characteristics'!$C:$C,0))),"",INDEX('Policy Characteristics'!F:F,MATCH($C1044,'Policy Characteristics'!$C:$C,0)))</f>
        <v>0</v>
      </c>
      <c r="M1044" s="222">
        <f>IF(ISBLANK(INDEX('Policy Characteristics'!G:G,MATCH($C1044,'Policy Characteristics'!$C:$C,0))),"",INDEX('Policy Characteristics'!G:G,MATCH($C1044,'Policy Characteristics'!$C:$C,0)))</f>
        <v>1</v>
      </c>
      <c r="N1044" s="222">
        <f>IF(ISBLANK(INDEX('Policy Characteristics'!H:H,MATCH($C1044,'Policy Characteristics'!$C:$C,0))),"",INDEX('Policy Characteristics'!H:H,MATCH($C1044,'Policy Characteristics'!$C:$C,0)))</f>
        <v>0.01</v>
      </c>
      <c r="O1044" s="354" t="str">
        <f>IF(ISBLANK(INDEX('Policy Characteristics'!I:I,MATCH($C1044,'Policy Characteristics'!$C:$C,0))),"",INDEX('Policy Characteristics'!I:I,MATCH($C1044,'Policy Characteristics'!$C:$C,0)))</f>
        <v>% of potential achieved</v>
      </c>
      <c r="P1044" s="354" t="str">
        <f>IF(ISBLANK(INDEX('Policy Characteristics'!J:J,MATCH($C1044,'Policy Characteristics'!$C:$C,0))),"",INDEX('Policy Characteristics'!J:J,MATCH($C1044,'Policy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354" t="str">
        <f>IF(ISBLANK(INDEX('Policy Characteristics'!K:K,MATCH($C1044,'Policy Characteristics'!$C:$C,0))),"",INDEX('Policy Characteristics'!K:K,MATCH($C1044,'Policy Characteristics'!$C:$C,0)))</f>
        <v/>
      </c>
      <c r="R1044" s="354" t="str">
        <f>IF(ISBLANK(INDEX('Policy Characteristics'!L:L,MATCH($C1044,'Policy Characteristics'!$C:$C,0))),"",INDEX('Policy Characteristics'!L:L,MATCH($C1044,'Policy Characteristics'!$C:$C,0)))</f>
        <v/>
      </c>
    </row>
    <row r="1045" spans="1:18" s="345" customFormat="1" ht="19.899999999999999" customHeight="1">
      <c r="A1045" s="354" t="str">
        <f>IF(ISBLANK(INDEX('Policy Characteristics'!A:A,MATCH($C1045,'Policy Characteristics'!$C:$C,0))),"",INDEX('Policy Characteristics'!A:A,MATCH($C1045,'Policy Characteristics'!$C:$C,0)))</f>
        <v>Industry</v>
      </c>
      <c r="B1045" s="366" t="str">
        <f>IF(ISBLANK(INDEX('Policy Characteristics'!B:B,MATCH($C1045,'Policy Characteristics'!$C:$C,0))),"",INDEX('Policy Characteristics'!B:B,MATCH($C1045,'Policy Characteristics'!$C:$C,0)))</f>
        <v>Feedstock Shifting</v>
      </c>
      <c r="C1045" s="354" t="str">
        <f t="shared" si="44"/>
        <v>Fraction of Feedstock Shifted</v>
      </c>
      <c r="D1045" s="348" t="s">
        <v>814</v>
      </c>
      <c r="E1045" s="253" t="s">
        <v>865</v>
      </c>
      <c r="F1045" t="s">
        <v>815</v>
      </c>
      <c r="G1045" s="253" t="s">
        <v>866</v>
      </c>
      <c r="H1045" s="241">
        <v>2616</v>
      </c>
      <c r="I1045" s="367" t="s">
        <v>680</v>
      </c>
      <c r="J1045" s="368" t="str">
        <f>IF(ISBLANK(INDEX('Policy Characteristics'!D:D,MATCH($C1045,'Policy Characteristics'!$C:$C,0))),"",INDEX('Policy Characteristics'!D:D,MATCH($C1045,'Policy Characteristics'!$C:$C,0)))</f>
        <v>Feedstock Shifting</v>
      </c>
      <c r="K1045" s="354" t="str">
        <f>IF(ISBLANK(INDEX('Policy Characteristics'!E:E,MATCH($C1045,'Policy Characteristics'!$C:$C,0))),"",INDEX('Policy Characteristics'!E:E,MATCH($C1045,'Policy Characteristics'!$C:$C,0)))</f>
        <v>indst feedstock shifting</v>
      </c>
      <c r="L1045" s="222">
        <f>IF(ISBLANK(INDEX('Policy Characteristics'!F:F,MATCH($C1045,'Policy Characteristics'!$C:$C,0))),"",INDEX('Policy Characteristics'!F:F,MATCH($C1045,'Policy Characteristics'!$C:$C,0)))</f>
        <v>0</v>
      </c>
      <c r="M1045" s="222">
        <f>IF(ISBLANK(INDEX('Policy Characteristics'!G:G,MATCH($C1045,'Policy Characteristics'!$C:$C,0))),"",INDEX('Policy Characteristics'!G:G,MATCH($C1045,'Policy Characteristics'!$C:$C,0)))</f>
        <v>1</v>
      </c>
      <c r="N1045" s="222">
        <f>IF(ISBLANK(INDEX('Policy Characteristics'!H:H,MATCH($C1045,'Policy Characteristics'!$C:$C,0))),"",INDEX('Policy Characteristics'!H:H,MATCH($C1045,'Policy Characteristics'!$C:$C,0)))</f>
        <v>0.01</v>
      </c>
      <c r="O1045" s="354" t="str">
        <f>IF(ISBLANK(INDEX('Policy Characteristics'!I:I,MATCH($C1045,'Policy Characteristics'!$C:$C,0))),"",INDEX('Policy Characteristics'!I:I,MATCH($C1045,'Policy Characteristics'!$C:$C,0)))</f>
        <v>% of potential achieved</v>
      </c>
      <c r="P1045" s="354" t="str">
        <f>IF(ISBLANK(INDEX('Policy Characteristics'!J:J,MATCH($C1045,'Policy Characteristics'!$C:$C,0))),"",INDEX('Policy Characteristics'!J:J,MATCH($C1045,'Policy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354" t="str">
        <f>IF(ISBLANK(INDEX('Policy Characteristics'!K:K,MATCH($C1045,'Policy Characteristics'!$C:$C,0))),"",INDEX('Policy Characteristics'!K:K,MATCH($C1045,'Policy Characteristics'!$C:$C,0)))</f>
        <v/>
      </c>
      <c r="R1045" s="354" t="str">
        <f>IF(ISBLANK(INDEX('Policy Characteristics'!L:L,MATCH($C1045,'Policy Characteristics'!$C:$C,0))),"",INDEX('Policy Characteristics'!L:L,MATCH($C1045,'Policy Characteristics'!$C:$C,0)))</f>
        <v/>
      </c>
    </row>
    <row r="1046" spans="1:18" s="345" customFormat="1" ht="19.899999999999999" customHeight="1">
      <c r="A1046" s="354" t="str">
        <f>IF(ISBLANK(INDEX('Policy Characteristics'!A:A,MATCH($C1046,'Policy Characteristics'!$C:$C,0))),"",INDEX('Policy Characteristics'!A:A,MATCH($C1046,'Policy Characteristics'!$C:$C,0)))</f>
        <v>Industry</v>
      </c>
      <c r="B1046" s="366" t="str">
        <f>IF(ISBLANK(INDEX('Policy Characteristics'!B:B,MATCH($C1046,'Policy Characteristics'!$C:$C,0))),"",INDEX('Policy Characteristics'!B:B,MATCH($C1046,'Policy Characteristics'!$C:$C,0)))</f>
        <v>Feedstock Shifting</v>
      </c>
      <c r="C1046" s="354" t="str">
        <f t="shared" si="44"/>
        <v>Fraction of Feedstock Shifted</v>
      </c>
      <c r="D1046" s="348" t="s">
        <v>814</v>
      </c>
      <c r="E1046" s="253" t="s">
        <v>867</v>
      </c>
      <c r="F1046" t="s">
        <v>815</v>
      </c>
      <c r="G1046" s="253" t="s">
        <v>868</v>
      </c>
      <c r="H1046" s="241">
        <v>2617</v>
      </c>
      <c r="I1046" s="367" t="s">
        <v>680</v>
      </c>
      <c r="J1046" s="368" t="str">
        <f>IF(ISBLANK(INDEX('Policy Characteristics'!D:D,MATCH($C1046,'Policy Characteristics'!$C:$C,0))),"",INDEX('Policy Characteristics'!D:D,MATCH($C1046,'Policy Characteristics'!$C:$C,0)))</f>
        <v>Feedstock Shifting</v>
      </c>
      <c r="K1046" s="354" t="str">
        <f>IF(ISBLANK(INDEX('Policy Characteristics'!E:E,MATCH($C1046,'Policy Characteristics'!$C:$C,0))),"",INDEX('Policy Characteristics'!E:E,MATCH($C1046,'Policy Characteristics'!$C:$C,0)))</f>
        <v>indst feedstock shifting</v>
      </c>
      <c r="L1046" s="222">
        <f>IF(ISBLANK(INDEX('Policy Characteristics'!F:F,MATCH($C1046,'Policy Characteristics'!$C:$C,0))),"",INDEX('Policy Characteristics'!F:F,MATCH($C1046,'Policy Characteristics'!$C:$C,0)))</f>
        <v>0</v>
      </c>
      <c r="M1046" s="222">
        <f>IF(ISBLANK(INDEX('Policy Characteristics'!G:G,MATCH($C1046,'Policy Characteristics'!$C:$C,0))),"",INDEX('Policy Characteristics'!G:G,MATCH($C1046,'Policy Characteristics'!$C:$C,0)))</f>
        <v>1</v>
      </c>
      <c r="N1046" s="222">
        <f>IF(ISBLANK(INDEX('Policy Characteristics'!H:H,MATCH($C1046,'Policy Characteristics'!$C:$C,0))),"",INDEX('Policy Characteristics'!H:H,MATCH($C1046,'Policy Characteristics'!$C:$C,0)))</f>
        <v>0.01</v>
      </c>
      <c r="O1046" s="354" t="str">
        <f>IF(ISBLANK(INDEX('Policy Characteristics'!I:I,MATCH($C1046,'Policy Characteristics'!$C:$C,0))),"",INDEX('Policy Characteristics'!I:I,MATCH($C1046,'Policy Characteristics'!$C:$C,0)))</f>
        <v>% of potential achieved</v>
      </c>
      <c r="P1046" s="354" t="str">
        <f>IF(ISBLANK(INDEX('Policy Characteristics'!J:J,MATCH($C1046,'Policy Characteristics'!$C:$C,0))),"",INDEX('Policy Characteristics'!J:J,MATCH($C1046,'Policy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354" t="str">
        <f>IF(ISBLANK(INDEX('Policy Characteristics'!K:K,MATCH($C1046,'Policy Characteristics'!$C:$C,0))),"",INDEX('Policy Characteristics'!K:K,MATCH($C1046,'Policy Characteristics'!$C:$C,0)))</f>
        <v/>
      </c>
      <c r="R1046" s="354" t="str">
        <f>IF(ISBLANK(INDEX('Policy Characteristics'!L:L,MATCH($C1046,'Policy Characteristics'!$C:$C,0))),"",INDEX('Policy Characteristics'!L:L,MATCH($C1046,'Policy Characteristics'!$C:$C,0)))</f>
        <v/>
      </c>
    </row>
    <row r="1047" spans="1:18" s="345" customFormat="1" ht="19.899999999999999" customHeight="1">
      <c r="A1047" s="354" t="str">
        <f>IF(ISBLANK(INDEX('Policy Characteristics'!A:A,MATCH($C1047,'Policy Characteristics'!$C:$C,0))),"",INDEX('Policy Characteristics'!A:A,MATCH($C1047,'Policy Characteristics'!$C:$C,0)))</f>
        <v>Industry</v>
      </c>
      <c r="B1047" s="366" t="str">
        <f>IF(ISBLANK(INDEX('Policy Characteristics'!B:B,MATCH($C1047,'Policy Characteristics'!$C:$C,0))),"",INDEX('Policy Characteristics'!B:B,MATCH($C1047,'Policy Characteristics'!$C:$C,0)))</f>
        <v>Feedstock Shifting</v>
      </c>
      <c r="C1047" s="354" t="str">
        <f t="shared" si="44"/>
        <v>Fraction of Feedstock Shifted</v>
      </c>
      <c r="D1047" s="348" t="s">
        <v>814</v>
      </c>
      <c r="E1047" s="253" t="s">
        <v>869</v>
      </c>
      <c r="F1047" t="s">
        <v>815</v>
      </c>
      <c r="G1047" s="253" t="s">
        <v>870</v>
      </c>
      <c r="H1047" s="241">
        <v>2618</v>
      </c>
      <c r="I1047" s="367" t="s">
        <v>680</v>
      </c>
      <c r="J1047" s="368" t="str">
        <f>IF(ISBLANK(INDEX('Policy Characteristics'!D:D,MATCH($C1047,'Policy Characteristics'!$C:$C,0))),"",INDEX('Policy Characteristics'!D:D,MATCH($C1047,'Policy Characteristics'!$C:$C,0)))</f>
        <v>Feedstock Shifting</v>
      </c>
      <c r="K1047" s="354" t="str">
        <f>IF(ISBLANK(INDEX('Policy Characteristics'!E:E,MATCH($C1047,'Policy Characteristics'!$C:$C,0))),"",INDEX('Policy Characteristics'!E:E,MATCH($C1047,'Policy Characteristics'!$C:$C,0)))</f>
        <v>indst feedstock shifting</v>
      </c>
      <c r="L1047" s="222">
        <f>IF(ISBLANK(INDEX('Policy Characteristics'!F:F,MATCH($C1047,'Policy Characteristics'!$C:$C,0))),"",INDEX('Policy Characteristics'!F:F,MATCH($C1047,'Policy Characteristics'!$C:$C,0)))</f>
        <v>0</v>
      </c>
      <c r="M1047" s="222">
        <f>IF(ISBLANK(INDEX('Policy Characteristics'!G:G,MATCH($C1047,'Policy Characteristics'!$C:$C,0))),"",INDEX('Policy Characteristics'!G:G,MATCH($C1047,'Policy Characteristics'!$C:$C,0)))</f>
        <v>1</v>
      </c>
      <c r="N1047" s="222">
        <f>IF(ISBLANK(INDEX('Policy Characteristics'!H:H,MATCH($C1047,'Policy Characteristics'!$C:$C,0))),"",INDEX('Policy Characteristics'!H:H,MATCH($C1047,'Policy Characteristics'!$C:$C,0)))</f>
        <v>0.01</v>
      </c>
      <c r="O1047" s="354" t="str">
        <f>IF(ISBLANK(INDEX('Policy Characteristics'!I:I,MATCH($C1047,'Policy Characteristics'!$C:$C,0))),"",INDEX('Policy Characteristics'!I:I,MATCH($C1047,'Policy Characteristics'!$C:$C,0)))</f>
        <v>% of potential achieved</v>
      </c>
      <c r="P1047" s="354" t="str">
        <f>IF(ISBLANK(INDEX('Policy Characteristics'!J:J,MATCH($C1047,'Policy Characteristics'!$C:$C,0))),"",INDEX('Policy Characteristics'!J:J,MATCH($C1047,'Policy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354" t="str">
        <f>IF(ISBLANK(INDEX('Policy Characteristics'!K:K,MATCH($C1047,'Policy Characteristics'!$C:$C,0))),"",INDEX('Policy Characteristics'!K:K,MATCH($C1047,'Policy Characteristics'!$C:$C,0)))</f>
        <v/>
      </c>
      <c r="R1047" s="354" t="str">
        <f>IF(ISBLANK(INDEX('Policy Characteristics'!L:L,MATCH($C1047,'Policy Characteristics'!$C:$C,0))),"",INDEX('Policy Characteristics'!L:L,MATCH($C1047,'Policy Characteristics'!$C:$C,0)))</f>
        <v/>
      </c>
    </row>
    <row r="1048" spans="1:18" s="345" customFormat="1" ht="19.899999999999999" customHeight="1">
      <c r="A1048" s="354" t="str">
        <f>IF(ISBLANK(INDEX('Policy Characteristics'!A:A,MATCH($C1048,'Policy Characteristics'!$C:$C,0))),"",INDEX('Policy Characteristics'!A:A,MATCH($C1048,'Policy Characteristics'!$C:$C,0)))</f>
        <v>Industry</v>
      </c>
      <c r="B1048" s="366" t="str">
        <f>IF(ISBLANK(INDEX('Policy Characteristics'!B:B,MATCH($C1048,'Policy Characteristics'!$C:$C,0))),"",INDEX('Policy Characteristics'!B:B,MATCH($C1048,'Policy Characteristics'!$C:$C,0)))</f>
        <v>Feedstock Shifting</v>
      </c>
      <c r="C1048" s="354" t="str">
        <f t="shared" si="44"/>
        <v>Fraction of Feedstock Shifted</v>
      </c>
      <c r="D1048" s="348" t="s">
        <v>814</v>
      </c>
      <c r="E1048" s="253" t="s">
        <v>871</v>
      </c>
      <c r="F1048" t="s">
        <v>815</v>
      </c>
      <c r="G1048" s="253" t="s">
        <v>872</v>
      </c>
      <c r="H1048" s="241">
        <v>2619</v>
      </c>
      <c r="I1048" s="367" t="s">
        <v>680</v>
      </c>
      <c r="J1048" s="368" t="str">
        <f>IF(ISBLANK(INDEX('Policy Characteristics'!D:D,MATCH($C1048,'Policy Characteristics'!$C:$C,0))),"",INDEX('Policy Characteristics'!D:D,MATCH($C1048,'Policy Characteristics'!$C:$C,0)))</f>
        <v>Feedstock Shifting</v>
      </c>
      <c r="K1048" s="354" t="str">
        <f>IF(ISBLANK(INDEX('Policy Characteristics'!E:E,MATCH($C1048,'Policy Characteristics'!$C:$C,0))),"",INDEX('Policy Characteristics'!E:E,MATCH($C1048,'Policy Characteristics'!$C:$C,0)))</f>
        <v>indst feedstock shifting</v>
      </c>
      <c r="L1048" s="222">
        <f>IF(ISBLANK(INDEX('Policy Characteristics'!F:F,MATCH($C1048,'Policy Characteristics'!$C:$C,0))),"",INDEX('Policy Characteristics'!F:F,MATCH($C1048,'Policy Characteristics'!$C:$C,0)))</f>
        <v>0</v>
      </c>
      <c r="M1048" s="222">
        <f>IF(ISBLANK(INDEX('Policy Characteristics'!G:G,MATCH($C1048,'Policy Characteristics'!$C:$C,0))),"",INDEX('Policy Characteristics'!G:G,MATCH($C1048,'Policy Characteristics'!$C:$C,0)))</f>
        <v>1</v>
      </c>
      <c r="N1048" s="222">
        <f>IF(ISBLANK(INDEX('Policy Characteristics'!H:H,MATCH($C1048,'Policy Characteristics'!$C:$C,0))),"",INDEX('Policy Characteristics'!H:H,MATCH($C1048,'Policy Characteristics'!$C:$C,0)))</f>
        <v>0.01</v>
      </c>
      <c r="O1048" s="354" t="str">
        <f>IF(ISBLANK(INDEX('Policy Characteristics'!I:I,MATCH($C1048,'Policy Characteristics'!$C:$C,0))),"",INDEX('Policy Characteristics'!I:I,MATCH($C1048,'Policy Characteristics'!$C:$C,0)))</f>
        <v>% of potential achieved</v>
      </c>
      <c r="P1048" s="354" t="str">
        <f>IF(ISBLANK(INDEX('Policy Characteristics'!J:J,MATCH($C1048,'Policy Characteristics'!$C:$C,0))),"",INDEX('Policy Characteristics'!J:J,MATCH($C1048,'Policy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354" t="str">
        <f>IF(ISBLANK(INDEX('Policy Characteristics'!K:K,MATCH($C1048,'Policy Characteristics'!$C:$C,0))),"",INDEX('Policy Characteristics'!K:K,MATCH($C1048,'Policy Characteristics'!$C:$C,0)))</f>
        <v/>
      </c>
      <c r="R1048" s="354" t="str">
        <f>IF(ISBLANK(INDEX('Policy Characteristics'!L:L,MATCH($C1048,'Policy Characteristics'!$C:$C,0))),"",INDEX('Policy Characteristics'!L:L,MATCH($C1048,'Policy Characteristics'!$C:$C,0)))</f>
        <v/>
      </c>
    </row>
    <row r="1049" spans="1:18" s="345" customFormat="1" ht="19.899999999999999" customHeight="1">
      <c r="A1049" s="354" t="str">
        <f>IF(ISBLANK(INDEX('Policy Characteristics'!A:A,MATCH($C1049,'Policy Characteristics'!$C:$C,0))),"",INDEX('Policy Characteristics'!A:A,MATCH($C1049,'Policy Characteristics'!$C:$C,0)))</f>
        <v>Industry</v>
      </c>
      <c r="B1049" s="366" t="str">
        <f>IF(ISBLANK(INDEX('Policy Characteristics'!B:B,MATCH($C1049,'Policy Characteristics'!$C:$C,0))),"",INDEX('Policy Characteristics'!B:B,MATCH($C1049,'Policy Characteristics'!$C:$C,0)))</f>
        <v>Feedstock Shifting</v>
      </c>
      <c r="C1049" s="354" t="str">
        <f t="shared" si="44"/>
        <v>Fraction of Feedstock Shifted</v>
      </c>
      <c r="D1049" s="348" t="s">
        <v>816</v>
      </c>
      <c r="E1049" s="253" t="s">
        <v>853</v>
      </c>
      <c r="F1049" t="s">
        <v>817</v>
      </c>
      <c r="G1049" s="253" t="s">
        <v>854</v>
      </c>
      <c r="H1049" s="241">
        <v>2620</v>
      </c>
      <c r="I1049" s="367" t="s">
        <v>680</v>
      </c>
      <c r="J1049" s="368" t="str">
        <f>IF(ISBLANK(INDEX('Policy Characteristics'!D:D,MATCH($C1049,'Policy Characteristics'!$C:$C,0))),"",INDEX('Policy Characteristics'!D:D,MATCH($C1049,'Policy Characteristics'!$C:$C,0)))</f>
        <v>Feedstock Shifting</v>
      </c>
      <c r="K1049" s="354" t="str">
        <f>IF(ISBLANK(INDEX('Policy Characteristics'!E:E,MATCH($C1049,'Policy Characteristics'!$C:$C,0))),"",INDEX('Policy Characteristics'!E:E,MATCH($C1049,'Policy Characteristics'!$C:$C,0)))</f>
        <v>indst feedstock shifting</v>
      </c>
      <c r="L1049" s="222">
        <f>IF(ISBLANK(INDEX('Policy Characteristics'!F:F,MATCH($C1049,'Policy Characteristics'!$C:$C,0))),"",INDEX('Policy Characteristics'!F:F,MATCH($C1049,'Policy Characteristics'!$C:$C,0)))</f>
        <v>0</v>
      </c>
      <c r="M1049" s="222">
        <f>IF(ISBLANK(INDEX('Policy Characteristics'!G:G,MATCH($C1049,'Policy Characteristics'!$C:$C,0))),"",INDEX('Policy Characteristics'!G:G,MATCH($C1049,'Policy Characteristics'!$C:$C,0)))</f>
        <v>1</v>
      </c>
      <c r="N1049" s="222">
        <f>IF(ISBLANK(INDEX('Policy Characteristics'!H:H,MATCH($C1049,'Policy Characteristics'!$C:$C,0))),"",INDEX('Policy Characteristics'!H:H,MATCH($C1049,'Policy Characteristics'!$C:$C,0)))</f>
        <v>0.01</v>
      </c>
      <c r="O1049" s="354" t="str">
        <f>IF(ISBLANK(INDEX('Policy Characteristics'!I:I,MATCH($C1049,'Policy Characteristics'!$C:$C,0))),"",INDEX('Policy Characteristics'!I:I,MATCH($C1049,'Policy Characteristics'!$C:$C,0)))</f>
        <v>% of potential achieved</v>
      </c>
      <c r="P1049" s="354" t="str">
        <f>IF(ISBLANK(INDEX('Policy Characteristics'!J:J,MATCH($C1049,'Policy Characteristics'!$C:$C,0))),"",INDEX('Policy Characteristics'!J:J,MATCH($C1049,'Policy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354" t="str">
        <f>IF(ISBLANK(INDEX('Policy Characteristics'!K:K,MATCH($C1049,'Policy Characteristics'!$C:$C,0))),"",INDEX('Policy Characteristics'!K:K,MATCH($C1049,'Policy Characteristics'!$C:$C,0)))</f>
        <v/>
      </c>
      <c r="R1049" s="354" t="str">
        <f>IF(ISBLANK(INDEX('Policy Characteristics'!L:L,MATCH($C1049,'Policy Characteristics'!$C:$C,0))),"",INDEX('Policy Characteristics'!L:L,MATCH($C1049,'Policy Characteristics'!$C:$C,0)))</f>
        <v/>
      </c>
    </row>
    <row r="1050" spans="1:18" s="345" customFormat="1" ht="19.899999999999999" customHeight="1">
      <c r="A1050" s="354" t="str">
        <f>IF(ISBLANK(INDEX('Policy Characteristics'!A:A,MATCH($C1050,'Policy Characteristics'!$C:$C,0))),"",INDEX('Policy Characteristics'!A:A,MATCH($C1050,'Policy Characteristics'!$C:$C,0)))</f>
        <v>Industry</v>
      </c>
      <c r="B1050" s="366" t="str">
        <f>IF(ISBLANK(INDEX('Policy Characteristics'!B:B,MATCH($C1050,'Policy Characteristics'!$C:$C,0))),"",INDEX('Policy Characteristics'!B:B,MATCH($C1050,'Policy Characteristics'!$C:$C,0)))</f>
        <v>Feedstock Shifting</v>
      </c>
      <c r="C1050" s="354" t="str">
        <f t="shared" si="44"/>
        <v>Fraction of Feedstock Shifted</v>
      </c>
      <c r="D1050" s="348" t="s">
        <v>816</v>
      </c>
      <c r="E1050" s="253" t="s">
        <v>855</v>
      </c>
      <c r="F1050" t="s">
        <v>817</v>
      </c>
      <c r="G1050" s="253" t="s">
        <v>856</v>
      </c>
      <c r="H1050" s="241">
        <v>2621</v>
      </c>
      <c r="I1050" s="367" t="s">
        <v>680</v>
      </c>
      <c r="J1050" s="368" t="str">
        <f>IF(ISBLANK(INDEX('Policy Characteristics'!D:D,MATCH($C1050,'Policy Characteristics'!$C:$C,0))),"",INDEX('Policy Characteristics'!D:D,MATCH($C1050,'Policy Characteristics'!$C:$C,0)))</f>
        <v>Feedstock Shifting</v>
      </c>
      <c r="K1050" s="354" t="str">
        <f>IF(ISBLANK(INDEX('Policy Characteristics'!E:E,MATCH($C1050,'Policy Characteristics'!$C:$C,0))),"",INDEX('Policy Characteristics'!E:E,MATCH($C1050,'Policy Characteristics'!$C:$C,0)))</f>
        <v>indst feedstock shifting</v>
      </c>
      <c r="L1050" s="222">
        <f>IF(ISBLANK(INDEX('Policy Characteristics'!F:F,MATCH($C1050,'Policy Characteristics'!$C:$C,0))),"",INDEX('Policy Characteristics'!F:F,MATCH($C1050,'Policy Characteristics'!$C:$C,0)))</f>
        <v>0</v>
      </c>
      <c r="M1050" s="222">
        <f>IF(ISBLANK(INDEX('Policy Characteristics'!G:G,MATCH($C1050,'Policy Characteristics'!$C:$C,0))),"",INDEX('Policy Characteristics'!G:G,MATCH($C1050,'Policy Characteristics'!$C:$C,0)))</f>
        <v>1</v>
      </c>
      <c r="N1050" s="222">
        <f>IF(ISBLANK(INDEX('Policy Characteristics'!H:H,MATCH($C1050,'Policy Characteristics'!$C:$C,0))),"",INDEX('Policy Characteristics'!H:H,MATCH($C1050,'Policy Characteristics'!$C:$C,0)))</f>
        <v>0.01</v>
      </c>
      <c r="O1050" s="354" t="str">
        <f>IF(ISBLANK(INDEX('Policy Characteristics'!I:I,MATCH($C1050,'Policy Characteristics'!$C:$C,0))),"",INDEX('Policy Characteristics'!I:I,MATCH($C1050,'Policy Characteristics'!$C:$C,0)))</f>
        <v>% of potential achieved</v>
      </c>
      <c r="P1050" s="354" t="str">
        <f>IF(ISBLANK(INDEX('Policy Characteristics'!J:J,MATCH($C1050,'Policy Characteristics'!$C:$C,0))),"",INDEX('Policy Characteristics'!J:J,MATCH($C1050,'Policy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354" t="str">
        <f>IF(ISBLANK(INDEX('Policy Characteristics'!K:K,MATCH($C1050,'Policy Characteristics'!$C:$C,0))),"",INDEX('Policy Characteristics'!K:K,MATCH($C1050,'Policy Characteristics'!$C:$C,0)))</f>
        <v/>
      </c>
      <c r="R1050" s="354" t="str">
        <f>IF(ISBLANK(INDEX('Policy Characteristics'!L:L,MATCH($C1050,'Policy Characteristics'!$C:$C,0))),"",INDEX('Policy Characteristics'!L:L,MATCH($C1050,'Policy Characteristics'!$C:$C,0)))</f>
        <v/>
      </c>
    </row>
    <row r="1051" spans="1:18" s="345" customFormat="1" ht="19.899999999999999" customHeight="1">
      <c r="A1051" s="354" t="str">
        <f>IF(ISBLANK(INDEX('Policy Characteristics'!A:A,MATCH($C1051,'Policy Characteristics'!$C:$C,0))),"",INDEX('Policy Characteristics'!A:A,MATCH($C1051,'Policy Characteristics'!$C:$C,0)))</f>
        <v>Industry</v>
      </c>
      <c r="B1051" s="366" t="str">
        <f>IF(ISBLANK(INDEX('Policy Characteristics'!B:B,MATCH($C1051,'Policy Characteristics'!$C:$C,0))),"",INDEX('Policy Characteristics'!B:B,MATCH($C1051,'Policy Characteristics'!$C:$C,0)))</f>
        <v>Feedstock Shifting</v>
      </c>
      <c r="C1051" s="354" t="str">
        <f t="shared" si="44"/>
        <v>Fraction of Feedstock Shifted</v>
      </c>
      <c r="D1051" s="348" t="s">
        <v>816</v>
      </c>
      <c r="E1051" s="253" t="s">
        <v>857</v>
      </c>
      <c r="F1051" t="s">
        <v>817</v>
      </c>
      <c r="G1051" s="253" t="s">
        <v>858</v>
      </c>
      <c r="H1051" s="241">
        <v>2622</v>
      </c>
      <c r="I1051" s="367" t="s">
        <v>680</v>
      </c>
      <c r="J1051" s="368" t="str">
        <f>IF(ISBLANK(INDEX('Policy Characteristics'!D:D,MATCH($C1051,'Policy Characteristics'!$C:$C,0))),"",INDEX('Policy Characteristics'!D:D,MATCH($C1051,'Policy Characteristics'!$C:$C,0)))</f>
        <v>Feedstock Shifting</v>
      </c>
      <c r="K1051" s="354" t="str">
        <f>IF(ISBLANK(INDEX('Policy Characteristics'!E:E,MATCH($C1051,'Policy Characteristics'!$C:$C,0))),"",INDEX('Policy Characteristics'!E:E,MATCH($C1051,'Policy Characteristics'!$C:$C,0)))</f>
        <v>indst feedstock shifting</v>
      </c>
      <c r="L1051" s="222">
        <f>IF(ISBLANK(INDEX('Policy Characteristics'!F:F,MATCH($C1051,'Policy Characteristics'!$C:$C,0))),"",INDEX('Policy Characteristics'!F:F,MATCH($C1051,'Policy Characteristics'!$C:$C,0)))</f>
        <v>0</v>
      </c>
      <c r="M1051" s="222">
        <f>IF(ISBLANK(INDEX('Policy Characteristics'!G:G,MATCH($C1051,'Policy Characteristics'!$C:$C,0))),"",INDEX('Policy Characteristics'!G:G,MATCH($C1051,'Policy Characteristics'!$C:$C,0)))</f>
        <v>1</v>
      </c>
      <c r="N1051" s="222">
        <f>IF(ISBLANK(INDEX('Policy Characteristics'!H:H,MATCH($C1051,'Policy Characteristics'!$C:$C,0))),"",INDEX('Policy Characteristics'!H:H,MATCH($C1051,'Policy Characteristics'!$C:$C,0)))</f>
        <v>0.01</v>
      </c>
      <c r="O1051" s="354" t="str">
        <f>IF(ISBLANK(INDEX('Policy Characteristics'!I:I,MATCH($C1051,'Policy Characteristics'!$C:$C,0))),"",INDEX('Policy Characteristics'!I:I,MATCH($C1051,'Policy Characteristics'!$C:$C,0)))</f>
        <v>% of potential achieved</v>
      </c>
      <c r="P1051" s="354" t="str">
        <f>IF(ISBLANK(INDEX('Policy Characteristics'!J:J,MATCH($C1051,'Policy Characteristics'!$C:$C,0))),"",INDEX('Policy Characteristics'!J:J,MATCH($C1051,'Policy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354" t="str">
        <f>IF(ISBLANK(INDEX('Policy Characteristics'!K:K,MATCH($C1051,'Policy Characteristics'!$C:$C,0))),"",INDEX('Policy Characteristics'!K:K,MATCH($C1051,'Policy Characteristics'!$C:$C,0)))</f>
        <v/>
      </c>
      <c r="R1051" s="354" t="str">
        <f>IF(ISBLANK(INDEX('Policy Characteristics'!L:L,MATCH($C1051,'Policy Characteristics'!$C:$C,0))),"",INDEX('Policy Characteristics'!L:L,MATCH($C1051,'Policy Characteristics'!$C:$C,0)))</f>
        <v/>
      </c>
    </row>
    <row r="1052" spans="1:18" s="345" customFormat="1" ht="19.899999999999999" customHeight="1">
      <c r="A1052" s="354" t="str">
        <f>IF(ISBLANK(INDEX('Policy Characteristics'!A:A,MATCH($C1052,'Policy Characteristics'!$C:$C,0))),"",INDEX('Policy Characteristics'!A:A,MATCH($C1052,'Policy Characteristics'!$C:$C,0)))</f>
        <v>Industry</v>
      </c>
      <c r="B1052" s="366" t="str">
        <f>IF(ISBLANK(INDEX('Policy Characteristics'!B:B,MATCH($C1052,'Policy Characteristics'!$C:$C,0))),"",INDEX('Policy Characteristics'!B:B,MATCH($C1052,'Policy Characteristics'!$C:$C,0)))</f>
        <v>Feedstock Shifting</v>
      </c>
      <c r="C1052" s="354" t="str">
        <f t="shared" si="44"/>
        <v>Fraction of Feedstock Shifted</v>
      </c>
      <c r="D1052" s="348" t="s">
        <v>816</v>
      </c>
      <c r="E1052" s="253" t="s">
        <v>859</v>
      </c>
      <c r="F1052" t="s">
        <v>817</v>
      </c>
      <c r="G1052" s="253" t="s">
        <v>860</v>
      </c>
      <c r="H1052" s="241">
        <v>2623</v>
      </c>
      <c r="I1052" s="367" t="s">
        <v>680</v>
      </c>
      <c r="J1052" s="368" t="str">
        <f>IF(ISBLANK(INDEX('Policy Characteristics'!D:D,MATCH($C1052,'Policy Characteristics'!$C:$C,0))),"",INDEX('Policy Characteristics'!D:D,MATCH($C1052,'Policy Characteristics'!$C:$C,0)))</f>
        <v>Feedstock Shifting</v>
      </c>
      <c r="K1052" s="354" t="str">
        <f>IF(ISBLANK(INDEX('Policy Characteristics'!E:E,MATCH($C1052,'Policy Characteristics'!$C:$C,0))),"",INDEX('Policy Characteristics'!E:E,MATCH($C1052,'Policy Characteristics'!$C:$C,0)))</f>
        <v>indst feedstock shifting</v>
      </c>
      <c r="L1052" s="222">
        <f>IF(ISBLANK(INDEX('Policy Characteristics'!F:F,MATCH($C1052,'Policy Characteristics'!$C:$C,0))),"",INDEX('Policy Characteristics'!F:F,MATCH($C1052,'Policy Characteristics'!$C:$C,0)))</f>
        <v>0</v>
      </c>
      <c r="M1052" s="222">
        <f>IF(ISBLANK(INDEX('Policy Characteristics'!G:G,MATCH($C1052,'Policy Characteristics'!$C:$C,0))),"",INDEX('Policy Characteristics'!G:G,MATCH($C1052,'Policy Characteristics'!$C:$C,0)))</f>
        <v>1</v>
      </c>
      <c r="N1052" s="222">
        <f>IF(ISBLANK(INDEX('Policy Characteristics'!H:H,MATCH($C1052,'Policy Characteristics'!$C:$C,0))),"",INDEX('Policy Characteristics'!H:H,MATCH($C1052,'Policy Characteristics'!$C:$C,0)))</f>
        <v>0.01</v>
      </c>
      <c r="O1052" s="354" t="str">
        <f>IF(ISBLANK(INDEX('Policy Characteristics'!I:I,MATCH($C1052,'Policy Characteristics'!$C:$C,0))),"",INDEX('Policy Characteristics'!I:I,MATCH($C1052,'Policy Characteristics'!$C:$C,0)))</f>
        <v>% of potential achieved</v>
      </c>
      <c r="P1052" s="354" t="str">
        <f>IF(ISBLANK(INDEX('Policy Characteristics'!J:J,MATCH($C1052,'Policy Characteristics'!$C:$C,0))),"",INDEX('Policy Characteristics'!J:J,MATCH($C1052,'Policy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354" t="str">
        <f>IF(ISBLANK(INDEX('Policy Characteristics'!K:K,MATCH($C1052,'Policy Characteristics'!$C:$C,0))),"",INDEX('Policy Characteristics'!K:K,MATCH($C1052,'Policy Characteristics'!$C:$C,0)))</f>
        <v/>
      </c>
      <c r="R1052" s="354" t="str">
        <f>IF(ISBLANK(INDEX('Policy Characteristics'!L:L,MATCH($C1052,'Policy Characteristics'!$C:$C,0))),"",INDEX('Policy Characteristics'!L:L,MATCH($C1052,'Policy Characteristics'!$C:$C,0)))</f>
        <v/>
      </c>
    </row>
    <row r="1053" spans="1:18" s="345" customFormat="1" ht="19.899999999999999" customHeight="1">
      <c r="A1053" s="354" t="str">
        <f>IF(ISBLANK(INDEX('Policy Characteristics'!A:A,MATCH($C1053,'Policy Characteristics'!$C:$C,0))),"",INDEX('Policy Characteristics'!A:A,MATCH($C1053,'Policy Characteristics'!$C:$C,0)))</f>
        <v>Industry</v>
      </c>
      <c r="B1053" s="366" t="str">
        <f>IF(ISBLANK(INDEX('Policy Characteristics'!B:B,MATCH($C1053,'Policy Characteristics'!$C:$C,0))),"",INDEX('Policy Characteristics'!B:B,MATCH($C1053,'Policy Characteristics'!$C:$C,0)))</f>
        <v>Feedstock Shifting</v>
      </c>
      <c r="C1053" s="354" t="str">
        <f t="shared" si="44"/>
        <v>Fraction of Feedstock Shifted</v>
      </c>
      <c r="D1053" s="348" t="s">
        <v>816</v>
      </c>
      <c r="E1053" s="253" t="s">
        <v>861</v>
      </c>
      <c r="F1053" t="s">
        <v>817</v>
      </c>
      <c r="G1053" s="253" t="s">
        <v>862</v>
      </c>
      <c r="H1053" s="241">
        <v>2624</v>
      </c>
      <c r="I1053" s="367" t="s">
        <v>680</v>
      </c>
      <c r="J1053" s="368" t="str">
        <f>IF(ISBLANK(INDEX('Policy Characteristics'!D:D,MATCH($C1053,'Policy Characteristics'!$C:$C,0))),"",INDEX('Policy Characteristics'!D:D,MATCH($C1053,'Policy Characteristics'!$C:$C,0)))</f>
        <v>Feedstock Shifting</v>
      </c>
      <c r="K1053" s="354" t="str">
        <f>IF(ISBLANK(INDEX('Policy Characteristics'!E:E,MATCH($C1053,'Policy Characteristics'!$C:$C,0))),"",INDEX('Policy Characteristics'!E:E,MATCH($C1053,'Policy Characteristics'!$C:$C,0)))</f>
        <v>indst feedstock shifting</v>
      </c>
      <c r="L1053" s="222">
        <f>IF(ISBLANK(INDEX('Policy Characteristics'!F:F,MATCH($C1053,'Policy Characteristics'!$C:$C,0))),"",INDEX('Policy Characteristics'!F:F,MATCH($C1053,'Policy Characteristics'!$C:$C,0)))</f>
        <v>0</v>
      </c>
      <c r="M1053" s="222">
        <f>IF(ISBLANK(INDEX('Policy Characteristics'!G:G,MATCH($C1053,'Policy Characteristics'!$C:$C,0))),"",INDEX('Policy Characteristics'!G:G,MATCH($C1053,'Policy Characteristics'!$C:$C,0)))</f>
        <v>1</v>
      </c>
      <c r="N1053" s="222">
        <f>IF(ISBLANK(INDEX('Policy Characteristics'!H:H,MATCH($C1053,'Policy Characteristics'!$C:$C,0))),"",INDEX('Policy Characteristics'!H:H,MATCH($C1053,'Policy Characteristics'!$C:$C,0)))</f>
        <v>0.01</v>
      </c>
      <c r="O1053" s="354" t="str">
        <f>IF(ISBLANK(INDEX('Policy Characteristics'!I:I,MATCH($C1053,'Policy Characteristics'!$C:$C,0))),"",INDEX('Policy Characteristics'!I:I,MATCH($C1053,'Policy Characteristics'!$C:$C,0)))</f>
        <v>% of potential achieved</v>
      </c>
      <c r="P1053" s="354" t="str">
        <f>IF(ISBLANK(INDEX('Policy Characteristics'!J:J,MATCH($C1053,'Policy Characteristics'!$C:$C,0))),"",INDEX('Policy Characteristics'!J:J,MATCH($C1053,'Policy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354" t="str">
        <f>IF(ISBLANK(INDEX('Policy Characteristics'!K:K,MATCH($C1053,'Policy Characteristics'!$C:$C,0))),"",INDEX('Policy Characteristics'!K:K,MATCH($C1053,'Policy Characteristics'!$C:$C,0)))</f>
        <v/>
      </c>
      <c r="R1053" s="354" t="str">
        <f>IF(ISBLANK(INDEX('Policy Characteristics'!L:L,MATCH($C1053,'Policy Characteristics'!$C:$C,0))),"",INDEX('Policy Characteristics'!L:L,MATCH($C1053,'Policy Characteristics'!$C:$C,0)))</f>
        <v/>
      </c>
    </row>
    <row r="1054" spans="1:18" s="345" customFormat="1" ht="19.899999999999999" customHeight="1">
      <c r="A1054" s="354" t="str">
        <f>IF(ISBLANK(INDEX('Policy Characteristics'!A:A,MATCH($C1054,'Policy Characteristics'!$C:$C,0))),"",INDEX('Policy Characteristics'!A:A,MATCH($C1054,'Policy Characteristics'!$C:$C,0)))</f>
        <v>Industry</v>
      </c>
      <c r="B1054" s="366" t="str">
        <f>IF(ISBLANK(INDEX('Policy Characteristics'!B:B,MATCH($C1054,'Policy Characteristics'!$C:$C,0))),"",INDEX('Policy Characteristics'!B:B,MATCH($C1054,'Policy Characteristics'!$C:$C,0)))</f>
        <v>Feedstock Shifting</v>
      </c>
      <c r="C1054" s="354" t="str">
        <f t="shared" si="44"/>
        <v>Fraction of Feedstock Shifted</v>
      </c>
      <c r="D1054" s="348" t="s">
        <v>816</v>
      </c>
      <c r="E1054" s="253" t="s">
        <v>863</v>
      </c>
      <c r="F1054" t="s">
        <v>817</v>
      </c>
      <c r="G1054" s="253" t="s">
        <v>864</v>
      </c>
      <c r="H1054" s="241">
        <v>2625</v>
      </c>
      <c r="I1054" s="367" t="s">
        <v>680</v>
      </c>
      <c r="J1054" s="368" t="str">
        <f>IF(ISBLANK(INDEX('Policy Characteristics'!D:D,MATCH($C1054,'Policy Characteristics'!$C:$C,0))),"",INDEX('Policy Characteristics'!D:D,MATCH($C1054,'Policy Characteristics'!$C:$C,0)))</f>
        <v>Feedstock Shifting</v>
      </c>
      <c r="K1054" s="354" t="str">
        <f>IF(ISBLANK(INDEX('Policy Characteristics'!E:E,MATCH($C1054,'Policy Characteristics'!$C:$C,0))),"",INDEX('Policy Characteristics'!E:E,MATCH($C1054,'Policy Characteristics'!$C:$C,0)))</f>
        <v>indst feedstock shifting</v>
      </c>
      <c r="L1054" s="222">
        <f>IF(ISBLANK(INDEX('Policy Characteristics'!F:F,MATCH($C1054,'Policy Characteristics'!$C:$C,0))),"",INDEX('Policy Characteristics'!F:F,MATCH($C1054,'Policy Characteristics'!$C:$C,0)))</f>
        <v>0</v>
      </c>
      <c r="M1054" s="222">
        <f>IF(ISBLANK(INDEX('Policy Characteristics'!G:G,MATCH($C1054,'Policy Characteristics'!$C:$C,0))),"",INDEX('Policy Characteristics'!G:G,MATCH($C1054,'Policy Characteristics'!$C:$C,0)))</f>
        <v>1</v>
      </c>
      <c r="N1054" s="222">
        <f>IF(ISBLANK(INDEX('Policy Characteristics'!H:H,MATCH($C1054,'Policy Characteristics'!$C:$C,0))),"",INDEX('Policy Characteristics'!H:H,MATCH($C1054,'Policy Characteristics'!$C:$C,0)))</f>
        <v>0.01</v>
      </c>
      <c r="O1054" s="354" t="str">
        <f>IF(ISBLANK(INDEX('Policy Characteristics'!I:I,MATCH($C1054,'Policy Characteristics'!$C:$C,0))),"",INDEX('Policy Characteristics'!I:I,MATCH($C1054,'Policy Characteristics'!$C:$C,0)))</f>
        <v>% of potential achieved</v>
      </c>
      <c r="P1054" s="354" t="str">
        <f>IF(ISBLANK(INDEX('Policy Characteristics'!J:J,MATCH($C1054,'Policy Characteristics'!$C:$C,0))),"",INDEX('Policy Characteristics'!J:J,MATCH($C1054,'Policy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354" t="str">
        <f>IF(ISBLANK(INDEX('Policy Characteristics'!K:K,MATCH($C1054,'Policy Characteristics'!$C:$C,0))),"",INDEX('Policy Characteristics'!K:K,MATCH($C1054,'Policy Characteristics'!$C:$C,0)))</f>
        <v/>
      </c>
      <c r="R1054" s="354" t="str">
        <f>IF(ISBLANK(INDEX('Policy Characteristics'!L:L,MATCH($C1054,'Policy Characteristics'!$C:$C,0))),"",INDEX('Policy Characteristics'!L:L,MATCH($C1054,'Policy Characteristics'!$C:$C,0)))</f>
        <v/>
      </c>
    </row>
    <row r="1055" spans="1:18" s="345" customFormat="1" ht="19.899999999999999" customHeight="1">
      <c r="A1055" s="354" t="str">
        <f>IF(ISBLANK(INDEX('Policy Characteristics'!A:A,MATCH($C1055,'Policy Characteristics'!$C:$C,0))),"",INDEX('Policy Characteristics'!A:A,MATCH($C1055,'Policy Characteristics'!$C:$C,0)))</f>
        <v>Industry</v>
      </c>
      <c r="B1055" s="366" t="str">
        <f>IF(ISBLANK(INDEX('Policy Characteristics'!B:B,MATCH($C1055,'Policy Characteristics'!$C:$C,0))),"",INDEX('Policy Characteristics'!B:B,MATCH($C1055,'Policy Characteristics'!$C:$C,0)))</f>
        <v>Feedstock Shifting</v>
      </c>
      <c r="C1055" s="354" t="str">
        <f t="shared" si="44"/>
        <v>Fraction of Feedstock Shifted</v>
      </c>
      <c r="D1055" s="348" t="s">
        <v>816</v>
      </c>
      <c r="E1055" s="253" t="s">
        <v>865</v>
      </c>
      <c r="F1055" t="s">
        <v>817</v>
      </c>
      <c r="G1055" s="253" t="s">
        <v>866</v>
      </c>
      <c r="H1055" s="241">
        <v>2626</v>
      </c>
      <c r="I1055" s="367" t="s">
        <v>680</v>
      </c>
      <c r="J1055" s="368" t="str">
        <f>IF(ISBLANK(INDEX('Policy Characteristics'!D:D,MATCH($C1055,'Policy Characteristics'!$C:$C,0))),"",INDEX('Policy Characteristics'!D:D,MATCH($C1055,'Policy Characteristics'!$C:$C,0)))</f>
        <v>Feedstock Shifting</v>
      </c>
      <c r="K1055" s="354" t="str">
        <f>IF(ISBLANK(INDEX('Policy Characteristics'!E:E,MATCH($C1055,'Policy Characteristics'!$C:$C,0))),"",INDEX('Policy Characteristics'!E:E,MATCH($C1055,'Policy Characteristics'!$C:$C,0)))</f>
        <v>indst feedstock shifting</v>
      </c>
      <c r="L1055" s="222">
        <f>IF(ISBLANK(INDEX('Policy Characteristics'!F:F,MATCH($C1055,'Policy Characteristics'!$C:$C,0))),"",INDEX('Policy Characteristics'!F:F,MATCH($C1055,'Policy Characteristics'!$C:$C,0)))</f>
        <v>0</v>
      </c>
      <c r="M1055" s="222">
        <f>IF(ISBLANK(INDEX('Policy Characteristics'!G:G,MATCH($C1055,'Policy Characteristics'!$C:$C,0))),"",INDEX('Policy Characteristics'!G:G,MATCH($C1055,'Policy Characteristics'!$C:$C,0)))</f>
        <v>1</v>
      </c>
      <c r="N1055" s="222">
        <f>IF(ISBLANK(INDEX('Policy Characteristics'!H:H,MATCH($C1055,'Policy Characteristics'!$C:$C,0))),"",INDEX('Policy Characteristics'!H:H,MATCH($C1055,'Policy Characteristics'!$C:$C,0)))</f>
        <v>0.01</v>
      </c>
      <c r="O1055" s="354" t="str">
        <f>IF(ISBLANK(INDEX('Policy Characteristics'!I:I,MATCH($C1055,'Policy Characteristics'!$C:$C,0))),"",INDEX('Policy Characteristics'!I:I,MATCH($C1055,'Policy Characteristics'!$C:$C,0)))</f>
        <v>% of potential achieved</v>
      </c>
      <c r="P1055" s="354" t="str">
        <f>IF(ISBLANK(INDEX('Policy Characteristics'!J:J,MATCH($C1055,'Policy Characteristics'!$C:$C,0))),"",INDEX('Policy Characteristics'!J:J,MATCH($C1055,'Policy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354" t="str">
        <f>IF(ISBLANK(INDEX('Policy Characteristics'!K:K,MATCH($C1055,'Policy Characteristics'!$C:$C,0))),"",INDEX('Policy Characteristics'!K:K,MATCH($C1055,'Policy Characteristics'!$C:$C,0)))</f>
        <v/>
      </c>
      <c r="R1055" s="354" t="str">
        <f>IF(ISBLANK(INDEX('Policy Characteristics'!L:L,MATCH($C1055,'Policy Characteristics'!$C:$C,0))),"",INDEX('Policy Characteristics'!L:L,MATCH($C1055,'Policy Characteristics'!$C:$C,0)))</f>
        <v/>
      </c>
    </row>
    <row r="1056" spans="1:18" s="345" customFormat="1" ht="19.899999999999999" customHeight="1">
      <c r="A1056" s="354" t="str">
        <f>IF(ISBLANK(INDEX('Policy Characteristics'!A:A,MATCH($C1056,'Policy Characteristics'!$C:$C,0))),"",INDEX('Policy Characteristics'!A:A,MATCH($C1056,'Policy Characteristics'!$C:$C,0)))</f>
        <v>Industry</v>
      </c>
      <c r="B1056" s="366" t="str">
        <f>IF(ISBLANK(INDEX('Policy Characteristics'!B:B,MATCH($C1056,'Policy Characteristics'!$C:$C,0))),"",INDEX('Policy Characteristics'!B:B,MATCH($C1056,'Policy Characteristics'!$C:$C,0)))</f>
        <v>Feedstock Shifting</v>
      </c>
      <c r="C1056" s="354" t="str">
        <f t="shared" si="44"/>
        <v>Fraction of Feedstock Shifted</v>
      </c>
      <c r="D1056" s="348" t="s">
        <v>816</v>
      </c>
      <c r="E1056" s="253" t="s">
        <v>867</v>
      </c>
      <c r="F1056" t="s">
        <v>817</v>
      </c>
      <c r="G1056" s="253" t="s">
        <v>868</v>
      </c>
      <c r="H1056" s="241">
        <v>2627</v>
      </c>
      <c r="I1056" s="367" t="s">
        <v>680</v>
      </c>
      <c r="J1056" s="368" t="str">
        <f>IF(ISBLANK(INDEX('Policy Characteristics'!D:D,MATCH($C1056,'Policy Characteristics'!$C:$C,0))),"",INDEX('Policy Characteristics'!D:D,MATCH($C1056,'Policy Characteristics'!$C:$C,0)))</f>
        <v>Feedstock Shifting</v>
      </c>
      <c r="K1056" s="354" t="str">
        <f>IF(ISBLANK(INDEX('Policy Characteristics'!E:E,MATCH($C1056,'Policy Characteristics'!$C:$C,0))),"",INDEX('Policy Characteristics'!E:E,MATCH($C1056,'Policy Characteristics'!$C:$C,0)))</f>
        <v>indst feedstock shifting</v>
      </c>
      <c r="L1056" s="222">
        <f>IF(ISBLANK(INDEX('Policy Characteristics'!F:F,MATCH($C1056,'Policy Characteristics'!$C:$C,0))),"",INDEX('Policy Characteristics'!F:F,MATCH($C1056,'Policy Characteristics'!$C:$C,0)))</f>
        <v>0</v>
      </c>
      <c r="M1056" s="222">
        <f>IF(ISBLANK(INDEX('Policy Characteristics'!G:G,MATCH($C1056,'Policy Characteristics'!$C:$C,0))),"",INDEX('Policy Characteristics'!G:G,MATCH($C1056,'Policy Characteristics'!$C:$C,0)))</f>
        <v>1</v>
      </c>
      <c r="N1056" s="222">
        <f>IF(ISBLANK(INDEX('Policy Characteristics'!H:H,MATCH($C1056,'Policy Characteristics'!$C:$C,0))),"",INDEX('Policy Characteristics'!H:H,MATCH($C1056,'Policy Characteristics'!$C:$C,0)))</f>
        <v>0.01</v>
      </c>
      <c r="O1056" s="354" t="str">
        <f>IF(ISBLANK(INDEX('Policy Characteristics'!I:I,MATCH($C1056,'Policy Characteristics'!$C:$C,0))),"",INDEX('Policy Characteristics'!I:I,MATCH($C1056,'Policy Characteristics'!$C:$C,0)))</f>
        <v>% of potential achieved</v>
      </c>
      <c r="P1056" s="354" t="str">
        <f>IF(ISBLANK(INDEX('Policy Characteristics'!J:J,MATCH($C1056,'Policy Characteristics'!$C:$C,0))),"",INDEX('Policy Characteristics'!J:J,MATCH($C1056,'Policy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354" t="str">
        <f>IF(ISBLANK(INDEX('Policy Characteristics'!K:K,MATCH($C1056,'Policy Characteristics'!$C:$C,0))),"",INDEX('Policy Characteristics'!K:K,MATCH($C1056,'Policy Characteristics'!$C:$C,0)))</f>
        <v/>
      </c>
      <c r="R1056" s="354" t="str">
        <f>IF(ISBLANK(INDEX('Policy Characteristics'!L:L,MATCH($C1056,'Policy Characteristics'!$C:$C,0))),"",INDEX('Policy Characteristics'!L:L,MATCH($C1056,'Policy Characteristics'!$C:$C,0)))</f>
        <v/>
      </c>
    </row>
    <row r="1057" spans="1:18" s="345" customFormat="1" ht="19.899999999999999" customHeight="1">
      <c r="A1057" s="354" t="str">
        <f>IF(ISBLANK(INDEX('Policy Characteristics'!A:A,MATCH($C1057,'Policy Characteristics'!$C:$C,0))),"",INDEX('Policy Characteristics'!A:A,MATCH($C1057,'Policy Characteristics'!$C:$C,0)))</f>
        <v>Industry</v>
      </c>
      <c r="B1057" s="366" t="str">
        <f>IF(ISBLANK(INDEX('Policy Characteristics'!B:B,MATCH($C1057,'Policy Characteristics'!$C:$C,0))),"",INDEX('Policy Characteristics'!B:B,MATCH($C1057,'Policy Characteristics'!$C:$C,0)))</f>
        <v>Feedstock Shifting</v>
      </c>
      <c r="C1057" s="354" t="str">
        <f t="shared" si="44"/>
        <v>Fraction of Feedstock Shifted</v>
      </c>
      <c r="D1057" s="348" t="s">
        <v>816</v>
      </c>
      <c r="E1057" s="253" t="s">
        <v>869</v>
      </c>
      <c r="F1057" t="s">
        <v>817</v>
      </c>
      <c r="G1057" s="253" t="s">
        <v>870</v>
      </c>
      <c r="H1057" s="241">
        <v>2628</v>
      </c>
      <c r="I1057" s="367" t="s">
        <v>680</v>
      </c>
      <c r="J1057" s="368" t="str">
        <f>IF(ISBLANK(INDEX('Policy Characteristics'!D:D,MATCH($C1057,'Policy Characteristics'!$C:$C,0))),"",INDEX('Policy Characteristics'!D:D,MATCH($C1057,'Policy Characteristics'!$C:$C,0)))</f>
        <v>Feedstock Shifting</v>
      </c>
      <c r="K1057" s="354" t="str">
        <f>IF(ISBLANK(INDEX('Policy Characteristics'!E:E,MATCH($C1057,'Policy Characteristics'!$C:$C,0))),"",INDEX('Policy Characteristics'!E:E,MATCH($C1057,'Policy Characteristics'!$C:$C,0)))</f>
        <v>indst feedstock shifting</v>
      </c>
      <c r="L1057" s="222">
        <f>IF(ISBLANK(INDEX('Policy Characteristics'!F:F,MATCH($C1057,'Policy Characteristics'!$C:$C,0))),"",INDEX('Policy Characteristics'!F:F,MATCH($C1057,'Policy Characteristics'!$C:$C,0)))</f>
        <v>0</v>
      </c>
      <c r="M1057" s="222">
        <f>IF(ISBLANK(INDEX('Policy Characteristics'!G:G,MATCH($C1057,'Policy Characteristics'!$C:$C,0))),"",INDEX('Policy Characteristics'!G:G,MATCH($C1057,'Policy Characteristics'!$C:$C,0)))</f>
        <v>1</v>
      </c>
      <c r="N1057" s="222">
        <f>IF(ISBLANK(INDEX('Policy Characteristics'!H:H,MATCH($C1057,'Policy Characteristics'!$C:$C,0))),"",INDEX('Policy Characteristics'!H:H,MATCH($C1057,'Policy Characteristics'!$C:$C,0)))</f>
        <v>0.01</v>
      </c>
      <c r="O1057" s="354" t="str">
        <f>IF(ISBLANK(INDEX('Policy Characteristics'!I:I,MATCH($C1057,'Policy Characteristics'!$C:$C,0))),"",INDEX('Policy Characteristics'!I:I,MATCH($C1057,'Policy Characteristics'!$C:$C,0)))</f>
        <v>% of potential achieved</v>
      </c>
      <c r="P1057" s="354" t="str">
        <f>IF(ISBLANK(INDEX('Policy Characteristics'!J:J,MATCH($C1057,'Policy Characteristics'!$C:$C,0))),"",INDEX('Policy Characteristics'!J:J,MATCH($C1057,'Policy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354" t="str">
        <f>IF(ISBLANK(INDEX('Policy Characteristics'!K:K,MATCH($C1057,'Policy Characteristics'!$C:$C,0))),"",INDEX('Policy Characteristics'!K:K,MATCH($C1057,'Policy Characteristics'!$C:$C,0)))</f>
        <v/>
      </c>
      <c r="R1057" s="354" t="str">
        <f>IF(ISBLANK(INDEX('Policy Characteristics'!L:L,MATCH($C1057,'Policy Characteristics'!$C:$C,0))),"",INDEX('Policy Characteristics'!L:L,MATCH($C1057,'Policy Characteristics'!$C:$C,0)))</f>
        <v/>
      </c>
    </row>
    <row r="1058" spans="1:18" s="345" customFormat="1" ht="19.899999999999999" customHeight="1">
      <c r="A1058" s="354" t="str">
        <f>IF(ISBLANK(INDEX('Policy Characteristics'!A:A,MATCH($C1058,'Policy Characteristics'!$C:$C,0))),"",INDEX('Policy Characteristics'!A:A,MATCH($C1058,'Policy Characteristics'!$C:$C,0)))</f>
        <v>Industry</v>
      </c>
      <c r="B1058" s="366" t="str">
        <f>IF(ISBLANK(INDEX('Policy Characteristics'!B:B,MATCH($C1058,'Policy Characteristics'!$C:$C,0))),"",INDEX('Policy Characteristics'!B:B,MATCH($C1058,'Policy Characteristics'!$C:$C,0)))</f>
        <v>Feedstock Shifting</v>
      </c>
      <c r="C1058" s="354" t="str">
        <f t="shared" si="44"/>
        <v>Fraction of Feedstock Shifted</v>
      </c>
      <c r="D1058" s="348" t="s">
        <v>816</v>
      </c>
      <c r="E1058" s="253" t="s">
        <v>871</v>
      </c>
      <c r="F1058" t="s">
        <v>817</v>
      </c>
      <c r="G1058" s="253" t="s">
        <v>872</v>
      </c>
      <c r="H1058" s="241">
        <v>2629</v>
      </c>
      <c r="I1058" s="367" t="s">
        <v>680</v>
      </c>
      <c r="J1058" s="368" t="str">
        <f>IF(ISBLANK(INDEX('Policy Characteristics'!D:D,MATCH($C1058,'Policy Characteristics'!$C:$C,0))),"",INDEX('Policy Characteristics'!D:D,MATCH($C1058,'Policy Characteristics'!$C:$C,0)))</f>
        <v>Feedstock Shifting</v>
      </c>
      <c r="K1058" s="354" t="str">
        <f>IF(ISBLANK(INDEX('Policy Characteristics'!E:E,MATCH($C1058,'Policy Characteristics'!$C:$C,0))),"",INDEX('Policy Characteristics'!E:E,MATCH($C1058,'Policy Characteristics'!$C:$C,0)))</f>
        <v>indst feedstock shifting</v>
      </c>
      <c r="L1058" s="222">
        <f>IF(ISBLANK(INDEX('Policy Characteristics'!F:F,MATCH($C1058,'Policy Characteristics'!$C:$C,0))),"",INDEX('Policy Characteristics'!F:F,MATCH($C1058,'Policy Characteristics'!$C:$C,0)))</f>
        <v>0</v>
      </c>
      <c r="M1058" s="222">
        <f>IF(ISBLANK(INDEX('Policy Characteristics'!G:G,MATCH($C1058,'Policy Characteristics'!$C:$C,0))),"",INDEX('Policy Characteristics'!G:G,MATCH($C1058,'Policy Characteristics'!$C:$C,0)))</f>
        <v>1</v>
      </c>
      <c r="N1058" s="222">
        <f>IF(ISBLANK(INDEX('Policy Characteristics'!H:H,MATCH($C1058,'Policy Characteristics'!$C:$C,0))),"",INDEX('Policy Characteristics'!H:H,MATCH($C1058,'Policy Characteristics'!$C:$C,0)))</f>
        <v>0.01</v>
      </c>
      <c r="O1058" s="354" t="str">
        <f>IF(ISBLANK(INDEX('Policy Characteristics'!I:I,MATCH($C1058,'Policy Characteristics'!$C:$C,0))),"",INDEX('Policy Characteristics'!I:I,MATCH($C1058,'Policy Characteristics'!$C:$C,0)))</f>
        <v>% of potential achieved</v>
      </c>
      <c r="P1058" s="354" t="str">
        <f>IF(ISBLANK(INDEX('Policy Characteristics'!J:J,MATCH($C1058,'Policy Characteristics'!$C:$C,0))),"",INDEX('Policy Characteristics'!J:J,MATCH($C1058,'Policy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354" t="str">
        <f>IF(ISBLANK(INDEX('Policy Characteristics'!K:K,MATCH($C1058,'Policy Characteristics'!$C:$C,0))),"",INDEX('Policy Characteristics'!K:K,MATCH($C1058,'Policy Characteristics'!$C:$C,0)))</f>
        <v/>
      </c>
      <c r="R1058" s="354" t="str">
        <f>IF(ISBLANK(INDEX('Policy Characteristics'!L:L,MATCH($C1058,'Policy Characteristics'!$C:$C,0))),"",INDEX('Policy Characteristics'!L:L,MATCH($C1058,'Policy Characteristics'!$C:$C,0)))</f>
        <v/>
      </c>
    </row>
    <row r="1059" spans="1:18" s="345" customFormat="1" ht="19.899999999999999" customHeight="1">
      <c r="A1059" s="354" t="str">
        <f>IF(ISBLANK(INDEX('Policy Characteristics'!A:A,MATCH($C1059,'Policy Characteristics'!$C:$C,0))),"",INDEX('Policy Characteristics'!A:A,MATCH($C1059,'Policy Characteristics'!$C:$C,0)))</f>
        <v>Industry</v>
      </c>
      <c r="B1059" s="366" t="str">
        <f>IF(ISBLANK(INDEX('Policy Characteristics'!B:B,MATCH($C1059,'Policy Characteristics'!$C:$C,0))),"",INDEX('Policy Characteristics'!B:B,MATCH($C1059,'Policy Characteristics'!$C:$C,0)))</f>
        <v>Feedstock Shifting</v>
      </c>
      <c r="C1059" s="354" t="str">
        <f t="shared" si="44"/>
        <v>Fraction of Feedstock Shifted</v>
      </c>
      <c r="D1059" s="348" t="s">
        <v>818</v>
      </c>
      <c r="E1059" s="253" t="s">
        <v>853</v>
      </c>
      <c r="F1059" t="s">
        <v>819</v>
      </c>
      <c r="G1059" s="253" t="s">
        <v>854</v>
      </c>
      <c r="H1059" s="241">
        <v>2630</v>
      </c>
      <c r="I1059" s="367" t="s">
        <v>680</v>
      </c>
      <c r="J1059" s="368" t="str">
        <f>IF(ISBLANK(INDEX('Policy Characteristics'!D:D,MATCH($C1059,'Policy Characteristics'!$C:$C,0))),"",INDEX('Policy Characteristics'!D:D,MATCH($C1059,'Policy Characteristics'!$C:$C,0)))</f>
        <v>Feedstock Shifting</v>
      </c>
      <c r="K1059" s="354" t="str">
        <f>IF(ISBLANK(INDEX('Policy Characteristics'!E:E,MATCH($C1059,'Policy Characteristics'!$C:$C,0))),"",INDEX('Policy Characteristics'!E:E,MATCH($C1059,'Policy Characteristics'!$C:$C,0)))</f>
        <v>indst feedstock shifting</v>
      </c>
      <c r="L1059" s="222">
        <f>IF(ISBLANK(INDEX('Policy Characteristics'!F:F,MATCH($C1059,'Policy Characteristics'!$C:$C,0))),"",INDEX('Policy Characteristics'!F:F,MATCH($C1059,'Policy Characteristics'!$C:$C,0)))</f>
        <v>0</v>
      </c>
      <c r="M1059" s="222">
        <f>IF(ISBLANK(INDEX('Policy Characteristics'!G:G,MATCH($C1059,'Policy Characteristics'!$C:$C,0))),"",INDEX('Policy Characteristics'!G:G,MATCH($C1059,'Policy Characteristics'!$C:$C,0)))</f>
        <v>1</v>
      </c>
      <c r="N1059" s="222">
        <f>IF(ISBLANK(INDEX('Policy Characteristics'!H:H,MATCH($C1059,'Policy Characteristics'!$C:$C,0))),"",INDEX('Policy Characteristics'!H:H,MATCH($C1059,'Policy Characteristics'!$C:$C,0)))</f>
        <v>0.01</v>
      </c>
      <c r="O1059" s="354" t="str">
        <f>IF(ISBLANK(INDEX('Policy Characteristics'!I:I,MATCH($C1059,'Policy Characteristics'!$C:$C,0))),"",INDEX('Policy Characteristics'!I:I,MATCH($C1059,'Policy Characteristics'!$C:$C,0)))</f>
        <v>% of potential achieved</v>
      </c>
      <c r="P1059" s="354" t="str">
        <f>IF(ISBLANK(INDEX('Policy Characteristics'!J:J,MATCH($C1059,'Policy Characteristics'!$C:$C,0))),"",INDEX('Policy Characteristics'!J:J,MATCH($C1059,'Policy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354" t="str">
        <f>IF(ISBLANK(INDEX('Policy Characteristics'!K:K,MATCH($C1059,'Policy Characteristics'!$C:$C,0))),"",INDEX('Policy Characteristics'!K:K,MATCH($C1059,'Policy Characteristics'!$C:$C,0)))</f>
        <v/>
      </c>
      <c r="R1059" s="354" t="str">
        <f>IF(ISBLANK(INDEX('Policy Characteristics'!L:L,MATCH($C1059,'Policy Characteristics'!$C:$C,0))),"",INDEX('Policy Characteristics'!L:L,MATCH($C1059,'Policy Characteristics'!$C:$C,0)))</f>
        <v/>
      </c>
    </row>
    <row r="1060" spans="1:18" s="345" customFormat="1" ht="19.899999999999999" customHeight="1">
      <c r="A1060" s="354" t="str">
        <f>IF(ISBLANK(INDEX('Policy Characteristics'!A:A,MATCH($C1060,'Policy Characteristics'!$C:$C,0))),"",INDEX('Policy Characteristics'!A:A,MATCH($C1060,'Policy Characteristics'!$C:$C,0)))</f>
        <v>Industry</v>
      </c>
      <c r="B1060" s="366" t="str">
        <f>IF(ISBLANK(INDEX('Policy Characteristics'!B:B,MATCH($C1060,'Policy Characteristics'!$C:$C,0))),"",INDEX('Policy Characteristics'!B:B,MATCH($C1060,'Policy Characteristics'!$C:$C,0)))</f>
        <v>Feedstock Shifting</v>
      </c>
      <c r="C1060" s="354" t="str">
        <f t="shared" si="44"/>
        <v>Fraction of Feedstock Shifted</v>
      </c>
      <c r="D1060" s="348" t="s">
        <v>818</v>
      </c>
      <c r="E1060" s="253" t="s">
        <v>855</v>
      </c>
      <c r="F1060" t="s">
        <v>819</v>
      </c>
      <c r="G1060" s="253" t="s">
        <v>856</v>
      </c>
      <c r="H1060" s="241">
        <v>2631</v>
      </c>
      <c r="I1060" s="367" t="s">
        <v>680</v>
      </c>
      <c r="J1060" s="368" t="str">
        <f>IF(ISBLANK(INDEX('Policy Characteristics'!D:D,MATCH($C1060,'Policy Characteristics'!$C:$C,0))),"",INDEX('Policy Characteristics'!D:D,MATCH($C1060,'Policy Characteristics'!$C:$C,0)))</f>
        <v>Feedstock Shifting</v>
      </c>
      <c r="K1060" s="354" t="str">
        <f>IF(ISBLANK(INDEX('Policy Characteristics'!E:E,MATCH($C1060,'Policy Characteristics'!$C:$C,0))),"",INDEX('Policy Characteristics'!E:E,MATCH($C1060,'Policy Characteristics'!$C:$C,0)))</f>
        <v>indst feedstock shifting</v>
      </c>
      <c r="L1060" s="222">
        <f>IF(ISBLANK(INDEX('Policy Characteristics'!F:F,MATCH($C1060,'Policy Characteristics'!$C:$C,0))),"",INDEX('Policy Characteristics'!F:F,MATCH($C1060,'Policy Characteristics'!$C:$C,0)))</f>
        <v>0</v>
      </c>
      <c r="M1060" s="222">
        <f>IF(ISBLANK(INDEX('Policy Characteristics'!G:G,MATCH($C1060,'Policy Characteristics'!$C:$C,0))),"",INDEX('Policy Characteristics'!G:G,MATCH($C1060,'Policy Characteristics'!$C:$C,0)))</f>
        <v>1</v>
      </c>
      <c r="N1060" s="222">
        <f>IF(ISBLANK(INDEX('Policy Characteristics'!H:H,MATCH($C1060,'Policy Characteristics'!$C:$C,0))),"",INDEX('Policy Characteristics'!H:H,MATCH($C1060,'Policy Characteristics'!$C:$C,0)))</f>
        <v>0.01</v>
      </c>
      <c r="O1060" s="354" t="str">
        <f>IF(ISBLANK(INDEX('Policy Characteristics'!I:I,MATCH($C1060,'Policy Characteristics'!$C:$C,0))),"",INDEX('Policy Characteristics'!I:I,MATCH($C1060,'Policy Characteristics'!$C:$C,0)))</f>
        <v>% of potential achieved</v>
      </c>
      <c r="P1060" s="354" t="str">
        <f>IF(ISBLANK(INDEX('Policy Characteristics'!J:J,MATCH($C1060,'Policy Characteristics'!$C:$C,0))),"",INDEX('Policy Characteristics'!J:J,MATCH($C1060,'Policy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354" t="str">
        <f>IF(ISBLANK(INDEX('Policy Characteristics'!K:K,MATCH($C1060,'Policy Characteristics'!$C:$C,0))),"",INDEX('Policy Characteristics'!K:K,MATCH($C1060,'Policy Characteristics'!$C:$C,0)))</f>
        <v/>
      </c>
      <c r="R1060" s="354" t="str">
        <f>IF(ISBLANK(INDEX('Policy Characteristics'!L:L,MATCH($C1060,'Policy Characteristics'!$C:$C,0))),"",INDEX('Policy Characteristics'!L:L,MATCH($C1060,'Policy Characteristics'!$C:$C,0)))</f>
        <v/>
      </c>
    </row>
    <row r="1061" spans="1:18" s="345" customFormat="1" ht="19.899999999999999" customHeight="1">
      <c r="A1061" s="354" t="str">
        <f>IF(ISBLANK(INDEX('Policy Characteristics'!A:A,MATCH($C1061,'Policy Characteristics'!$C:$C,0))),"",INDEX('Policy Characteristics'!A:A,MATCH($C1061,'Policy Characteristics'!$C:$C,0)))</f>
        <v>Industry</v>
      </c>
      <c r="B1061" s="366" t="str">
        <f>IF(ISBLANK(INDEX('Policy Characteristics'!B:B,MATCH($C1061,'Policy Characteristics'!$C:$C,0))),"",INDEX('Policy Characteristics'!B:B,MATCH($C1061,'Policy Characteristics'!$C:$C,0)))</f>
        <v>Feedstock Shifting</v>
      </c>
      <c r="C1061" s="354" t="str">
        <f t="shared" si="44"/>
        <v>Fraction of Feedstock Shifted</v>
      </c>
      <c r="D1061" s="348" t="s">
        <v>818</v>
      </c>
      <c r="E1061" s="253" t="s">
        <v>857</v>
      </c>
      <c r="F1061" t="s">
        <v>819</v>
      </c>
      <c r="G1061" s="253" t="s">
        <v>858</v>
      </c>
      <c r="H1061" s="241">
        <v>2632</v>
      </c>
      <c r="I1061" s="367" t="s">
        <v>680</v>
      </c>
      <c r="J1061" s="368" t="str">
        <f>IF(ISBLANK(INDEX('Policy Characteristics'!D:D,MATCH($C1061,'Policy Characteristics'!$C:$C,0))),"",INDEX('Policy Characteristics'!D:D,MATCH($C1061,'Policy Characteristics'!$C:$C,0)))</f>
        <v>Feedstock Shifting</v>
      </c>
      <c r="K1061" s="354" t="str">
        <f>IF(ISBLANK(INDEX('Policy Characteristics'!E:E,MATCH($C1061,'Policy Characteristics'!$C:$C,0))),"",INDEX('Policy Characteristics'!E:E,MATCH($C1061,'Policy Characteristics'!$C:$C,0)))</f>
        <v>indst feedstock shifting</v>
      </c>
      <c r="L1061" s="222">
        <f>IF(ISBLANK(INDEX('Policy Characteristics'!F:F,MATCH($C1061,'Policy Characteristics'!$C:$C,0))),"",INDEX('Policy Characteristics'!F:F,MATCH($C1061,'Policy Characteristics'!$C:$C,0)))</f>
        <v>0</v>
      </c>
      <c r="M1061" s="222">
        <f>IF(ISBLANK(INDEX('Policy Characteristics'!G:G,MATCH($C1061,'Policy Characteristics'!$C:$C,0))),"",INDEX('Policy Characteristics'!G:G,MATCH($C1061,'Policy Characteristics'!$C:$C,0)))</f>
        <v>1</v>
      </c>
      <c r="N1061" s="222">
        <f>IF(ISBLANK(INDEX('Policy Characteristics'!H:H,MATCH($C1061,'Policy Characteristics'!$C:$C,0))),"",INDEX('Policy Characteristics'!H:H,MATCH($C1061,'Policy Characteristics'!$C:$C,0)))</f>
        <v>0.01</v>
      </c>
      <c r="O1061" s="354" t="str">
        <f>IF(ISBLANK(INDEX('Policy Characteristics'!I:I,MATCH($C1061,'Policy Characteristics'!$C:$C,0))),"",INDEX('Policy Characteristics'!I:I,MATCH($C1061,'Policy Characteristics'!$C:$C,0)))</f>
        <v>% of potential achieved</v>
      </c>
      <c r="P1061" s="354" t="str">
        <f>IF(ISBLANK(INDEX('Policy Characteristics'!J:J,MATCH($C1061,'Policy Characteristics'!$C:$C,0))),"",INDEX('Policy Characteristics'!J:J,MATCH($C1061,'Policy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354" t="str">
        <f>IF(ISBLANK(INDEX('Policy Characteristics'!K:K,MATCH($C1061,'Policy Characteristics'!$C:$C,0))),"",INDEX('Policy Characteristics'!K:K,MATCH($C1061,'Policy Characteristics'!$C:$C,0)))</f>
        <v/>
      </c>
      <c r="R1061" s="354" t="str">
        <f>IF(ISBLANK(INDEX('Policy Characteristics'!L:L,MATCH($C1061,'Policy Characteristics'!$C:$C,0))),"",INDEX('Policy Characteristics'!L:L,MATCH($C1061,'Policy Characteristics'!$C:$C,0)))</f>
        <v/>
      </c>
    </row>
    <row r="1062" spans="1:18" s="345" customFormat="1" ht="19.899999999999999" customHeight="1">
      <c r="A1062" s="354" t="str">
        <f>IF(ISBLANK(INDEX('Policy Characteristics'!A:A,MATCH($C1062,'Policy Characteristics'!$C:$C,0))),"",INDEX('Policy Characteristics'!A:A,MATCH($C1062,'Policy Characteristics'!$C:$C,0)))</f>
        <v>Industry</v>
      </c>
      <c r="B1062" s="366" t="str">
        <f>IF(ISBLANK(INDEX('Policy Characteristics'!B:B,MATCH($C1062,'Policy Characteristics'!$C:$C,0))),"",INDEX('Policy Characteristics'!B:B,MATCH($C1062,'Policy Characteristics'!$C:$C,0)))</f>
        <v>Feedstock Shifting</v>
      </c>
      <c r="C1062" s="354" t="str">
        <f t="shared" si="44"/>
        <v>Fraction of Feedstock Shifted</v>
      </c>
      <c r="D1062" s="348" t="s">
        <v>818</v>
      </c>
      <c r="E1062" s="253" t="s">
        <v>859</v>
      </c>
      <c r="F1062" t="s">
        <v>819</v>
      </c>
      <c r="G1062" s="253" t="s">
        <v>860</v>
      </c>
      <c r="H1062" s="241">
        <v>2633</v>
      </c>
      <c r="I1062" s="367" t="s">
        <v>680</v>
      </c>
      <c r="J1062" s="368" t="str">
        <f>IF(ISBLANK(INDEX('Policy Characteristics'!D:D,MATCH($C1062,'Policy Characteristics'!$C:$C,0))),"",INDEX('Policy Characteristics'!D:D,MATCH($C1062,'Policy Characteristics'!$C:$C,0)))</f>
        <v>Feedstock Shifting</v>
      </c>
      <c r="K1062" s="354" t="str">
        <f>IF(ISBLANK(INDEX('Policy Characteristics'!E:E,MATCH($C1062,'Policy Characteristics'!$C:$C,0))),"",INDEX('Policy Characteristics'!E:E,MATCH($C1062,'Policy Characteristics'!$C:$C,0)))</f>
        <v>indst feedstock shifting</v>
      </c>
      <c r="L1062" s="222">
        <f>IF(ISBLANK(INDEX('Policy Characteristics'!F:F,MATCH($C1062,'Policy Characteristics'!$C:$C,0))),"",INDEX('Policy Characteristics'!F:F,MATCH($C1062,'Policy Characteristics'!$C:$C,0)))</f>
        <v>0</v>
      </c>
      <c r="M1062" s="222">
        <f>IF(ISBLANK(INDEX('Policy Characteristics'!G:G,MATCH($C1062,'Policy Characteristics'!$C:$C,0))),"",INDEX('Policy Characteristics'!G:G,MATCH($C1062,'Policy Characteristics'!$C:$C,0)))</f>
        <v>1</v>
      </c>
      <c r="N1062" s="222">
        <f>IF(ISBLANK(INDEX('Policy Characteristics'!H:H,MATCH($C1062,'Policy Characteristics'!$C:$C,0))),"",INDEX('Policy Characteristics'!H:H,MATCH($C1062,'Policy Characteristics'!$C:$C,0)))</f>
        <v>0.01</v>
      </c>
      <c r="O1062" s="354" t="str">
        <f>IF(ISBLANK(INDEX('Policy Characteristics'!I:I,MATCH($C1062,'Policy Characteristics'!$C:$C,0))),"",INDEX('Policy Characteristics'!I:I,MATCH($C1062,'Policy Characteristics'!$C:$C,0)))</f>
        <v>% of potential achieved</v>
      </c>
      <c r="P1062" s="354" t="str">
        <f>IF(ISBLANK(INDEX('Policy Characteristics'!J:J,MATCH($C1062,'Policy Characteristics'!$C:$C,0))),"",INDEX('Policy Characteristics'!J:J,MATCH($C1062,'Policy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354" t="str">
        <f>IF(ISBLANK(INDEX('Policy Characteristics'!K:K,MATCH($C1062,'Policy Characteristics'!$C:$C,0))),"",INDEX('Policy Characteristics'!K:K,MATCH($C1062,'Policy Characteristics'!$C:$C,0)))</f>
        <v/>
      </c>
      <c r="R1062" s="354" t="str">
        <f>IF(ISBLANK(INDEX('Policy Characteristics'!L:L,MATCH($C1062,'Policy Characteristics'!$C:$C,0))),"",INDEX('Policy Characteristics'!L:L,MATCH($C1062,'Policy Characteristics'!$C:$C,0)))</f>
        <v/>
      </c>
    </row>
    <row r="1063" spans="1:18" s="345" customFormat="1" ht="19.899999999999999" customHeight="1">
      <c r="A1063" s="354" t="str">
        <f>IF(ISBLANK(INDEX('Policy Characteristics'!A:A,MATCH($C1063,'Policy Characteristics'!$C:$C,0))),"",INDEX('Policy Characteristics'!A:A,MATCH($C1063,'Policy Characteristics'!$C:$C,0)))</f>
        <v>Industry</v>
      </c>
      <c r="B1063" s="366" t="str">
        <f>IF(ISBLANK(INDEX('Policy Characteristics'!B:B,MATCH($C1063,'Policy Characteristics'!$C:$C,0))),"",INDEX('Policy Characteristics'!B:B,MATCH($C1063,'Policy Characteristics'!$C:$C,0)))</f>
        <v>Feedstock Shifting</v>
      </c>
      <c r="C1063" s="354" t="str">
        <f t="shared" si="44"/>
        <v>Fraction of Feedstock Shifted</v>
      </c>
      <c r="D1063" s="348" t="s">
        <v>818</v>
      </c>
      <c r="E1063" s="253" t="s">
        <v>861</v>
      </c>
      <c r="F1063" t="s">
        <v>819</v>
      </c>
      <c r="G1063" s="253" t="s">
        <v>862</v>
      </c>
      <c r="H1063" s="241">
        <v>2634</v>
      </c>
      <c r="I1063" s="367" t="s">
        <v>680</v>
      </c>
      <c r="J1063" s="368" t="str">
        <f>IF(ISBLANK(INDEX('Policy Characteristics'!D:D,MATCH($C1063,'Policy Characteristics'!$C:$C,0))),"",INDEX('Policy Characteristics'!D:D,MATCH($C1063,'Policy Characteristics'!$C:$C,0)))</f>
        <v>Feedstock Shifting</v>
      </c>
      <c r="K1063" s="354" t="str">
        <f>IF(ISBLANK(INDEX('Policy Characteristics'!E:E,MATCH($C1063,'Policy Characteristics'!$C:$C,0))),"",INDEX('Policy Characteristics'!E:E,MATCH($C1063,'Policy Characteristics'!$C:$C,0)))</f>
        <v>indst feedstock shifting</v>
      </c>
      <c r="L1063" s="222">
        <f>IF(ISBLANK(INDEX('Policy Characteristics'!F:F,MATCH($C1063,'Policy Characteristics'!$C:$C,0))),"",INDEX('Policy Characteristics'!F:F,MATCH($C1063,'Policy Characteristics'!$C:$C,0)))</f>
        <v>0</v>
      </c>
      <c r="M1063" s="222">
        <f>IF(ISBLANK(INDEX('Policy Characteristics'!G:G,MATCH($C1063,'Policy Characteristics'!$C:$C,0))),"",INDEX('Policy Characteristics'!G:G,MATCH($C1063,'Policy Characteristics'!$C:$C,0)))</f>
        <v>1</v>
      </c>
      <c r="N1063" s="222">
        <f>IF(ISBLANK(INDEX('Policy Characteristics'!H:H,MATCH($C1063,'Policy Characteristics'!$C:$C,0))),"",INDEX('Policy Characteristics'!H:H,MATCH($C1063,'Policy Characteristics'!$C:$C,0)))</f>
        <v>0.01</v>
      </c>
      <c r="O1063" s="354" t="str">
        <f>IF(ISBLANK(INDEX('Policy Characteristics'!I:I,MATCH($C1063,'Policy Characteristics'!$C:$C,0))),"",INDEX('Policy Characteristics'!I:I,MATCH($C1063,'Policy Characteristics'!$C:$C,0)))</f>
        <v>% of potential achieved</v>
      </c>
      <c r="P1063" s="354" t="str">
        <f>IF(ISBLANK(INDEX('Policy Characteristics'!J:J,MATCH($C1063,'Policy Characteristics'!$C:$C,0))),"",INDEX('Policy Characteristics'!J:J,MATCH($C1063,'Policy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354" t="str">
        <f>IF(ISBLANK(INDEX('Policy Characteristics'!K:K,MATCH($C1063,'Policy Characteristics'!$C:$C,0))),"",INDEX('Policy Characteristics'!K:K,MATCH($C1063,'Policy Characteristics'!$C:$C,0)))</f>
        <v/>
      </c>
      <c r="R1063" s="354" t="str">
        <f>IF(ISBLANK(INDEX('Policy Characteristics'!L:L,MATCH($C1063,'Policy Characteristics'!$C:$C,0))),"",INDEX('Policy Characteristics'!L:L,MATCH($C1063,'Policy Characteristics'!$C:$C,0)))</f>
        <v/>
      </c>
    </row>
    <row r="1064" spans="1:18" s="345" customFormat="1" ht="19.899999999999999" customHeight="1">
      <c r="A1064" s="354" t="str">
        <f>IF(ISBLANK(INDEX('Policy Characteristics'!A:A,MATCH($C1064,'Policy Characteristics'!$C:$C,0))),"",INDEX('Policy Characteristics'!A:A,MATCH($C1064,'Policy Characteristics'!$C:$C,0)))</f>
        <v>Industry</v>
      </c>
      <c r="B1064" s="366" t="str">
        <f>IF(ISBLANK(INDEX('Policy Characteristics'!B:B,MATCH($C1064,'Policy Characteristics'!$C:$C,0))),"",INDEX('Policy Characteristics'!B:B,MATCH($C1064,'Policy Characteristics'!$C:$C,0)))</f>
        <v>Feedstock Shifting</v>
      </c>
      <c r="C1064" s="354" t="str">
        <f t="shared" si="44"/>
        <v>Fraction of Feedstock Shifted</v>
      </c>
      <c r="D1064" s="348" t="s">
        <v>818</v>
      </c>
      <c r="E1064" s="253" t="s">
        <v>863</v>
      </c>
      <c r="F1064" t="s">
        <v>819</v>
      </c>
      <c r="G1064" s="253" t="s">
        <v>864</v>
      </c>
      <c r="H1064" s="241">
        <v>2635</v>
      </c>
      <c r="I1064" s="367" t="s">
        <v>680</v>
      </c>
      <c r="J1064" s="368" t="str">
        <f>IF(ISBLANK(INDEX('Policy Characteristics'!D:D,MATCH($C1064,'Policy Characteristics'!$C:$C,0))),"",INDEX('Policy Characteristics'!D:D,MATCH($C1064,'Policy Characteristics'!$C:$C,0)))</f>
        <v>Feedstock Shifting</v>
      </c>
      <c r="K1064" s="354" t="str">
        <f>IF(ISBLANK(INDEX('Policy Characteristics'!E:E,MATCH($C1064,'Policy Characteristics'!$C:$C,0))),"",INDEX('Policy Characteristics'!E:E,MATCH($C1064,'Policy Characteristics'!$C:$C,0)))</f>
        <v>indst feedstock shifting</v>
      </c>
      <c r="L1064" s="222">
        <f>IF(ISBLANK(INDEX('Policy Characteristics'!F:F,MATCH($C1064,'Policy Characteristics'!$C:$C,0))),"",INDEX('Policy Characteristics'!F:F,MATCH($C1064,'Policy Characteristics'!$C:$C,0)))</f>
        <v>0</v>
      </c>
      <c r="M1064" s="222">
        <f>IF(ISBLANK(INDEX('Policy Characteristics'!G:G,MATCH($C1064,'Policy Characteristics'!$C:$C,0))),"",INDEX('Policy Characteristics'!G:G,MATCH($C1064,'Policy Characteristics'!$C:$C,0)))</f>
        <v>1</v>
      </c>
      <c r="N1064" s="222">
        <f>IF(ISBLANK(INDEX('Policy Characteristics'!H:H,MATCH($C1064,'Policy Characteristics'!$C:$C,0))),"",INDEX('Policy Characteristics'!H:H,MATCH($C1064,'Policy Characteristics'!$C:$C,0)))</f>
        <v>0.01</v>
      </c>
      <c r="O1064" s="354" t="str">
        <f>IF(ISBLANK(INDEX('Policy Characteristics'!I:I,MATCH($C1064,'Policy Characteristics'!$C:$C,0))),"",INDEX('Policy Characteristics'!I:I,MATCH($C1064,'Policy Characteristics'!$C:$C,0)))</f>
        <v>% of potential achieved</v>
      </c>
      <c r="P1064" s="354" t="str">
        <f>IF(ISBLANK(INDEX('Policy Characteristics'!J:J,MATCH($C1064,'Policy Characteristics'!$C:$C,0))),"",INDEX('Policy Characteristics'!J:J,MATCH($C1064,'Policy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354" t="str">
        <f>IF(ISBLANK(INDEX('Policy Characteristics'!K:K,MATCH($C1064,'Policy Characteristics'!$C:$C,0))),"",INDEX('Policy Characteristics'!K:K,MATCH($C1064,'Policy Characteristics'!$C:$C,0)))</f>
        <v/>
      </c>
      <c r="R1064" s="354" t="str">
        <f>IF(ISBLANK(INDEX('Policy Characteristics'!L:L,MATCH($C1064,'Policy Characteristics'!$C:$C,0))),"",INDEX('Policy Characteristics'!L:L,MATCH($C1064,'Policy Characteristics'!$C:$C,0)))</f>
        <v/>
      </c>
    </row>
    <row r="1065" spans="1:18" s="345" customFormat="1" ht="19.899999999999999" customHeight="1">
      <c r="A1065" s="354" t="str">
        <f>IF(ISBLANK(INDEX('Policy Characteristics'!A:A,MATCH($C1065,'Policy Characteristics'!$C:$C,0))),"",INDEX('Policy Characteristics'!A:A,MATCH($C1065,'Policy Characteristics'!$C:$C,0)))</f>
        <v>Industry</v>
      </c>
      <c r="B1065" s="366" t="str">
        <f>IF(ISBLANK(INDEX('Policy Characteristics'!B:B,MATCH($C1065,'Policy Characteristics'!$C:$C,0))),"",INDEX('Policy Characteristics'!B:B,MATCH($C1065,'Policy Characteristics'!$C:$C,0)))</f>
        <v>Feedstock Shifting</v>
      </c>
      <c r="C1065" s="354" t="str">
        <f t="shared" si="44"/>
        <v>Fraction of Feedstock Shifted</v>
      </c>
      <c r="D1065" s="348" t="s">
        <v>818</v>
      </c>
      <c r="E1065" s="253" t="s">
        <v>865</v>
      </c>
      <c r="F1065" t="s">
        <v>819</v>
      </c>
      <c r="G1065" s="253" t="s">
        <v>866</v>
      </c>
      <c r="H1065" s="241">
        <v>2636</v>
      </c>
      <c r="I1065" s="367" t="s">
        <v>680</v>
      </c>
      <c r="J1065" s="368" t="str">
        <f>IF(ISBLANK(INDEX('Policy Characteristics'!D:D,MATCH($C1065,'Policy Characteristics'!$C:$C,0))),"",INDEX('Policy Characteristics'!D:D,MATCH($C1065,'Policy Characteristics'!$C:$C,0)))</f>
        <v>Feedstock Shifting</v>
      </c>
      <c r="K1065" s="354" t="str">
        <f>IF(ISBLANK(INDEX('Policy Characteristics'!E:E,MATCH($C1065,'Policy Characteristics'!$C:$C,0))),"",INDEX('Policy Characteristics'!E:E,MATCH($C1065,'Policy Characteristics'!$C:$C,0)))</f>
        <v>indst feedstock shifting</v>
      </c>
      <c r="L1065" s="222">
        <f>IF(ISBLANK(INDEX('Policy Characteristics'!F:F,MATCH($C1065,'Policy Characteristics'!$C:$C,0))),"",INDEX('Policy Characteristics'!F:F,MATCH($C1065,'Policy Characteristics'!$C:$C,0)))</f>
        <v>0</v>
      </c>
      <c r="M1065" s="222">
        <f>IF(ISBLANK(INDEX('Policy Characteristics'!G:G,MATCH($C1065,'Policy Characteristics'!$C:$C,0))),"",INDEX('Policy Characteristics'!G:G,MATCH($C1065,'Policy Characteristics'!$C:$C,0)))</f>
        <v>1</v>
      </c>
      <c r="N1065" s="222">
        <f>IF(ISBLANK(INDEX('Policy Characteristics'!H:H,MATCH($C1065,'Policy Characteristics'!$C:$C,0))),"",INDEX('Policy Characteristics'!H:H,MATCH($C1065,'Policy Characteristics'!$C:$C,0)))</f>
        <v>0.01</v>
      </c>
      <c r="O1065" s="354" t="str">
        <f>IF(ISBLANK(INDEX('Policy Characteristics'!I:I,MATCH($C1065,'Policy Characteristics'!$C:$C,0))),"",INDEX('Policy Characteristics'!I:I,MATCH($C1065,'Policy Characteristics'!$C:$C,0)))</f>
        <v>% of potential achieved</v>
      </c>
      <c r="P1065" s="354" t="str">
        <f>IF(ISBLANK(INDEX('Policy Characteristics'!J:J,MATCH($C1065,'Policy Characteristics'!$C:$C,0))),"",INDEX('Policy Characteristics'!J:J,MATCH($C1065,'Policy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354" t="str">
        <f>IF(ISBLANK(INDEX('Policy Characteristics'!K:K,MATCH($C1065,'Policy Characteristics'!$C:$C,0))),"",INDEX('Policy Characteristics'!K:K,MATCH($C1065,'Policy Characteristics'!$C:$C,0)))</f>
        <v/>
      </c>
      <c r="R1065" s="354" t="str">
        <f>IF(ISBLANK(INDEX('Policy Characteristics'!L:L,MATCH($C1065,'Policy Characteristics'!$C:$C,0))),"",INDEX('Policy Characteristics'!L:L,MATCH($C1065,'Policy Characteristics'!$C:$C,0)))</f>
        <v/>
      </c>
    </row>
    <row r="1066" spans="1:18" s="345" customFormat="1" ht="19.899999999999999" customHeight="1">
      <c r="A1066" s="354" t="str">
        <f>IF(ISBLANK(INDEX('Policy Characteristics'!A:A,MATCH($C1066,'Policy Characteristics'!$C:$C,0))),"",INDEX('Policy Characteristics'!A:A,MATCH($C1066,'Policy Characteristics'!$C:$C,0)))</f>
        <v>Industry</v>
      </c>
      <c r="B1066" s="366" t="str">
        <f>IF(ISBLANK(INDEX('Policy Characteristics'!B:B,MATCH($C1066,'Policy Characteristics'!$C:$C,0))),"",INDEX('Policy Characteristics'!B:B,MATCH($C1066,'Policy Characteristics'!$C:$C,0)))</f>
        <v>Feedstock Shifting</v>
      </c>
      <c r="C1066" s="354" t="str">
        <f t="shared" si="44"/>
        <v>Fraction of Feedstock Shifted</v>
      </c>
      <c r="D1066" s="348" t="s">
        <v>818</v>
      </c>
      <c r="E1066" s="253" t="s">
        <v>867</v>
      </c>
      <c r="F1066" t="s">
        <v>819</v>
      </c>
      <c r="G1066" s="253" t="s">
        <v>868</v>
      </c>
      <c r="H1066" s="241">
        <v>2637</v>
      </c>
      <c r="I1066" s="367" t="s">
        <v>680</v>
      </c>
      <c r="J1066" s="368" t="str">
        <f>IF(ISBLANK(INDEX('Policy Characteristics'!D:D,MATCH($C1066,'Policy Characteristics'!$C:$C,0))),"",INDEX('Policy Characteristics'!D:D,MATCH($C1066,'Policy Characteristics'!$C:$C,0)))</f>
        <v>Feedstock Shifting</v>
      </c>
      <c r="K1066" s="354" t="str">
        <f>IF(ISBLANK(INDEX('Policy Characteristics'!E:E,MATCH($C1066,'Policy Characteristics'!$C:$C,0))),"",INDEX('Policy Characteristics'!E:E,MATCH($C1066,'Policy Characteristics'!$C:$C,0)))</f>
        <v>indst feedstock shifting</v>
      </c>
      <c r="L1066" s="222">
        <f>IF(ISBLANK(INDEX('Policy Characteristics'!F:F,MATCH($C1066,'Policy Characteristics'!$C:$C,0))),"",INDEX('Policy Characteristics'!F:F,MATCH($C1066,'Policy Characteristics'!$C:$C,0)))</f>
        <v>0</v>
      </c>
      <c r="M1066" s="222">
        <f>IF(ISBLANK(INDEX('Policy Characteristics'!G:G,MATCH($C1066,'Policy Characteristics'!$C:$C,0))),"",INDEX('Policy Characteristics'!G:G,MATCH($C1066,'Policy Characteristics'!$C:$C,0)))</f>
        <v>1</v>
      </c>
      <c r="N1066" s="222">
        <f>IF(ISBLANK(INDEX('Policy Characteristics'!H:H,MATCH($C1066,'Policy Characteristics'!$C:$C,0))),"",INDEX('Policy Characteristics'!H:H,MATCH($C1066,'Policy Characteristics'!$C:$C,0)))</f>
        <v>0.01</v>
      </c>
      <c r="O1066" s="354" t="str">
        <f>IF(ISBLANK(INDEX('Policy Characteristics'!I:I,MATCH($C1066,'Policy Characteristics'!$C:$C,0))),"",INDEX('Policy Characteristics'!I:I,MATCH($C1066,'Policy Characteristics'!$C:$C,0)))</f>
        <v>% of potential achieved</v>
      </c>
      <c r="P1066" s="354" t="str">
        <f>IF(ISBLANK(INDEX('Policy Characteristics'!J:J,MATCH($C1066,'Policy Characteristics'!$C:$C,0))),"",INDEX('Policy Characteristics'!J:J,MATCH($C1066,'Policy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354" t="str">
        <f>IF(ISBLANK(INDEX('Policy Characteristics'!K:K,MATCH($C1066,'Policy Characteristics'!$C:$C,0))),"",INDEX('Policy Characteristics'!K:K,MATCH($C1066,'Policy Characteristics'!$C:$C,0)))</f>
        <v/>
      </c>
      <c r="R1066" s="354" t="str">
        <f>IF(ISBLANK(INDEX('Policy Characteristics'!L:L,MATCH($C1066,'Policy Characteristics'!$C:$C,0))),"",INDEX('Policy Characteristics'!L:L,MATCH($C1066,'Policy Characteristics'!$C:$C,0)))</f>
        <v/>
      </c>
    </row>
    <row r="1067" spans="1:18" s="345" customFormat="1" ht="19.899999999999999" customHeight="1">
      <c r="A1067" s="354" t="str">
        <f>IF(ISBLANK(INDEX('Policy Characteristics'!A:A,MATCH($C1067,'Policy Characteristics'!$C:$C,0))),"",INDEX('Policy Characteristics'!A:A,MATCH($C1067,'Policy Characteristics'!$C:$C,0)))</f>
        <v>Industry</v>
      </c>
      <c r="B1067" s="366" t="str">
        <f>IF(ISBLANK(INDEX('Policy Characteristics'!B:B,MATCH($C1067,'Policy Characteristics'!$C:$C,0))),"",INDEX('Policy Characteristics'!B:B,MATCH($C1067,'Policy Characteristics'!$C:$C,0)))</f>
        <v>Feedstock Shifting</v>
      </c>
      <c r="C1067" s="354" t="str">
        <f t="shared" si="44"/>
        <v>Fraction of Feedstock Shifted</v>
      </c>
      <c r="D1067" s="348" t="s">
        <v>818</v>
      </c>
      <c r="E1067" s="253" t="s">
        <v>869</v>
      </c>
      <c r="F1067" t="s">
        <v>819</v>
      </c>
      <c r="G1067" s="253" t="s">
        <v>870</v>
      </c>
      <c r="H1067" s="241">
        <v>2638</v>
      </c>
      <c r="I1067" s="367" t="s">
        <v>680</v>
      </c>
      <c r="J1067" s="368" t="str">
        <f>IF(ISBLANK(INDEX('Policy Characteristics'!D:D,MATCH($C1067,'Policy Characteristics'!$C:$C,0))),"",INDEX('Policy Characteristics'!D:D,MATCH($C1067,'Policy Characteristics'!$C:$C,0)))</f>
        <v>Feedstock Shifting</v>
      </c>
      <c r="K1067" s="354" t="str">
        <f>IF(ISBLANK(INDEX('Policy Characteristics'!E:E,MATCH($C1067,'Policy Characteristics'!$C:$C,0))),"",INDEX('Policy Characteristics'!E:E,MATCH($C1067,'Policy Characteristics'!$C:$C,0)))</f>
        <v>indst feedstock shifting</v>
      </c>
      <c r="L1067" s="222">
        <f>IF(ISBLANK(INDEX('Policy Characteristics'!F:F,MATCH($C1067,'Policy Characteristics'!$C:$C,0))),"",INDEX('Policy Characteristics'!F:F,MATCH($C1067,'Policy Characteristics'!$C:$C,0)))</f>
        <v>0</v>
      </c>
      <c r="M1067" s="222">
        <f>IF(ISBLANK(INDEX('Policy Characteristics'!G:G,MATCH($C1067,'Policy Characteristics'!$C:$C,0))),"",INDEX('Policy Characteristics'!G:G,MATCH($C1067,'Policy Characteristics'!$C:$C,0)))</f>
        <v>1</v>
      </c>
      <c r="N1067" s="222">
        <f>IF(ISBLANK(INDEX('Policy Characteristics'!H:H,MATCH($C1067,'Policy Characteristics'!$C:$C,0))),"",INDEX('Policy Characteristics'!H:H,MATCH($C1067,'Policy Characteristics'!$C:$C,0)))</f>
        <v>0.01</v>
      </c>
      <c r="O1067" s="354" t="str">
        <f>IF(ISBLANK(INDEX('Policy Characteristics'!I:I,MATCH($C1067,'Policy Characteristics'!$C:$C,0))),"",INDEX('Policy Characteristics'!I:I,MATCH($C1067,'Policy Characteristics'!$C:$C,0)))</f>
        <v>% of potential achieved</v>
      </c>
      <c r="P1067" s="354" t="str">
        <f>IF(ISBLANK(INDEX('Policy Characteristics'!J:J,MATCH($C1067,'Policy Characteristics'!$C:$C,0))),"",INDEX('Policy Characteristics'!J:J,MATCH($C1067,'Policy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354" t="str">
        <f>IF(ISBLANK(INDEX('Policy Characteristics'!K:K,MATCH($C1067,'Policy Characteristics'!$C:$C,0))),"",INDEX('Policy Characteristics'!K:K,MATCH($C1067,'Policy Characteristics'!$C:$C,0)))</f>
        <v/>
      </c>
      <c r="R1067" s="354" t="str">
        <f>IF(ISBLANK(INDEX('Policy Characteristics'!L:L,MATCH($C1067,'Policy Characteristics'!$C:$C,0))),"",INDEX('Policy Characteristics'!L:L,MATCH($C1067,'Policy Characteristics'!$C:$C,0)))</f>
        <v/>
      </c>
    </row>
    <row r="1068" spans="1:18" s="345" customFormat="1" ht="19.899999999999999" customHeight="1">
      <c r="A1068" s="354" t="str">
        <f>IF(ISBLANK(INDEX('Policy Characteristics'!A:A,MATCH($C1068,'Policy Characteristics'!$C:$C,0))),"",INDEX('Policy Characteristics'!A:A,MATCH($C1068,'Policy Characteristics'!$C:$C,0)))</f>
        <v>Industry</v>
      </c>
      <c r="B1068" s="366" t="str">
        <f>IF(ISBLANK(INDEX('Policy Characteristics'!B:B,MATCH($C1068,'Policy Characteristics'!$C:$C,0))),"",INDEX('Policy Characteristics'!B:B,MATCH($C1068,'Policy Characteristics'!$C:$C,0)))</f>
        <v>Feedstock Shifting</v>
      </c>
      <c r="C1068" s="354" t="str">
        <f t="shared" si="44"/>
        <v>Fraction of Feedstock Shifted</v>
      </c>
      <c r="D1068" s="348" t="s">
        <v>818</v>
      </c>
      <c r="E1068" s="253" t="s">
        <v>871</v>
      </c>
      <c r="F1068" t="s">
        <v>819</v>
      </c>
      <c r="G1068" s="253" t="s">
        <v>872</v>
      </c>
      <c r="H1068" s="241">
        <v>2639</v>
      </c>
      <c r="I1068" s="367" t="s">
        <v>680</v>
      </c>
      <c r="J1068" s="368" t="str">
        <f>IF(ISBLANK(INDEX('Policy Characteristics'!D:D,MATCH($C1068,'Policy Characteristics'!$C:$C,0))),"",INDEX('Policy Characteristics'!D:D,MATCH($C1068,'Policy Characteristics'!$C:$C,0)))</f>
        <v>Feedstock Shifting</v>
      </c>
      <c r="K1068" s="354" t="str">
        <f>IF(ISBLANK(INDEX('Policy Characteristics'!E:E,MATCH($C1068,'Policy Characteristics'!$C:$C,0))),"",INDEX('Policy Characteristics'!E:E,MATCH($C1068,'Policy Characteristics'!$C:$C,0)))</f>
        <v>indst feedstock shifting</v>
      </c>
      <c r="L1068" s="222">
        <f>IF(ISBLANK(INDEX('Policy Characteristics'!F:F,MATCH($C1068,'Policy Characteristics'!$C:$C,0))),"",INDEX('Policy Characteristics'!F:F,MATCH($C1068,'Policy Characteristics'!$C:$C,0)))</f>
        <v>0</v>
      </c>
      <c r="M1068" s="222">
        <f>IF(ISBLANK(INDEX('Policy Characteristics'!G:G,MATCH($C1068,'Policy Characteristics'!$C:$C,0))),"",INDEX('Policy Characteristics'!G:G,MATCH($C1068,'Policy Characteristics'!$C:$C,0)))</f>
        <v>1</v>
      </c>
      <c r="N1068" s="222">
        <f>IF(ISBLANK(INDEX('Policy Characteristics'!H:H,MATCH($C1068,'Policy Characteristics'!$C:$C,0))),"",INDEX('Policy Characteristics'!H:H,MATCH($C1068,'Policy Characteristics'!$C:$C,0)))</f>
        <v>0.01</v>
      </c>
      <c r="O1068" s="354" t="str">
        <f>IF(ISBLANK(INDEX('Policy Characteristics'!I:I,MATCH($C1068,'Policy Characteristics'!$C:$C,0))),"",INDEX('Policy Characteristics'!I:I,MATCH($C1068,'Policy Characteristics'!$C:$C,0)))</f>
        <v>% of potential achieved</v>
      </c>
      <c r="P1068" s="354" t="str">
        <f>IF(ISBLANK(INDEX('Policy Characteristics'!J:J,MATCH($C1068,'Policy Characteristics'!$C:$C,0))),"",INDEX('Policy Characteristics'!J:J,MATCH($C1068,'Policy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354" t="str">
        <f>IF(ISBLANK(INDEX('Policy Characteristics'!K:K,MATCH($C1068,'Policy Characteristics'!$C:$C,0))),"",INDEX('Policy Characteristics'!K:K,MATCH($C1068,'Policy Characteristics'!$C:$C,0)))</f>
        <v/>
      </c>
      <c r="R1068" s="354" t="str">
        <f>IF(ISBLANK(INDEX('Policy Characteristics'!L:L,MATCH($C1068,'Policy Characteristics'!$C:$C,0))),"",INDEX('Policy Characteristics'!L:L,MATCH($C1068,'Policy Characteristics'!$C:$C,0)))</f>
        <v/>
      </c>
    </row>
    <row r="1069" spans="1:18" s="345" customFormat="1" ht="19.899999999999999" customHeight="1">
      <c r="A1069" s="354" t="str">
        <f>IF(ISBLANK(INDEX('Policy Characteristics'!A:A,MATCH($C1069,'Policy Characteristics'!$C:$C,0))),"",INDEX('Policy Characteristics'!A:A,MATCH($C1069,'Policy Characteristics'!$C:$C,0)))</f>
        <v>Industry</v>
      </c>
      <c r="B1069" s="366" t="str">
        <f>IF(ISBLANK(INDEX('Policy Characteristics'!B:B,MATCH($C1069,'Policy Characteristics'!$C:$C,0))),"",INDEX('Policy Characteristics'!B:B,MATCH($C1069,'Policy Characteristics'!$C:$C,0)))</f>
        <v>Feedstock Shifting</v>
      </c>
      <c r="C1069" s="354" t="str">
        <f t="shared" si="44"/>
        <v>Fraction of Feedstock Shifted</v>
      </c>
      <c r="D1069" s="348" t="s">
        <v>820</v>
      </c>
      <c r="E1069" s="253" t="s">
        <v>853</v>
      </c>
      <c r="F1069" t="s">
        <v>821</v>
      </c>
      <c r="G1069" s="253" t="s">
        <v>854</v>
      </c>
      <c r="H1069" s="241">
        <v>2640</v>
      </c>
      <c r="I1069" s="367" t="s">
        <v>680</v>
      </c>
      <c r="J1069" s="368" t="str">
        <f>IF(ISBLANK(INDEX('Policy Characteristics'!D:D,MATCH($C1069,'Policy Characteristics'!$C:$C,0))),"",INDEX('Policy Characteristics'!D:D,MATCH($C1069,'Policy Characteristics'!$C:$C,0)))</f>
        <v>Feedstock Shifting</v>
      </c>
      <c r="K1069" s="354" t="str">
        <f>IF(ISBLANK(INDEX('Policy Characteristics'!E:E,MATCH($C1069,'Policy Characteristics'!$C:$C,0))),"",INDEX('Policy Characteristics'!E:E,MATCH($C1069,'Policy Characteristics'!$C:$C,0)))</f>
        <v>indst feedstock shifting</v>
      </c>
      <c r="L1069" s="222">
        <f>IF(ISBLANK(INDEX('Policy Characteristics'!F:F,MATCH($C1069,'Policy Characteristics'!$C:$C,0))),"",INDEX('Policy Characteristics'!F:F,MATCH($C1069,'Policy Characteristics'!$C:$C,0)))</f>
        <v>0</v>
      </c>
      <c r="M1069" s="222">
        <f>IF(ISBLANK(INDEX('Policy Characteristics'!G:G,MATCH($C1069,'Policy Characteristics'!$C:$C,0))),"",INDEX('Policy Characteristics'!G:G,MATCH($C1069,'Policy Characteristics'!$C:$C,0)))</f>
        <v>1</v>
      </c>
      <c r="N1069" s="222">
        <f>IF(ISBLANK(INDEX('Policy Characteristics'!H:H,MATCH($C1069,'Policy Characteristics'!$C:$C,0))),"",INDEX('Policy Characteristics'!H:H,MATCH($C1069,'Policy Characteristics'!$C:$C,0)))</f>
        <v>0.01</v>
      </c>
      <c r="O1069" s="354" t="str">
        <f>IF(ISBLANK(INDEX('Policy Characteristics'!I:I,MATCH($C1069,'Policy Characteristics'!$C:$C,0))),"",INDEX('Policy Characteristics'!I:I,MATCH($C1069,'Policy Characteristics'!$C:$C,0)))</f>
        <v>% of potential achieved</v>
      </c>
      <c r="P1069" s="354" t="str">
        <f>IF(ISBLANK(INDEX('Policy Characteristics'!J:J,MATCH($C1069,'Policy Characteristics'!$C:$C,0))),"",INDEX('Policy Characteristics'!J:J,MATCH($C1069,'Policy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354" t="str">
        <f>IF(ISBLANK(INDEX('Policy Characteristics'!K:K,MATCH($C1069,'Policy Characteristics'!$C:$C,0))),"",INDEX('Policy Characteristics'!K:K,MATCH($C1069,'Policy Characteristics'!$C:$C,0)))</f>
        <v/>
      </c>
      <c r="R1069" s="354" t="str">
        <f>IF(ISBLANK(INDEX('Policy Characteristics'!L:L,MATCH($C1069,'Policy Characteristics'!$C:$C,0))),"",INDEX('Policy Characteristics'!L:L,MATCH($C1069,'Policy Characteristics'!$C:$C,0)))</f>
        <v/>
      </c>
    </row>
    <row r="1070" spans="1:18" s="345" customFormat="1" ht="19.899999999999999" customHeight="1">
      <c r="A1070" s="354" t="str">
        <f>IF(ISBLANK(INDEX('Policy Characteristics'!A:A,MATCH($C1070,'Policy Characteristics'!$C:$C,0))),"",INDEX('Policy Characteristics'!A:A,MATCH($C1070,'Policy Characteristics'!$C:$C,0)))</f>
        <v>Industry</v>
      </c>
      <c r="B1070" s="366" t="str">
        <f>IF(ISBLANK(INDEX('Policy Characteristics'!B:B,MATCH($C1070,'Policy Characteristics'!$C:$C,0))),"",INDEX('Policy Characteristics'!B:B,MATCH($C1070,'Policy Characteristics'!$C:$C,0)))</f>
        <v>Feedstock Shifting</v>
      </c>
      <c r="C1070" s="354" t="str">
        <f t="shared" si="44"/>
        <v>Fraction of Feedstock Shifted</v>
      </c>
      <c r="D1070" s="348" t="s">
        <v>820</v>
      </c>
      <c r="E1070" s="253" t="s">
        <v>855</v>
      </c>
      <c r="F1070" t="s">
        <v>821</v>
      </c>
      <c r="G1070" s="253" t="s">
        <v>856</v>
      </c>
      <c r="H1070" s="241">
        <v>2641</v>
      </c>
      <c r="I1070" s="367" t="s">
        <v>680</v>
      </c>
      <c r="J1070" s="368" t="str">
        <f>IF(ISBLANK(INDEX('Policy Characteristics'!D:D,MATCH($C1070,'Policy Characteristics'!$C:$C,0))),"",INDEX('Policy Characteristics'!D:D,MATCH($C1070,'Policy Characteristics'!$C:$C,0)))</f>
        <v>Feedstock Shifting</v>
      </c>
      <c r="K1070" s="354" t="str">
        <f>IF(ISBLANK(INDEX('Policy Characteristics'!E:E,MATCH($C1070,'Policy Characteristics'!$C:$C,0))),"",INDEX('Policy Characteristics'!E:E,MATCH($C1070,'Policy Characteristics'!$C:$C,0)))</f>
        <v>indst feedstock shifting</v>
      </c>
      <c r="L1070" s="222">
        <f>IF(ISBLANK(INDEX('Policy Characteristics'!F:F,MATCH($C1070,'Policy Characteristics'!$C:$C,0))),"",INDEX('Policy Characteristics'!F:F,MATCH($C1070,'Policy Characteristics'!$C:$C,0)))</f>
        <v>0</v>
      </c>
      <c r="M1070" s="222">
        <f>IF(ISBLANK(INDEX('Policy Characteristics'!G:G,MATCH($C1070,'Policy Characteristics'!$C:$C,0))),"",INDEX('Policy Characteristics'!G:G,MATCH($C1070,'Policy Characteristics'!$C:$C,0)))</f>
        <v>1</v>
      </c>
      <c r="N1070" s="222">
        <f>IF(ISBLANK(INDEX('Policy Characteristics'!H:H,MATCH($C1070,'Policy Characteristics'!$C:$C,0))),"",INDEX('Policy Characteristics'!H:H,MATCH($C1070,'Policy Characteristics'!$C:$C,0)))</f>
        <v>0.01</v>
      </c>
      <c r="O1070" s="354" t="str">
        <f>IF(ISBLANK(INDEX('Policy Characteristics'!I:I,MATCH($C1070,'Policy Characteristics'!$C:$C,0))),"",INDEX('Policy Characteristics'!I:I,MATCH($C1070,'Policy Characteristics'!$C:$C,0)))</f>
        <v>% of potential achieved</v>
      </c>
      <c r="P1070" s="354" t="str">
        <f>IF(ISBLANK(INDEX('Policy Characteristics'!J:J,MATCH($C1070,'Policy Characteristics'!$C:$C,0))),"",INDEX('Policy Characteristics'!J:J,MATCH($C1070,'Policy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354" t="str">
        <f>IF(ISBLANK(INDEX('Policy Characteristics'!K:K,MATCH($C1070,'Policy Characteristics'!$C:$C,0))),"",INDEX('Policy Characteristics'!K:K,MATCH($C1070,'Policy Characteristics'!$C:$C,0)))</f>
        <v/>
      </c>
      <c r="R1070" s="354" t="str">
        <f>IF(ISBLANK(INDEX('Policy Characteristics'!L:L,MATCH($C1070,'Policy Characteristics'!$C:$C,0))),"",INDEX('Policy Characteristics'!L:L,MATCH($C1070,'Policy Characteristics'!$C:$C,0)))</f>
        <v/>
      </c>
    </row>
    <row r="1071" spans="1:18" s="345" customFormat="1" ht="19.899999999999999" customHeight="1">
      <c r="A1071" s="354" t="str">
        <f>IF(ISBLANK(INDEX('Policy Characteristics'!A:A,MATCH($C1071,'Policy Characteristics'!$C:$C,0))),"",INDEX('Policy Characteristics'!A:A,MATCH($C1071,'Policy Characteristics'!$C:$C,0)))</f>
        <v>Industry</v>
      </c>
      <c r="B1071" s="366" t="str">
        <f>IF(ISBLANK(INDEX('Policy Characteristics'!B:B,MATCH($C1071,'Policy Characteristics'!$C:$C,0))),"",INDEX('Policy Characteristics'!B:B,MATCH($C1071,'Policy Characteristics'!$C:$C,0)))</f>
        <v>Feedstock Shifting</v>
      </c>
      <c r="C1071" s="354" t="str">
        <f t="shared" si="44"/>
        <v>Fraction of Feedstock Shifted</v>
      </c>
      <c r="D1071" s="348" t="s">
        <v>820</v>
      </c>
      <c r="E1071" s="253" t="s">
        <v>857</v>
      </c>
      <c r="F1071" t="s">
        <v>821</v>
      </c>
      <c r="G1071" s="253" t="s">
        <v>858</v>
      </c>
      <c r="H1071" s="241">
        <v>2642</v>
      </c>
      <c r="I1071" s="367" t="s">
        <v>680</v>
      </c>
      <c r="J1071" s="368" t="str">
        <f>IF(ISBLANK(INDEX('Policy Characteristics'!D:D,MATCH($C1071,'Policy Characteristics'!$C:$C,0))),"",INDEX('Policy Characteristics'!D:D,MATCH($C1071,'Policy Characteristics'!$C:$C,0)))</f>
        <v>Feedstock Shifting</v>
      </c>
      <c r="K1071" s="354" t="str">
        <f>IF(ISBLANK(INDEX('Policy Characteristics'!E:E,MATCH($C1071,'Policy Characteristics'!$C:$C,0))),"",INDEX('Policy Characteristics'!E:E,MATCH($C1071,'Policy Characteristics'!$C:$C,0)))</f>
        <v>indst feedstock shifting</v>
      </c>
      <c r="L1071" s="222">
        <f>IF(ISBLANK(INDEX('Policy Characteristics'!F:F,MATCH($C1071,'Policy Characteristics'!$C:$C,0))),"",INDEX('Policy Characteristics'!F:F,MATCH($C1071,'Policy Characteristics'!$C:$C,0)))</f>
        <v>0</v>
      </c>
      <c r="M1071" s="222">
        <f>IF(ISBLANK(INDEX('Policy Characteristics'!G:G,MATCH($C1071,'Policy Characteristics'!$C:$C,0))),"",INDEX('Policy Characteristics'!G:G,MATCH($C1071,'Policy Characteristics'!$C:$C,0)))</f>
        <v>1</v>
      </c>
      <c r="N1071" s="222">
        <f>IF(ISBLANK(INDEX('Policy Characteristics'!H:H,MATCH($C1071,'Policy Characteristics'!$C:$C,0))),"",INDEX('Policy Characteristics'!H:H,MATCH($C1071,'Policy Characteristics'!$C:$C,0)))</f>
        <v>0.01</v>
      </c>
      <c r="O1071" s="354" t="str">
        <f>IF(ISBLANK(INDEX('Policy Characteristics'!I:I,MATCH($C1071,'Policy Characteristics'!$C:$C,0))),"",INDEX('Policy Characteristics'!I:I,MATCH($C1071,'Policy Characteristics'!$C:$C,0)))</f>
        <v>% of potential achieved</v>
      </c>
      <c r="P1071" s="354" t="str">
        <f>IF(ISBLANK(INDEX('Policy Characteristics'!J:J,MATCH($C1071,'Policy Characteristics'!$C:$C,0))),"",INDEX('Policy Characteristics'!J:J,MATCH($C1071,'Policy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354" t="str">
        <f>IF(ISBLANK(INDEX('Policy Characteristics'!K:K,MATCH($C1071,'Policy Characteristics'!$C:$C,0))),"",INDEX('Policy Characteristics'!K:K,MATCH($C1071,'Policy Characteristics'!$C:$C,0)))</f>
        <v/>
      </c>
      <c r="R1071" s="354" t="str">
        <f>IF(ISBLANK(INDEX('Policy Characteristics'!L:L,MATCH($C1071,'Policy Characteristics'!$C:$C,0))),"",INDEX('Policy Characteristics'!L:L,MATCH($C1071,'Policy Characteristics'!$C:$C,0)))</f>
        <v/>
      </c>
    </row>
    <row r="1072" spans="1:18" s="345" customFormat="1" ht="19.899999999999999" customHeight="1">
      <c r="A1072" s="354" t="str">
        <f>IF(ISBLANK(INDEX('Policy Characteristics'!A:A,MATCH($C1072,'Policy Characteristics'!$C:$C,0))),"",INDEX('Policy Characteristics'!A:A,MATCH($C1072,'Policy Characteristics'!$C:$C,0)))</f>
        <v>Industry</v>
      </c>
      <c r="B1072" s="366" t="str">
        <f>IF(ISBLANK(INDEX('Policy Characteristics'!B:B,MATCH($C1072,'Policy Characteristics'!$C:$C,0))),"",INDEX('Policy Characteristics'!B:B,MATCH($C1072,'Policy Characteristics'!$C:$C,0)))</f>
        <v>Feedstock Shifting</v>
      </c>
      <c r="C1072" s="354" t="str">
        <f t="shared" si="44"/>
        <v>Fraction of Feedstock Shifted</v>
      </c>
      <c r="D1072" s="348" t="s">
        <v>820</v>
      </c>
      <c r="E1072" s="253" t="s">
        <v>859</v>
      </c>
      <c r="F1072" t="s">
        <v>821</v>
      </c>
      <c r="G1072" s="253" t="s">
        <v>860</v>
      </c>
      <c r="H1072" s="241">
        <v>2643</v>
      </c>
      <c r="I1072" s="367" t="s">
        <v>680</v>
      </c>
      <c r="J1072" s="368" t="str">
        <f>IF(ISBLANK(INDEX('Policy Characteristics'!D:D,MATCH($C1072,'Policy Characteristics'!$C:$C,0))),"",INDEX('Policy Characteristics'!D:D,MATCH($C1072,'Policy Characteristics'!$C:$C,0)))</f>
        <v>Feedstock Shifting</v>
      </c>
      <c r="K1072" s="354" t="str">
        <f>IF(ISBLANK(INDEX('Policy Characteristics'!E:E,MATCH($C1072,'Policy Characteristics'!$C:$C,0))),"",INDEX('Policy Characteristics'!E:E,MATCH($C1072,'Policy Characteristics'!$C:$C,0)))</f>
        <v>indst feedstock shifting</v>
      </c>
      <c r="L1072" s="222">
        <f>IF(ISBLANK(INDEX('Policy Characteristics'!F:F,MATCH($C1072,'Policy Characteristics'!$C:$C,0))),"",INDEX('Policy Characteristics'!F:F,MATCH($C1072,'Policy Characteristics'!$C:$C,0)))</f>
        <v>0</v>
      </c>
      <c r="M1072" s="222">
        <f>IF(ISBLANK(INDEX('Policy Characteristics'!G:G,MATCH($C1072,'Policy Characteristics'!$C:$C,0))),"",INDEX('Policy Characteristics'!G:G,MATCH($C1072,'Policy Characteristics'!$C:$C,0)))</f>
        <v>1</v>
      </c>
      <c r="N1072" s="222">
        <f>IF(ISBLANK(INDEX('Policy Characteristics'!H:H,MATCH($C1072,'Policy Characteristics'!$C:$C,0))),"",INDEX('Policy Characteristics'!H:H,MATCH($C1072,'Policy Characteristics'!$C:$C,0)))</f>
        <v>0.01</v>
      </c>
      <c r="O1072" s="354" t="str">
        <f>IF(ISBLANK(INDEX('Policy Characteristics'!I:I,MATCH($C1072,'Policy Characteristics'!$C:$C,0))),"",INDEX('Policy Characteristics'!I:I,MATCH($C1072,'Policy Characteristics'!$C:$C,0)))</f>
        <v>% of potential achieved</v>
      </c>
      <c r="P1072" s="354" t="str">
        <f>IF(ISBLANK(INDEX('Policy Characteristics'!J:J,MATCH($C1072,'Policy Characteristics'!$C:$C,0))),"",INDEX('Policy Characteristics'!J:J,MATCH($C1072,'Policy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354" t="str">
        <f>IF(ISBLANK(INDEX('Policy Characteristics'!K:K,MATCH($C1072,'Policy Characteristics'!$C:$C,0))),"",INDEX('Policy Characteristics'!K:K,MATCH($C1072,'Policy Characteristics'!$C:$C,0)))</f>
        <v/>
      </c>
      <c r="R1072" s="354" t="str">
        <f>IF(ISBLANK(INDEX('Policy Characteristics'!L:L,MATCH($C1072,'Policy Characteristics'!$C:$C,0))),"",INDEX('Policy Characteristics'!L:L,MATCH($C1072,'Policy Characteristics'!$C:$C,0)))</f>
        <v/>
      </c>
    </row>
    <row r="1073" spans="1:18" s="345" customFormat="1" ht="19.899999999999999" customHeight="1">
      <c r="A1073" s="354" t="str">
        <f>IF(ISBLANK(INDEX('Policy Characteristics'!A:A,MATCH($C1073,'Policy Characteristics'!$C:$C,0))),"",INDEX('Policy Characteristics'!A:A,MATCH($C1073,'Policy Characteristics'!$C:$C,0)))</f>
        <v>Industry</v>
      </c>
      <c r="B1073" s="366" t="str">
        <f>IF(ISBLANK(INDEX('Policy Characteristics'!B:B,MATCH($C1073,'Policy Characteristics'!$C:$C,0))),"",INDEX('Policy Characteristics'!B:B,MATCH($C1073,'Policy Characteristics'!$C:$C,0)))</f>
        <v>Feedstock Shifting</v>
      </c>
      <c r="C1073" s="354" t="str">
        <f t="shared" si="44"/>
        <v>Fraction of Feedstock Shifted</v>
      </c>
      <c r="D1073" s="348" t="s">
        <v>820</v>
      </c>
      <c r="E1073" s="253" t="s">
        <v>861</v>
      </c>
      <c r="F1073" t="s">
        <v>821</v>
      </c>
      <c r="G1073" s="253" t="s">
        <v>862</v>
      </c>
      <c r="H1073" s="241">
        <v>2644</v>
      </c>
      <c r="I1073" s="367" t="s">
        <v>680</v>
      </c>
      <c r="J1073" s="368" t="str">
        <f>IF(ISBLANK(INDEX('Policy Characteristics'!D:D,MATCH($C1073,'Policy Characteristics'!$C:$C,0))),"",INDEX('Policy Characteristics'!D:D,MATCH($C1073,'Policy Characteristics'!$C:$C,0)))</f>
        <v>Feedstock Shifting</v>
      </c>
      <c r="K1073" s="354" t="str">
        <f>IF(ISBLANK(INDEX('Policy Characteristics'!E:E,MATCH($C1073,'Policy Characteristics'!$C:$C,0))),"",INDEX('Policy Characteristics'!E:E,MATCH($C1073,'Policy Characteristics'!$C:$C,0)))</f>
        <v>indst feedstock shifting</v>
      </c>
      <c r="L1073" s="222">
        <f>IF(ISBLANK(INDEX('Policy Characteristics'!F:F,MATCH($C1073,'Policy Characteristics'!$C:$C,0))),"",INDEX('Policy Characteristics'!F:F,MATCH($C1073,'Policy Characteristics'!$C:$C,0)))</f>
        <v>0</v>
      </c>
      <c r="M1073" s="222">
        <f>IF(ISBLANK(INDEX('Policy Characteristics'!G:G,MATCH($C1073,'Policy Characteristics'!$C:$C,0))),"",INDEX('Policy Characteristics'!G:G,MATCH($C1073,'Policy Characteristics'!$C:$C,0)))</f>
        <v>1</v>
      </c>
      <c r="N1073" s="222">
        <f>IF(ISBLANK(INDEX('Policy Characteristics'!H:H,MATCH($C1073,'Policy Characteristics'!$C:$C,0))),"",INDEX('Policy Characteristics'!H:H,MATCH($C1073,'Policy Characteristics'!$C:$C,0)))</f>
        <v>0.01</v>
      </c>
      <c r="O1073" s="354" t="str">
        <f>IF(ISBLANK(INDEX('Policy Characteristics'!I:I,MATCH($C1073,'Policy Characteristics'!$C:$C,0))),"",INDEX('Policy Characteristics'!I:I,MATCH($C1073,'Policy Characteristics'!$C:$C,0)))</f>
        <v>% of potential achieved</v>
      </c>
      <c r="P1073" s="354" t="str">
        <f>IF(ISBLANK(INDEX('Policy Characteristics'!J:J,MATCH($C1073,'Policy Characteristics'!$C:$C,0))),"",INDEX('Policy Characteristics'!J:J,MATCH($C1073,'Policy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354" t="str">
        <f>IF(ISBLANK(INDEX('Policy Characteristics'!K:K,MATCH($C1073,'Policy Characteristics'!$C:$C,0))),"",INDEX('Policy Characteristics'!K:K,MATCH($C1073,'Policy Characteristics'!$C:$C,0)))</f>
        <v/>
      </c>
      <c r="R1073" s="354" t="str">
        <f>IF(ISBLANK(INDEX('Policy Characteristics'!L:L,MATCH($C1073,'Policy Characteristics'!$C:$C,0))),"",INDEX('Policy Characteristics'!L:L,MATCH($C1073,'Policy Characteristics'!$C:$C,0)))</f>
        <v/>
      </c>
    </row>
    <row r="1074" spans="1:18" s="345" customFormat="1" ht="19.899999999999999" customHeight="1">
      <c r="A1074" s="354" t="str">
        <f>IF(ISBLANK(INDEX('Policy Characteristics'!A:A,MATCH($C1074,'Policy Characteristics'!$C:$C,0))),"",INDEX('Policy Characteristics'!A:A,MATCH($C1074,'Policy Characteristics'!$C:$C,0)))</f>
        <v>Industry</v>
      </c>
      <c r="B1074" s="366" t="str">
        <f>IF(ISBLANK(INDEX('Policy Characteristics'!B:B,MATCH($C1074,'Policy Characteristics'!$C:$C,0))),"",INDEX('Policy Characteristics'!B:B,MATCH($C1074,'Policy Characteristics'!$C:$C,0)))</f>
        <v>Feedstock Shifting</v>
      </c>
      <c r="C1074" s="354" t="str">
        <f t="shared" si="44"/>
        <v>Fraction of Feedstock Shifted</v>
      </c>
      <c r="D1074" s="348" t="s">
        <v>820</v>
      </c>
      <c r="E1074" s="253" t="s">
        <v>863</v>
      </c>
      <c r="F1074" t="s">
        <v>821</v>
      </c>
      <c r="G1074" s="253" t="s">
        <v>864</v>
      </c>
      <c r="H1074" s="241">
        <v>2645</v>
      </c>
      <c r="I1074" s="367" t="s">
        <v>680</v>
      </c>
      <c r="J1074" s="368" t="str">
        <f>IF(ISBLANK(INDEX('Policy Characteristics'!D:D,MATCH($C1074,'Policy Characteristics'!$C:$C,0))),"",INDEX('Policy Characteristics'!D:D,MATCH($C1074,'Policy Characteristics'!$C:$C,0)))</f>
        <v>Feedstock Shifting</v>
      </c>
      <c r="K1074" s="354" t="str">
        <f>IF(ISBLANK(INDEX('Policy Characteristics'!E:E,MATCH($C1074,'Policy Characteristics'!$C:$C,0))),"",INDEX('Policy Characteristics'!E:E,MATCH($C1074,'Policy Characteristics'!$C:$C,0)))</f>
        <v>indst feedstock shifting</v>
      </c>
      <c r="L1074" s="222">
        <f>IF(ISBLANK(INDEX('Policy Characteristics'!F:F,MATCH($C1074,'Policy Characteristics'!$C:$C,0))),"",INDEX('Policy Characteristics'!F:F,MATCH($C1074,'Policy Characteristics'!$C:$C,0)))</f>
        <v>0</v>
      </c>
      <c r="M1074" s="222">
        <f>IF(ISBLANK(INDEX('Policy Characteristics'!G:G,MATCH($C1074,'Policy Characteristics'!$C:$C,0))),"",INDEX('Policy Characteristics'!G:G,MATCH($C1074,'Policy Characteristics'!$C:$C,0)))</f>
        <v>1</v>
      </c>
      <c r="N1074" s="222">
        <f>IF(ISBLANK(INDEX('Policy Characteristics'!H:H,MATCH($C1074,'Policy Characteristics'!$C:$C,0))),"",INDEX('Policy Characteristics'!H:H,MATCH($C1074,'Policy Characteristics'!$C:$C,0)))</f>
        <v>0.01</v>
      </c>
      <c r="O1074" s="354" t="str">
        <f>IF(ISBLANK(INDEX('Policy Characteristics'!I:I,MATCH($C1074,'Policy Characteristics'!$C:$C,0))),"",INDEX('Policy Characteristics'!I:I,MATCH($C1074,'Policy Characteristics'!$C:$C,0)))</f>
        <v>% of potential achieved</v>
      </c>
      <c r="P1074" s="354" t="str">
        <f>IF(ISBLANK(INDEX('Policy Characteristics'!J:J,MATCH($C1074,'Policy Characteristics'!$C:$C,0))),"",INDEX('Policy Characteristics'!J:J,MATCH($C1074,'Policy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354" t="str">
        <f>IF(ISBLANK(INDEX('Policy Characteristics'!K:K,MATCH($C1074,'Policy Characteristics'!$C:$C,0))),"",INDEX('Policy Characteristics'!K:K,MATCH($C1074,'Policy Characteristics'!$C:$C,0)))</f>
        <v/>
      </c>
      <c r="R1074" s="354" t="str">
        <f>IF(ISBLANK(INDEX('Policy Characteristics'!L:L,MATCH($C1074,'Policy Characteristics'!$C:$C,0))),"",INDEX('Policy Characteristics'!L:L,MATCH($C1074,'Policy Characteristics'!$C:$C,0)))</f>
        <v/>
      </c>
    </row>
    <row r="1075" spans="1:18" s="345" customFormat="1" ht="19.899999999999999" customHeight="1">
      <c r="A1075" s="354" t="str">
        <f>IF(ISBLANK(INDEX('Policy Characteristics'!A:A,MATCH($C1075,'Policy Characteristics'!$C:$C,0))),"",INDEX('Policy Characteristics'!A:A,MATCH($C1075,'Policy Characteristics'!$C:$C,0)))</f>
        <v>Industry</v>
      </c>
      <c r="B1075" s="366" t="str">
        <f>IF(ISBLANK(INDEX('Policy Characteristics'!B:B,MATCH($C1075,'Policy Characteristics'!$C:$C,0))),"",INDEX('Policy Characteristics'!B:B,MATCH($C1075,'Policy Characteristics'!$C:$C,0)))</f>
        <v>Feedstock Shifting</v>
      </c>
      <c r="C1075" s="354" t="str">
        <f t="shared" si="44"/>
        <v>Fraction of Feedstock Shifted</v>
      </c>
      <c r="D1075" s="348" t="s">
        <v>820</v>
      </c>
      <c r="E1075" s="253" t="s">
        <v>865</v>
      </c>
      <c r="F1075" t="s">
        <v>821</v>
      </c>
      <c r="G1075" s="253" t="s">
        <v>866</v>
      </c>
      <c r="H1075" s="241">
        <v>2646</v>
      </c>
      <c r="I1075" s="367" t="s">
        <v>680</v>
      </c>
      <c r="J1075" s="368" t="str">
        <f>IF(ISBLANK(INDEX('Policy Characteristics'!D:D,MATCH($C1075,'Policy Characteristics'!$C:$C,0))),"",INDEX('Policy Characteristics'!D:D,MATCH($C1075,'Policy Characteristics'!$C:$C,0)))</f>
        <v>Feedstock Shifting</v>
      </c>
      <c r="K1075" s="354" t="str">
        <f>IF(ISBLANK(INDEX('Policy Characteristics'!E:E,MATCH($C1075,'Policy Characteristics'!$C:$C,0))),"",INDEX('Policy Characteristics'!E:E,MATCH($C1075,'Policy Characteristics'!$C:$C,0)))</f>
        <v>indst feedstock shifting</v>
      </c>
      <c r="L1075" s="222">
        <f>IF(ISBLANK(INDEX('Policy Characteristics'!F:F,MATCH($C1075,'Policy Characteristics'!$C:$C,0))),"",INDEX('Policy Characteristics'!F:F,MATCH($C1075,'Policy Characteristics'!$C:$C,0)))</f>
        <v>0</v>
      </c>
      <c r="M1075" s="222">
        <f>IF(ISBLANK(INDEX('Policy Characteristics'!G:G,MATCH($C1075,'Policy Characteristics'!$C:$C,0))),"",INDEX('Policy Characteristics'!G:G,MATCH($C1075,'Policy Characteristics'!$C:$C,0)))</f>
        <v>1</v>
      </c>
      <c r="N1075" s="222">
        <f>IF(ISBLANK(INDEX('Policy Characteristics'!H:H,MATCH($C1075,'Policy Characteristics'!$C:$C,0))),"",INDEX('Policy Characteristics'!H:H,MATCH($C1075,'Policy Characteristics'!$C:$C,0)))</f>
        <v>0.01</v>
      </c>
      <c r="O1075" s="354" t="str">
        <f>IF(ISBLANK(INDEX('Policy Characteristics'!I:I,MATCH($C1075,'Policy Characteristics'!$C:$C,0))),"",INDEX('Policy Characteristics'!I:I,MATCH($C1075,'Policy Characteristics'!$C:$C,0)))</f>
        <v>% of potential achieved</v>
      </c>
      <c r="P1075" s="354" t="str">
        <f>IF(ISBLANK(INDEX('Policy Characteristics'!J:J,MATCH($C1075,'Policy Characteristics'!$C:$C,0))),"",INDEX('Policy Characteristics'!J:J,MATCH($C1075,'Policy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354" t="str">
        <f>IF(ISBLANK(INDEX('Policy Characteristics'!K:K,MATCH($C1075,'Policy Characteristics'!$C:$C,0))),"",INDEX('Policy Characteristics'!K:K,MATCH($C1075,'Policy Characteristics'!$C:$C,0)))</f>
        <v/>
      </c>
      <c r="R1075" s="354" t="str">
        <f>IF(ISBLANK(INDEX('Policy Characteristics'!L:L,MATCH($C1075,'Policy Characteristics'!$C:$C,0))),"",INDEX('Policy Characteristics'!L:L,MATCH($C1075,'Policy Characteristics'!$C:$C,0)))</f>
        <v/>
      </c>
    </row>
    <row r="1076" spans="1:18" s="345" customFormat="1" ht="19.899999999999999" customHeight="1">
      <c r="A1076" s="354" t="str">
        <f>IF(ISBLANK(INDEX('Policy Characteristics'!A:A,MATCH($C1076,'Policy Characteristics'!$C:$C,0))),"",INDEX('Policy Characteristics'!A:A,MATCH($C1076,'Policy Characteristics'!$C:$C,0)))</f>
        <v>Industry</v>
      </c>
      <c r="B1076" s="366" t="str">
        <f>IF(ISBLANK(INDEX('Policy Characteristics'!B:B,MATCH($C1076,'Policy Characteristics'!$C:$C,0))),"",INDEX('Policy Characteristics'!B:B,MATCH($C1076,'Policy Characteristics'!$C:$C,0)))</f>
        <v>Feedstock Shifting</v>
      </c>
      <c r="C1076" s="354" t="str">
        <f t="shared" si="44"/>
        <v>Fraction of Feedstock Shifted</v>
      </c>
      <c r="D1076" s="348" t="s">
        <v>820</v>
      </c>
      <c r="E1076" s="253" t="s">
        <v>867</v>
      </c>
      <c r="F1076" t="s">
        <v>821</v>
      </c>
      <c r="G1076" s="253" t="s">
        <v>868</v>
      </c>
      <c r="H1076" s="241">
        <v>2647</v>
      </c>
      <c r="I1076" s="367" t="s">
        <v>680</v>
      </c>
      <c r="J1076" s="368" t="str">
        <f>IF(ISBLANK(INDEX('Policy Characteristics'!D:D,MATCH($C1076,'Policy Characteristics'!$C:$C,0))),"",INDEX('Policy Characteristics'!D:D,MATCH($C1076,'Policy Characteristics'!$C:$C,0)))</f>
        <v>Feedstock Shifting</v>
      </c>
      <c r="K1076" s="354" t="str">
        <f>IF(ISBLANK(INDEX('Policy Characteristics'!E:E,MATCH($C1076,'Policy Characteristics'!$C:$C,0))),"",INDEX('Policy Characteristics'!E:E,MATCH($C1076,'Policy Characteristics'!$C:$C,0)))</f>
        <v>indst feedstock shifting</v>
      </c>
      <c r="L1076" s="222">
        <f>IF(ISBLANK(INDEX('Policy Characteristics'!F:F,MATCH($C1076,'Policy Characteristics'!$C:$C,0))),"",INDEX('Policy Characteristics'!F:F,MATCH($C1076,'Policy Characteristics'!$C:$C,0)))</f>
        <v>0</v>
      </c>
      <c r="M1076" s="222">
        <f>IF(ISBLANK(INDEX('Policy Characteristics'!G:G,MATCH($C1076,'Policy Characteristics'!$C:$C,0))),"",INDEX('Policy Characteristics'!G:G,MATCH($C1076,'Policy Characteristics'!$C:$C,0)))</f>
        <v>1</v>
      </c>
      <c r="N1076" s="222">
        <f>IF(ISBLANK(INDEX('Policy Characteristics'!H:H,MATCH($C1076,'Policy Characteristics'!$C:$C,0))),"",INDEX('Policy Characteristics'!H:H,MATCH($C1076,'Policy Characteristics'!$C:$C,0)))</f>
        <v>0.01</v>
      </c>
      <c r="O1076" s="354" t="str">
        <f>IF(ISBLANK(INDEX('Policy Characteristics'!I:I,MATCH($C1076,'Policy Characteristics'!$C:$C,0))),"",INDEX('Policy Characteristics'!I:I,MATCH($C1076,'Policy Characteristics'!$C:$C,0)))</f>
        <v>% of potential achieved</v>
      </c>
      <c r="P1076" s="354" t="str">
        <f>IF(ISBLANK(INDEX('Policy Characteristics'!J:J,MATCH($C1076,'Policy Characteristics'!$C:$C,0))),"",INDEX('Policy Characteristics'!J:J,MATCH($C1076,'Policy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354" t="str">
        <f>IF(ISBLANK(INDEX('Policy Characteristics'!K:K,MATCH($C1076,'Policy Characteristics'!$C:$C,0))),"",INDEX('Policy Characteristics'!K:K,MATCH($C1076,'Policy Characteristics'!$C:$C,0)))</f>
        <v/>
      </c>
      <c r="R1076" s="354" t="str">
        <f>IF(ISBLANK(INDEX('Policy Characteristics'!L:L,MATCH($C1076,'Policy Characteristics'!$C:$C,0))),"",INDEX('Policy Characteristics'!L:L,MATCH($C1076,'Policy Characteristics'!$C:$C,0)))</f>
        <v/>
      </c>
    </row>
    <row r="1077" spans="1:18" s="345" customFormat="1" ht="19.899999999999999" customHeight="1">
      <c r="A1077" s="354" t="str">
        <f>IF(ISBLANK(INDEX('Policy Characteristics'!A:A,MATCH($C1077,'Policy Characteristics'!$C:$C,0))),"",INDEX('Policy Characteristics'!A:A,MATCH($C1077,'Policy Characteristics'!$C:$C,0)))</f>
        <v>Industry</v>
      </c>
      <c r="B1077" s="366" t="str">
        <f>IF(ISBLANK(INDEX('Policy Characteristics'!B:B,MATCH($C1077,'Policy Characteristics'!$C:$C,0))),"",INDEX('Policy Characteristics'!B:B,MATCH($C1077,'Policy Characteristics'!$C:$C,0)))</f>
        <v>Feedstock Shifting</v>
      </c>
      <c r="C1077" s="354" t="str">
        <f t="shared" si="44"/>
        <v>Fraction of Feedstock Shifted</v>
      </c>
      <c r="D1077" s="348" t="s">
        <v>820</v>
      </c>
      <c r="E1077" s="253" t="s">
        <v>869</v>
      </c>
      <c r="F1077" t="s">
        <v>821</v>
      </c>
      <c r="G1077" s="253" t="s">
        <v>870</v>
      </c>
      <c r="H1077" s="241">
        <v>2648</v>
      </c>
      <c r="I1077" s="367" t="s">
        <v>680</v>
      </c>
      <c r="J1077" s="368" t="str">
        <f>IF(ISBLANK(INDEX('Policy Characteristics'!D:D,MATCH($C1077,'Policy Characteristics'!$C:$C,0))),"",INDEX('Policy Characteristics'!D:D,MATCH($C1077,'Policy Characteristics'!$C:$C,0)))</f>
        <v>Feedstock Shifting</v>
      </c>
      <c r="K1077" s="354" t="str">
        <f>IF(ISBLANK(INDEX('Policy Characteristics'!E:E,MATCH($C1077,'Policy Characteristics'!$C:$C,0))),"",INDEX('Policy Characteristics'!E:E,MATCH($C1077,'Policy Characteristics'!$C:$C,0)))</f>
        <v>indst feedstock shifting</v>
      </c>
      <c r="L1077" s="222">
        <f>IF(ISBLANK(INDEX('Policy Characteristics'!F:F,MATCH($C1077,'Policy Characteristics'!$C:$C,0))),"",INDEX('Policy Characteristics'!F:F,MATCH($C1077,'Policy Characteristics'!$C:$C,0)))</f>
        <v>0</v>
      </c>
      <c r="M1077" s="222">
        <f>IF(ISBLANK(INDEX('Policy Characteristics'!G:G,MATCH($C1077,'Policy Characteristics'!$C:$C,0))),"",INDEX('Policy Characteristics'!G:G,MATCH($C1077,'Policy Characteristics'!$C:$C,0)))</f>
        <v>1</v>
      </c>
      <c r="N1077" s="222">
        <f>IF(ISBLANK(INDEX('Policy Characteristics'!H:H,MATCH($C1077,'Policy Characteristics'!$C:$C,0))),"",INDEX('Policy Characteristics'!H:H,MATCH($C1077,'Policy Characteristics'!$C:$C,0)))</f>
        <v>0.01</v>
      </c>
      <c r="O1077" s="354" t="str">
        <f>IF(ISBLANK(INDEX('Policy Characteristics'!I:I,MATCH($C1077,'Policy Characteristics'!$C:$C,0))),"",INDEX('Policy Characteristics'!I:I,MATCH($C1077,'Policy Characteristics'!$C:$C,0)))</f>
        <v>% of potential achieved</v>
      </c>
      <c r="P1077" s="354" t="str">
        <f>IF(ISBLANK(INDEX('Policy Characteristics'!J:J,MATCH($C1077,'Policy Characteristics'!$C:$C,0))),"",INDEX('Policy Characteristics'!J:J,MATCH($C1077,'Policy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354" t="str">
        <f>IF(ISBLANK(INDEX('Policy Characteristics'!K:K,MATCH($C1077,'Policy Characteristics'!$C:$C,0))),"",INDEX('Policy Characteristics'!K:K,MATCH($C1077,'Policy Characteristics'!$C:$C,0)))</f>
        <v/>
      </c>
      <c r="R1077" s="354" t="str">
        <f>IF(ISBLANK(INDEX('Policy Characteristics'!L:L,MATCH($C1077,'Policy Characteristics'!$C:$C,0))),"",INDEX('Policy Characteristics'!L:L,MATCH($C1077,'Policy Characteristics'!$C:$C,0)))</f>
        <v/>
      </c>
    </row>
    <row r="1078" spans="1:18" s="345" customFormat="1" ht="19.899999999999999" customHeight="1">
      <c r="A1078" s="354" t="str">
        <f>IF(ISBLANK(INDEX('Policy Characteristics'!A:A,MATCH($C1078,'Policy Characteristics'!$C:$C,0))),"",INDEX('Policy Characteristics'!A:A,MATCH($C1078,'Policy Characteristics'!$C:$C,0)))</f>
        <v>Industry</v>
      </c>
      <c r="B1078" s="366" t="str">
        <f>IF(ISBLANK(INDEX('Policy Characteristics'!B:B,MATCH($C1078,'Policy Characteristics'!$C:$C,0))),"",INDEX('Policy Characteristics'!B:B,MATCH($C1078,'Policy Characteristics'!$C:$C,0)))</f>
        <v>Feedstock Shifting</v>
      </c>
      <c r="C1078" s="354" t="str">
        <f t="shared" si="44"/>
        <v>Fraction of Feedstock Shifted</v>
      </c>
      <c r="D1078" s="348" t="s">
        <v>820</v>
      </c>
      <c r="E1078" s="253" t="s">
        <v>871</v>
      </c>
      <c r="F1078" t="s">
        <v>821</v>
      </c>
      <c r="G1078" s="253" t="s">
        <v>872</v>
      </c>
      <c r="H1078" s="241">
        <v>2649</v>
      </c>
      <c r="I1078" s="367" t="s">
        <v>680</v>
      </c>
      <c r="J1078" s="368" t="str">
        <f>IF(ISBLANK(INDEX('Policy Characteristics'!D:D,MATCH($C1078,'Policy Characteristics'!$C:$C,0))),"",INDEX('Policy Characteristics'!D:D,MATCH($C1078,'Policy Characteristics'!$C:$C,0)))</f>
        <v>Feedstock Shifting</v>
      </c>
      <c r="K1078" s="354" t="str">
        <f>IF(ISBLANK(INDEX('Policy Characteristics'!E:E,MATCH($C1078,'Policy Characteristics'!$C:$C,0))),"",INDEX('Policy Characteristics'!E:E,MATCH($C1078,'Policy Characteristics'!$C:$C,0)))</f>
        <v>indst feedstock shifting</v>
      </c>
      <c r="L1078" s="222">
        <f>IF(ISBLANK(INDEX('Policy Characteristics'!F:F,MATCH($C1078,'Policy Characteristics'!$C:$C,0))),"",INDEX('Policy Characteristics'!F:F,MATCH($C1078,'Policy Characteristics'!$C:$C,0)))</f>
        <v>0</v>
      </c>
      <c r="M1078" s="222">
        <f>IF(ISBLANK(INDEX('Policy Characteristics'!G:G,MATCH($C1078,'Policy Characteristics'!$C:$C,0))),"",INDEX('Policy Characteristics'!G:G,MATCH($C1078,'Policy Characteristics'!$C:$C,0)))</f>
        <v>1</v>
      </c>
      <c r="N1078" s="222">
        <f>IF(ISBLANK(INDEX('Policy Characteristics'!H:H,MATCH($C1078,'Policy Characteristics'!$C:$C,0))),"",INDEX('Policy Characteristics'!H:H,MATCH($C1078,'Policy Characteristics'!$C:$C,0)))</f>
        <v>0.01</v>
      </c>
      <c r="O1078" s="354" t="str">
        <f>IF(ISBLANK(INDEX('Policy Characteristics'!I:I,MATCH($C1078,'Policy Characteristics'!$C:$C,0))),"",INDEX('Policy Characteristics'!I:I,MATCH($C1078,'Policy Characteristics'!$C:$C,0)))</f>
        <v>% of potential achieved</v>
      </c>
      <c r="P1078" s="354" t="str">
        <f>IF(ISBLANK(INDEX('Policy Characteristics'!J:J,MATCH($C1078,'Policy Characteristics'!$C:$C,0))),"",INDEX('Policy Characteristics'!J:J,MATCH($C1078,'Policy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354" t="str">
        <f>IF(ISBLANK(INDEX('Policy Characteristics'!K:K,MATCH($C1078,'Policy Characteristics'!$C:$C,0))),"",INDEX('Policy Characteristics'!K:K,MATCH($C1078,'Policy Characteristics'!$C:$C,0)))</f>
        <v/>
      </c>
      <c r="R1078" s="354" t="str">
        <f>IF(ISBLANK(INDEX('Policy Characteristics'!L:L,MATCH($C1078,'Policy Characteristics'!$C:$C,0))),"",INDEX('Policy Characteristics'!L:L,MATCH($C1078,'Policy Characteristics'!$C:$C,0)))</f>
        <v/>
      </c>
    </row>
    <row r="1079" spans="1:18" s="345" customFormat="1" ht="19.899999999999999" customHeight="1">
      <c r="A1079" s="354" t="str">
        <f>IF(ISBLANK(INDEX('Policy Characteristics'!A:A,MATCH($C1079,'Policy Characteristics'!$C:$C,0))),"",INDEX('Policy Characteristics'!A:A,MATCH($C1079,'Policy Characteristics'!$C:$C,0)))</f>
        <v>Industry</v>
      </c>
      <c r="B1079" s="366" t="str">
        <f>IF(ISBLANK(INDEX('Policy Characteristics'!B:B,MATCH($C1079,'Policy Characteristics'!$C:$C,0))),"",INDEX('Policy Characteristics'!B:B,MATCH($C1079,'Policy Characteristics'!$C:$C,0)))</f>
        <v>Feedstock Shifting</v>
      </c>
      <c r="C1079" s="354" t="str">
        <f t="shared" si="44"/>
        <v>Fraction of Feedstock Shifted</v>
      </c>
      <c r="D1079" s="348" t="s">
        <v>822</v>
      </c>
      <c r="E1079" s="253" t="s">
        <v>853</v>
      </c>
      <c r="F1079" t="s">
        <v>823</v>
      </c>
      <c r="G1079" s="253" t="s">
        <v>854</v>
      </c>
      <c r="H1079" s="241">
        <v>2650</v>
      </c>
      <c r="I1079" s="367" t="s">
        <v>680</v>
      </c>
      <c r="J1079" s="368" t="str">
        <f>IF(ISBLANK(INDEX('Policy Characteristics'!D:D,MATCH($C1079,'Policy Characteristics'!$C:$C,0))),"",INDEX('Policy Characteristics'!D:D,MATCH($C1079,'Policy Characteristics'!$C:$C,0)))</f>
        <v>Feedstock Shifting</v>
      </c>
      <c r="K1079" s="354" t="str">
        <f>IF(ISBLANK(INDEX('Policy Characteristics'!E:E,MATCH($C1079,'Policy Characteristics'!$C:$C,0))),"",INDEX('Policy Characteristics'!E:E,MATCH($C1079,'Policy Characteristics'!$C:$C,0)))</f>
        <v>indst feedstock shifting</v>
      </c>
      <c r="L1079" s="222">
        <f>IF(ISBLANK(INDEX('Policy Characteristics'!F:F,MATCH($C1079,'Policy Characteristics'!$C:$C,0))),"",INDEX('Policy Characteristics'!F:F,MATCH($C1079,'Policy Characteristics'!$C:$C,0)))</f>
        <v>0</v>
      </c>
      <c r="M1079" s="222">
        <f>IF(ISBLANK(INDEX('Policy Characteristics'!G:G,MATCH($C1079,'Policy Characteristics'!$C:$C,0))),"",INDEX('Policy Characteristics'!G:G,MATCH($C1079,'Policy Characteristics'!$C:$C,0)))</f>
        <v>1</v>
      </c>
      <c r="N1079" s="222">
        <f>IF(ISBLANK(INDEX('Policy Characteristics'!H:H,MATCH($C1079,'Policy Characteristics'!$C:$C,0))),"",INDEX('Policy Characteristics'!H:H,MATCH($C1079,'Policy Characteristics'!$C:$C,0)))</f>
        <v>0.01</v>
      </c>
      <c r="O1079" s="354" t="str">
        <f>IF(ISBLANK(INDEX('Policy Characteristics'!I:I,MATCH($C1079,'Policy Characteristics'!$C:$C,0))),"",INDEX('Policy Characteristics'!I:I,MATCH($C1079,'Policy Characteristics'!$C:$C,0)))</f>
        <v>% of potential achieved</v>
      </c>
      <c r="P1079" s="354" t="str">
        <f>IF(ISBLANK(INDEX('Policy Characteristics'!J:J,MATCH($C1079,'Policy Characteristics'!$C:$C,0))),"",INDEX('Policy Characteristics'!J:J,MATCH($C1079,'Policy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354" t="str">
        <f>IF(ISBLANK(INDEX('Policy Characteristics'!K:K,MATCH($C1079,'Policy Characteristics'!$C:$C,0))),"",INDEX('Policy Characteristics'!K:K,MATCH($C1079,'Policy Characteristics'!$C:$C,0)))</f>
        <v/>
      </c>
      <c r="R1079" s="354" t="str">
        <f>IF(ISBLANK(INDEX('Policy Characteristics'!L:L,MATCH($C1079,'Policy Characteristics'!$C:$C,0))),"",INDEX('Policy Characteristics'!L:L,MATCH($C1079,'Policy Characteristics'!$C:$C,0)))</f>
        <v/>
      </c>
    </row>
    <row r="1080" spans="1:18" s="345" customFormat="1" ht="19.899999999999999" customHeight="1">
      <c r="A1080" s="354" t="str">
        <f>IF(ISBLANK(INDEX('Policy Characteristics'!A:A,MATCH($C1080,'Policy Characteristics'!$C:$C,0))),"",INDEX('Policy Characteristics'!A:A,MATCH($C1080,'Policy Characteristics'!$C:$C,0)))</f>
        <v>Industry</v>
      </c>
      <c r="B1080" s="366" t="str">
        <f>IF(ISBLANK(INDEX('Policy Characteristics'!B:B,MATCH($C1080,'Policy Characteristics'!$C:$C,0))),"",INDEX('Policy Characteristics'!B:B,MATCH($C1080,'Policy Characteristics'!$C:$C,0)))</f>
        <v>Feedstock Shifting</v>
      </c>
      <c r="C1080" s="354" t="str">
        <f t="shared" si="44"/>
        <v>Fraction of Feedstock Shifted</v>
      </c>
      <c r="D1080" s="348" t="s">
        <v>822</v>
      </c>
      <c r="E1080" s="253" t="s">
        <v>855</v>
      </c>
      <c r="F1080" t="s">
        <v>823</v>
      </c>
      <c r="G1080" s="253" t="s">
        <v>856</v>
      </c>
      <c r="H1080" s="241">
        <v>2651</v>
      </c>
      <c r="I1080" s="367" t="s">
        <v>680</v>
      </c>
      <c r="J1080" s="368" t="str">
        <f>IF(ISBLANK(INDEX('Policy Characteristics'!D:D,MATCH($C1080,'Policy Characteristics'!$C:$C,0))),"",INDEX('Policy Characteristics'!D:D,MATCH($C1080,'Policy Characteristics'!$C:$C,0)))</f>
        <v>Feedstock Shifting</v>
      </c>
      <c r="K1080" s="354" t="str">
        <f>IF(ISBLANK(INDEX('Policy Characteristics'!E:E,MATCH($C1080,'Policy Characteristics'!$C:$C,0))),"",INDEX('Policy Characteristics'!E:E,MATCH($C1080,'Policy Characteristics'!$C:$C,0)))</f>
        <v>indst feedstock shifting</v>
      </c>
      <c r="L1080" s="222">
        <f>IF(ISBLANK(INDEX('Policy Characteristics'!F:F,MATCH($C1080,'Policy Characteristics'!$C:$C,0))),"",INDEX('Policy Characteristics'!F:F,MATCH($C1080,'Policy Characteristics'!$C:$C,0)))</f>
        <v>0</v>
      </c>
      <c r="M1080" s="222">
        <f>IF(ISBLANK(INDEX('Policy Characteristics'!G:G,MATCH($C1080,'Policy Characteristics'!$C:$C,0))),"",INDEX('Policy Characteristics'!G:G,MATCH($C1080,'Policy Characteristics'!$C:$C,0)))</f>
        <v>1</v>
      </c>
      <c r="N1080" s="222">
        <f>IF(ISBLANK(INDEX('Policy Characteristics'!H:H,MATCH($C1080,'Policy Characteristics'!$C:$C,0))),"",INDEX('Policy Characteristics'!H:H,MATCH($C1080,'Policy Characteristics'!$C:$C,0)))</f>
        <v>0.01</v>
      </c>
      <c r="O1080" s="354" t="str">
        <f>IF(ISBLANK(INDEX('Policy Characteristics'!I:I,MATCH($C1080,'Policy Characteristics'!$C:$C,0))),"",INDEX('Policy Characteristics'!I:I,MATCH($C1080,'Policy Characteristics'!$C:$C,0)))</f>
        <v>% of potential achieved</v>
      </c>
      <c r="P1080" s="354" t="str">
        <f>IF(ISBLANK(INDEX('Policy Characteristics'!J:J,MATCH($C1080,'Policy Characteristics'!$C:$C,0))),"",INDEX('Policy Characteristics'!J:J,MATCH($C1080,'Policy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354" t="str">
        <f>IF(ISBLANK(INDEX('Policy Characteristics'!K:K,MATCH($C1080,'Policy Characteristics'!$C:$C,0))),"",INDEX('Policy Characteristics'!K:K,MATCH($C1080,'Policy Characteristics'!$C:$C,0)))</f>
        <v/>
      </c>
      <c r="R1080" s="354" t="str">
        <f>IF(ISBLANK(INDEX('Policy Characteristics'!L:L,MATCH($C1080,'Policy Characteristics'!$C:$C,0))),"",INDEX('Policy Characteristics'!L:L,MATCH($C1080,'Policy Characteristics'!$C:$C,0)))</f>
        <v/>
      </c>
    </row>
    <row r="1081" spans="1:18" s="345" customFormat="1" ht="19.899999999999999" customHeight="1">
      <c r="A1081" s="354" t="str">
        <f>IF(ISBLANK(INDEX('Policy Characteristics'!A:A,MATCH($C1081,'Policy Characteristics'!$C:$C,0))),"",INDEX('Policy Characteristics'!A:A,MATCH($C1081,'Policy Characteristics'!$C:$C,0)))</f>
        <v>Industry</v>
      </c>
      <c r="B1081" s="366" t="str">
        <f>IF(ISBLANK(INDEX('Policy Characteristics'!B:B,MATCH($C1081,'Policy Characteristics'!$C:$C,0))),"",INDEX('Policy Characteristics'!B:B,MATCH($C1081,'Policy Characteristics'!$C:$C,0)))</f>
        <v>Feedstock Shifting</v>
      </c>
      <c r="C1081" s="354" t="str">
        <f t="shared" si="44"/>
        <v>Fraction of Feedstock Shifted</v>
      </c>
      <c r="D1081" s="348" t="s">
        <v>822</v>
      </c>
      <c r="E1081" s="253" t="s">
        <v>857</v>
      </c>
      <c r="F1081" t="s">
        <v>823</v>
      </c>
      <c r="G1081" s="253" t="s">
        <v>858</v>
      </c>
      <c r="H1081" s="241">
        <v>2652</v>
      </c>
      <c r="I1081" s="367" t="s">
        <v>680</v>
      </c>
      <c r="J1081" s="368" t="str">
        <f>IF(ISBLANK(INDEX('Policy Characteristics'!D:D,MATCH($C1081,'Policy Characteristics'!$C:$C,0))),"",INDEX('Policy Characteristics'!D:D,MATCH($C1081,'Policy Characteristics'!$C:$C,0)))</f>
        <v>Feedstock Shifting</v>
      </c>
      <c r="K1081" s="354" t="str">
        <f>IF(ISBLANK(INDEX('Policy Characteristics'!E:E,MATCH($C1081,'Policy Characteristics'!$C:$C,0))),"",INDEX('Policy Characteristics'!E:E,MATCH($C1081,'Policy Characteristics'!$C:$C,0)))</f>
        <v>indst feedstock shifting</v>
      </c>
      <c r="L1081" s="222">
        <f>IF(ISBLANK(INDEX('Policy Characteristics'!F:F,MATCH($C1081,'Policy Characteristics'!$C:$C,0))),"",INDEX('Policy Characteristics'!F:F,MATCH($C1081,'Policy Characteristics'!$C:$C,0)))</f>
        <v>0</v>
      </c>
      <c r="M1081" s="222">
        <f>IF(ISBLANK(INDEX('Policy Characteristics'!G:G,MATCH($C1081,'Policy Characteristics'!$C:$C,0))),"",INDEX('Policy Characteristics'!G:G,MATCH($C1081,'Policy Characteristics'!$C:$C,0)))</f>
        <v>1</v>
      </c>
      <c r="N1081" s="222">
        <f>IF(ISBLANK(INDEX('Policy Characteristics'!H:H,MATCH($C1081,'Policy Characteristics'!$C:$C,0))),"",INDEX('Policy Characteristics'!H:H,MATCH($C1081,'Policy Characteristics'!$C:$C,0)))</f>
        <v>0.01</v>
      </c>
      <c r="O1081" s="354" t="str">
        <f>IF(ISBLANK(INDEX('Policy Characteristics'!I:I,MATCH($C1081,'Policy Characteristics'!$C:$C,0))),"",INDEX('Policy Characteristics'!I:I,MATCH($C1081,'Policy Characteristics'!$C:$C,0)))</f>
        <v>% of potential achieved</v>
      </c>
      <c r="P1081" s="354" t="str">
        <f>IF(ISBLANK(INDEX('Policy Characteristics'!J:J,MATCH($C1081,'Policy Characteristics'!$C:$C,0))),"",INDEX('Policy Characteristics'!J:J,MATCH($C1081,'Policy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354" t="str">
        <f>IF(ISBLANK(INDEX('Policy Characteristics'!K:K,MATCH($C1081,'Policy Characteristics'!$C:$C,0))),"",INDEX('Policy Characteristics'!K:K,MATCH($C1081,'Policy Characteristics'!$C:$C,0)))</f>
        <v/>
      </c>
      <c r="R1081" s="354" t="str">
        <f>IF(ISBLANK(INDEX('Policy Characteristics'!L:L,MATCH($C1081,'Policy Characteristics'!$C:$C,0))),"",INDEX('Policy Characteristics'!L:L,MATCH($C1081,'Policy Characteristics'!$C:$C,0)))</f>
        <v/>
      </c>
    </row>
    <row r="1082" spans="1:18" s="345" customFormat="1" ht="19.899999999999999" customHeight="1">
      <c r="A1082" s="354" t="str">
        <f>IF(ISBLANK(INDEX('Policy Characteristics'!A:A,MATCH($C1082,'Policy Characteristics'!$C:$C,0))),"",INDEX('Policy Characteristics'!A:A,MATCH($C1082,'Policy Characteristics'!$C:$C,0)))</f>
        <v>Industry</v>
      </c>
      <c r="B1082" s="366" t="str">
        <f>IF(ISBLANK(INDEX('Policy Characteristics'!B:B,MATCH($C1082,'Policy Characteristics'!$C:$C,0))),"",INDEX('Policy Characteristics'!B:B,MATCH($C1082,'Policy Characteristics'!$C:$C,0)))</f>
        <v>Feedstock Shifting</v>
      </c>
      <c r="C1082" s="354" t="str">
        <f t="shared" si="44"/>
        <v>Fraction of Feedstock Shifted</v>
      </c>
      <c r="D1082" s="348" t="s">
        <v>822</v>
      </c>
      <c r="E1082" s="253" t="s">
        <v>859</v>
      </c>
      <c r="F1082" t="s">
        <v>823</v>
      </c>
      <c r="G1082" s="253" t="s">
        <v>860</v>
      </c>
      <c r="H1082" s="241">
        <v>2653</v>
      </c>
      <c r="I1082" s="367" t="s">
        <v>680</v>
      </c>
      <c r="J1082" s="368" t="str">
        <f>IF(ISBLANK(INDEX('Policy Characteristics'!D:D,MATCH($C1082,'Policy Characteristics'!$C:$C,0))),"",INDEX('Policy Characteristics'!D:D,MATCH($C1082,'Policy Characteristics'!$C:$C,0)))</f>
        <v>Feedstock Shifting</v>
      </c>
      <c r="K1082" s="354" t="str">
        <f>IF(ISBLANK(INDEX('Policy Characteristics'!E:E,MATCH($C1082,'Policy Characteristics'!$C:$C,0))),"",INDEX('Policy Characteristics'!E:E,MATCH($C1082,'Policy Characteristics'!$C:$C,0)))</f>
        <v>indst feedstock shifting</v>
      </c>
      <c r="L1082" s="222">
        <f>IF(ISBLANK(INDEX('Policy Characteristics'!F:F,MATCH($C1082,'Policy Characteristics'!$C:$C,0))),"",INDEX('Policy Characteristics'!F:F,MATCH($C1082,'Policy Characteristics'!$C:$C,0)))</f>
        <v>0</v>
      </c>
      <c r="M1082" s="222">
        <f>IF(ISBLANK(INDEX('Policy Characteristics'!G:G,MATCH($C1082,'Policy Characteristics'!$C:$C,0))),"",INDEX('Policy Characteristics'!G:G,MATCH($C1082,'Policy Characteristics'!$C:$C,0)))</f>
        <v>1</v>
      </c>
      <c r="N1082" s="222">
        <f>IF(ISBLANK(INDEX('Policy Characteristics'!H:H,MATCH($C1082,'Policy Characteristics'!$C:$C,0))),"",INDEX('Policy Characteristics'!H:H,MATCH($C1082,'Policy Characteristics'!$C:$C,0)))</f>
        <v>0.01</v>
      </c>
      <c r="O1082" s="354" t="str">
        <f>IF(ISBLANK(INDEX('Policy Characteristics'!I:I,MATCH($C1082,'Policy Characteristics'!$C:$C,0))),"",INDEX('Policy Characteristics'!I:I,MATCH($C1082,'Policy Characteristics'!$C:$C,0)))</f>
        <v>% of potential achieved</v>
      </c>
      <c r="P1082" s="354" t="str">
        <f>IF(ISBLANK(INDEX('Policy Characteristics'!J:J,MATCH($C1082,'Policy Characteristics'!$C:$C,0))),"",INDEX('Policy Characteristics'!J:J,MATCH($C1082,'Policy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354" t="str">
        <f>IF(ISBLANK(INDEX('Policy Characteristics'!K:K,MATCH($C1082,'Policy Characteristics'!$C:$C,0))),"",INDEX('Policy Characteristics'!K:K,MATCH($C1082,'Policy Characteristics'!$C:$C,0)))</f>
        <v/>
      </c>
      <c r="R1082" s="354" t="str">
        <f>IF(ISBLANK(INDEX('Policy Characteristics'!L:L,MATCH($C1082,'Policy Characteristics'!$C:$C,0))),"",INDEX('Policy Characteristics'!L:L,MATCH($C1082,'Policy Characteristics'!$C:$C,0)))</f>
        <v/>
      </c>
    </row>
    <row r="1083" spans="1:18" s="345" customFormat="1" ht="19.899999999999999" customHeight="1">
      <c r="A1083" s="354" t="str">
        <f>IF(ISBLANK(INDEX('Policy Characteristics'!A:A,MATCH($C1083,'Policy Characteristics'!$C:$C,0))),"",INDEX('Policy Characteristics'!A:A,MATCH($C1083,'Policy Characteristics'!$C:$C,0)))</f>
        <v>Industry</v>
      </c>
      <c r="B1083" s="366" t="str">
        <f>IF(ISBLANK(INDEX('Policy Characteristics'!B:B,MATCH($C1083,'Policy Characteristics'!$C:$C,0))),"",INDEX('Policy Characteristics'!B:B,MATCH($C1083,'Policy Characteristics'!$C:$C,0)))</f>
        <v>Feedstock Shifting</v>
      </c>
      <c r="C1083" s="354" t="str">
        <f t="shared" ref="C1083:C1138" si="45">C$889</f>
        <v>Fraction of Feedstock Shifted</v>
      </c>
      <c r="D1083" s="348" t="s">
        <v>822</v>
      </c>
      <c r="E1083" s="253" t="s">
        <v>861</v>
      </c>
      <c r="F1083" t="s">
        <v>823</v>
      </c>
      <c r="G1083" s="253" t="s">
        <v>862</v>
      </c>
      <c r="H1083" s="241">
        <v>2654</v>
      </c>
      <c r="I1083" s="367" t="s">
        <v>680</v>
      </c>
      <c r="J1083" s="368" t="str">
        <f>IF(ISBLANK(INDEX('Policy Characteristics'!D:D,MATCH($C1083,'Policy Characteristics'!$C:$C,0))),"",INDEX('Policy Characteristics'!D:D,MATCH($C1083,'Policy Characteristics'!$C:$C,0)))</f>
        <v>Feedstock Shifting</v>
      </c>
      <c r="K1083" s="354" t="str">
        <f>IF(ISBLANK(INDEX('Policy Characteristics'!E:E,MATCH($C1083,'Policy Characteristics'!$C:$C,0))),"",INDEX('Policy Characteristics'!E:E,MATCH($C1083,'Policy Characteristics'!$C:$C,0)))</f>
        <v>indst feedstock shifting</v>
      </c>
      <c r="L1083" s="222">
        <f>IF(ISBLANK(INDEX('Policy Characteristics'!F:F,MATCH($C1083,'Policy Characteristics'!$C:$C,0))),"",INDEX('Policy Characteristics'!F:F,MATCH($C1083,'Policy Characteristics'!$C:$C,0)))</f>
        <v>0</v>
      </c>
      <c r="M1083" s="222">
        <f>IF(ISBLANK(INDEX('Policy Characteristics'!G:G,MATCH($C1083,'Policy Characteristics'!$C:$C,0))),"",INDEX('Policy Characteristics'!G:G,MATCH($C1083,'Policy Characteristics'!$C:$C,0)))</f>
        <v>1</v>
      </c>
      <c r="N1083" s="222">
        <f>IF(ISBLANK(INDEX('Policy Characteristics'!H:H,MATCH($C1083,'Policy Characteristics'!$C:$C,0))),"",INDEX('Policy Characteristics'!H:H,MATCH($C1083,'Policy Characteristics'!$C:$C,0)))</f>
        <v>0.01</v>
      </c>
      <c r="O1083" s="354" t="str">
        <f>IF(ISBLANK(INDEX('Policy Characteristics'!I:I,MATCH($C1083,'Policy Characteristics'!$C:$C,0))),"",INDEX('Policy Characteristics'!I:I,MATCH($C1083,'Policy Characteristics'!$C:$C,0)))</f>
        <v>% of potential achieved</v>
      </c>
      <c r="P1083" s="354" t="str">
        <f>IF(ISBLANK(INDEX('Policy Characteristics'!J:J,MATCH($C1083,'Policy Characteristics'!$C:$C,0))),"",INDEX('Policy Characteristics'!J:J,MATCH($C1083,'Policy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354" t="str">
        <f>IF(ISBLANK(INDEX('Policy Characteristics'!K:K,MATCH($C1083,'Policy Characteristics'!$C:$C,0))),"",INDEX('Policy Characteristics'!K:K,MATCH($C1083,'Policy Characteristics'!$C:$C,0)))</f>
        <v/>
      </c>
      <c r="R1083" s="354" t="str">
        <f>IF(ISBLANK(INDEX('Policy Characteristics'!L:L,MATCH($C1083,'Policy Characteristics'!$C:$C,0))),"",INDEX('Policy Characteristics'!L:L,MATCH($C1083,'Policy Characteristics'!$C:$C,0)))</f>
        <v/>
      </c>
    </row>
    <row r="1084" spans="1:18" s="345" customFormat="1" ht="19.899999999999999" customHeight="1">
      <c r="A1084" s="354" t="str">
        <f>IF(ISBLANK(INDEX('Policy Characteristics'!A:A,MATCH($C1084,'Policy Characteristics'!$C:$C,0))),"",INDEX('Policy Characteristics'!A:A,MATCH($C1084,'Policy Characteristics'!$C:$C,0)))</f>
        <v>Industry</v>
      </c>
      <c r="B1084" s="366" t="str">
        <f>IF(ISBLANK(INDEX('Policy Characteristics'!B:B,MATCH($C1084,'Policy Characteristics'!$C:$C,0))),"",INDEX('Policy Characteristics'!B:B,MATCH($C1084,'Policy Characteristics'!$C:$C,0)))</f>
        <v>Feedstock Shifting</v>
      </c>
      <c r="C1084" s="354" t="str">
        <f t="shared" si="45"/>
        <v>Fraction of Feedstock Shifted</v>
      </c>
      <c r="D1084" s="348" t="s">
        <v>822</v>
      </c>
      <c r="E1084" s="253" t="s">
        <v>863</v>
      </c>
      <c r="F1084" t="s">
        <v>823</v>
      </c>
      <c r="G1084" s="253" t="s">
        <v>864</v>
      </c>
      <c r="H1084" s="241">
        <v>2655</v>
      </c>
      <c r="I1084" s="367" t="s">
        <v>680</v>
      </c>
      <c r="J1084" s="368" t="str">
        <f>IF(ISBLANK(INDEX('Policy Characteristics'!D:D,MATCH($C1084,'Policy Characteristics'!$C:$C,0))),"",INDEX('Policy Characteristics'!D:D,MATCH($C1084,'Policy Characteristics'!$C:$C,0)))</f>
        <v>Feedstock Shifting</v>
      </c>
      <c r="K1084" s="354" t="str">
        <f>IF(ISBLANK(INDEX('Policy Characteristics'!E:E,MATCH($C1084,'Policy Characteristics'!$C:$C,0))),"",INDEX('Policy Characteristics'!E:E,MATCH($C1084,'Policy Characteristics'!$C:$C,0)))</f>
        <v>indst feedstock shifting</v>
      </c>
      <c r="L1084" s="222">
        <f>IF(ISBLANK(INDEX('Policy Characteristics'!F:F,MATCH($C1084,'Policy Characteristics'!$C:$C,0))),"",INDEX('Policy Characteristics'!F:F,MATCH($C1084,'Policy Characteristics'!$C:$C,0)))</f>
        <v>0</v>
      </c>
      <c r="M1084" s="222">
        <f>IF(ISBLANK(INDEX('Policy Characteristics'!G:G,MATCH($C1084,'Policy Characteristics'!$C:$C,0))),"",INDEX('Policy Characteristics'!G:G,MATCH($C1084,'Policy Characteristics'!$C:$C,0)))</f>
        <v>1</v>
      </c>
      <c r="N1084" s="222">
        <f>IF(ISBLANK(INDEX('Policy Characteristics'!H:H,MATCH($C1084,'Policy Characteristics'!$C:$C,0))),"",INDEX('Policy Characteristics'!H:H,MATCH($C1084,'Policy Characteristics'!$C:$C,0)))</f>
        <v>0.01</v>
      </c>
      <c r="O1084" s="354" t="str">
        <f>IF(ISBLANK(INDEX('Policy Characteristics'!I:I,MATCH($C1084,'Policy Characteristics'!$C:$C,0))),"",INDEX('Policy Characteristics'!I:I,MATCH($C1084,'Policy Characteristics'!$C:$C,0)))</f>
        <v>% of potential achieved</v>
      </c>
      <c r="P1084" s="354" t="str">
        <f>IF(ISBLANK(INDEX('Policy Characteristics'!J:J,MATCH($C1084,'Policy Characteristics'!$C:$C,0))),"",INDEX('Policy Characteristics'!J:J,MATCH($C1084,'Policy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354" t="str">
        <f>IF(ISBLANK(INDEX('Policy Characteristics'!K:K,MATCH($C1084,'Policy Characteristics'!$C:$C,0))),"",INDEX('Policy Characteristics'!K:K,MATCH($C1084,'Policy Characteristics'!$C:$C,0)))</f>
        <v/>
      </c>
      <c r="R1084" s="354" t="str">
        <f>IF(ISBLANK(INDEX('Policy Characteristics'!L:L,MATCH($C1084,'Policy Characteristics'!$C:$C,0))),"",INDEX('Policy Characteristics'!L:L,MATCH($C1084,'Policy Characteristics'!$C:$C,0)))</f>
        <v/>
      </c>
    </row>
    <row r="1085" spans="1:18" s="345" customFormat="1" ht="19.899999999999999" customHeight="1">
      <c r="A1085" s="354" t="str">
        <f>IF(ISBLANK(INDEX('Policy Characteristics'!A:A,MATCH($C1085,'Policy Characteristics'!$C:$C,0))),"",INDEX('Policy Characteristics'!A:A,MATCH($C1085,'Policy Characteristics'!$C:$C,0)))</f>
        <v>Industry</v>
      </c>
      <c r="B1085" s="366" t="str">
        <f>IF(ISBLANK(INDEX('Policy Characteristics'!B:B,MATCH($C1085,'Policy Characteristics'!$C:$C,0))),"",INDEX('Policy Characteristics'!B:B,MATCH($C1085,'Policy Characteristics'!$C:$C,0)))</f>
        <v>Feedstock Shifting</v>
      </c>
      <c r="C1085" s="354" t="str">
        <f t="shared" si="45"/>
        <v>Fraction of Feedstock Shifted</v>
      </c>
      <c r="D1085" s="348" t="s">
        <v>822</v>
      </c>
      <c r="E1085" s="253" t="s">
        <v>865</v>
      </c>
      <c r="F1085" t="s">
        <v>823</v>
      </c>
      <c r="G1085" s="253" t="s">
        <v>866</v>
      </c>
      <c r="H1085" s="241">
        <v>2656</v>
      </c>
      <c r="I1085" s="367" t="s">
        <v>680</v>
      </c>
      <c r="J1085" s="368" t="str">
        <f>IF(ISBLANK(INDEX('Policy Characteristics'!D:D,MATCH($C1085,'Policy Characteristics'!$C:$C,0))),"",INDEX('Policy Characteristics'!D:D,MATCH($C1085,'Policy Characteristics'!$C:$C,0)))</f>
        <v>Feedstock Shifting</v>
      </c>
      <c r="K1085" s="354" t="str">
        <f>IF(ISBLANK(INDEX('Policy Characteristics'!E:E,MATCH($C1085,'Policy Characteristics'!$C:$C,0))),"",INDEX('Policy Characteristics'!E:E,MATCH($C1085,'Policy Characteristics'!$C:$C,0)))</f>
        <v>indst feedstock shifting</v>
      </c>
      <c r="L1085" s="222">
        <f>IF(ISBLANK(INDEX('Policy Characteristics'!F:F,MATCH($C1085,'Policy Characteristics'!$C:$C,0))),"",INDEX('Policy Characteristics'!F:F,MATCH($C1085,'Policy Characteristics'!$C:$C,0)))</f>
        <v>0</v>
      </c>
      <c r="M1085" s="222">
        <f>IF(ISBLANK(INDEX('Policy Characteristics'!G:G,MATCH($C1085,'Policy Characteristics'!$C:$C,0))),"",INDEX('Policy Characteristics'!G:G,MATCH($C1085,'Policy Characteristics'!$C:$C,0)))</f>
        <v>1</v>
      </c>
      <c r="N1085" s="222">
        <f>IF(ISBLANK(INDEX('Policy Characteristics'!H:H,MATCH($C1085,'Policy Characteristics'!$C:$C,0))),"",INDEX('Policy Characteristics'!H:H,MATCH($C1085,'Policy Characteristics'!$C:$C,0)))</f>
        <v>0.01</v>
      </c>
      <c r="O1085" s="354" t="str">
        <f>IF(ISBLANK(INDEX('Policy Characteristics'!I:I,MATCH($C1085,'Policy Characteristics'!$C:$C,0))),"",INDEX('Policy Characteristics'!I:I,MATCH($C1085,'Policy Characteristics'!$C:$C,0)))</f>
        <v>% of potential achieved</v>
      </c>
      <c r="P1085" s="354" t="str">
        <f>IF(ISBLANK(INDEX('Policy Characteristics'!J:J,MATCH($C1085,'Policy Characteristics'!$C:$C,0))),"",INDEX('Policy Characteristics'!J:J,MATCH($C1085,'Policy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354" t="str">
        <f>IF(ISBLANK(INDEX('Policy Characteristics'!K:K,MATCH($C1085,'Policy Characteristics'!$C:$C,0))),"",INDEX('Policy Characteristics'!K:K,MATCH($C1085,'Policy Characteristics'!$C:$C,0)))</f>
        <v/>
      </c>
      <c r="R1085" s="354" t="str">
        <f>IF(ISBLANK(INDEX('Policy Characteristics'!L:L,MATCH($C1085,'Policy Characteristics'!$C:$C,0))),"",INDEX('Policy Characteristics'!L:L,MATCH($C1085,'Policy Characteristics'!$C:$C,0)))</f>
        <v/>
      </c>
    </row>
    <row r="1086" spans="1:18" s="345" customFormat="1" ht="19.899999999999999" customHeight="1">
      <c r="A1086" s="354" t="str">
        <f>IF(ISBLANK(INDEX('Policy Characteristics'!A:A,MATCH($C1086,'Policy Characteristics'!$C:$C,0))),"",INDEX('Policy Characteristics'!A:A,MATCH($C1086,'Policy Characteristics'!$C:$C,0)))</f>
        <v>Industry</v>
      </c>
      <c r="B1086" s="366" t="str">
        <f>IF(ISBLANK(INDEX('Policy Characteristics'!B:B,MATCH($C1086,'Policy Characteristics'!$C:$C,0))),"",INDEX('Policy Characteristics'!B:B,MATCH($C1086,'Policy Characteristics'!$C:$C,0)))</f>
        <v>Feedstock Shifting</v>
      </c>
      <c r="C1086" s="354" t="str">
        <f t="shared" si="45"/>
        <v>Fraction of Feedstock Shifted</v>
      </c>
      <c r="D1086" s="348" t="s">
        <v>822</v>
      </c>
      <c r="E1086" s="253" t="s">
        <v>867</v>
      </c>
      <c r="F1086" t="s">
        <v>823</v>
      </c>
      <c r="G1086" s="253" t="s">
        <v>868</v>
      </c>
      <c r="H1086" s="241">
        <v>2657</v>
      </c>
      <c r="I1086" s="367" t="s">
        <v>680</v>
      </c>
      <c r="J1086" s="368" t="str">
        <f>IF(ISBLANK(INDEX('Policy Characteristics'!D:D,MATCH($C1086,'Policy Characteristics'!$C:$C,0))),"",INDEX('Policy Characteristics'!D:D,MATCH($C1086,'Policy Characteristics'!$C:$C,0)))</f>
        <v>Feedstock Shifting</v>
      </c>
      <c r="K1086" s="354" t="str">
        <f>IF(ISBLANK(INDEX('Policy Characteristics'!E:E,MATCH($C1086,'Policy Characteristics'!$C:$C,0))),"",INDEX('Policy Characteristics'!E:E,MATCH($C1086,'Policy Characteristics'!$C:$C,0)))</f>
        <v>indst feedstock shifting</v>
      </c>
      <c r="L1086" s="222">
        <f>IF(ISBLANK(INDEX('Policy Characteristics'!F:F,MATCH($C1086,'Policy Characteristics'!$C:$C,0))),"",INDEX('Policy Characteristics'!F:F,MATCH($C1086,'Policy Characteristics'!$C:$C,0)))</f>
        <v>0</v>
      </c>
      <c r="M1086" s="222">
        <f>IF(ISBLANK(INDEX('Policy Characteristics'!G:G,MATCH($C1086,'Policy Characteristics'!$C:$C,0))),"",INDEX('Policy Characteristics'!G:G,MATCH($C1086,'Policy Characteristics'!$C:$C,0)))</f>
        <v>1</v>
      </c>
      <c r="N1086" s="222">
        <f>IF(ISBLANK(INDEX('Policy Characteristics'!H:H,MATCH($C1086,'Policy Characteristics'!$C:$C,0))),"",INDEX('Policy Characteristics'!H:H,MATCH($C1086,'Policy Characteristics'!$C:$C,0)))</f>
        <v>0.01</v>
      </c>
      <c r="O1086" s="354" t="str">
        <f>IF(ISBLANK(INDEX('Policy Characteristics'!I:I,MATCH($C1086,'Policy Characteristics'!$C:$C,0))),"",INDEX('Policy Characteristics'!I:I,MATCH($C1086,'Policy Characteristics'!$C:$C,0)))</f>
        <v>% of potential achieved</v>
      </c>
      <c r="P1086" s="354" t="str">
        <f>IF(ISBLANK(INDEX('Policy Characteristics'!J:J,MATCH($C1086,'Policy Characteristics'!$C:$C,0))),"",INDEX('Policy Characteristics'!J:J,MATCH($C1086,'Policy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354" t="str">
        <f>IF(ISBLANK(INDEX('Policy Characteristics'!K:K,MATCH($C1086,'Policy Characteristics'!$C:$C,0))),"",INDEX('Policy Characteristics'!K:K,MATCH($C1086,'Policy Characteristics'!$C:$C,0)))</f>
        <v/>
      </c>
      <c r="R1086" s="354" t="str">
        <f>IF(ISBLANK(INDEX('Policy Characteristics'!L:L,MATCH($C1086,'Policy Characteristics'!$C:$C,0))),"",INDEX('Policy Characteristics'!L:L,MATCH($C1086,'Policy Characteristics'!$C:$C,0)))</f>
        <v/>
      </c>
    </row>
    <row r="1087" spans="1:18" s="345" customFormat="1" ht="19.899999999999999" customHeight="1">
      <c r="A1087" s="354" t="str">
        <f>IF(ISBLANK(INDEX('Policy Characteristics'!A:A,MATCH($C1087,'Policy Characteristics'!$C:$C,0))),"",INDEX('Policy Characteristics'!A:A,MATCH($C1087,'Policy Characteristics'!$C:$C,0)))</f>
        <v>Industry</v>
      </c>
      <c r="B1087" s="366" t="str">
        <f>IF(ISBLANK(INDEX('Policy Characteristics'!B:B,MATCH($C1087,'Policy Characteristics'!$C:$C,0))),"",INDEX('Policy Characteristics'!B:B,MATCH($C1087,'Policy Characteristics'!$C:$C,0)))</f>
        <v>Feedstock Shifting</v>
      </c>
      <c r="C1087" s="354" t="str">
        <f t="shared" si="45"/>
        <v>Fraction of Feedstock Shifted</v>
      </c>
      <c r="D1087" s="348" t="s">
        <v>822</v>
      </c>
      <c r="E1087" s="253" t="s">
        <v>869</v>
      </c>
      <c r="F1087" t="s">
        <v>823</v>
      </c>
      <c r="G1087" s="253" t="s">
        <v>870</v>
      </c>
      <c r="H1087" s="241">
        <v>2658</v>
      </c>
      <c r="I1087" s="367" t="s">
        <v>680</v>
      </c>
      <c r="J1087" s="368" t="str">
        <f>IF(ISBLANK(INDEX('Policy Characteristics'!D:D,MATCH($C1087,'Policy Characteristics'!$C:$C,0))),"",INDEX('Policy Characteristics'!D:D,MATCH($C1087,'Policy Characteristics'!$C:$C,0)))</f>
        <v>Feedstock Shifting</v>
      </c>
      <c r="K1087" s="354" t="str">
        <f>IF(ISBLANK(INDEX('Policy Characteristics'!E:E,MATCH($C1087,'Policy Characteristics'!$C:$C,0))),"",INDEX('Policy Characteristics'!E:E,MATCH($C1087,'Policy Characteristics'!$C:$C,0)))</f>
        <v>indst feedstock shifting</v>
      </c>
      <c r="L1087" s="222">
        <f>IF(ISBLANK(INDEX('Policy Characteristics'!F:F,MATCH($C1087,'Policy Characteristics'!$C:$C,0))),"",INDEX('Policy Characteristics'!F:F,MATCH($C1087,'Policy Characteristics'!$C:$C,0)))</f>
        <v>0</v>
      </c>
      <c r="M1087" s="222">
        <f>IF(ISBLANK(INDEX('Policy Characteristics'!G:G,MATCH($C1087,'Policy Characteristics'!$C:$C,0))),"",INDEX('Policy Characteristics'!G:G,MATCH($C1087,'Policy Characteristics'!$C:$C,0)))</f>
        <v>1</v>
      </c>
      <c r="N1087" s="222">
        <f>IF(ISBLANK(INDEX('Policy Characteristics'!H:H,MATCH($C1087,'Policy Characteristics'!$C:$C,0))),"",INDEX('Policy Characteristics'!H:H,MATCH($C1087,'Policy Characteristics'!$C:$C,0)))</f>
        <v>0.01</v>
      </c>
      <c r="O1087" s="354" t="str">
        <f>IF(ISBLANK(INDEX('Policy Characteristics'!I:I,MATCH($C1087,'Policy Characteristics'!$C:$C,0))),"",INDEX('Policy Characteristics'!I:I,MATCH($C1087,'Policy Characteristics'!$C:$C,0)))</f>
        <v>% of potential achieved</v>
      </c>
      <c r="P1087" s="354" t="str">
        <f>IF(ISBLANK(INDEX('Policy Characteristics'!J:J,MATCH($C1087,'Policy Characteristics'!$C:$C,0))),"",INDEX('Policy Characteristics'!J:J,MATCH($C1087,'Policy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354" t="str">
        <f>IF(ISBLANK(INDEX('Policy Characteristics'!K:K,MATCH($C1087,'Policy Characteristics'!$C:$C,0))),"",INDEX('Policy Characteristics'!K:K,MATCH($C1087,'Policy Characteristics'!$C:$C,0)))</f>
        <v/>
      </c>
      <c r="R1087" s="354" t="str">
        <f>IF(ISBLANK(INDEX('Policy Characteristics'!L:L,MATCH($C1087,'Policy Characteristics'!$C:$C,0))),"",INDEX('Policy Characteristics'!L:L,MATCH($C1087,'Policy Characteristics'!$C:$C,0)))</f>
        <v/>
      </c>
    </row>
    <row r="1088" spans="1:18" s="345" customFormat="1" ht="19.899999999999999" customHeight="1">
      <c r="A1088" s="354" t="str">
        <f>IF(ISBLANK(INDEX('Policy Characteristics'!A:A,MATCH($C1088,'Policy Characteristics'!$C:$C,0))),"",INDEX('Policy Characteristics'!A:A,MATCH($C1088,'Policy Characteristics'!$C:$C,0)))</f>
        <v>Industry</v>
      </c>
      <c r="B1088" s="366" t="str">
        <f>IF(ISBLANK(INDEX('Policy Characteristics'!B:B,MATCH($C1088,'Policy Characteristics'!$C:$C,0))),"",INDEX('Policy Characteristics'!B:B,MATCH($C1088,'Policy Characteristics'!$C:$C,0)))</f>
        <v>Feedstock Shifting</v>
      </c>
      <c r="C1088" s="354" t="str">
        <f t="shared" si="45"/>
        <v>Fraction of Feedstock Shifted</v>
      </c>
      <c r="D1088" s="348" t="s">
        <v>822</v>
      </c>
      <c r="E1088" s="253" t="s">
        <v>871</v>
      </c>
      <c r="F1088" t="s">
        <v>823</v>
      </c>
      <c r="G1088" s="253" t="s">
        <v>872</v>
      </c>
      <c r="H1088" s="241">
        <v>2659</v>
      </c>
      <c r="I1088" s="367" t="s">
        <v>680</v>
      </c>
      <c r="J1088" s="368" t="str">
        <f>IF(ISBLANK(INDEX('Policy Characteristics'!D:D,MATCH($C1088,'Policy Characteristics'!$C:$C,0))),"",INDEX('Policy Characteristics'!D:D,MATCH($C1088,'Policy Characteristics'!$C:$C,0)))</f>
        <v>Feedstock Shifting</v>
      </c>
      <c r="K1088" s="354" t="str">
        <f>IF(ISBLANK(INDEX('Policy Characteristics'!E:E,MATCH($C1088,'Policy Characteristics'!$C:$C,0))),"",INDEX('Policy Characteristics'!E:E,MATCH($C1088,'Policy Characteristics'!$C:$C,0)))</f>
        <v>indst feedstock shifting</v>
      </c>
      <c r="L1088" s="222">
        <f>IF(ISBLANK(INDEX('Policy Characteristics'!F:F,MATCH($C1088,'Policy Characteristics'!$C:$C,0))),"",INDEX('Policy Characteristics'!F:F,MATCH($C1088,'Policy Characteristics'!$C:$C,0)))</f>
        <v>0</v>
      </c>
      <c r="M1088" s="222">
        <f>IF(ISBLANK(INDEX('Policy Characteristics'!G:G,MATCH($C1088,'Policy Characteristics'!$C:$C,0))),"",INDEX('Policy Characteristics'!G:G,MATCH($C1088,'Policy Characteristics'!$C:$C,0)))</f>
        <v>1</v>
      </c>
      <c r="N1088" s="222">
        <f>IF(ISBLANK(INDEX('Policy Characteristics'!H:H,MATCH($C1088,'Policy Characteristics'!$C:$C,0))),"",INDEX('Policy Characteristics'!H:H,MATCH($C1088,'Policy Characteristics'!$C:$C,0)))</f>
        <v>0.01</v>
      </c>
      <c r="O1088" s="354" t="str">
        <f>IF(ISBLANK(INDEX('Policy Characteristics'!I:I,MATCH($C1088,'Policy Characteristics'!$C:$C,0))),"",INDEX('Policy Characteristics'!I:I,MATCH($C1088,'Policy Characteristics'!$C:$C,0)))</f>
        <v>% of potential achieved</v>
      </c>
      <c r="P1088" s="354" t="str">
        <f>IF(ISBLANK(INDEX('Policy Characteristics'!J:J,MATCH($C1088,'Policy Characteristics'!$C:$C,0))),"",INDEX('Policy Characteristics'!J:J,MATCH($C1088,'Policy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354" t="str">
        <f>IF(ISBLANK(INDEX('Policy Characteristics'!K:K,MATCH($C1088,'Policy Characteristics'!$C:$C,0))),"",INDEX('Policy Characteristics'!K:K,MATCH($C1088,'Policy Characteristics'!$C:$C,0)))</f>
        <v/>
      </c>
      <c r="R1088" s="354" t="str">
        <f>IF(ISBLANK(INDEX('Policy Characteristics'!L:L,MATCH($C1088,'Policy Characteristics'!$C:$C,0))),"",INDEX('Policy Characteristics'!L:L,MATCH($C1088,'Policy Characteristics'!$C:$C,0)))</f>
        <v/>
      </c>
    </row>
    <row r="1089" spans="1:18" s="345" customFormat="1" ht="19.899999999999999" customHeight="1">
      <c r="A1089" s="354" t="str">
        <f>IF(ISBLANK(INDEX('Policy Characteristics'!A:A,MATCH($C1089,'Policy Characteristics'!$C:$C,0))),"",INDEX('Policy Characteristics'!A:A,MATCH($C1089,'Policy Characteristics'!$C:$C,0)))</f>
        <v>Industry</v>
      </c>
      <c r="B1089" s="366" t="str">
        <f>IF(ISBLANK(INDEX('Policy Characteristics'!B:B,MATCH($C1089,'Policy Characteristics'!$C:$C,0))),"",INDEX('Policy Characteristics'!B:B,MATCH($C1089,'Policy Characteristics'!$C:$C,0)))</f>
        <v>Feedstock Shifting</v>
      </c>
      <c r="C1089" s="354" t="str">
        <f t="shared" si="45"/>
        <v>Fraction of Feedstock Shifted</v>
      </c>
      <c r="D1089" s="348" t="s">
        <v>824</v>
      </c>
      <c r="E1089" s="253" t="s">
        <v>853</v>
      </c>
      <c r="F1089" t="s">
        <v>825</v>
      </c>
      <c r="G1089" s="253" t="s">
        <v>854</v>
      </c>
      <c r="H1089" s="241">
        <v>2660</v>
      </c>
      <c r="I1089" s="367" t="s">
        <v>680</v>
      </c>
      <c r="J1089" s="368" t="str">
        <f>IF(ISBLANK(INDEX('Policy Characteristics'!D:D,MATCH($C1089,'Policy Characteristics'!$C:$C,0))),"",INDEX('Policy Characteristics'!D:D,MATCH($C1089,'Policy Characteristics'!$C:$C,0)))</f>
        <v>Feedstock Shifting</v>
      </c>
      <c r="K1089" s="354" t="str">
        <f>IF(ISBLANK(INDEX('Policy Characteristics'!E:E,MATCH($C1089,'Policy Characteristics'!$C:$C,0))),"",INDEX('Policy Characteristics'!E:E,MATCH($C1089,'Policy Characteristics'!$C:$C,0)))</f>
        <v>indst feedstock shifting</v>
      </c>
      <c r="L1089" s="222">
        <f>IF(ISBLANK(INDEX('Policy Characteristics'!F:F,MATCH($C1089,'Policy Characteristics'!$C:$C,0))),"",INDEX('Policy Characteristics'!F:F,MATCH($C1089,'Policy Characteristics'!$C:$C,0)))</f>
        <v>0</v>
      </c>
      <c r="M1089" s="222">
        <f>IF(ISBLANK(INDEX('Policy Characteristics'!G:G,MATCH($C1089,'Policy Characteristics'!$C:$C,0))),"",INDEX('Policy Characteristics'!G:G,MATCH($C1089,'Policy Characteristics'!$C:$C,0)))</f>
        <v>1</v>
      </c>
      <c r="N1089" s="222">
        <f>IF(ISBLANK(INDEX('Policy Characteristics'!H:H,MATCH($C1089,'Policy Characteristics'!$C:$C,0))),"",INDEX('Policy Characteristics'!H:H,MATCH($C1089,'Policy Characteristics'!$C:$C,0)))</f>
        <v>0.01</v>
      </c>
      <c r="O1089" s="354" t="str">
        <f>IF(ISBLANK(INDEX('Policy Characteristics'!I:I,MATCH($C1089,'Policy Characteristics'!$C:$C,0))),"",INDEX('Policy Characteristics'!I:I,MATCH($C1089,'Policy Characteristics'!$C:$C,0)))</f>
        <v>% of potential achieved</v>
      </c>
      <c r="P1089" s="354" t="str">
        <f>IF(ISBLANK(INDEX('Policy Characteristics'!J:J,MATCH($C1089,'Policy Characteristics'!$C:$C,0))),"",INDEX('Policy Characteristics'!J:J,MATCH($C1089,'Policy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354" t="str">
        <f>IF(ISBLANK(INDEX('Policy Characteristics'!K:K,MATCH($C1089,'Policy Characteristics'!$C:$C,0))),"",INDEX('Policy Characteristics'!K:K,MATCH($C1089,'Policy Characteristics'!$C:$C,0)))</f>
        <v/>
      </c>
      <c r="R1089" s="354" t="str">
        <f>IF(ISBLANK(INDEX('Policy Characteristics'!L:L,MATCH($C1089,'Policy Characteristics'!$C:$C,0))),"",INDEX('Policy Characteristics'!L:L,MATCH($C1089,'Policy Characteristics'!$C:$C,0)))</f>
        <v/>
      </c>
    </row>
    <row r="1090" spans="1:18" s="345" customFormat="1" ht="19.899999999999999" customHeight="1">
      <c r="A1090" s="354" t="str">
        <f>IF(ISBLANK(INDEX('Policy Characteristics'!A:A,MATCH($C1090,'Policy Characteristics'!$C:$C,0))),"",INDEX('Policy Characteristics'!A:A,MATCH($C1090,'Policy Characteristics'!$C:$C,0)))</f>
        <v>Industry</v>
      </c>
      <c r="B1090" s="366" t="str">
        <f>IF(ISBLANK(INDEX('Policy Characteristics'!B:B,MATCH($C1090,'Policy Characteristics'!$C:$C,0))),"",INDEX('Policy Characteristics'!B:B,MATCH($C1090,'Policy Characteristics'!$C:$C,0)))</f>
        <v>Feedstock Shifting</v>
      </c>
      <c r="C1090" s="354" t="str">
        <f t="shared" si="45"/>
        <v>Fraction of Feedstock Shifted</v>
      </c>
      <c r="D1090" s="348" t="s">
        <v>824</v>
      </c>
      <c r="E1090" s="253" t="s">
        <v>855</v>
      </c>
      <c r="F1090" t="s">
        <v>825</v>
      </c>
      <c r="G1090" s="253" t="s">
        <v>856</v>
      </c>
      <c r="H1090" s="241">
        <v>2661</v>
      </c>
      <c r="I1090" s="367" t="s">
        <v>680</v>
      </c>
      <c r="J1090" s="368" t="str">
        <f>IF(ISBLANK(INDEX('Policy Characteristics'!D:D,MATCH($C1090,'Policy Characteristics'!$C:$C,0))),"",INDEX('Policy Characteristics'!D:D,MATCH($C1090,'Policy Characteristics'!$C:$C,0)))</f>
        <v>Feedstock Shifting</v>
      </c>
      <c r="K1090" s="354" t="str">
        <f>IF(ISBLANK(INDEX('Policy Characteristics'!E:E,MATCH($C1090,'Policy Characteristics'!$C:$C,0))),"",INDEX('Policy Characteristics'!E:E,MATCH($C1090,'Policy Characteristics'!$C:$C,0)))</f>
        <v>indst feedstock shifting</v>
      </c>
      <c r="L1090" s="222">
        <f>IF(ISBLANK(INDEX('Policy Characteristics'!F:F,MATCH($C1090,'Policy Characteristics'!$C:$C,0))),"",INDEX('Policy Characteristics'!F:F,MATCH($C1090,'Policy Characteristics'!$C:$C,0)))</f>
        <v>0</v>
      </c>
      <c r="M1090" s="222">
        <f>IF(ISBLANK(INDEX('Policy Characteristics'!G:G,MATCH($C1090,'Policy Characteristics'!$C:$C,0))),"",INDEX('Policy Characteristics'!G:G,MATCH($C1090,'Policy Characteristics'!$C:$C,0)))</f>
        <v>1</v>
      </c>
      <c r="N1090" s="222">
        <f>IF(ISBLANK(INDEX('Policy Characteristics'!H:H,MATCH($C1090,'Policy Characteristics'!$C:$C,0))),"",INDEX('Policy Characteristics'!H:H,MATCH($C1090,'Policy Characteristics'!$C:$C,0)))</f>
        <v>0.01</v>
      </c>
      <c r="O1090" s="354" t="str">
        <f>IF(ISBLANK(INDEX('Policy Characteristics'!I:I,MATCH($C1090,'Policy Characteristics'!$C:$C,0))),"",INDEX('Policy Characteristics'!I:I,MATCH($C1090,'Policy Characteristics'!$C:$C,0)))</f>
        <v>% of potential achieved</v>
      </c>
      <c r="P1090" s="354" t="str">
        <f>IF(ISBLANK(INDEX('Policy Characteristics'!J:J,MATCH($C1090,'Policy Characteristics'!$C:$C,0))),"",INDEX('Policy Characteristics'!J:J,MATCH($C1090,'Policy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354" t="str">
        <f>IF(ISBLANK(INDEX('Policy Characteristics'!K:K,MATCH($C1090,'Policy Characteristics'!$C:$C,0))),"",INDEX('Policy Characteristics'!K:K,MATCH($C1090,'Policy Characteristics'!$C:$C,0)))</f>
        <v/>
      </c>
      <c r="R1090" s="354" t="str">
        <f>IF(ISBLANK(INDEX('Policy Characteristics'!L:L,MATCH($C1090,'Policy Characteristics'!$C:$C,0))),"",INDEX('Policy Characteristics'!L:L,MATCH($C1090,'Policy Characteristics'!$C:$C,0)))</f>
        <v/>
      </c>
    </row>
    <row r="1091" spans="1:18" s="345" customFormat="1" ht="19.899999999999999" customHeight="1">
      <c r="A1091" s="354" t="str">
        <f>IF(ISBLANK(INDEX('Policy Characteristics'!A:A,MATCH($C1091,'Policy Characteristics'!$C:$C,0))),"",INDEX('Policy Characteristics'!A:A,MATCH($C1091,'Policy Characteristics'!$C:$C,0)))</f>
        <v>Industry</v>
      </c>
      <c r="B1091" s="366" t="str">
        <f>IF(ISBLANK(INDEX('Policy Characteristics'!B:B,MATCH($C1091,'Policy Characteristics'!$C:$C,0))),"",INDEX('Policy Characteristics'!B:B,MATCH($C1091,'Policy Characteristics'!$C:$C,0)))</f>
        <v>Feedstock Shifting</v>
      </c>
      <c r="C1091" s="354" t="str">
        <f t="shared" si="45"/>
        <v>Fraction of Feedstock Shifted</v>
      </c>
      <c r="D1091" s="348" t="s">
        <v>824</v>
      </c>
      <c r="E1091" s="253" t="s">
        <v>857</v>
      </c>
      <c r="F1091" t="s">
        <v>825</v>
      </c>
      <c r="G1091" s="253" t="s">
        <v>858</v>
      </c>
      <c r="H1091" s="241">
        <v>2662</v>
      </c>
      <c r="I1091" s="367" t="s">
        <v>680</v>
      </c>
      <c r="J1091" s="368" t="str">
        <f>IF(ISBLANK(INDEX('Policy Characteristics'!D:D,MATCH($C1091,'Policy Characteristics'!$C:$C,0))),"",INDEX('Policy Characteristics'!D:D,MATCH($C1091,'Policy Characteristics'!$C:$C,0)))</f>
        <v>Feedstock Shifting</v>
      </c>
      <c r="K1091" s="354" t="str">
        <f>IF(ISBLANK(INDEX('Policy Characteristics'!E:E,MATCH($C1091,'Policy Characteristics'!$C:$C,0))),"",INDEX('Policy Characteristics'!E:E,MATCH($C1091,'Policy Characteristics'!$C:$C,0)))</f>
        <v>indst feedstock shifting</v>
      </c>
      <c r="L1091" s="222">
        <f>IF(ISBLANK(INDEX('Policy Characteristics'!F:F,MATCH($C1091,'Policy Characteristics'!$C:$C,0))),"",INDEX('Policy Characteristics'!F:F,MATCH($C1091,'Policy Characteristics'!$C:$C,0)))</f>
        <v>0</v>
      </c>
      <c r="M1091" s="222">
        <f>IF(ISBLANK(INDEX('Policy Characteristics'!G:G,MATCH($C1091,'Policy Characteristics'!$C:$C,0))),"",INDEX('Policy Characteristics'!G:G,MATCH($C1091,'Policy Characteristics'!$C:$C,0)))</f>
        <v>1</v>
      </c>
      <c r="N1091" s="222">
        <f>IF(ISBLANK(INDEX('Policy Characteristics'!H:H,MATCH($C1091,'Policy Characteristics'!$C:$C,0))),"",INDEX('Policy Characteristics'!H:H,MATCH($C1091,'Policy Characteristics'!$C:$C,0)))</f>
        <v>0.01</v>
      </c>
      <c r="O1091" s="354" t="str">
        <f>IF(ISBLANK(INDEX('Policy Characteristics'!I:I,MATCH($C1091,'Policy Characteristics'!$C:$C,0))),"",INDEX('Policy Characteristics'!I:I,MATCH($C1091,'Policy Characteristics'!$C:$C,0)))</f>
        <v>% of potential achieved</v>
      </c>
      <c r="P1091" s="354" t="str">
        <f>IF(ISBLANK(INDEX('Policy Characteristics'!J:J,MATCH($C1091,'Policy Characteristics'!$C:$C,0))),"",INDEX('Policy Characteristics'!J:J,MATCH($C1091,'Policy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354" t="str">
        <f>IF(ISBLANK(INDEX('Policy Characteristics'!K:K,MATCH($C1091,'Policy Characteristics'!$C:$C,0))),"",INDEX('Policy Characteristics'!K:K,MATCH($C1091,'Policy Characteristics'!$C:$C,0)))</f>
        <v/>
      </c>
      <c r="R1091" s="354" t="str">
        <f>IF(ISBLANK(INDEX('Policy Characteristics'!L:L,MATCH($C1091,'Policy Characteristics'!$C:$C,0))),"",INDEX('Policy Characteristics'!L:L,MATCH($C1091,'Policy Characteristics'!$C:$C,0)))</f>
        <v/>
      </c>
    </row>
    <row r="1092" spans="1:18" s="345" customFormat="1" ht="19.899999999999999" customHeight="1">
      <c r="A1092" s="354" t="str">
        <f>IF(ISBLANK(INDEX('Policy Characteristics'!A:A,MATCH($C1092,'Policy Characteristics'!$C:$C,0))),"",INDEX('Policy Characteristics'!A:A,MATCH($C1092,'Policy Characteristics'!$C:$C,0)))</f>
        <v>Industry</v>
      </c>
      <c r="B1092" s="366" t="str">
        <f>IF(ISBLANK(INDEX('Policy Characteristics'!B:B,MATCH($C1092,'Policy Characteristics'!$C:$C,0))),"",INDEX('Policy Characteristics'!B:B,MATCH($C1092,'Policy Characteristics'!$C:$C,0)))</f>
        <v>Feedstock Shifting</v>
      </c>
      <c r="C1092" s="354" t="str">
        <f t="shared" si="45"/>
        <v>Fraction of Feedstock Shifted</v>
      </c>
      <c r="D1092" s="348" t="s">
        <v>824</v>
      </c>
      <c r="E1092" s="253" t="s">
        <v>859</v>
      </c>
      <c r="F1092" t="s">
        <v>825</v>
      </c>
      <c r="G1092" s="253" t="s">
        <v>860</v>
      </c>
      <c r="H1092" s="241">
        <v>2663</v>
      </c>
      <c r="I1092" s="367" t="s">
        <v>680</v>
      </c>
      <c r="J1092" s="368" t="str">
        <f>IF(ISBLANK(INDEX('Policy Characteristics'!D:D,MATCH($C1092,'Policy Characteristics'!$C:$C,0))),"",INDEX('Policy Characteristics'!D:D,MATCH($C1092,'Policy Characteristics'!$C:$C,0)))</f>
        <v>Feedstock Shifting</v>
      </c>
      <c r="K1092" s="354" t="str">
        <f>IF(ISBLANK(INDEX('Policy Characteristics'!E:E,MATCH($C1092,'Policy Characteristics'!$C:$C,0))),"",INDEX('Policy Characteristics'!E:E,MATCH($C1092,'Policy Characteristics'!$C:$C,0)))</f>
        <v>indst feedstock shifting</v>
      </c>
      <c r="L1092" s="222">
        <f>IF(ISBLANK(INDEX('Policy Characteristics'!F:F,MATCH($C1092,'Policy Characteristics'!$C:$C,0))),"",INDEX('Policy Characteristics'!F:F,MATCH($C1092,'Policy Characteristics'!$C:$C,0)))</f>
        <v>0</v>
      </c>
      <c r="M1092" s="222">
        <f>IF(ISBLANK(INDEX('Policy Characteristics'!G:G,MATCH($C1092,'Policy Characteristics'!$C:$C,0))),"",INDEX('Policy Characteristics'!G:G,MATCH($C1092,'Policy Characteristics'!$C:$C,0)))</f>
        <v>1</v>
      </c>
      <c r="N1092" s="222">
        <f>IF(ISBLANK(INDEX('Policy Characteristics'!H:H,MATCH($C1092,'Policy Characteristics'!$C:$C,0))),"",INDEX('Policy Characteristics'!H:H,MATCH($C1092,'Policy Characteristics'!$C:$C,0)))</f>
        <v>0.01</v>
      </c>
      <c r="O1092" s="354" t="str">
        <f>IF(ISBLANK(INDEX('Policy Characteristics'!I:I,MATCH($C1092,'Policy Characteristics'!$C:$C,0))),"",INDEX('Policy Characteristics'!I:I,MATCH($C1092,'Policy Characteristics'!$C:$C,0)))</f>
        <v>% of potential achieved</v>
      </c>
      <c r="P1092" s="354" t="str">
        <f>IF(ISBLANK(INDEX('Policy Characteristics'!J:J,MATCH($C1092,'Policy Characteristics'!$C:$C,0))),"",INDEX('Policy Characteristics'!J:J,MATCH($C1092,'Policy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354" t="str">
        <f>IF(ISBLANK(INDEX('Policy Characteristics'!K:K,MATCH($C1092,'Policy Characteristics'!$C:$C,0))),"",INDEX('Policy Characteristics'!K:K,MATCH($C1092,'Policy Characteristics'!$C:$C,0)))</f>
        <v/>
      </c>
      <c r="R1092" s="354" t="str">
        <f>IF(ISBLANK(INDEX('Policy Characteristics'!L:L,MATCH($C1092,'Policy Characteristics'!$C:$C,0))),"",INDEX('Policy Characteristics'!L:L,MATCH($C1092,'Policy Characteristics'!$C:$C,0)))</f>
        <v/>
      </c>
    </row>
    <row r="1093" spans="1:18" s="345" customFormat="1" ht="19.899999999999999" customHeight="1">
      <c r="A1093" s="354" t="str">
        <f>IF(ISBLANK(INDEX('Policy Characteristics'!A:A,MATCH($C1093,'Policy Characteristics'!$C:$C,0))),"",INDEX('Policy Characteristics'!A:A,MATCH($C1093,'Policy Characteristics'!$C:$C,0)))</f>
        <v>Industry</v>
      </c>
      <c r="B1093" s="366" t="str">
        <f>IF(ISBLANK(INDEX('Policy Characteristics'!B:B,MATCH($C1093,'Policy Characteristics'!$C:$C,0))),"",INDEX('Policy Characteristics'!B:B,MATCH($C1093,'Policy Characteristics'!$C:$C,0)))</f>
        <v>Feedstock Shifting</v>
      </c>
      <c r="C1093" s="354" t="str">
        <f t="shared" si="45"/>
        <v>Fraction of Feedstock Shifted</v>
      </c>
      <c r="D1093" s="348" t="s">
        <v>824</v>
      </c>
      <c r="E1093" s="253" t="s">
        <v>861</v>
      </c>
      <c r="F1093" t="s">
        <v>825</v>
      </c>
      <c r="G1093" s="253" t="s">
        <v>862</v>
      </c>
      <c r="H1093" s="241">
        <v>2664</v>
      </c>
      <c r="I1093" s="367" t="s">
        <v>680</v>
      </c>
      <c r="J1093" s="368" t="str">
        <f>IF(ISBLANK(INDEX('Policy Characteristics'!D:D,MATCH($C1093,'Policy Characteristics'!$C:$C,0))),"",INDEX('Policy Characteristics'!D:D,MATCH($C1093,'Policy Characteristics'!$C:$C,0)))</f>
        <v>Feedstock Shifting</v>
      </c>
      <c r="K1093" s="354" t="str">
        <f>IF(ISBLANK(INDEX('Policy Characteristics'!E:E,MATCH($C1093,'Policy Characteristics'!$C:$C,0))),"",INDEX('Policy Characteristics'!E:E,MATCH($C1093,'Policy Characteristics'!$C:$C,0)))</f>
        <v>indst feedstock shifting</v>
      </c>
      <c r="L1093" s="222">
        <f>IF(ISBLANK(INDEX('Policy Characteristics'!F:F,MATCH($C1093,'Policy Characteristics'!$C:$C,0))),"",INDEX('Policy Characteristics'!F:F,MATCH($C1093,'Policy Characteristics'!$C:$C,0)))</f>
        <v>0</v>
      </c>
      <c r="M1093" s="222">
        <f>IF(ISBLANK(INDEX('Policy Characteristics'!G:G,MATCH($C1093,'Policy Characteristics'!$C:$C,0))),"",INDEX('Policy Characteristics'!G:G,MATCH($C1093,'Policy Characteristics'!$C:$C,0)))</f>
        <v>1</v>
      </c>
      <c r="N1093" s="222">
        <f>IF(ISBLANK(INDEX('Policy Characteristics'!H:H,MATCH($C1093,'Policy Characteristics'!$C:$C,0))),"",INDEX('Policy Characteristics'!H:H,MATCH($C1093,'Policy Characteristics'!$C:$C,0)))</f>
        <v>0.01</v>
      </c>
      <c r="O1093" s="354" t="str">
        <f>IF(ISBLANK(INDEX('Policy Characteristics'!I:I,MATCH($C1093,'Policy Characteristics'!$C:$C,0))),"",INDEX('Policy Characteristics'!I:I,MATCH($C1093,'Policy Characteristics'!$C:$C,0)))</f>
        <v>% of potential achieved</v>
      </c>
      <c r="P1093" s="354" t="str">
        <f>IF(ISBLANK(INDEX('Policy Characteristics'!J:J,MATCH($C1093,'Policy Characteristics'!$C:$C,0))),"",INDEX('Policy Characteristics'!J:J,MATCH($C1093,'Policy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354" t="str">
        <f>IF(ISBLANK(INDEX('Policy Characteristics'!K:K,MATCH($C1093,'Policy Characteristics'!$C:$C,0))),"",INDEX('Policy Characteristics'!K:K,MATCH($C1093,'Policy Characteristics'!$C:$C,0)))</f>
        <v/>
      </c>
      <c r="R1093" s="354" t="str">
        <f>IF(ISBLANK(INDEX('Policy Characteristics'!L:L,MATCH($C1093,'Policy Characteristics'!$C:$C,0))),"",INDEX('Policy Characteristics'!L:L,MATCH($C1093,'Policy Characteristics'!$C:$C,0)))</f>
        <v/>
      </c>
    </row>
    <row r="1094" spans="1:18" s="345" customFormat="1" ht="19.899999999999999" customHeight="1">
      <c r="A1094" s="354" t="str">
        <f>IF(ISBLANK(INDEX('Policy Characteristics'!A:A,MATCH($C1094,'Policy Characteristics'!$C:$C,0))),"",INDEX('Policy Characteristics'!A:A,MATCH($C1094,'Policy Characteristics'!$C:$C,0)))</f>
        <v>Industry</v>
      </c>
      <c r="B1094" s="366" t="str">
        <f>IF(ISBLANK(INDEX('Policy Characteristics'!B:B,MATCH($C1094,'Policy Characteristics'!$C:$C,0))),"",INDEX('Policy Characteristics'!B:B,MATCH($C1094,'Policy Characteristics'!$C:$C,0)))</f>
        <v>Feedstock Shifting</v>
      </c>
      <c r="C1094" s="354" t="str">
        <f t="shared" si="45"/>
        <v>Fraction of Feedstock Shifted</v>
      </c>
      <c r="D1094" s="348" t="s">
        <v>824</v>
      </c>
      <c r="E1094" s="253" t="s">
        <v>863</v>
      </c>
      <c r="F1094" t="s">
        <v>825</v>
      </c>
      <c r="G1094" s="253" t="s">
        <v>864</v>
      </c>
      <c r="H1094" s="241">
        <v>2665</v>
      </c>
      <c r="I1094" s="367" t="s">
        <v>680</v>
      </c>
      <c r="J1094" s="368" t="str">
        <f>IF(ISBLANK(INDEX('Policy Characteristics'!D:D,MATCH($C1094,'Policy Characteristics'!$C:$C,0))),"",INDEX('Policy Characteristics'!D:D,MATCH($C1094,'Policy Characteristics'!$C:$C,0)))</f>
        <v>Feedstock Shifting</v>
      </c>
      <c r="K1094" s="354" t="str">
        <f>IF(ISBLANK(INDEX('Policy Characteristics'!E:E,MATCH($C1094,'Policy Characteristics'!$C:$C,0))),"",INDEX('Policy Characteristics'!E:E,MATCH($C1094,'Policy Characteristics'!$C:$C,0)))</f>
        <v>indst feedstock shifting</v>
      </c>
      <c r="L1094" s="222">
        <f>IF(ISBLANK(INDEX('Policy Characteristics'!F:F,MATCH($C1094,'Policy Characteristics'!$C:$C,0))),"",INDEX('Policy Characteristics'!F:F,MATCH($C1094,'Policy Characteristics'!$C:$C,0)))</f>
        <v>0</v>
      </c>
      <c r="M1094" s="222">
        <f>IF(ISBLANK(INDEX('Policy Characteristics'!G:G,MATCH($C1094,'Policy Characteristics'!$C:$C,0))),"",INDEX('Policy Characteristics'!G:G,MATCH($C1094,'Policy Characteristics'!$C:$C,0)))</f>
        <v>1</v>
      </c>
      <c r="N1094" s="222">
        <f>IF(ISBLANK(INDEX('Policy Characteristics'!H:H,MATCH($C1094,'Policy Characteristics'!$C:$C,0))),"",INDEX('Policy Characteristics'!H:H,MATCH($C1094,'Policy Characteristics'!$C:$C,0)))</f>
        <v>0.01</v>
      </c>
      <c r="O1094" s="354" t="str">
        <f>IF(ISBLANK(INDEX('Policy Characteristics'!I:I,MATCH($C1094,'Policy Characteristics'!$C:$C,0))),"",INDEX('Policy Characteristics'!I:I,MATCH($C1094,'Policy Characteristics'!$C:$C,0)))</f>
        <v>% of potential achieved</v>
      </c>
      <c r="P1094" s="354" t="str">
        <f>IF(ISBLANK(INDEX('Policy Characteristics'!J:J,MATCH($C1094,'Policy Characteristics'!$C:$C,0))),"",INDEX('Policy Characteristics'!J:J,MATCH($C1094,'Policy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354" t="str">
        <f>IF(ISBLANK(INDEX('Policy Characteristics'!K:K,MATCH($C1094,'Policy Characteristics'!$C:$C,0))),"",INDEX('Policy Characteristics'!K:K,MATCH($C1094,'Policy Characteristics'!$C:$C,0)))</f>
        <v/>
      </c>
      <c r="R1094" s="354" t="str">
        <f>IF(ISBLANK(INDEX('Policy Characteristics'!L:L,MATCH($C1094,'Policy Characteristics'!$C:$C,0))),"",INDEX('Policy Characteristics'!L:L,MATCH($C1094,'Policy Characteristics'!$C:$C,0)))</f>
        <v/>
      </c>
    </row>
    <row r="1095" spans="1:18" s="345" customFormat="1" ht="19.899999999999999" customHeight="1">
      <c r="A1095" s="354" t="str">
        <f>IF(ISBLANK(INDEX('Policy Characteristics'!A:A,MATCH($C1095,'Policy Characteristics'!$C:$C,0))),"",INDEX('Policy Characteristics'!A:A,MATCH($C1095,'Policy Characteristics'!$C:$C,0)))</f>
        <v>Industry</v>
      </c>
      <c r="B1095" s="366" t="str">
        <f>IF(ISBLANK(INDEX('Policy Characteristics'!B:B,MATCH($C1095,'Policy Characteristics'!$C:$C,0))),"",INDEX('Policy Characteristics'!B:B,MATCH($C1095,'Policy Characteristics'!$C:$C,0)))</f>
        <v>Feedstock Shifting</v>
      </c>
      <c r="C1095" s="354" t="str">
        <f t="shared" si="45"/>
        <v>Fraction of Feedstock Shifted</v>
      </c>
      <c r="D1095" s="348" t="s">
        <v>824</v>
      </c>
      <c r="E1095" s="253" t="s">
        <v>865</v>
      </c>
      <c r="F1095" t="s">
        <v>825</v>
      </c>
      <c r="G1095" s="253" t="s">
        <v>866</v>
      </c>
      <c r="H1095" s="241">
        <v>2666</v>
      </c>
      <c r="I1095" s="367" t="s">
        <v>680</v>
      </c>
      <c r="J1095" s="368" t="str">
        <f>IF(ISBLANK(INDEX('Policy Characteristics'!D:D,MATCH($C1095,'Policy Characteristics'!$C:$C,0))),"",INDEX('Policy Characteristics'!D:D,MATCH($C1095,'Policy Characteristics'!$C:$C,0)))</f>
        <v>Feedstock Shifting</v>
      </c>
      <c r="K1095" s="354" t="str">
        <f>IF(ISBLANK(INDEX('Policy Characteristics'!E:E,MATCH($C1095,'Policy Characteristics'!$C:$C,0))),"",INDEX('Policy Characteristics'!E:E,MATCH($C1095,'Policy Characteristics'!$C:$C,0)))</f>
        <v>indst feedstock shifting</v>
      </c>
      <c r="L1095" s="222">
        <f>IF(ISBLANK(INDEX('Policy Characteristics'!F:F,MATCH($C1095,'Policy Characteristics'!$C:$C,0))),"",INDEX('Policy Characteristics'!F:F,MATCH($C1095,'Policy Characteristics'!$C:$C,0)))</f>
        <v>0</v>
      </c>
      <c r="M1095" s="222">
        <f>IF(ISBLANK(INDEX('Policy Characteristics'!G:G,MATCH($C1095,'Policy Characteristics'!$C:$C,0))),"",INDEX('Policy Characteristics'!G:G,MATCH($C1095,'Policy Characteristics'!$C:$C,0)))</f>
        <v>1</v>
      </c>
      <c r="N1095" s="222">
        <f>IF(ISBLANK(INDEX('Policy Characteristics'!H:H,MATCH($C1095,'Policy Characteristics'!$C:$C,0))),"",INDEX('Policy Characteristics'!H:H,MATCH($C1095,'Policy Characteristics'!$C:$C,0)))</f>
        <v>0.01</v>
      </c>
      <c r="O1095" s="354" t="str">
        <f>IF(ISBLANK(INDEX('Policy Characteristics'!I:I,MATCH($C1095,'Policy Characteristics'!$C:$C,0))),"",INDEX('Policy Characteristics'!I:I,MATCH($C1095,'Policy Characteristics'!$C:$C,0)))</f>
        <v>% of potential achieved</v>
      </c>
      <c r="P1095" s="354" t="str">
        <f>IF(ISBLANK(INDEX('Policy Characteristics'!J:J,MATCH($C1095,'Policy Characteristics'!$C:$C,0))),"",INDEX('Policy Characteristics'!J:J,MATCH($C1095,'Policy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354" t="str">
        <f>IF(ISBLANK(INDEX('Policy Characteristics'!K:K,MATCH($C1095,'Policy Characteristics'!$C:$C,0))),"",INDEX('Policy Characteristics'!K:K,MATCH($C1095,'Policy Characteristics'!$C:$C,0)))</f>
        <v/>
      </c>
      <c r="R1095" s="354" t="str">
        <f>IF(ISBLANK(INDEX('Policy Characteristics'!L:L,MATCH($C1095,'Policy Characteristics'!$C:$C,0))),"",INDEX('Policy Characteristics'!L:L,MATCH($C1095,'Policy Characteristics'!$C:$C,0)))</f>
        <v/>
      </c>
    </row>
    <row r="1096" spans="1:18" s="345" customFormat="1" ht="19.899999999999999" customHeight="1">
      <c r="A1096" s="354" t="str">
        <f>IF(ISBLANK(INDEX('Policy Characteristics'!A:A,MATCH($C1096,'Policy Characteristics'!$C:$C,0))),"",INDEX('Policy Characteristics'!A:A,MATCH($C1096,'Policy Characteristics'!$C:$C,0)))</f>
        <v>Industry</v>
      </c>
      <c r="B1096" s="366" t="str">
        <f>IF(ISBLANK(INDEX('Policy Characteristics'!B:B,MATCH($C1096,'Policy Characteristics'!$C:$C,0))),"",INDEX('Policy Characteristics'!B:B,MATCH($C1096,'Policy Characteristics'!$C:$C,0)))</f>
        <v>Feedstock Shifting</v>
      </c>
      <c r="C1096" s="354" t="str">
        <f t="shared" si="45"/>
        <v>Fraction of Feedstock Shifted</v>
      </c>
      <c r="D1096" s="348" t="s">
        <v>824</v>
      </c>
      <c r="E1096" s="253" t="s">
        <v>867</v>
      </c>
      <c r="F1096" t="s">
        <v>825</v>
      </c>
      <c r="G1096" s="253" t="s">
        <v>868</v>
      </c>
      <c r="H1096" s="241">
        <v>2667</v>
      </c>
      <c r="I1096" s="367" t="s">
        <v>680</v>
      </c>
      <c r="J1096" s="368" t="str">
        <f>IF(ISBLANK(INDEX('Policy Characteristics'!D:D,MATCH($C1096,'Policy Characteristics'!$C:$C,0))),"",INDEX('Policy Characteristics'!D:D,MATCH($C1096,'Policy Characteristics'!$C:$C,0)))</f>
        <v>Feedstock Shifting</v>
      </c>
      <c r="K1096" s="354" t="str">
        <f>IF(ISBLANK(INDEX('Policy Characteristics'!E:E,MATCH($C1096,'Policy Characteristics'!$C:$C,0))),"",INDEX('Policy Characteristics'!E:E,MATCH($C1096,'Policy Characteristics'!$C:$C,0)))</f>
        <v>indst feedstock shifting</v>
      </c>
      <c r="L1096" s="222">
        <f>IF(ISBLANK(INDEX('Policy Characteristics'!F:F,MATCH($C1096,'Policy Characteristics'!$C:$C,0))),"",INDEX('Policy Characteristics'!F:F,MATCH($C1096,'Policy Characteristics'!$C:$C,0)))</f>
        <v>0</v>
      </c>
      <c r="M1096" s="222">
        <f>IF(ISBLANK(INDEX('Policy Characteristics'!G:G,MATCH($C1096,'Policy Characteristics'!$C:$C,0))),"",INDEX('Policy Characteristics'!G:G,MATCH($C1096,'Policy Characteristics'!$C:$C,0)))</f>
        <v>1</v>
      </c>
      <c r="N1096" s="222">
        <f>IF(ISBLANK(INDEX('Policy Characteristics'!H:H,MATCH($C1096,'Policy Characteristics'!$C:$C,0))),"",INDEX('Policy Characteristics'!H:H,MATCH($C1096,'Policy Characteristics'!$C:$C,0)))</f>
        <v>0.01</v>
      </c>
      <c r="O1096" s="354" t="str">
        <f>IF(ISBLANK(INDEX('Policy Characteristics'!I:I,MATCH($C1096,'Policy Characteristics'!$C:$C,0))),"",INDEX('Policy Characteristics'!I:I,MATCH($C1096,'Policy Characteristics'!$C:$C,0)))</f>
        <v>% of potential achieved</v>
      </c>
      <c r="P1096" s="354" t="str">
        <f>IF(ISBLANK(INDEX('Policy Characteristics'!J:J,MATCH($C1096,'Policy Characteristics'!$C:$C,0))),"",INDEX('Policy Characteristics'!J:J,MATCH($C1096,'Policy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354" t="str">
        <f>IF(ISBLANK(INDEX('Policy Characteristics'!K:K,MATCH($C1096,'Policy Characteristics'!$C:$C,0))),"",INDEX('Policy Characteristics'!K:K,MATCH($C1096,'Policy Characteristics'!$C:$C,0)))</f>
        <v/>
      </c>
      <c r="R1096" s="354" t="str">
        <f>IF(ISBLANK(INDEX('Policy Characteristics'!L:L,MATCH($C1096,'Policy Characteristics'!$C:$C,0))),"",INDEX('Policy Characteristics'!L:L,MATCH($C1096,'Policy Characteristics'!$C:$C,0)))</f>
        <v/>
      </c>
    </row>
    <row r="1097" spans="1:18" s="345" customFormat="1" ht="19.899999999999999" customHeight="1">
      <c r="A1097" s="354" t="str">
        <f>IF(ISBLANK(INDEX('Policy Characteristics'!A:A,MATCH($C1097,'Policy Characteristics'!$C:$C,0))),"",INDEX('Policy Characteristics'!A:A,MATCH($C1097,'Policy Characteristics'!$C:$C,0)))</f>
        <v>Industry</v>
      </c>
      <c r="B1097" s="366" t="str">
        <f>IF(ISBLANK(INDEX('Policy Characteristics'!B:B,MATCH($C1097,'Policy Characteristics'!$C:$C,0))),"",INDEX('Policy Characteristics'!B:B,MATCH($C1097,'Policy Characteristics'!$C:$C,0)))</f>
        <v>Feedstock Shifting</v>
      </c>
      <c r="C1097" s="354" t="str">
        <f t="shared" si="45"/>
        <v>Fraction of Feedstock Shifted</v>
      </c>
      <c r="D1097" s="348" t="s">
        <v>824</v>
      </c>
      <c r="E1097" s="253" t="s">
        <v>869</v>
      </c>
      <c r="F1097" t="s">
        <v>825</v>
      </c>
      <c r="G1097" s="253" t="s">
        <v>870</v>
      </c>
      <c r="H1097" s="241">
        <v>2668</v>
      </c>
      <c r="I1097" s="367" t="s">
        <v>680</v>
      </c>
      <c r="J1097" s="368" t="str">
        <f>IF(ISBLANK(INDEX('Policy Characteristics'!D:D,MATCH($C1097,'Policy Characteristics'!$C:$C,0))),"",INDEX('Policy Characteristics'!D:D,MATCH($C1097,'Policy Characteristics'!$C:$C,0)))</f>
        <v>Feedstock Shifting</v>
      </c>
      <c r="K1097" s="354" t="str">
        <f>IF(ISBLANK(INDEX('Policy Characteristics'!E:E,MATCH($C1097,'Policy Characteristics'!$C:$C,0))),"",INDEX('Policy Characteristics'!E:E,MATCH($C1097,'Policy Characteristics'!$C:$C,0)))</f>
        <v>indst feedstock shifting</v>
      </c>
      <c r="L1097" s="222">
        <f>IF(ISBLANK(INDEX('Policy Characteristics'!F:F,MATCH($C1097,'Policy Characteristics'!$C:$C,0))),"",INDEX('Policy Characteristics'!F:F,MATCH($C1097,'Policy Characteristics'!$C:$C,0)))</f>
        <v>0</v>
      </c>
      <c r="M1097" s="222">
        <f>IF(ISBLANK(INDEX('Policy Characteristics'!G:G,MATCH($C1097,'Policy Characteristics'!$C:$C,0))),"",INDEX('Policy Characteristics'!G:G,MATCH($C1097,'Policy Characteristics'!$C:$C,0)))</f>
        <v>1</v>
      </c>
      <c r="N1097" s="222">
        <f>IF(ISBLANK(INDEX('Policy Characteristics'!H:H,MATCH($C1097,'Policy Characteristics'!$C:$C,0))),"",INDEX('Policy Characteristics'!H:H,MATCH($C1097,'Policy Characteristics'!$C:$C,0)))</f>
        <v>0.01</v>
      </c>
      <c r="O1097" s="354" t="str">
        <f>IF(ISBLANK(INDEX('Policy Characteristics'!I:I,MATCH($C1097,'Policy Characteristics'!$C:$C,0))),"",INDEX('Policy Characteristics'!I:I,MATCH($C1097,'Policy Characteristics'!$C:$C,0)))</f>
        <v>% of potential achieved</v>
      </c>
      <c r="P1097" s="354" t="str">
        <f>IF(ISBLANK(INDEX('Policy Characteristics'!J:J,MATCH($C1097,'Policy Characteristics'!$C:$C,0))),"",INDEX('Policy Characteristics'!J:J,MATCH($C1097,'Policy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354" t="str">
        <f>IF(ISBLANK(INDEX('Policy Characteristics'!K:K,MATCH($C1097,'Policy Characteristics'!$C:$C,0))),"",INDEX('Policy Characteristics'!K:K,MATCH($C1097,'Policy Characteristics'!$C:$C,0)))</f>
        <v/>
      </c>
      <c r="R1097" s="354" t="str">
        <f>IF(ISBLANK(INDEX('Policy Characteristics'!L:L,MATCH($C1097,'Policy Characteristics'!$C:$C,0))),"",INDEX('Policy Characteristics'!L:L,MATCH($C1097,'Policy Characteristics'!$C:$C,0)))</f>
        <v/>
      </c>
    </row>
    <row r="1098" spans="1:18" s="345" customFormat="1" ht="19.899999999999999" customHeight="1">
      <c r="A1098" s="354" t="str">
        <f>IF(ISBLANK(INDEX('Policy Characteristics'!A:A,MATCH($C1098,'Policy Characteristics'!$C:$C,0))),"",INDEX('Policy Characteristics'!A:A,MATCH($C1098,'Policy Characteristics'!$C:$C,0)))</f>
        <v>Industry</v>
      </c>
      <c r="B1098" s="366" t="str">
        <f>IF(ISBLANK(INDEX('Policy Characteristics'!B:B,MATCH($C1098,'Policy Characteristics'!$C:$C,0))),"",INDEX('Policy Characteristics'!B:B,MATCH($C1098,'Policy Characteristics'!$C:$C,0)))</f>
        <v>Feedstock Shifting</v>
      </c>
      <c r="C1098" s="354" t="str">
        <f t="shared" si="45"/>
        <v>Fraction of Feedstock Shifted</v>
      </c>
      <c r="D1098" s="348" t="s">
        <v>824</v>
      </c>
      <c r="E1098" s="253" t="s">
        <v>871</v>
      </c>
      <c r="F1098" t="s">
        <v>825</v>
      </c>
      <c r="G1098" s="253" t="s">
        <v>872</v>
      </c>
      <c r="H1098" s="241">
        <v>2669</v>
      </c>
      <c r="I1098" s="367" t="s">
        <v>680</v>
      </c>
      <c r="J1098" s="368" t="str">
        <f>IF(ISBLANK(INDEX('Policy Characteristics'!D:D,MATCH($C1098,'Policy Characteristics'!$C:$C,0))),"",INDEX('Policy Characteristics'!D:D,MATCH($C1098,'Policy Characteristics'!$C:$C,0)))</f>
        <v>Feedstock Shifting</v>
      </c>
      <c r="K1098" s="354" t="str">
        <f>IF(ISBLANK(INDEX('Policy Characteristics'!E:E,MATCH($C1098,'Policy Characteristics'!$C:$C,0))),"",INDEX('Policy Characteristics'!E:E,MATCH($C1098,'Policy Characteristics'!$C:$C,0)))</f>
        <v>indst feedstock shifting</v>
      </c>
      <c r="L1098" s="222">
        <f>IF(ISBLANK(INDEX('Policy Characteristics'!F:F,MATCH($C1098,'Policy Characteristics'!$C:$C,0))),"",INDEX('Policy Characteristics'!F:F,MATCH($C1098,'Policy Characteristics'!$C:$C,0)))</f>
        <v>0</v>
      </c>
      <c r="M1098" s="222">
        <f>IF(ISBLANK(INDEX('Policy Characteristics'!G:G,MATCH($C1098,'Policy Characteristics'!$C:$C,0))),"",INDEX('Policy Characteristics'!G:G,MATCH($C1098,'Policy Characteristics'!$C:$C,0)))</f>
        <v>1</v>
      </c>
      <c r="N1098" s="222">
        <f>IF(ISBLANK(INDEX('Policy Characteristics'!H:H,MATCH($C1098,'Policy Characteristics'!$C:$C,0))),"",INDEX('Policy Characteristics'!H:H,MATCH($C1098,'Policy Characteristics'!$C:$C,0)))</f>
        <v>0.01</v>
      </c>
      <c r="O1098" s="354" t="str">
        <f>IF(ISBLANK(INDEX('Policy Characteristics'!I:I,MATCH($C1098,'Policy Characteristics'!$C:$C,0))),"",INDEX('Policy Characteristics'!I:I,MATCH($C1098,'Policy Characteristics'!$C:$C,0)))</f>
        <v>% of potential achieved</v>
      </c>
      <c r="P1098" s="354" t="str">
        <f>IF(ISBLANK(INDEX('Policy Characteristics'!J:J,MATCH($C1098,'Policy Characteristics'!$C:$C,0))),"",INDEX('Policy Characteristics'!J:J,MATCH($C1098,'Policy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354" t="str">
        <f>IF(ISBLANK(INDEX('Policy Characteristics'!K:K,MATCH($C1098,'Policy Characteristics'!$C:$C,0))),"",INDEX('Policy Characteristics'!K:K,MATCH($C1098,'Policy Characteristics'!$C:$C,0)))</f>
        <v/>
      </c>
      <c r="R1098" s="354" t="str">
        <f>IF(ISBLANK(INDEX('Policy Characteristics'!L:L,MATCH($C1098,'Policy Characteristics'!$C:$C,0))),"",INDEX('Policy Characteristics'!L:L,MATCH($C1098,'Policy Characteristics'!$C:$C,0)))</f>
        <v/>
      </c>
    </row>
    <row r="1099" spans="1:18" s="345" customFormat="1" ht="19.899999999999999" customHeight="1">
      <c r="A1099" s="354" t="str">
        <f>IF(ISBLANK(INDEX('Policy Characteristics'!A:A,MATCH($C1099,'Policy Characteristics'!$C:$C,0))),"",INDEX('Policy Characteristics'!A:A,MATCH($C1099,'Policy Characteristics'!$C:$C,0)))</f>
        <v>Industry</v>
      </c>
      <c r="B1099" s="366" t="str">
        <f>IF(ISBLANK(INDEX('Policy Characteristics'!B:B,MATCH($C1099,'Policy Characteristics'!$C:$C,0))),"",INDEX('Policy Characteristics'!B:B,MATCH($C1099,'Policy Characteristics'!$C:$C,0)))</f>
        <v>Feedstock Shifting</v>
      </c>
      <c r="C1099" s="354" t="str">
        <f t="shared" si="45"/>
        <v>Fraction of Feedstock Shifted</v>
      </c>
      <c r="D1099" s="348" t="s">
        <v>826</v>
      </c>
      <c r="E1099" s="253" t="s">
        <v>853</v>
      </c>
      <c r="F1099" t="s">
        <v>827</v>
      </c>
      <c r="G1099" s="253" t="s">
        <v>854</v>
      </c>
      <c r="H1099" s="241">
        <v>2670</v>
      </c>
      <c r="I1099" s="367" t="s">
        <v>680</v>
      </c>
      <c r="J1099" s="368" t="str">
        <f>IF(ISBLANK(INDEX('Policy Characteristics'!D:D,MATCH($C1099,'Policy Characteristics'!$C:$C,0))),"",INDEX('Policy Characteristics'!D:D,MATCH($C1099,'Policy Characteristics'!$C:$C,0)))</f>
        <v>Feedstock Shifting</v>
      </c>
      <c r="K1099" s="354" t="str">
        <f>IF(ISBLANK(INDEX('Policy Characteristics'!E:E,MATCH($C1099,'Policy Characteristics'!$C:$C,0))),"",INDEX('Policy Characteristics'!E:E,MATCH($C1099,'Policy Characteristics'!$C:$C,0)))</f>
        <v>indst feedstock shifting</v>
      </c>
      <c r="L1099" s="222">
        <f>IF(ISBLANK(INDEX('Policy Characteristics'!F:F,MATCH($C1099,'Policy Characteristics'!$C:$C,0))),"",INDEX('Policy Characteristics'!F:F,MATCH($C1099,'Policy Characteristics'!$C:$C,0)))</f>
        <v>0</v>
      </c>
      <c r="M1099" s="222">
        <f>IF(ISBLANK(INDEX('Policy Characteristics'!G:G,MATCH($C1099,'Policy Characteristics'!$C:$C,0))),"",INDEX('Policy Characteristics'!G:G,MATCH($C1099,'Policy Characteristics'!$C:$C,0)))</f>
        <v>1</v>
      </c>
      <c r="N1099" s="222">
        <f>IF(ISBLANK(INDEX('Policy Characteristics'!H:H,MATCH($C1099,'Policy Characteristics'!$C:$C,0))),"",INDEX('Policy Characteristics'!H:H,MATCH($C1099,'Policy Characteristics'!$C:$C,0)))</f>
        <v>0.01</v>
      </c>
      <c r="O1099" s="354" t="str">
        <f>IF(ISBLANK(INDEX('Policy Characteristics'!I:I,MATCH($C1099,'Policy Characteristics'!$C:$C,0))),"",INDEX('Policy Characteristics'!I:I,MATCH($C1099,'Policy Characteristics'!$C:$C,0)))</f>
        <v>% of potential achieved</v>
      </c>
      <c r="P1099" s="354" t="str">
        <f>IF(ISBLANK(INDEX('Policy Characteristics'!J:J,MATCH($C1099,'Policy Characteristics'!$C:$C,0))),"",INDEX('Policy Characteristics'!J:J,MATCH($C1099,'Policy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354" t="str">
        <f>IF(ISBLANK(INDEX('Policy Characteristics'!K:K,MATCH($C1099,'Policy Characteristics'!$C:$C,0))),"",INDEX('Policy Characteristics'!K:K,MATCH($C1099,'Policy Characteristics'!$C:$C,0)))</f>
        <v/>
      </c>
      <c r="R1099" s="354" t="str">
        <f>IF(ISBLANK(INDEX('Policy Characteristics'!L:L,MATCH($C1099,'Policy Characteristics'!$C:$C,0))),"",INDEX('Policy Characteristics'!L:L,MATCH($C1099,'Policy Characteristics'!$C:$C,0)))</f>
        <v/>
      </c>
    </row>
    <row r="1100" spans="1:18" s="345" customFormat="1" ht="19.899999999999999" customHeight="1">
      <c r="A1100" s="354" t="str">
        <f>IF(ISBLANK(INDEX('Policy Characteristics'!A:A,MATCH($C1100,'Policy Characteristics'!$C:$C,0))),"",INDEX('Policy Characteristics'!A:A,MATCH($C1100,'Policy Characteristics'!$C:$C,0)))</f>
        <v>Industry</v>
      </c>
      <c r="B1100" s="366" t="str">
        <f>IF(ISBLANK(INDEX('Policy Characteristics'!B:B,MATCH($C1100,'Policy Characteristics'!$C:$C,0))),"",INDEX('Policy Characteristics'!B:B,MATCH($C1100,'Policy Characteristics'!$C:$C,0)))</f>
        <v>Feedstock Shifting</v>
      </c>
      <c r="C1100" s="354" t="str">
        <f t="shared" si="45"/>
        <v>Fraction of Feedstock Shifted</v>
      </c>
      <c r="D1100" s="348" t="s">
        <v>826</v>
      </c>
      <c r="E1100" s="253" t="s">
        <v>855</v>
      </c>
      <c r="F1100" t="s">
        <v>827</v>
      </c>
      <c r="G1100" s="253" t="s">
        <v>856</v>
      </c>
      <c r="H1100" s="241">
        <v>2671</v>
      </c>
      <c r="I1100" s="367" t="s">
        <v>680</v>
      </c>
      <c r="J1100" s="368" t="str">
        <f>IF(ISBLANK(INDEX('Policy Characteristics'!D:D,MATCH($C1100,'Policy Characteristics'!$C:$C,0))),"",INDEX('Policy Characteristics'!D:D,MATCH($C1100,'Policy Characteristics'!$C:$C,0)))</f>
        <v>Feedstock Shifting</v>
      </c>
      <c r="K1100" s="354" t="str">
        <f>IF(ISBLANK(INDEX('Policy Characteristics'!E:E,MATCH($C1100,'Policy Characteristics'!$C:$C,0))),"",INDEX('Policy Characteristics'!E:E,MATCH($C1100,'Policy Characteristics'!$C:$C,0)))</f>
        <v>indst feedstock shifting</v>
      </c>
      <c r="L1100" s="222">
        <f>IF(ISBLANK(INDEX('Policy Characteristics'!F:F,MATCH($C1100,'Policy Characteristics'!$C:$C,0))),"",INDEX('Policy Characteristics'!F:F,MATCH($C1100,'Policy Characteristics'!$C:$C,0)))</f>
        <v>0</v>
      </c>
      <c r="M1100" s="222">
        <f>IF(ISBLANK(INDEX('Policy Characteristics'!G:G,MATCH($C1100,'Policy Characteristics'!$C:$C,0))),"",INDEX('Policy Characteristics'!G:G,MATCH($C1100,'Policy Characteristics'!$C:$C,0)))</f>
        <v>1</v>
      </c>
      <c r="N1100" s="222">
        <f>IF(ISBLANK(INDEX('Policy Characteristics'!H:H,MATCH($C1100,'Policy Characteristics'!$C:$C,0))),"",INDEX('Policy Characteristics'!H:H,MATCH($C1100,'Policy Characteristics'!$C:$C,0)))</f>
        <v>0.01</v>
      </c>
      <c r="O1100" s="354" t="str">
        <f>IF(ISBLANK(INDEX('Policy Characteristics'!I:I,MATCH($C1100,'Policy Characteristics'!$C:$C,0))),"",INDEX('Policy Characteristics'!I:I,MATCH($C1100,'Policy Characteristics'!$C:$C,0)))</f>
        <v>% of potential achieved</v>
      </c>
      <c r="P1100" s="354" t="str">
        <f>IF(ISBLANK(INDEX('Policy Characteristics'!J:J,MATCH($C1100,'Policy Characteristics'!$C:$C,0))),"",INDEX('Policy Characteristics'!J:J,MATCH($C1100,'Policy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354" t="str">
        <f>IF(ISBLANK(INDEX('Policy Characteristics'!K:K,MATCH($C1100,'Policy Characteristics'!$C:$C,0))),"",INDEX('Policy Characteristics'!K:K,MATCH($C1100,'Policy Characteristics'!$C:$C,0)))</f>
        <v/>
      </c>
      <c r="R1100" s="354" t="str">
        <f>IF(ISBLANK(INDEX('Policy Characteristics'!L:L,MATCH($C1100,'Policy Characteristics'!$C:$C,0))),"",INDEX('Policy Characteristics'!L:L,MATCH($C1100,'Policy Characteristics'!$C:$C,0)))</f>
        <v/>
      </c>
    </row>
    <row r="1101" spans="1:18" s="345" customFormat="1" ht="19.899999999999999" customHeight="1">
      <c r="A1101" s="354" t="str">
        <f>IF(ISBLANK(INDEX('Policy Characteristics'!A:A,MATCH($C1101,'Policy Characteristics'!$C:$C,0))),"",INDEX('Policy Characteristics'!A:A,MATCH($C1101,'Policy Characteristics'!$C:$C,0)))</f>
        <v>Industry</v>
      </c>
      <c r="B1101" s="366" t="str">
        <f>IF(ISBLANK(INDEX('Policy Characteristics'!B:B,MATCH($C1101,'Policy Characteristics'!$C:$C,0))),"",INDEX('Policy Characteristics'!B:B,MATCH($C1101,'Policy Characteristics'!$C:$C,0)))</f>
        <v>Feedstock Shifting</v>
      </c>
      <c r="C1101" s="354" t="str">
        <f t="shared" si="45"/>
        <v>Fraction of Feedstock Shifted</v>
      </c>
      <c r="D1101" s="348" t="s">
        <v>826</v>
      </c>
      <c r="E1101" s="253" t="s">
        <v>857</v>
      </c>
      <c r="F1101" t="s">
        <v>827</v>
      </c>
      <c r="G1101" s="253" t="s">
        <v>858</v>
      </c>
      <c r="H1101" s="241">
        <v>2672</v>
      </c>
      <c r="I1101" s="367" t="s">
        <v>680</v>
      </c>
      <c r="J1101" s="368" t="str">
        <f>IF(ISBLANK(INDEX('Policy Characteristics'!D:D,MATCH($C1101,'Policy Characteristics'!$C:$C,0))),"",INDEX('Policy Characteristics'!D:D,MATCH($C1101,'Policy Characteristics'!$C:$C,0)))</f>
        <v>Feedstock Shifting</v>
      </c>
      <c r="K1101" s="354" t="str">
        <f>IF(ISBLANK(INDEX('Policy Characteristics'!E:E,MATCH($C1101,'Policy Characteristics'!$C:$C,0))),"",INDEX('Policy Characteristics'!E:E,MATCH($C1101,'Policy Characteristics'!$C:$C,0)))</f>
        <v>indst feedstock shifting</v>
      </c>
      <c r="L1101" s="222">
        <f>IF(ISBLANK(INDEX('Policy Characteristics'!F:F,MATCH($C1101,'Policy Characteristics'!$C:$C,0))),"",INDEX('Policy Characteristics'!F:F,MATCH($C1101,'Policy Characteristics'!$C:$C,0)))</f>
        <v>0</v>
      </c>
      <c r="M1101" s="222">
        <f>IF(ISBLANK(INDEX('Policy Characteristics'!G:G,MATCH($C1101,'Policy Characteristics'!$C:$C,0))),"",INDEX('Policy Characteristics'!G:G,MATCH($C1101,'Policy Characteristics'!$C:$C,0)))</f>
        <v>1</v>
      </c>
      <c r="N1101" s="222">
        <f>IF(ISBLANK(INDEX('Policy Characteristics'!H:H,MATCH($C1101,'Policy Characteristics'!$C:$C,0))),"",INDEX('Policy Characteristics'!H:H,MATCH($C1101,'Policy Characteristics'!$C:$C,0)))</f>
        <v>0.01</v>
      </c>
      <c r="O1101" s="354" t="str">
        <f>IF(ISBLANK(INDEX('Policy Characteristics'!I:I,MATCH($C1101,'Policy Characteristics'!$C:$C,0))),"",INDEX('Policy Characteristics'!I:I,MATCH($C1101,'Policy Characteristics'!$C:$C,0)))</f>
        <v>% of potential achieved</v>
      </c>
      <c r="P1101" s="354" t="str">
        <f>IF(ISBLANK(INDEX('Policy Characteristics'!J:J,MATCH($C1101,'Policy Characteristics'!$C:$C,0))),"",INDEX('Policy Characteristics'!J:J,MATCH($C1101,'Policy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354" t="str">
        <f>IF(ISBLANK(INDEX('Policy Characteristics'!K:K,MATCH($C1101,'Policy Characteristics'!$C:$C,0))),"",INDEX('Policy Characteristics'!K:K,MATCH($C1101,'Policy Characteristics'!$C:$C,0)))</f>
        <v/>
      </c>
      <c r="R1101" s="354" t="str">
        <f>IF(ISBLANK(INDEX('Policy Characteristics'!L:L,MATCH($C1101,'Policy Characteristics'!$C:$C,0))),"",INDEX('Policy Characteristics'!L:L,MATCH($C1101,'Policy Characteristics'!$C:$C,0)))</f>
        <v/>
      </c>
    </row>
    <row r="1102" spans="1:18" s="345" customFormat="1" ht="19.899999999999999" customHeight="1">
      <c r="A1102" s="354" t="str">
        <f>IF(ISBLANK(INDEX('Policy Characteristics'!A:A,MATCH($C1102,'Policy Characteristics'!$C:$C,0))),"",INDEX('Policy Characteristics'!A:A,MATCH($C1102,'Policy Characteristics'!$C:$C,0)))</f>
        <v>Industry</v>
      </c>
      <c r="B1102" s="366" t="str">
        <f>IF(ISBLANK(INDEX('Policy Characteristics'!B:B,MATCH($C1102,'Policy Characteristics'!$C:$C,0))),"",INDEX('Policy Characteristics'!B:B,MATCH($C1102,'Policy Characteristics'!$C:$C,0)))</f>
        <v>Feedstock Shifting</v>
      </c>
      <c r="C1102" s="354" t="str">
        <f t="shared" si="45"/>
        <v>Fraction of Feedstock Shifted</v>
      </c>
      <c r="D1102" s="348" t="s">
        <v>826</v>
      </c>
      <c r="E1102" s="253" t="s">
        <v>859</v>
      </c>
      <c r="F1102" t="s">
        <v>827</v>
      </c>
      <c r="G1102" s="253" t="s">
        <v>860</v>
      </c>
      <c r="H1102" s="241">
        <v>2673</v>
      </c>
      <c r="I1102" s="367" t="s">
        <v>680</v>
      </c>
      <c r="J1102" s="368" t="str">
        <f>IF(ISBLANK(INDEX('Policy Characteristics'!D:D,MATCH($C1102,'Policy Characteristics'!$C:$C,0))),"",INDEX('Policy Characteristics'!D:D,MATCH($C1102,'Policy Characteristics'!$C:$C,0)))</f>
        <v>Feedstock Shifting</v>
      </c>
      <c r="K1102" s="354" t="str">
        <f>IF(ISBLANK(INDEX('Policy Characteristics'!E:E,MATCH($C1102,'Policy Characteristics'!$C:$C,0))),"",INDEX('Policy Characteristics'!E:E,MATCH($C1102,'Policy Characteristics'!$C:$C,0)))</f>
        <v>indst feedstock shifting</v>
      </c>
      <c r="L1102" s="222">
        <f>IF(ISBLANK(INDEX('Policy Characteristics'!F:F,MATCH($C1102,'Policy Characteristics'!$C:$C,0))),"",INDEX('Policy Characteristics'!F:F,MATCH($C1102,'Policy Characteristics'!$C:$C,0)))</f>
        <v>0</v>
      </c>
      <c r="M1102" s="222">
        <f>IF(ISBLANK(INDEX('Policy Characteristics'!G:G,MATCH($C1102,'Policy Characteristics'!$C:$C,0))),"",INDEX('Policy Characteristics'!G:G,MATCH($C1102,'Policy Characteristics'!$C:$C,0)))</f>
        <v>1</v>
      </c>
      <c r="N1102" s="222">
        <f>IF(ISBLANK(INDEX('Policy Characteristics'!H:H,MATCH($C1102,'Policy Characteristics'!$C:$C,0))),"",INDEX('Policy Characteristics'!H:H,MATCH($C1102,'Policy Characteristics'!$C:$C,0)))</f>
        <v>0.01</v>
      </c>
      <c r="O1102" s="354" t="str">
        <f>IF(ISBLANK(INDEX('Policy Characteristics'!I:I,MATCH($C1102,'Policy Characteristics'!$C:$C,0))),"",INDEX('Policy Characteristics'!I:I,MATCH($C1102,'Policy Characteristics'!$C:$C,0)))</f>
        <v>% of potential achieved</v>
      </c>
      <c r="P1102" s="354" t="str">
        <f>IF(ISBLANK(INDEX('Policy Characteristics'!J:J,MATCH($C1102,'Policy Characteristics'!$C:$C,0))),"",INDEX('Policy Characteristics'!J:J,MATCH($C1102,'Policy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354" t="str">
        <f>IF(ISBLANK(INDEX('Policy Characteristics'!K:K,MATCH($C1102,'Policy Characteristics'!$C:$C,0))),"",INDEX('Policy Characteristics'!K:K,MATCH($C1102,'Policy Characteristics'!$C:$C,0)))</f>
        <v/>
      </c>
      <c r="R1102" s="354" t="str">
        <f>IF(ISBLANK(INDEX('Policy Characteristics'!L:L,MATCH($C1102,'Policy Characteristics'!$C:$C,0))),"",INDEX('Policy Characteristics'!L:L,MATCH($C1102,'Policy Characteristics'!$C:$C,0)))</f>
        <v/>
      </c>
    </row>
    <row r="1103" spans="1:18" s="345" customFormat="1" ht="19.899999999999999" customHeight="1">
      <c r="A1103" s="354" t="str">
        <f>IF(ISBLANK(INDEX('Policy Characteristics'!A:A,MATCH($C1103,'Policy Characteristics'!$C:$C,0))),"",INDEX('Policy Characteristics'!A:A,MATCH($C1103,'Policy Characteristics'!$C:$C,0)))</f>
        <v>Industry</v>
      </c>
      <c r="B1103" s="366" t="str">
        <f>IF(ISBLANK(INDEX('Policy Characteristics'!B:B,MATCH($C1103,'Policy Characteristics'!$C:$C,0))),"",INDEX('Policy Characteristics'!B:B,MATCH($C1103,'Policy Characteristics'!$C:$C,0)))</f>
        <v>Feedstock Shifting</v>
      </c>
      <c r="C1103" s="354" t="str">
        <f t="shared" si="45"/>
        <v>Fraction of Feedstock Shifted</v>
      </c>
      <c r="D1103" s="348" t="s">
        <v>826</v>
      </c>
      <c r="E1103" s="253" t="s">
        <v>861</v>
      </c>
      <c r="F1103" t="s">
        <v>827</v>
      </c>
      <c r="G1103" s="253" t="s">
        <v>862</v>
      </c>
      <c r="H1103" s="241">
        <v>2674</v>
      </c>
      <c r="I1103" s="367" t="s">
        <v>680</v>
      </c>
      <c r="J1103" s="368" t="str">
        <f>IF(ISBLANK(INDEX('Policy Characteristics'!D:D,MATCH($C1103,'Policy Characteristics'!$C:$C,0))),"",INDEX('Policy Characteristics'!D:D,MATCH($C1103,'Policy Characteristics'!$C:$C,0)))</f>
        <v>Feedstock Shifting</v>
      </c>
      <c r="K1103" s="354" t="str">
        <f>IF(ISBLANK(INDEX('Policy Characteristics'!E:E,MATCH($C1103,'Policy Characteristics'!$C:$C,0))),"",INDEX('Policy Characteristics'!E:E,MATCH($C1103,'Policy Characteristics'!$C:$C,0)))</f>
        <v>indst feedstock shifting</v>
      </c>
      <c r="L1103" s="222">
        <f>IF(ISBLANK(INDEX('Policy Characteristics'!F:F,MATCH($C1103,'Policy Characteristics'!$C:$C,0))),"",INDEX('Policy Characteristics'!F:F,MATCH($C1103,'Policy Characteristics'!$C:$C,0)))</f>
        <v>0</v>
      </c>
      <c r="M1103" s="222">
        <f>IF(ISBLANK(INDEX('Policy Characteristics'!G:G,MATCH($C1103,'Policy Characteristics'!$C:$C,0))),"",INDEX('Policy Characteristics'!G:G,MATCH($C1103,'Policy Characteristics'!$C:$C,0)))</f>
        <v>1</v>
      </c>
      <c r="N1103" s="222">
        <f>IF(ISBLANK(INDEX('Policy Characteristics'!H:H,MATCH($C1103,'Policy Characteristics'!$C:$C,0))),"",INDEX('Policy Characteristics'!H:H,MATCH($C1103,'Policy Characteristics'!$C:$C,0)))</f>
        <v>0.01</v>
      </c>
      <c r="O1103" s="354" t="str">
        <f>IF(ISBLANK(INDEX('Policy Characteristics'!I:I,MATCH($C1103,'Policy Characteristics'!$C:$C,0))),"",INDEX('Policy Characteristics'!I:I,MATCH($C1103,'Policy Characteristics'!$C:$C,0)))</f>
        <v>% of potential achieved</v>
      </c>
      <c r="P1103" s="354" t="str">
        <f>IF(ISBLANK(INDEX('Policy Characteristics'!J:J,MATCH($C1103,'Policy Characteristics'!$C:$C,0))),"",INDEX('Policy Characteristics'!J:J,MATCH($C1103,'Policy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354" t="str">
        <f>IF(ISBLANK(INDEX('Policy Characteristics'!K:K,MATCH($C1103,'Policy Characteristics'!$C:$C,0))),"",INDEX('Policy Characteristics'!K:K,MATCH($C1103,'Policy Characteristics'!$C:$C,0)))</f>
        <v/>
      </c>
      <c r="R1103" s="354" t="str">
        <f>IF(ISBLANK(INDEX('Policy Characteristics'!L:L,MATCH($C1103,'Policy Characteristics'!$C:$C,0))),"",INDEX('Policy Characteristics'!L:L,MATCH($C1103,'Policy Characteristics'!$C:$C,0)))</f>
        <v/>
      </c>
    </row>
    <row r="1104" spans="1:18" s="345" customFormat="1" ht="19.899999999999999" customHeight="1">
      <c r="A1104" s="354" t="str">
        <f>IF(ISBLANK(INDEX('Policy Characteristics'!A:A,MATCH($C1104,'Policy Characteristics'!$C:$C,0))),"",INDEX('Policy Characteristics'!A:A,MATCH($C1104,'Policy Characteristics'!$C:$C,0)))</f>
        <v>Industry</v>
      </c>
      <c r="B1104" s="366" t="str">
        <f>IF(ISBLANK(INDEX('Policy Characteristics'!B:B,MATCH($C1104,'Policy Characteristics'!$C:$C,0))),"",INDEX('Policy Characteristics'!B:B,MATCH($C1104,'Policy Characteristics'!$C:$C,0)))</f>
        <v>Feedstock Shifting</v>
      </c>
      <c r="C1104" s="354" t="str">
        <f t="shared" si="45"/>
        <v>Fraction of Feedstock Shifted</v>
      </c>
      <c r="D1104" s="348" t="s">
        <v>826</v>
      </c>
      <c r="E1104" s="253" t="s">
        <v>863</v>
      </c>
      <c r="F1104" t="s">
        <v>827</v>
      </c>
      <c r="G1104" s="253" t="s">
        <v>864</v>
      </c>
      <c r="H1104" s="241">
        <v>2675</v>
      </c>
      <c r="I1104" s="367" t="s">
        <v>680</v>
      </c>
      <c r="J1104" s="368" t="str">
        <f>IF(ISBLANK(INDEX('Policy Characteristics'!D:D,MATCH($C1104,'Policy Characteristics'!$C:$C,0))),"",INDEX('Policy Characteristics'!D:D,MATCH($C1104,'Policy Characteristics'!$C:$C,0)))</f>
        <v>Feedstock Shifting</v>
      </c>
      <c r="K1104" s="354" t="str">
        <f>IF(ISBLANK(INDEX('Policy Characteristics'!E:E,MATCH($C1104,'Policy Characteristics'!$C:$C,0))),"",INDEX('Policy Characteristics'!E:E,MATCH($C1104,'Policy Characteristics'!$C:$C,0)))</f>
        <v>indst feedstock shifting</v>
      </c>
      <c r="L1104" s="222">
        <f>IF(ISBLANK(INDEX('Policy Characteristics'!F:F,MATCH($C1104,'Policy Characteristics'!$C:$C,0))),"",INDEX('Policy Characteristics'!F:F,MATCH($C1104,'Policy Characteristics'!$C:$C,0)))</f>
        <v>0</v>
      </c>
      <c r="M1104" s="222">
        <f>IF(ISBLANK(INDEX('Policy Characteristics'!G:G,MATCH($C1104,'Policy Characteristics'!$C:$C,0))),"",INDEX('Policy Characteristics'!G:G,MATCH($C1104,'Policy Characteristics'!$C:$C,0)))</f>
        <v>1</v>
      </c>
      <c r="N1104" s="222">
        <f>IF(ISBLANK(INDEX('Policy Characteristics'!H:H,MATCH($C1104,'Policy Characteristics'!$C:$C,0))),"",INDEX('Policy Characteristics'!H:H,MATCH($C1104,'Policy Characteristics'!$C:$C,0)))</f>
        <v>0.01</v>
      </c>
      <c r="O1104" s="354" t="str">
        <f>IF(ISBLANK(INDEX('Policy Characteristics'!I:I,MATCH($C1104,'Policy Characteristics'!$C:$C,0))),"",INDEX('Policy Characteristics'!I:I,MATCH($C1104,'Policy Characteristics'!$C:$C,0)))</f>
        <v>% of potential achieved</v>
      </c>
      <c r="P1104" s="354" t="str">
        <f>IF(ISBLANK(INDEX('Policy Characteristics'!J:J,MATCH($C1104,'Policy Characteristics'!$C:$C,0))),"",INDEX('Policy Characteristics'!J:J,MATCH($C1104,'Policy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354" t="str">
        <f>IF(ISBLANK(INDEX('Policy Characteristics'!K:K,MATCH($C1104,'Policy Characteristics'!$C:$C,0))),"",INDEX('Policy Characteristics'!K:K,MATCH($C1104,'Policy Characteristics'!$C:$C,0)))</f>
        <v/>
      </c>
      <c r="R1104" s="354" t="str">
        <f>IF(ISBLANK(INDEX('Policy Characteristics'!L:L,MATCH($C1104,'Policy Characteristics'!$C:$C,0))),"",INDEX('Policy Characteristics'!L:L,MATCH($C1104,'Policy Characteristics'!$C:$C,0)))</f>
        <v/>
      </c>
    </row>
    <row r="1105" spans="1:18" s="345" customFormat="1" ht="19.899999999999999" customHeight="1">
      <c r="A1105" s="354" t="str">
        <f>IF(ISBLANK(INDEX('Policy Characteristics'!A:A,MATCH($C1105,'Policy Characteristics'!$C:$C,0))),"",INDEX('Policy Characteristics'!A:A,MATCH($C1105,'Policy Characteristics'!$C:$C,0)))</f>
        <v>Industry</v>
      </c>
      <c r="B1105" s="366" t="str">
        <f>IF(ISBLANK(INDEX('Policy Characteristics'!B:B,MATCH($C1105,'Policy Characteristics'!$C:$C,0))),"",INDEX('Policy Characteristics'!B:B,MATCH($C1105,'Policy Characteristics'!$C:$C,0)))</f>
        <v>Feedstock Shifting</v>
      </c>
      <c r="C1105" s="354" t="str">
        <f t="shared" si="45"/>
        <v>Fraction of Feedstock Shifted</v>
      </c>
      <c r="D1105" s="348" t="s">
        <v>826</v>
      </c>
      <c r="E1105" s="253" t="s">
        <v>865</v>
      </c>
      <c r="F1105" t="s">
        <v>827</v>
      </c>
      <c r="G1105" s="253" t="s">
        <v>866</v>
      </c>
      <c r="H1105" s="241">
        <v>2676</v>
      </c>
      <c r="I1105" s="367" t="s">
        <v>680</v>
      </c>
      <c r="J1105" s="368" t="str">
        <f>IF(ISBLANK(INDEX('Policy Characteristics'!D:D,MATCH($C1105,'Policy Characteristics'!$C:$C,0))),"",INDEX('Policy Characteristics'!D:D,MATCH($C1105,'Policy Characteristics'!$C:$C,0)))</f>
        <v>Feedstock Shifting</v>
      </c>
      <c r="K1105" s="354" t="str">
        <f>IF(ISBLANK(INDEX('Policy Characteristics'!E:E,MATCH($C1105,'Policy Characteristics'!$C:$C,0))),"",INDEX('Policy Characteristics'!E:E,MATCH($C1105,'Policy Characteristics'!$C:$C,0)))</f>
        <v>indst feedstock shifting</v>
      </c>
      <c r="L1105" s="222">
        <f>IF(ISBLANK(INDEX('Policy Characteristics'!F:F,MATCH($C1105,'Policy Characteristics'!$C:$C,0))),"",INDEX('Policy Characteristics'!F:F,MATCH($C1105,'Policy Characteristics'!$C:$C,0)))</f>
        <v>0</v>
      </c>
      <c r="M1105" s="222">
        <f>IF(ISBLANK(INDEX('Policy Characteristics'!G:G,MATCH($C1105,'Policy Characteristics'!$C:$C,0))),"",INDEX('Policy Characteristics'!G:G,MATCH($C1105,'Policy Characteristics'!$C:$C,0)))</f>
        <v>1</v>
      </c>
      <c r="N1105" s="222">
        <f>IF(ISBLANK(INDEX('Policy Characteristics'!H:H,MATCH($C1105,'Policy Characteristics'!$C:$C,0))),"",INDEX('Policy Characteristics'!H:H,MATCH($C1105,'Policy Characteristics'!$C:$C,0)))</f>
        <v>0.01</v>
      </c>
      <c r="O1105" s="354" t="str">
        <f>IF(ISBLANK(INDEX('Policy Characteristics'!I:I,MATCH($C1105,'Policy Characteristics'!$C:$C,0))),"",INDEX('Policy Characteristics'!I:I,MATCH($C1105,'Policy Characteristics'!$C:$C,0)))</f>
        <v>% of potential achieved</v>
      </c>
      <c r="P1105" s="354" t="str">
        <f>IF(ISBLANK(INDEX('Policy Characteristics'!J:J,MATCH($C1105,'Policy Characteristics'!$C:$C,0))),"",INDEX('Policy Characteristics'!J:J,MATCH($C1105,'Policy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354" t="str">
        <f>IF(ISBLANK(INDEX('Policy Characteristics'!K:K,MATCH($C1105,'Policy Characteristics'!$C:$C,0))),"",INDEX('Policy Characteristics'!K:K,MATCH($C1105,'Policy Characteristics'!$C:$C,0)))</f>
        <v/>
      </c>
      <c r="R1105" s="354" t="str">
        <f>IF(ISBLANK(INDEX('Policy Characteristics'!L:L,MATCH($C1105,'Policy Characteristics'!$C:$C,0))),"",INDEX('Policy Characteristics'!L:L,MATCH($C1105,'Policy Characteristics'!$C:$C,0)))</f>
        <v/>
      </c>
    </row>
    <row r="1106" spans="1:18" s="345" customFormat="1" ht="19.899999999999999" customHeight="1">
      <c r="A1106" s="354" t="str">
        <f>IF(ISBLANK(INDEX('Policy Characteristics'!A:A,MATCH($C1106,'Policy Characteristics'!$C:$C,0))),"",INDEX('Policy Characteristics'!A:A,MATCH($C1106,'Policy Characteristics'!$C:$C,0)))</f>
        <v>Industry</v>
      </c>
      <c r="B1106" s="366" t="str">
        <f>IF(ISBLANK(INDEX('Policy Characteristics'!B:B,MATCH($C1106,'Policy Characteristics'!$C:$C,0))),"",INDEX('Policy Characteristics'!B:B,MATCH($C1106,'Policy Characteristics'!$C:$C,0)))</f>
        <v>Feedstock Shifting</v>
      </c>
      <c r="C1106" s="354" t="str">
        <f t="shared" si="45"/>
        <v>Fraction of Feedstock Shifted</v>
      </c>
      <c r="D1106" s="348" t="s">
        <v>826</v>
      </c>
      <c r="E1106" s="253" t="s">
        <v>867</v>
      </c>
      <c r="F1106" t="s">
        <v>827</v>
      </c>
      <c r="G1106" s="253" t="s">
        <v>868</v>
      </c>
      <c r="H1106" s="241">
        <v>2677</v>
      </c>
      <c r="I1106" s="367" t="s">
        <v>680</v>
      </c>
      <c r="J1106" s="368" t="str">
        <f>IF(ISBLANK(INDEX('Policy Characteristics'!D:D,MATCH($C1106,'Policy Characteristics'!$C:$C,0))),"",INDEX('Policy Characteristics'!D:D,MATCH($C1106,'Policy Characteristics'!$C:$C,0)))</f>
        <v>Feedstock Shifting</v>
      </c>
      <c r="K1106" s="354" t="str">
        <f>IF(ISBLANK(INDEX('Policy Characteristics'!E:E,MATCH($C1106,'Policy Characteristics'!$C:$C,0))),"",INDEX('Policy Characteristics'!E:E,MATCH($C1106,'Policy Characteristics'!$C:$C,0)))</f>
        <v>indst feedstock shifting</v>
      </c>
      <c r="L1106" s="222">
        <f>IF(ISBLANK(INDEX('Policy Characteristics'!F:F,MATCH($C1106,'Policy Characteristics'!$C:$C,0))),"",INDEX('Policy Characteristics'!F:F,MATCH($C1106,'Policy Characteristics'!$C:$C,0)))</f>
        <v>0</v>
      </c>
      <c r="M1106" s="222">
        <f>IF(ISBLANK(INDEX('Policy Characteristics'!G:G,MATCH($C1106,'Policy Characteristics'!$C:$C,0))),"",INDEX('Policy Characteristics'!G:G,MATCH($C1106,'Policy Characteristics'!$C:$C,0)))</f>
        <v>1</v>
      </c>
      <c r="N1106" s="222">
        <f>IF(ISBLANK(INDEX('Policy Characteristics'!H:H,MATCH($C1106,'Policy Characteristics'!$C:$C,0))),"",INDEX('Policy Characteristics'!H:H,MATCH($C1106,'Policy Characteristics'!$C:$C,0)))</f>
        <v>0.01</v>
      </c>
      <c r="O1106" s="354" t="str">
        <f>IF(ISBLANK(INDEX('Policy Characteristics'!I:I,MATCH($C1106,'Policy Characteristics'!$C:$C,0))),"",INDEX('Policy Characteristics'!I:I,MATCH($C1106,'Policy Characteristics'!$C:$C,0)))</f>
        <v>% of potential achieved</v>
      </c>
      <c r="P1106" s="354" t="str">
        <f>IF(ISBLANK(INDEX('Policy Characteristics'!J:J,MATCH($C1106,'Policy Characteristics'!$C:$C,0))),"",INDEX('Policy Characteristics'!J:J,MATCH($C1106,'Policy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354" t="str">
        <f>IF(ISBLANK(INDEX('Policy Characteristics'!K:K,MATCH($C1106,'Policy Characteristics'!$C:$C,0))),"",INDEX('Policy Characteristics'!K:K,MATCH($C1106,'Policy Characteristics'!$C:$C,0)))</f>
        <v/>
      </c>
      <c r="R1106" s="354" t="str">
        <f>IF(ISBLANK(INDEX('Policy Characteristics'!L:L,MATCH($C1106,'Policy Characteristics'!$C:$C,0))),"",INDEX('Policy Characteristics'!L:L,MATCH($C1106,'Policy Characteristics'!$C:$C,0)))</f>
        <v/>
      </c>
    </row>
    <row r="1107" spans="1:18" s="345" customFormat="1" ht="19.899999999999999" customHeight="1">
      <c r="A1107" s="354" t="str">
        <f>IF(ISBLANK(INDEX('Policy Characteristics'!A:A,MATCH($C1107,'Policy Characteristics'!$C:$C,0))),"",INDEX('Policy Characteristics'!A:A,MATCH($C1107,'Policy Characteristics'!$C:$C,0)))</f>
        <v>Industry</v>
      </c>
      <c r="B1107" s="366" t="str">
        <f>IF(ISBLANK(INDEX('Policy Characteristics'!B:B,MATCH($C1107,'Policy Characteristics'!$C:$C,0))),"",INDEX('Policy Characteristics'!B:B,MATCH($C1107,'Policy Characteristics'!$C:$C,0)))</f>
        <v>Feedstock Shifting</v>
      </c>
      <c r="C1107" s="354" t="str">
        <f t="shared" si="45"/>
        <v>Fraction of Feedstock Shifted</v>
      </c>
      <c r="D1107" s="348" t="s">
        <v>826</v>
      </c>
      <c r="E1107" s="253" t="s">
        <v>869</v>
      </c>
      <c r="F1107" t="s">
        <v>827</v>
      </c>
      <c r="G1107" s="253" t="s">
        <v>870</v>
      </c>
      <c r="H1107" s="241">
        <v>2678</v>
      </c>
      <c r="I1107" s="367" t="s">
        <v>680</v>
      </c>
      <c r="J1107" s="368" t="str">
        <f>IF(ISBLANK(INDEX('Policy Characteristics'!D:D,MATCH($C1107,'Policy Characteristics'!$C:$C,0))),"",INDEX('Policy Characteristics'!D:D,MATCH($C1107,'Policy Characteristics'!$C:$C,0)))</f>
        <v>Feedstock Shifting</v>
      </c>
      <c r="K1107" s="354" t="str">
        <f>IF(ISBLANK(INDEX('Policy Characteristics'!E:E,MATCH($C1107,'Policy Characteristics'!$C:$C,0))),"",INDEX('Policy Characteristics'!E:E,MATCH($C1107,'Policy Characteristics'!$C:$C,0)))</f>
        <v>indst feedstock shifting</v>
      </c>
      <c r="L1107" s="222">
        <f>IF(ISBLANK(INDEX('Policy Characteristics'!F:F,MATCH($C1107,'Policy Characteristics'!$C:$C,0))),"",INDEX('Policy Characteristics'!F:F,MATCH($C1107,'Policy Characteristics'!$C:$C,0)))</f>
        <v>0</v>
      </c>
      <c r="M1107" s="222">
        <f>IF(ISBLANK(INDEX('Policy Characteristics'!G:G,MATCH($C1107,'Policy Characteristics'!$C:$C,0))),"",INDEX('Policy Characteristics'!G:G,MATCH($C1107,'Policy Characteristics'!$C:$C,0)))</f>
        <v>1</v>
      </c>
      <c r="N1107" s="222">
        <f>IF(ISBLANK(INDEX('Policy Characteristics'!H:H,MATCH($C1107,'Policy Characteristics'!$C:$C,0))),"",INDEX('Policy Characteristics'!H:H,MATCH($C1107,'Policy Characteristics'!$C:$C,0)))</f>
        <v>0.01</v>
      </c>
      <c r="O1107" s="354" t="str">
        <f>IF(ISBLANK(INDEX('Policy Characteristics'!I:I,MATCH($C1107,'Policy Characteristics'!$C:$C,0))),"",INDEX('Policy Characteristics'!I:I,MATCH($C1107,'Policy Characteristics'!$C:$C,0)))</f>
        <v>% of potential achieved</v>
      </c>
      <c r="P1107" s="354" t="str">
        <f>IF(ISBLANK(INDEX('Policy Characteristics'!J:J,MATCH($C1107,'Policy Characteristics'!$C:$C,0))),"",INDEX('Policy Characteristics'!J:J,MATCH($C1107,'Policy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354" t="str">
        <f>IF(ISBLANK(INDEX('Policy Characteristics'!K:K,MATCH($C1107,'Policy Characteristics'!$C:$C,0))),"",INDEX('Policy Characteristics'!K:K,MATCH($C1107,'Policy Characteristics'!$C:$C,0)))</f>
        <v/>
      </c>
      <c r="R1107" s="354" t="str">
        <f>IF(ISBLANK(INDEX('Policy Characteristics'!L:L,MATCH($C1107,'Policy Characteristics'!$C:$C,0))),"",INDEX('Policy Characteristics'!L:L,MATCH($C1107,'Policy Characteristics'!$C:$C,0)))</f>
        <v/>
      </c>
    </row>
    <row r="1108" spans="1:18" s="345" customFormat="1" ht="19.899999999999999" customHeight="1">
      <c r="A1108" s="354" t="str">
        <f>IF(ISBLANK(INDEX('Policy Characteristics'!A:A,MATCH($C1108,'Policy Characteristics'!$C:$C,0))),"",INDEX('Policy Characteristics'!A:A,MATCH($C1108,'Policy Characteristics'!$C:$C,0)))</f>
        <v>Industry</v>
      </c>
      <c r="B1108" s="366" t="str">
        <f>IF(ISBLANK(INDEX('Policy Characteristics'!B:B,MATCH($C1108,'Policy Characteristics'!$C:$C,0))),"",INDEX('Policy Characteristics'!B:B,MATCH($C1108,'Policy Characteristics'!$C:$C,0)))</f>
        <v>Feedstock Shifting</v>
      </c>
      <c r="C1108" s="354" t="str">
        <f t="shared" si="45"/>
        <v>Fraction of Feedstock Shifted</v>
      </c>
      <c r="D1108" s="348" t="s">
        <v>826</v>
      </c>
      <c r="E1108" s="253" t="s">
        <v>871</v>
      </c>
      <c r="F1108" t="s">
        <v>827</v>
      </c>
      <c r="G1108" s="253" t="s">
        <v>872</v>
      </c>
      <c r="H1108" s="241">
        <v>2679</v>
      </c>
      <c r="I1108" s="367" t="s">
        <v>680</v>
      </c>
      <c r="J1108" s="368" t="str">
        <f>IF(ISBLANK(INDEX('Policy Characteristics'!D:D,MATCH($C1108,'Policy Characteristics'!$C:$C,0))),"",INDEX('Policy Characteristics'!D:D,MATCH($C1108,'Policy Characteristics'!$C:$C,0)))</f>
        <v>Feedstock Shifting</v>
      </c>
      <c r="K1108" s="354" t="str">
        <f>IF(ISBLANK(INDEX('Policy Characteristics'!E:E,MATCH($C1108,'Policy Characteristics'!$C:$C,0))),"",INDEX('Policy Characteristics'!E:E,MATCH($C1108,'Policy Characteristics'!$C:$C,0)))</f>
        <v>indst feedstock shifting</v>
      </c>
      <c r="L1108" s="222">
        <f>IF(ISBLANK(INDEX('Policy Characteristics'!F:F,MATCH($C1108,'Policy Characteristics'!$C:$C,0))),"",INDEX('Policy Characteristics'!F:F,MATCH($C1108,'Policy Characteristics'!$C:$C,0)))</f>
        <v>0</v>
      </c>
      <c r="M1108" s="222">
        <f>IF(ISBLANK(INDEX('Policy Characteristics'!G:G,MATCH($C1108,'Policy Characteristics'!$C:$C,0))),"",INDEX('Policy Characteristics'!G:G,MATCH($C1108,'Policy Characteristics'!$C:$C,0)))</f>
        <v>1</v>
      </c>
      <c r="N1108" s="222">
        <f>IF(ISBLANK(INDEX('Policy Characteristics'!H:H,MATCH($C1108,'Policy Characteristics'!$C:$C,0))),"",INDEX('Policy Characteristics'!H:H,MATCH($C1108,'Policy Characteristics'!$C:$C,0)))</f>
        <v>0.01</v>
      </c>
      <c r="O1108" s="354" t="str">
        <f>IF(ISBLANK(INDEX('Policy Characteristics'!I:I,MATCH($C1108,'Policy Characteristics'!$C:$C,0))),"",INDEX('Policy Characteristics'!I:I,MATCH($C1108,'Policy Characteristics'!$C:$C,0)))</f>
        <v>% of potential achieved</v>
      </c>
      <c r="P1108" s="354" t="str">
        <f>IF(ISBLANK(INDEX('Policy Characteristics'!J:J,MATCH($C1108,'Policy Characteristics'!$C:$C,0))),"",INDEX('Policy Characteristics'!J:J,MATCH($C1108,'Policy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354" t="str">
        <f>IF(ISBLANK(INDEX('Policy Characteristics'!K:K,MATCH($C1108,'Policy Characteristics'!$C:$C,0))),"",INDEX('Policy Characteristics'!K:K,MATCH($C1108,'Policy Characteristics'!$C:$C,0)))</f>
        <v/>
      </c>
      <c r="R1108" s="354" t="str">
        <f>IF(ISBLANK(INDEX('Policy Characteristics'!L:L,MATCH($C1108,'Policy Characteristics'!$C:$C,0))),"",INDEX('Policy Characteristics'!L:L,MATCH($C1108,'Policy Characteristics'!$C:$C,0)))</f>
        <v/>
      </c>
    </row>
    <row r="1109" spans="1:18" s="345" customFormat="1" ht="19.899999999999999" customHeight="1">
      <c r="A1109" s="354" t="str">
        <f>IF(ISBLANK(INDEX('Policy Characteristics'!A:A,MATCH($C1109,'Policy Characteristics'!$C:$C,0))),"",INDEX('Policy Characteristics'!A:A,MATCH($C1109,'Policy Characteristics'!$C:$C,0)))</f>
        <v>Industry</v>
      </c>
      <c r="B1109" s="366" t="str">
        <f>IF(ISBLANK(INDEX('Policy Characteristics'!B:B,MATCH($C1109,'Policy Characteristics'!$C:$C,0))),"",INDEX('Policy Characteristics'!B:B,MATCH($C1109,'Policy Characteristics'!$C:$C,0)))</f>
        <v>Feedstock Shifting</v>
      </c>
      <c r="C1109" s="354" t="str">
        <f t="shared" si="45"/>
        <v>Fraction of Feedstock Shifted</v>
      </c>
      <c r="D1109" s="348" t="s">
        <v>828</v>
      </c>
      <c r="E1109" s="253" t="s">
        <v>853</v>
      </c>
      <c r="F1109" t="s">
        <v>829</v>
      </c>
      <c r="G1109" s="253" t="s">
        <v>854</v>
      </c>
      <c r="H1109" s="241">
        <v>2680</v>
      </c>
      <c r="I1109" s="367" t="s">
        <v>680</v>
      </c>
      <c r="J1109" s="368" t="str">
        <f>IF(ISBLANK(INDEX('Policy Characteristics'!D:D,MATCH($C1109,'Policy Characteristics'!$C:$C,0))),"",INDEX('Policy Characteristics'!D:D,MATCH($C1109,'Policy Characteristics'!$C:$C,0)))</f>
        <v>Feedstock Shifting</v>
      </c>
      <c r="K1109" s="354" t="str">
        <f>IF(ISBLANK(INDEX('Policy Characteristics'!E:E,MATCH($C1109,'Policy Characteristics'!$C:$C,0))),"",INDEX('Policy Characteristics'!E:E,MATCH($C1109,'Policy Characteristics'!$C:$C,0)))</f>
        <v>indst feedstock shifting</v>
      </c>
      <c r="L1109" s="222">
        <f>IF(ISBLANK(INDEX('Policy Characteristics'!F:F,MATCH($C1109,'Policy Characteristics'!$C:$C,0))),"",INDEX('Policy Characteristics'!F:F,MATCH($C1109,'Policy Characteristics'!$C:$C,0)))</f>
        <v>0</v>
      </c>
      <c r="M1109" s="222">
        <f>IF(ISBLANK(INDEX('Policy Characteristics'!G:G,MATCH($C1109,'Policy Characteristics'!$C:$C,0))),"",INDEX('Policy Characteristics'!G:G,MATCH($C1109,'Policy Characteristics'!$C:$C,0)))</f>
        <v>1</v>
      </c>
      <c r="N1109" s="222">
        <f>IF(ISBLANK(INDEX('Policy Characteristics'!H:H,MATCH($C1109,'Policy Characteristics'!$C:$C,0))),"",INDEX('Policy Characteristics'!H:H,MATCH($C1109,'Policy Characteristics'!$C:$C,0)))</f>
        <v>0.01</v>
      </c>
      <c r="O1109" s="354" t="str">
        <f>IF(ISBLANK(INDEX('Policy Characteristics'!I:I,MATCH($C1109,'Policy Characteristics'!$C:$C,0))),"",INDEX('Policy Characteristics'!I:I,MATCH($C1109,'Policy Characteristics'!$C:$C,0)))</f>
        <v>% of potential achieved</v>
      </c>
      <c r="P1109" s="354" t="str">
        <f>IF(ISBLANK(INDEX('Policy Characteristics'!J:J,MATCH($C1109,'Policy Characteristics'!$C:$C,0))),"",INDEX('Policy Characteristics'!J:J,MATCH($C1109,'Policy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354" t="str">
        <f>IF(ISBLANK(INDEX('Policy Characteristics'!K:K,MATCH($C1109,'Policy Characteristics'!$C:$C,0))),"",INDEX('Policy Characteristics'!K:K,MATCH($C1109,'Policy Characteristics'!$C:$C,0)))</f>
        <v/>
      </c>
      <c r="R1109" s="354" t="str">
        <f>IF(ISBLANK(INDEX('Policy Characteristics'!L:L,MATCH($C1109,'Policy Characteristics'!$C:$C,0))),"",INDEX('Policy Characteristics'!L:L,MATCH($C1109,'Policy Characteristics'!$C:$C,0)))</f>
        <v/>
      </c>
    </row>
    <row r="1110" spans="1:18" s="345" customFormat="1" ht="19.899999999999999" customHeight="1">
      <c r="A1110" s="354" t="str">
        <f>IF(ISBLANK(INDEX('Policy Characteristics'!A:A,MATCH($C1110,'Policy Characteristics'!$C:$C,0))),"",INDEX('Policy Characteristics'!A:A,MATCH($C1110,'Policy Characteristics'!$C:$C,0)))</f>
        <v>Industry</v>
      </c>
      <c r="B1110" s="366" t="str">
        <f>IF(ISBLANK(INDEX('Policy Characteristics'!B:B,MATCH($C1110,'Policy Characteristics'!$C:$C,0))),"",INDEX('Policy Characteristics'!B:B,MATCH($C1110,'Policy Characteristics'!$C:$C,0)))</f>
        <v>Feedstock Shifting</v>
      </c>
      <c r="C1110" s="354" t="str">
        <f t="shared" si="45"/>
        <v>Fraction of Feedstock Shifted</v>
      </c>
      <c r="D1110" s="348" t="s">
        <v>828</v>
      </c>
      <c r="E1110" s="253" t="s">
        <v>855</v>
      </c>
      <c r="F1110" t="s">
        <v>829</v>
      </c>
      <c r="G1110" s="253" t="s">
        <v>856</v>
      </c>
      <c r="H1110" s="241">
        <v>2681</v>
      </c>
      <c r="I1110" s="367" t="s">
        <v>680</v>
      </c>
      <c r="J1110" s="368" t="str">
        <f>IF(ISBLANK(INDEX('Policy Characteristics'!D:D,MATCH($C1110,'Policy Characteristics'!$C:$C,0))),"",INDEX('Policy Characteristics'!D:D,MATCH($C1110,'Policy Characteristics'!$C:$C,0)))</f>
        <v>Feedstock Shifting</v>
      </c>
      <c r="K1110" s="354" t="str">
        <f>IF(ISBLANK(INDEX('Policy Characteristics'!E:E,MATCH($C1110,'Policy Characteristics'!$C:$C,0))),"",INDEX('Policy Characteristics'!E:E,MATCH($C1110,'Policy Characteristics'!$C:$C,0)))</f>
        <v>indst feedstock shifting</v>
      </c>
      <c r="L1110" s="222">
        <f>IF(ISBLANK(INDEX('Policy Characteristics'!F:F,MATCH($C1110,'Policy Characteristics'!$C:$C,0))),"",INDEX('Policy Characteristics'!F:F,MATCH($C1110,'Policy Characteristics'!$C:$C,0)))</f>
        <v>0</v>
      </c>
      <c r="M1110" s="222">
        <f>IF(ISBLANK(INDEX('Policy Characteristics'!G:G,MATCH($C1110,'Policy Characteristics'!$C:$C,0))),"",INDEX('Policy Characteristics'!G:G,MATCH($C1110,'Policy Characteristics'!$C:$C,0)))</f>
        <v>1</v>
      </c>
      <c r="N1110" s="222">
        <f>IF(ISBLANK(INDEX('Policy Characteristics'!H:H,MATCH($C1110,'Policy Characteristics'!$C:$C,0))),"",INDEX('Policy Characteristics'!H:H,MATCH($C1110,'Policy Characteristics'!$C:$C,0)))</f>
        <v>0.01</v>
      </c>
      <c r="O1110" s="354" t="str">
        <f>IF(ISBLANK(INDEX('Policy Characteristics'!I:I,MATCH($C1110,'Policy Characteristics'!$C:$C,0))),"",INDEX('Policy Characteristics'!I:I,MATCH($C1110,'Policy Characteristics'!$C:$C,0)))</f>
        <v>% of potential achieved</v>
      </c>
      <c r="P1110" s="354" t="str">
        <f>IF(ISBLANK(INDEX('Policy Characteristics'!J:J,MATCH($C1110,'Policy Characteristics'!$C:$C,0))),"",INDEX('Policy Characteristics'!J:J,MATCH($C1110,'Policy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0" s="354" t="str">
        <f>IF(ISBLANK(INDEX('Policy Characteristics'!K:K,MATCH($C1110,'Policy Characteristics'!$C:$C,0))),"",INDEX('Policy Characteristics'!K:K,MATCH($C1110,'Policy Characteristics'!$C:$C,0)))</f>
        <v/>
      </c>
      <c r="R1110" s="354" t="str">
        <f>IF(ISBLANK(INDEX('Policy Characteristics'!L:L,MATCH($C1110,'Policy Characteristics'!$C:$C,0))),"",INDEX('Policy Characteristics'!L:L,MATCH($C1110,'Policy Characteristics'!$C:$C,0)))</f>
        <v/>
      </c>
    </row>
    <row r="1111" spans="1:18" s="345" customFormat="1" ht="19.899999999999999" customHeight="1">
      <c r="A1111" s="354" t="str">
        <f>IF(ISBLANK(INDEX('Policy Characteristics'!A:A,MATCH($C1111,'Policy Characteristics'!$C:$C,0))),"",INDEX('Policy Characteristics'!A:A,MATCH($C1111,'Policy Characteristics'!$C:$C,0)))</f>
        <v>Industry</v>
      </c>
      <c r="B1111" s="366" t="str">
        <f>IF(ISBLANK(INDEX('Policy Characteristics'!B:B,MATCH($C1111,'Policy Characteristics'!$C:$C,0))),"",INDEX('Policy Characteristics'!B:B,MATCH($C1111,'Policy Characteristics'!$C:$C,0)))</f>
        <v>Feedstock Shifting</v>
      </c>
      <c r="C1111" s="354" t="str">
        <f t="shared" si="45"/>
        <v>Fraction of Feedstock Shifted</v>
      </c>
      <c r="D1111" s="348" t="s">
        <v>828</v>
      </c>
      <c r="E1111" s="253" t="s">
        <v>857</v>
      </c>
      <c r="F1111" t="s">
        <v>829</v>
      </c>
      <c r="G1111" s="253" t="s">
        <v>858</v>
      </c>
      <c r="H1111" s="241">
        <v>2682</v>
      </c>
      <c r="I1111" s="367" t="s">
        <v>680</v>
      </c>
      <c r="J1111" s="368" t="str">
        <f>IF(ISBLANK(INDEX('Policy Characteristics'!D:D,MATCH($C1111,'Policy Characteristics'!$C:$C,0))),"",INDEX('Policy Characteristics'!D:D,MATCH($C1111,'Policy Characteristics'!$C:$C,0)))</f>
        <v>Feedstock Shifting</v>
      </c>
      <c r="K1111" s="354" t="str">
        <f>IF(ISBLANK(INDEX('Policy Characteristics'!E:E,MATCH($C1111,'Policy Characteristics'!$C:$C,0))),"",INDEX('Policy Characteristics'!E:E,MATCH($C1111,'Policy Characteristics'!$C:$C,0)))</f>
        <v>indst feedstock shifting</v>
      </c>
      <c r="L1111" s="222">
        <f>IF(ISBLANK(INDEX('Policy Characteristics'!F:F,MATCH($C1111,'Policy Characteristics'!$C:$C,0))),"",INDEX('Policy Characteristics'!F:F,MATCH($C1111,'Policy Characteristics'!$C:$C,0)))</f>
        <v>0</v>
      </c>
      <c r="M1111" s="222">
        <f>IF(ISBLANK(INDEX('Policy Characteristics'!G:G,MATCH($C1111,'Policy Characteristics'!$C:$C,0))),"",INDEX('Policy Characteristics'!G:G,MATCH($C1111,'Policy Characteristics'!$C:$C,0)))</f>
        <v>1</v>
      </c>
      <c r="N1111" s="222">
        <f>IF(ISBLANK(INDEX('Policy Characteristics'!H:H,MATCH($C1111,'Policy Characteristics'!$C:$C,0))),"",INDEX('Policy Characteristics'!H:H,MATCH($C1111,'Policy Characteristics'!$C:$C,0)))</f>
        <v>0.01</v>
      </c>
      <c r="O1111" s="354" t="str">
        <f>IF(ISBLANK(INDEX('Policy Characteristics'!I:I,MATCH($C1111,'Policy Characteristics'!$C:$C,0))),"",INDEX('Policy Characteristics'!I:I,MATCH($C1111,'Policy Characteristics'!$C:$C,0)))</f>
        <v>% of potential achieved</v>
      </c>
      <c r="P1111" s="354" t="str">
        <f>IF(ISBLANK(INDEX('Policy Characteristics'!J:J,MATCH($C1111,'Policy Characteristics'!$C:$C,0))),"",INDEX('Policy Characteristics'!J:J,MATCH($C1111,'Policy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1" s="354" t="str">
        <f>IF(ISBLANK(INDEX('Policy Characteristics'!K:K,MATCH($C1111,'Policy Characteristics'!$C:$C,0))),"",INDEX('Policy Characteristics'!K:K,MATCH($C1111,'Policy Characteristics'!$C:$C,0)))</f>
        <v/>
      </c>
      <c r="R1111" s="354" t="str">
        <f>IF(ISBLANK(INDEX('Policy Characteristics'!L:L,MATCH($C1111,'Policy Characteristics'!$C:$C,0))),"",INDEX('Policy Characteristics'!L:L,MATCH($C1111,'Policy Characteristics'!$C:$C,0)))</f>
        <v/>
      </c>
    </row>
    <row r="1112" spans="1:18" s="345" customFormat="1" ht="19.899999999999999" customHeight="1">
      <c r="A1112" s="354" t="str">
        <f>IF(ISBLANK(INDEX('Policy Characteristics'!A:A,MATCH($C1112,'Policy Characteristics'!$C:$C,0))),"",INDEX('Policy Characteristics'!A:A,MATCH($C1112,'Policy Characteristics'!$C:$C,0)))</f>
        <v>Industry</v>
      </c>
      <c r="B1112" s="366" t="str">
        <f>IF(ISBLANK(INDEX('Policy Characteristics'!B:B,MATCH($C1112,'Policy Characteristics'!$C:$C,0))),"",INDEX('Policy Characteristics'!B:B,MATCH($C1112,'Policy Characteristics'!$C:$C,0)))</f>
        <v>Feedstock Shifting</v>
      </c>
      <c r="C1112" s="354" t="str">
        <f t="shared" si="45"/>
        <v>Fraction of Feedstock Shifted</v>
      </c>
      <c r="D1112" s="348" t="s">
        <v>828</v>
      </c>
      <c r="E1112" s="253" t="s">
        <v>859</v>
      </c>
      <c r="F1112" t="s">
        <v>829</v>
      </c>
      <c r="G1112" s="253" t="s">
        <v>860</v>
      </c>
      <c r="H1112" s="241">
        <v>2683</v>
      </c>
      <c r="I1112" s="367" t="s">
        <v>680</v>
      </c>
      <c r="J1112" s="368" t="str">
        <f>IF(ISBLANK(INDEX('Policy Characteristics'!D:D,MATCH($C1112,'Policy Characteristics'!$C:$C,0))),"",INDEX('Policy Characteristics'!D:D,MATCH($C1112,'Policy Characteristics'!$C:$C,0)))</f>
        <v>Feedstock Shifting</v>
      </c>
      <c r="K1112" s="354" t="str">
        <f>IF(ISBLANK(INDEX('Policy Characteristics'!E:E,MATCH($C1112,'Policy Characteristics'!$C:$C,0))),"",INDEX('Policy Characteristics'!E:E,MATCH($C1112,'Policy Characteristics'!$C:$C,0)))</f>
        <v>indst feedstock shifting</v>
      </c>
      <c r="L1112" s="222">
        <f>IF(ISBLANK(INDEX('Policy Characteristics'!F:F,MATCH($C1112,'Policy Characteristics'!$C:$C,0))),"",INDEX('Policy Characteristics'!F:F,MATCH($C1112,'Policy Characteristics'!$C:$C,0)))</f>
        <v>0</v>
      </c>
      <c r="M1112" s="222">
        <f>IF(ISBLANK(INDEX('Policy Characteristics'!G:G,MATCH($C1112,'Policy Characteristics'!$C:$C,0))),"",INDEX('Policy Characteristics'!G:G,MATCH($C1112,'Policy Characteristics'!$C:$C,0)))</f>
        <v>1</v>
      </c>
      <c r="N1112" s="222">
        <f>IF(ISBLANK(INDEX('Policy Characteristics'!H:H,MATCH($C1112,'Policy Characteristics'!$C:$C,0))),"",INDEX('Policy Characteristics'!H:H,MATCH($C1112,'Policy Characteristics'!$C:$C,0)))</f>
        <v>0.01</v>
      </c>
      <c r="O1112" s="354" t="str">
        <f>IF(ISBLANK(INDEX('Policy Characteristics'!I:I,MATCH($C1112,'Policy Characteristics'!$C:$C,0))),"",INDEX('Policy Characteristics'!I:I,MATCH($C1112,'Policy Characteristics'!$C:$C,0)))</f>
        <v>% of potential achieved</v>
      </c>
      <c r="P1112" s="354" t="str">
        <f>IF(ISBLANK(INDEX('Policy Characteristics'!J:J,MATCH($C1112,'Policy Characteristics'!$C:$C,0))),"",INDEX('Policy Characteristics'!J:J,MATCH($C1112,'Policy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2" s="354" t="str">
        <f>IF(ISBLANK(INDEX('Policy Characteristics'!K:K,MATCH($C1112,'Policy Characteristics'!$C:$C,0))),"",INDEX('Policy Characteristics'!K:K,MATCH($C1112,'Policy Characteristics'!$C:$C,0)))</f>
        <v/>
      </c>
      <c r="R1112" s="354" t="str">
        <f>IF(ISBLANK(INDEX('Policy Characteristics'!L:L,MATCH($C1112,'Policy Characteristics'!$C:$C,0))),"",INDEX('Policy Characteristics'!L:L,MATCH($C1112,'Policy Characteristics'!$C:$C,0)))</f>
        <v/>
      </c>
    </row>
    <row r="1113" spans="1:18" s="345" customFormat="1" ht="19.899999999999999" customHeight="1">
      <c r="A1113" s="354" t="str">
        <f>IF(ISBLANK(INDEX('Policy Characteristics'!A:A,MATCH($C1113,'Policy Characteristics'!$C:$C,0))),"",INDEX('Policy Characteristics'!A:A,MATCH($C1113,'Policy Characteristics'!$C:$C,0)))</f>
        <v>Industry</v>
      </c>
      <c r="B1113" s="366" t="str">
        <f>IF(ISBLANK(INDEX('Policy Characteristics'!B:B,MATCH($C1113,'Policy Characteristics'!$C:$C,0))),"",INDEX('Policy Characteristics'!B:B,MATCH($C1113,'Policy Characteristics'!$C:$C,0)))</f>
        <v>Feedstock Shifting</v>
      </c>
      <c r="C1113" s="354" t="str">
        <f t="shared" si="45"/>
        <v>Fraction of Feedstock Shifted</v>
      </c>
      <c r="D1113" s="348" t="s">
        <v>828</v>
      </c>
      <c r="E1113" s="253" t="s">
        <v>861</v>
      </c>
      <c r="F1113" t="s">
        <v>829</v>
      </c>
      <c r="G1113" s="253" t="s">
        <v>862</v>
      </c>
      <c r="H1113" s="241">
        <v>2684</v>
      </c>
      <c r="I1113" s="367" t="s">
        <v>680</v>
      </c>
      <c r="J1113" s="368" t="str">
        <f>IF(ISBLANK(INDEX('Policy Characteristics'!D:D,MATCH($C1113,'Policy Characteristics'!$C:$C,0))),"",INDEX('Policy Characteristics'!D:D,MATCH($C1113,'Policy Characteristics'!$C:$C,0)))</f>
        <v>Feedstock Shifting</v>
      </c>
      <c r="K1113" s="354" t="str">
        <f>IF(ISBLANK(INDEX('Policy Characteristics'!E:E,MATCH($C1113,'Policy Characteristics'!$C:$C,0))),"",INDEX('Policy Characteristics'!E:E,MATCH($C1113,'Policy Characteristics'!$C:$C,0)))</f>
        <v>indst feedstock shifting</v>
      </c>
      <c r="L1113" s="222">
        <f>IF(ISBLANK(INDEX('Policy Characteristics'!F:F,MATCH($C1113,'Policy Characteristics'!$C:$C,0))),"",INDEX('Policy Characteristics'!F:F,MATCH($C1113,'Policy Characteristics'!$C:$C,0)))</f>
        <v>0</v>
      </c>
      <c r="M1113" s="222">
        <f>IF(ISBLANK(INDEX('Policy Characteristics'!G:G,MATCH($C1113,'Policy Characteristics'!$C:$C,0))),"",INDEX('Policy Characteristics'!G:G,MATCH($C1113,'Policy Characteristics'!$C:$C,0)))</f>
        <v>1</v>
      </c>
      <c r="N1113" s="222">
        <f>IF(ISBLANK(INDEX('Policy Characteristics'!H:H,MATCH($C1113,'Policy Characteristics'!$C:$C,0))),"",INDEX('Policy Characteristics'!H:H,MATCH($C1113,'Policy Characteristics'!$C:$C,0)))</f>
        <v>0.01</v>
      </c>
      <c r="O1113" s="354" t="str">
        <f>IF(ISBLANK(INDEX('Policy Characteristics'!I:I,MATCH($C1113,'Policy Characteristics'!$C:$C,0))),"",INDEX('Policy Characteristics'!I:I,MATCH($C1113,'Policy Characteristics'!$C:$C,0)))</f>
        <v>% of potential achieved</v>
      </c>
      <c r="P1113" s="354" t="str">
        <f>IF(ISBLANK(INDEX('Policy Characteristics'!J:J,MATCH($C1113,'Policy Characteristics'!$C:$C,0))),"",INDEX('Policy Characteristics'!J:J,MATCH($C1113,'Policy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3" s="354" t="str">
        <f>IF(ISBLANK(INDEX('Policy Characteristics'!K:K,MATCH($C1113,'Policy Characteristics'!$C:$C,0))),"",INDEX('Policy Characteristics'!K:K,MATCH($C1113,'Policy Characteristics'!$C:$C,0)))</f>
        <v/>
      </c>
      <c r="R1113" s="354" t="str">
        <f>IF(ISBLANK(INDEX('Policy Characteristics'!L:L,MATCH($C1113,'Policy Characteristics'!$C:$C,0))),"",INDEX('Policy Characteristics'!L:L,MATCH($C1113,'Policy Characteristics'!$C:$C,0)))</f>
        <v/>
      </c>
    </row>
    <row r="1114" spans="1:18" s="345" customFormat="1" ht="19.899999999999999" customHeight="1">
      <c r="A1114" s="354" t="str">
        <f>IF(ISBLANK(INDEX('Policy Characteristics'!A:A,MATCH($C1114,'Policy Characteristics'!$C:$C,0))),"",INDEX('Policy Characteristics'!A:A,MATCH($C1114,'Policy Characteristics'!$C:$C,0)))</f>
        <v>Industry</v>
      </c>
      <c r="B1114" s="366" t="str">
        <f>IF(ISBLANK(INDEX('Policy Characteristics'!B:B,MATCH($C1114,'Policy Characteristics'!$C:$C,0))),"",INDEX('Policy Characteristics'!B:B,MATCH($C1114,'Policy Characteristics'!$C:$C,0)))</f>
        <v>Feedstock Shifting</v>
      </c>
      <c r="C1114" s="354" t="str">
        <f t="shared" si="45"/>
        <v>Fraction of Feedstock Shifted</v>
      </c>
      <c r="D1114" s="348" t="s">
        <v>828</v>
      </c>
      <c r="E1114" s="253" t="s">
        <v>863</v>
      </c>
      <c r="F1114" t="s">
        <v>829</v>
      </c>
      <c r="G1114" s="253" t="s">
        <v>864</v>
      </c>
      <c r="H1114" s="241">
        <v>2685</v>
      </c>
      <c r="I1114" s="367" t="s">
        <v>680</v>
      </c>
      <c r="J1114" s="368" t="str">
        <f>IF(ISBLANK(INDEX('Policy Characteristics'!D:D,MATCH($C1114,'Policy Characteristics'!$C:$C,0))),"",INDEX('Policy Characteristics'!D:D,MATCH($C1114,'Policy Characteristics'!$C:$C,0)))</f>
        <v>Feedstock Shifting</v>
      </c>
      <c r="K1114" s="354" t="str">
        <f>IF(ISBLANK(INDEX('Policy Characteristics'!E:E,MATCH($C1114,'Policy Characteristics'!$C:$C,0))),"",INDEX('Policy Characteristics'!E:E,MATCH($C1114,'Policy Characteristics'!$C:$C,0)))</f>
        <v>indst feedstock shifting</v>
      </c>
      <c r="L1114" s="222">
        <f>IF(ISBLANK(INDEX('Policy Characteristics'!F:F,MATCH($C1114,'Policy Characteristics'!$C:$C,0))),"",INDEX('Policy Characteristics'!F:F,MATCH($C1114,'Policy Characteristics'!$C:$C,0)))</f>
        <v>0</v>
      </c>
      <c r="M1114" s="222">
        <f>IF(ISBLANK(INDEX('Policy Characteristics'!G:G,MATCH($C1114,'Policy Characteristics'!$C:$C,0))),"",INDEX('Policy Characteristics'!G:G,MATCH($C1114,'Policy Characteristics'!$C:$C,0)))</f>
        <v>1</v>
      </c>
      <c r="N1114" s="222">
        <f>IF(ISBLANK(INDEX('Policy Characteristics'!H:H,MATCH($C1114,'Policy Characteristics'!$C:$C,0))),"",INDEX('Policy Characteristics'!H:H,MATCH($C1114,'Policy Characteristics'!$C:$C,0)))</f>
        <v>0.01</v>
      </c>
      <c r="O1114" s="354" t="str">
        <f>IF(ISBLANK(INDEX('Policy Characteristics'!I:I,MATCH($C1114,'Policy Characteristics'!$C:$C,0))),"",INDEX('Policy Characteristics'!I:I,MATCH($C1114,'Policy Characteristics'!$C:$C,0)))</f>
        <v>% of potential achieved</v>
      </c>
      <c r="P1114" s="354" t="str">
        <f>IF(ISBLANK(INDEX('Policy Characteristics'!J:J,MATCH($C1114,'Policy Characteristics'!$C:$C,0))),"",INDEX('Policy Characteristics'!J:J,MATCH($C1114,'Policy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4" s="354" t="str">
        <f>IF(ISBLANK(INDEX('Policy Characteristics'!K:K,MATCH($C1114,'Policy Characteristics'!$C:$C,0))),"",INDEX('Policy Characteristics'!K:K,MATCH($C1114,'Policy Characteristics'!$C:$C,0)))</f>
        <v/>
      </c>
      <c r="R1114" s="354" t="str">
        <f>IF(ISBLANK(INDEX('Policy Characteristics'!L:L,MATCH($C1114,'Policy Characteristics'!$C:$C,0))),"",INDEX('Policy Characteristics'!L:L,MATCH($C1114,'Policy Characteristics'!$C:$C,0)))</f>
        <v/>
      </c>
    </row>
    <row r="1115" spans="1:18" s="345" customFormat="1" ht="19.899999999999999" customHeight="1">
      <c r="A1115" s="354" t="str">
        <f>IF(ISBLANK(INDEX('Policy Characteristics'!A:A,MATCH($C1115,'Policy Characteristics'!$C:$C,0))),"",INDEX('Policy Characteristics'!A:A,MATCH($C1115,'Policy Characteristics'!$C:$C,0)))</f>
        <v>Industry</v>
      </c>
      <c r="B1115" s="366" t="str">
        <f>IF(ISBLANK(INDEX('Policy Characteristics'!B:B,MATCH($C1115,'Policy Characteristics'!$C:$C,0))),"",INDEX('Policy Characteristics'!B:B,MATCH($C1115,'Policy Characteristics'!$C:$C,0)))</f>
        <v>Feedstock Shifting</v>
      </c>
      <c r="C1115" s="354" t="str">
        <f t="shared" si="45"/>
        <v>Fraction of Feedstock Shifted</v>
      </c>
      <c r="D1115" s="348" t="s">
        <v>828</v>
      </c>
      <c r="E1115" s="253" t="s">
        <v>865</v>
      </c>
      <c r="F1115" t="s">
        <v>829</v>
      </c>
      <c r="G1115" s="253" t="s">
        <v>866</v>
      </c>
      <c r="H1115" s="241">
        <v>2686</v>
      </c>
      <c r="I1115" s="367" t="s">
        <v>680</v>
      </c>
      <c r="J1115" s="368" t="str">
        <f>IF(ISBLANK(INDEX('Policy Characteristics'!D:D,MATCH($C1115,'Policy Characteristics'!$C:$C,0))),"",INDEX('Policy Characteristics'!D:D,MATCH($C1115,'Policy Characteristics'!$C:$C,0)))</f>
        <v>Feedstock Shifting</v>
      </c>
      <c r="K1115" s="354" t="str">
        <f>IF(ISBLANK(INDEX('Policy Characteristics'!E:E,MATCH($C1115,'Policy Characteristics'!$C:$C,0))),"",INDEX('Policy Characteristics'!E:E,MATCH($C1115,'Policy Characteristics'!$C:$C,0)))</f>
        <v>indst feedstock shifting</v>
      </c>
      <c r="L1115" s="222">
        <f>IF(ISBLANK(INDEX('Policy Characteristics'!F:F,MATCH($C1115,'Policy Characteristics'!$C:$C,0))),"",INDEX('Policy Characteristics'!F:F,MATCH($C1115,'Policy Characteristics'!$C:$C,0)))</f>
        <v>0</v>
      </c>
      <c r="M1115" s="222">
        <f>IF(ISBLANK(INDEX('Policy Characteristics'!G:G,MATCH($C1115,'Policy Characteristics'!$C:$C,0))),"",INDEX('Policy Characteristics'!G:G,MATCH($C1115,'Policy Characteristics'!$C:$C,0)))</f>
        <v>1</v>
      </c>
      <c r="N1115" s="222">
        <f>IF(ISBLANK(INDEX('Policy Characteristics'!H:H,MATCH($C1115,'Policy Characteristics'!$C:$C,0))),"",INDEX('Policy Characteristics'!H:H,MATCH($C1115,'Policy Characteristics'!$C:$C,0)))</f>
        <v>0.01</v>
      </c>
      <c r="O1115" s="354" t="str">
        <f>IF(ISBLANK(INDEX('Policy Characteristics'!I:I,MATCH($C1115,'Policy Characteristics'!$C:$C,0))),"",INDEX('Policy Characteristics'!I:I,MATCH($C1115,'Policy Characteristics'!$C:$C,0)))</f>
        <v>% of potential achieved</v>
      </c>
      <c r="P1115" s="354" t="str">
        <f>IF(ISBLANK(INDEX('Policy Characteristics'!J:J,MATCH($C1115,'Policy Characteristics'!$C:$C,0))),"",INDEX('Policy Characteristics'!J:J,MATCH($C1115,'Policy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5" s="354" t="str">
        <f>IF(ISBLANK(INDEX('Policy Characteristics'!K:K,MATCH($C1115,'Policy Characteristics'!$C:$C,0))),"",INDEX('Policy Characteristics'!K:K,MATCH($C1115,'Policy Characteristics'!$C:$C,0)))</f>
        <v/>
      </c>
      <c r="R1115" s="354" t="str">
        <f>IF(ISBLANK(INDEX('Policy Characteristics'!L:L,MATCH($C1115,'Policy Characteristics'!$C:$C,0))),"",INDEX('Policy Characteristics'!L:L,MATCH($C1115,'Policy Characteristics'!$C:$C,0)))</f>
        <v/>
      </c>
    </row>
    <row r="1116" spans="1:18" s="345" customFormat="1" ht="19.899999999999999" customHeight="1">
      <c r="A1116" s="354" t="str">
        <f>IF(ISBLANK(INDEX('Policy Characteristics'!A:A,MATCH($C1116,'Policy Characteristics'!$C:$C,0))),"",INDEX('Policy Characteristics'!A:A,MATCH($C1116,'Policy Characteristics'!$C:$C,0)))</f>
        <v>Industry</v>
      </c>
      <c r="B1116" s="366" t="str">
        <f>IF(ISBLANK(INDEX('Policy Characteristics'!B:B,MATCH($C1116,'Policy Characteristics'!$C:$C,0))),"",INDEX('Policy Characteristics'!B:B,MATCH($C1116,'Policy Characteristics'!$C:$C,0)))</f>
        <v>Feedstock Shifting</v>
      </c>
      <c r="C1116" s="354" t="str">
        <f t="shared" si="45"/>
        <v>Fraction of Feedstock Shifted</v>
      </c>
      <c r="D1116" s="348" t="s">
        <v>828</v>
      </c>
      <c r="E1116" s="253" t="s">
        <v>867</v>
      </c>
      <c r="F1116" t="s">
        <v>829</v>
      </c>
      <c r="G1116" s="253" t="s">
        <v>868</v>
      </c>
      <c r="H1116" s="241">
        <v>2687</v>
      </c>
      <c r="I1116" s="367" t="s">
        <v>680</v>
      </c>
      <c r="J1116" s="368" t="str">
        <f>IF(ISBLANK(INDEX('Policy Characteristics'!D:D,MATCH($C1116,'Policy Characteristics'!$C:$C,0))),"",INDEX('Policy Characteristics'!D:D,MATCH($C1116,'Policy Characteristics'!$C:$C,0)))</f>
        <v>Feedstock Shifting</v>
      </c>
      <c r="K1116" s="354" t="str">
        <f>IF(ISBLANK(INDEX('Policy Characteristics'!E:E,MATCH($C1116,'Policy Characteristics'!$C:$C,0))),"",INDEX('Policy Characteristics'!E:E,MATCH($C1116,'Policy Characteristics'!$C:$C,0)))</f>
        <v>indst feedstock shifting</v>
      </c>
      <c r="L1116" s="222">
        <f>IF(ISBLANK(INDEX('Policy Characteristics'!F:F,MATCH($C1116,'Policy Characteristics'!$C:$C,0))),"",INDEX('Policy Characteristics'!F:F,MATCH($C1116,'Policy Characteristics'!$C:$C,0)))</f>
        <v>0</v>
      </c>
      <c r="M1116" s="222">
        <f>IF(ISBLANK(INDEX('Policy Characteristics'!G:G,MATCH($C1116,'Policy Characteristics'!$C:$C,0))),"",INDEX('Policy Characteristics'!G:G,MATCH($C1116,'Policy Characteristics'!$C:$C,0)))</f>
        <v>1</v>
      </c>
      <c r="N1116" s="222">
        <f>IF(ISBLANK(INDEX('Policy Characteristics'!H:H,MATCH($C1116,'Policy Characteristics'!$C:$C,0))),"",INDEX('Policy Characteristics'!H:H,MATCH($C1116,'Policy Characteristics'!$C:$C,0)))</f>
        <v>0.01</v>
      </c>
      <c r="O1116" s="354" t="str">
        <f>IF(ISBLANK(INDEX('Policy Characteristics'!I:I,MATCH($C1116,'Policy Characteristics'!$C:$C,0))),"",INDEX('Policy Characteristics'!I:I,MATCH($C1116,'Policy Characteristics'!$C:$C,0)))</f>
        <v>% of potential achieved</v>
      </c>
      <c r="P1116" s="354" t="str">
        <f>IF(ISBLANK(INDEX('Policy Characteristics'!J:J,MATCH($C1116,'Policy Characteristics'!$C:$C,0))),"",INDEX('Policy Characteristics'!J:J,MATCH($C1116,'Policy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6" s="354" t="str">
        <f>IF(ISBLANK(INDEX('Policy Characteristics'!K:K,MATCH($C1116,'Policy Characteristics'!$C:$C,0))),"",INDEX('Policy Characteristics'!K:K,MATCH($C1116,'Policy Characteristics'!$C:$C,0)))</f>
        <v/>
      </c>
      <c r="R1116" s="354" t="str">
        <f>IF(ISBLANK(INDEX('Policy Characteristics'!L:L,MATCH($C1116,'Policy Characteristics'!$C:$C,0))),"",INDEX('Policy Characteristics'!L:L,MATCH($C1116,'Policy Characteristics'!$C:$C,0)))</f>
        <v/>
      </c>
    </row>
    <row r="1117" spans="1:18" s="345" customFormat="1" ht="19.899999999999999" customHeight="1">
      <c r="A1117" s="354" t="str">
        <f>IF(ISBLANK(INDEX('Policy Characteristics'!A:A,MATCH($C1117,'Policy Characteristics'!$C:$C,0))),"",INDEX('Policy Characteristics'!A:A,MATCH($C1117,'Policy Characteristics'!$C:$C,0)))</f>
        <v>Industry</v>
      </c>
      <c r="B1117" s="366" t="str">
        <f>IF(ISBLANK(INDEX('Policy Characteristics'!B:B,MATCH($C1117,'Policy Characteristics'!$C:$C,0))),"",INDEX('Policy Characteristics'!B:B,MATCH($C1117,'Policy Characteristics'!$C:$C,0)))</f>
        <v>Feedstock Shifting</v>
      </c>
      <c r="C1117" s="354" t="str">
        <f t="shared" si="45"/>
        <v>Fraction of Feedstock Shifted</v>
      </c>
      <c r="D1117" s="348" t="s">
        <v>828</v>
      </c>
      <c r="E1117" s="253" t="s">
        <v>869</v>
      </c>
      <c r="F1117" t="s">
        <v>829</v>
      </c>
      <c r="G1117" s="253" t="s">
        <v>870</v>
      </c>
      <c r="H1117" s="241">
        <v>2688</v>
      </c>
      <c r="I1117" s="367" t="s">
        <v>680</v>
      </c>
      <c r="J1117" s="368" t="str">
        <f>IF(ISBLANK(INDEX('Policy Characteristics'!D:D,MATCH($C1117,'Policy Characteristics'!$C:$C,0))),"",INDEX('Policy Characteristics'!D:D,MATCH($C1117,'Policy Characteristics'!$C:$C,0)))</f>
        <v>Feedstock Shifting</v>
      </c>
      <c r="K1117" s="354" t="str">
        <f>IF(ISBLANK(INDEX('Policy Characteristics'!E:E,MATCH($C1117,'Policy Characteristics'!$C:$C,0))),"",INDEX('Policy Characteristics'!E:E,MATCH($C1117,'Policy Characteristics'!$C:$C,0)))</f>
        <v>indst feedstock shifting</v>
      </c>
      <c r="L1117" s="222">
        <f>IF(ISBLANK(INDEX('Policy Characteristics'!F:F,MATCH($C1117,'Policy Characteristics'!$C:$C,0))),"",INDEX('Policy Characteristics'!F:F,MATCH($C1117,'Policy Characteristics'!$C:$C,0)))</f>
        <v>0</v>
      </c>
      <c r="M1117" s="222">
        <f>IF(ISBLANK(INDEX('Policy Characteristics'!G:G,MATCH($C1117,'Policy Characteristics'!$C:$C,0))),"",INDEX('Policy Characteristics'!G:G,MATCH($C1117,'Policy Characteristics'!$C:$C,0)))</f>
        <v>1</v>
      </c>
      <c r="N1117" s="222">
        <f>IF(ISBLANK(INDEX('Policy Characteristics'!H:H,MATCH($C1117,'Policy Characteristics'!$C:$C,0))),"",INDEX('Policy Characteristics'!H:H,MATCH($C1117,'Policy Characteristics'!$C:$C,0)))</f>
        <v>0.01</v>
      </c>
      <c r="O1117" s="354" t="str">
        <f>IF(ISBLANK(INDEX('Policy Characteristics'!I:I,MATCH($C1117,'Policy Characteristics'!$C:$C,0))),"",INDEX('Policy Characteristics'!I:I,MATCH($C1117,'Policy Characteristics'!$C:$C,0)))</f>
        <v>% of potential achieved</v>
      </c>
      <c r="P1117" s="354" t="str">
        <f>IF(ISBLANK(INDEX('Policy Characteristics'!J:J,MATCH($C1117,'Policy Characteristics'!$C:$C,0))),"",INDEX('Policy Characteristics'!J:J,MATCH($C1117,'Policy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7" s="354" t="str">
        <f>IF(ISBLANK(INDEX('Policy Characteristics'!K:K,MATCH($C1117,'Policy Characteristics'!$C:$C,0))),"",INDEX('Policy Characteristics'!K:K,MATCH($C1117,'Policy Characteristics'!$C:$C,0)))</f>
        <v/>
      </c>
      <c r="R1117" s="354" t="str">
        <f>IF(ISBLANK(INDEX('Policy Characteristics'!L:L,MATCH($C1117,'Policy Characteristics'!$C:$C,0))),"",INDEX('Policy Characteristics'!L:L,MATCH($C1117,'Policy Characteristics'!$C:$C,0)))</f>
        <v/>
      </c>
    </row>
    <row r="1118" spans="1:18" s="345" customFormat="1" ht="19.899999999999999" customHeight="1">
      <c r="A1118" s="354" t="str">
        <f>IF(ISBLANK(INDEX('Policy Characteristics'!A:A,MATCH($C1118,'Policy Characteristics'!$C:$C,0))),"",INDEX('Policy Characteristics'!A:A,MATCH($C1118,'Policy Characteristics'!$C:$C,0)))</f>
        <v>Industry</v>
      </c>
      <c r="B1118" s="366" t="str">
        <f>IF(ISBLANK(INDEX('Policy Characteristics'!B:B,MATCH($C1118,'Policy Characteristics'!$C:$C,0))),"",INDEX('Policy Characteristics'!B:B,MATCH($C1118,'Policy Characteristics'!$C:$C,0)))</f>
        <v>Feedstock Shifting</v>
      </c>
      <c r="C1118" s="354" t="str">
        <f t="shared" si="45"/>
        <v>Fraction of Feedstock Shifted</v>
      </c>
      <c r="D1118" s="348" t="s">
        <v>828</v>
      </c>
      <c r="E1118" s="253" t="s">
        <v>871</v>
      </c>
      <c r="F1118" t="s">
        <v>829</v>
      </c>
      <c r="G1118" s="253" t="s">
        <v>872</v>
      </c>
      <c r="H1118" s="241">
        <v>2689</v>
      </c>
      <c r="I1118" s="367" t="s">
        <v>680</v>
      </c>
      <c r="J1118" s="368" t="str">
        <f>IF(ISBLANK(INDEX('Policy Characteristics'!D:D,MATCH($C1118,'Policy Characteristics'!$C:$C,0))),"",INDEX('Policy Characteristics'!D:D,MATCH($C1118,'Policy Characteristics'!$C:$C,0)))</f>
        <v>Feedstock Shifting</v>
      </c>
      <c r="K1118" s="354" t="str">
        <f>IF(ISBLANK(INDEX('Policy Characteristics'!E:E,MATCH($C1118,'Policy Characteristics'!$C:$C,0))),"",INDEX('Policy Characteristics'!E:E,MATCH($C1118,'Policy Characteristics'!$C:$C,0)))</f>
        <v>indst feedstock shifting</v>
      </c>
      <c r="L1118" s="222">
        <f>IF(ISBLANK(INDEX('Policy Characteristics'!F:F,MATCH($C1118,'Policy Characteristics'!$C:$C,0))),"",INDEX('Policy Characteristics'!F:F,MATCH($C1118,'Policy Characteristics'!$C:$C,0)))</f>
        <v>0</v>
      </c>
      <c r="M1118" s="222">
        <f>IF(ISBLANK(INDEX('Policy Characteristics'!G:G,MATCH($C1118,'Policy Characteristics'!$C:$C,0))),"",INDEX('Policy Characteristics'!G:G,MATCH($C1118,'Policy Characteristics'!$C:$C,0)))</f>
        <v>1</v>
      </c>
      <c r="N1118" s="222">
        <f>IF(ISBLANK(INDEX('Policy Characteristics'!H:H,MATCH($C1118,'Policy Characteristics'!$C:$C,0))),"",INDEX('Policy Characteristics'!H:H,MATCH($C1118,'Policy Characteristics'!$C:$C,0)))</f>
        <v>0.01</v>
      </c>
      <c r="O1118" s="354" t="str">
        <f>IF(ISBLANK(INDEX('Policy Characteristics'!I:I,MATCH($C1118,'Policy Characteristics'!$C:$C,0))),"",INDEX('Policy Characteristics'!I:I,MATCH($C1118,'Policy Characteristics'!$C:$C,0)))</f>
        <v>% of potential achieved</v>
      </c>
      <c r="P1118" s="354" t="str">
        <f>IF(ISBLANK(INDEX('Policy Characteristics'!J:J,MATCH($C1118,'Policy Characteristics'!$C:$C,0))),"",INDEX('Policy Characteristics'!J:J,MATCH($C1118,'Policy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8" s="354" t="str">
        <f>IF(ISBLANK(INDEX('Policy Characteristics'!K:K,MATCH($C1118,'Policy Characteristics'!$C:$C,0))),"",INDEX('Policy Characteristics'!K:K,MATCH($C1118,'Policy Characteristics'!$C:$C,0)))</f>
        <v/>
      </c>
      <c r="R1118" s="354" t="str">
        <f>IF(ISBLANK(INDEX('Policy Characteristics'!L:L,MATCH($C1118,'Policy Characteristics'!$C:$C,0))),"",INDEX('Policy Characteristics'!L:L,MATCH($C1118,'Policy Characteristics'!$C:$C,0)))</f>
        <v/>
      </c>
    </row>
    <row r="1119" spans="1:18" s="345" customFormat="1" ht="19.899999999999999" customHeight="1">
      <c r="A1119" s="354" t="str">
        <f>IF(ISBLANK(INDEX('Policy Characteristics'!A:A,MATCH($C1119,'Policy Characteristics'!$C:$C,0))),"",INDEX('Policy Characteristics'!A:A,MATCH($C1119,'Policy Characteristics'!$C:$C,0)))</f>
        <v>Industry</v>
      </c>
      <c r="B1119" s="366" t="str">
        <f>IF(ISBLANK(INDEX('Policy Characteristics'!B:B,MATCH($C1119,'Policy Characteristics'!$C:$C,0))),"",INDEX('Policy Characteristics'!B:B,MATCH($C1119,'Policy Characteristics'!$C:$C,0)))</f>
        <v>Feedstock Shifting</v>
      </c>
      <c r="C1119" s="354" t="str">
        <f t="shared" si="45"/>
        <v>Fraction of Feedstock Shifted</v>
      </c>
      <c r="D1119" s="348" t="s">
        <v>830</v>
      </c>
      <c r="E1119" s="253" t="s">
        <v>853</v>
      </c>
      <c r="F1119" t="s">
        <v>831</v>
      </c>
      <c r="G1119" s="253" t="s">
        <v>854</v>
      </c>
      <c r="H1119" s="241">
        <v>2690</v>
      </c>
      <c r="I1119" s="367" t="s">
        <v>680</v>
      </c>
      <c r="J1119" s="368" t="str">
        <f>IF(ISBLANK(INDEX('Policy Characteristics'!D:D,MATCH($C1119,'Policy Characteristics'!$C:$C,0))),"",INDEX('Policy Characteristics'!D:D,MATCH($C1119,'Policy Characteristics'!$C:$C,0)))</f>
        <v>Feedstock Shifting</v>
      </c>
      <c r="K1119" s="354" t="str">
        <f>IF(ISBLANK(INDEX('Policy Characteristics'!E:E,MATCH($C1119,'Policy Characteristics'!$C:$C,0))),"",INDEX('Policy Characteristics'!E:E,MATCH($C1119,'Policy Characteristics'!$C:$C,0)))</f>
        <v>indst feedstock shifting</v>
      </c>
      <c r="L1119" s="222">
        <f>IF(ISBLANK(INDEX('Policy Characteristics'!F:F,MATCH($C1119,'Policy Characteristics'!$C:$C,0))),"",INDEX('Policy Characteristics'!F:F,MATCH($C1119,'Policy Characteristics'!$C:$C,0)))</f>
        <v>0</v>
      </c>
      <c r="M1119" s="222">
        <f>IF(ISBLANK(INDEX('Policy Characteristics'!G:G,MATCH($C1119,'Policy Characteristics'!$C:$C,0))),"",INDEX('Policy Characteristics'!G:G,MATCH($C1119,'Policy Characteristics'!$C:$C,0)))</f>
        <v>1</v>
      </c>
      <c r="N1119" s="222">
        <f>IF(ISBLANK(INDEX('Policy Characteristics'!H:H,MATCH($C1119,'Policy Characteristics'!$C:$C,0))),"",INDEX('Policy Characteristics'!H:H,MATCH($C1119,'Policy Characteristics'!$C:$C,0)))</f>
        <v>0.01</v>
      </c>
      <c r="O1119" s="354" t="str">
        <f>IF(ISBLANK(INDEX('Policy Characteristics'!I:I,MATCH($C1119,'Policy Characteristics'!$C:$C,0))),"",INDEX('Policy Characteristics'!I:I,MATCH($C1119,'Policy Characteristics'!$C:$C,0)))</f>
        <v>% of potential achieved</v>
      </c>
      <c r="P1119" s="354" t="str">
        <f>IF(ISBLANK(INDEX('Policy Characteristics'!J:J,MATCH($C1119,'Policy Characteristics'!$C:$C,0))),"",INDEX('Policy Characteristics'!J:J,MATCH($C1119,'Policy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9" s="354" t="str">
        <f>IF(ISBLANK(INDEX('Policy Characteristics'!K:K,MATCH($C1119,'Policy Characteristics'!$C:$C,0))),"",INDEX('Policy Characteristics'!K:K,MATCH($C1119,'Policy Characteristics'!$C:$C,0)))</f>
        <v/>
      </c>
      <c r="R1119" s="354" t="str">
        <f>IF(ISBLANK(INDEX('Policy Characteristics'!L:L,MATCH($C1119,'Policy Characteristics'!$C:$C,0))),"",INDEX('Policy Characteristics'!L:L,MATCH($C1119,'Policy Characteristics'!$C:$C,0)))</f>
        <v/>
      </c>
    </row>
    <row r="1120" spans="1:18" s="345" customFormat="1" ht="19.899999999999999" customHeight="1">
      <c r="A1120" s="354" t="str">
        <f>IF(ISBLANK(INDEX('Policy Characteristics'!A:A,MATCH($C1120,'Policy Characteristics'!$C:$C,0))),"",INDEX('Policy Characteristics'!A:A,MATCH($C1120,'Policy Characteristics'!$C:$C,0)))</f>
        <v>Industry</v>
      </c>
      <c r="B1120" s="366" t="str">
        <f>IF(ISBLANK(INDEX('Policy Characteristics'!B:B,MATCH($C1120,'Policy Characteristics'!$C:$C,0))),"",INDEX('Policy Characteristics'!B:B,MATCH($C1120,'Policy Characteristics'!$C:$C,0)))</f>
        <v>Feedstock Shifting</v>
      </c>
      <c r="C1120" s="354" t="str">
        <f t="shared" si="45"/>
        <v>Fraction of Feedstock Shifted</v>
      </c>
      <c r="D1120" s="348" t="s">
        <v>830</v>
      </c>
      <c r="E1120" s="253" t="s">
        <v>855</v>
      </c>
      <c r="F1120" t="s">
        <v>831</v>
      </c>
      <c r="G1120" s="253" t="s">
        <v>856</v>
      </c>
      <c r="H1120" s="241">
        <v>2691</v>
      </c>
      <c r="I1120" s="367" t="s">
        <v>680</v>
      </c>
      <c r="J1120" s="368" t="str">
        <f>IF(ISBLANK(INDEX('Policy Characteristics'!D:D,MATCH($C1120,'Policy Characteristics'!$C:$C,0))),"",INDEX('Policy Characteristics'!D:D,MATCH($C1120,'Policy Characteristics'!$C:$C,0)))</f>
        <v>Feedstock Shifting</v>
      </c>
      <c r="K1120" s="354" t="str">
        <f>IF(ISBLANK(INDEX('Policy Characteristics'!E:E,MATCH($C1120,'Policy Characteristics'!$C:$C,0))),"",INDEX('Policy Characteristics'!E:E,MATCH($C1120,'Policy Characteristics'!$C:$C,0)))</f>
        <v>indst feedstock shifting</v>
      </c>
      <c r="L1120" s="222">
        <f>IF(ISBLANK(INDEX('Policy Characteristics'!F:F,MATCH($C1120,'Policy Characteristics'!$C:$C,0))),"",INDEX('Policy Characteristics'!F:F,MATCH($C1120,'Policy Characteristics'!$C:$C,0)))</f>
        <v>0</v>
      </c>
      <c r="M1120" s="222">
        <f>IF(ISBLANK(INDEX('Policy Characteristics'!G:G,MATCH($C1120,'Policy Characteristics'!$C:$C,0))),"",INDEX('Policy Characteristics'!G:G,MATCH($C1120,'Policy Characteristics'!$C:$C,0)))</f>
        <v>1</v>
      </c>
      <c r="N1120" s="222">
        <f>IF(ISBLANK(INDEX('Policy Characteristics'!H:H,MATCH($C1120,'Policy Characteristics'!$C:$C,0))),"",INDEX('Policy Characteristics'!H:H,MATCH($C1120,'Policy Characteristics'!$C:$C,0)))</f>
        <v>0.01</v>
      </c>
      <c r="O1120" s="354" t="str">
        <f>IF(ISBLANK(INDEX('Policy Characteristics'!I:I,MATCH($C1120,'Policy Characteristics'!$C:$C,0))),"",INDEX('Policy Characteristics'!I:I,MATCH($C1120,'Policy Characteristics'!$C:$C,0)))</f>
        <v>% of potential achieved</v>
      </c>
      <c r="P1120" s="354" t="str">
        <f>IF(ISBLANK(INDEX('Policy Characteristics'!J:J,MATCH($C1120,'Policy Characteristics'!$C:$C,0))),"",INDEX('Policy Characteristics'!J:J,MATCH($C1120,'Policy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0" s="354" t="str">
        <f>IF(ISBLANK(INDEX('Policy Characteristics'!K:K,MATCH($C1120,'Policy Characteristics'!$C:$C,0))),"",INDEX('Policy Characteristics'!K:K,MATCH($C1120,'Policy Characteristics'!$C:$C,0)))</f>
        <v/>
      </c>
      <c r="R1120" s="354" t="str">
        <f>IF(ISBLANK(INDEX('Policy Characteristics'!L:L,MATCH($C1120,'Policy Characteristics'!$C:$C,0))),"",INDEX('Policy Characteristics'!L:L,MATCH($C1120,'Policy Characteristics'!$C:$C,0)))</f>
        <v/>
      </c>
    </row>
    <row r="1121" spans="1:18" s="345" customFormat="1" ht="19.899999999999999" customHeight="1">
      <c r="A1121" s="354" t="str">
        <f>IF(ISBLANK(INDEX('Policy Characteristics'!A:A,MATCH($C1121,'Policy Characteristics'!$C:$C,0))),"",INDEX('Policy Characteristics'!A:A,MATCH($C1121,'Policy Characteristics'!$C:$C,0)))</f>
        <v>Industry</v>
      </c>
      <c r="B1121" s="366" t="str">
        <f>IF(ISBLANK(INDEX('Policy Characteristics'!B:B,MATCH($C1121,'Policy Characteristics'!$C:$C,0))),"",INDEX('Policy Characteristics'!B:B,MATCH($C1121,'Policy Characteristics'!$C:$C,0)))</f>
        <v>Feedstock Shifting</v>
      </c>
      <c r="C1121" s="354" t="str">
        <f t="shared" si="45"/>
        <v>Fraction of Feedstock Shifted</v>
      </c>
      <c r="D1121" s="348" t="s">
        <v>830</v>
      </c>
      <c r="E1121" s="253" t="s">
        <v>857</v>
      </c>
      <c r="F1121" t="s">
        <v>831</v>
      </c>
      <c r="G1121" s="253" t="s">
        <v>858</v>
      </c>
      <c r="H1121" s="241">
        <v>2692</v>
      </c>
      <c r="I1121" s="367" t="s">
        <v>680</v>
      </c>
      <c r="J1121" s="368" t="str">
        <f>IF(ISBLANK(INDEX('Policy Characteristics'!D:D,MATCH($C1121,'Policy Characteristics'!$C:$C,0))),"",INDEX('Policy Characteristics'!D:D,MATCH($C1121,'Policy Characteristics'!$C:$C,0)))</f>
        <v>Feedstock Shifting</v>
      </c>
      <c r="K1121" s="354" t="str">
        <f>IF(ISBLANK(INDEX('Policy Characteristics'!E:E,MATCH($C1121,'Policy Characteristics'!$C:$C,0))),"",INDEX('Policy Characteristics'!E:E,MATCH($C1121,'Policy Characteristics'!$C:$C,0)))</f>
        <v>indst feedstock shifting</v>
      </c>
      <c r="L1121" s="222">
        <f>IF(ISBLANK(INDEX('Policy Characteristics'!F:F,MATCH($C1121,'Policy Characteristics'!$C:$C,0))),"",INDEX('Policy Characteristics'!F:F,MATCH($C1121,'Policy Characteristics'!$C:$C,0)))</f>
        <v>0</v>
      </c>
      <c r="M1121" s="222">
        <f>IF(ISBLANK(INDEX('Policy Characteristics'!G:G,MATCH($C1121,'Policy Characteristics'!$C:$C,0))),"",INDEX('Policy Characteristics'!G:G,MATCH($C1121,'Policy Characteristics'!$C:$C,0)))</f>
        <v>1</v>
      </c>
      <c r="N1121" s="222">
        <f>IF(ISBLANK(INDEX('Policy Characteristics'!H:H,MATCH($C1121,'Policy Characteristics'!$C:$C,0))),"",INDEX('Policy Characteristics'!H:H,MATCH($C1121,'Policy Characteristics'!$C:$C,0)))</f>
        <v>0.01</v>
      </c>
      <c r="O1121" s="354" t="str">
        <f>IF(ISBLANK(INDEX('Policy Characteristics'!I:I,MATCH($C1121,'Policy Characteristics'!$C:$C,0))),"",INDEX('Policy Characteristics'!I:I,MATCH($C1121,'Policy Characteristics'!$C:$C,0)))</f>
        <v>% of potential achieved</v>
      </c>
      <c r="P1121" s="354" t="str">
        <f>IF(ISBLANK(INDEX('Policy Characteristics'!J:J,MATCH($C1121,'Policy Characteristics'!$C:$C,0))),"",INDEX('Policy Characteristics'!J:J,MATCH($C1121,'Policy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1" s="354" t="str">
        <f>IF(ISBLANK(INDEX('Policy Characteristics'!K:K,MATCH($C1121,'Policy Characteristics'!$C:$C,0))),"",INDEX('Policy Characteristics'!K:K,MATCH($C1121,'Policy Characteristics'!$C:$C,0)))</f>
        <v/>
      </c>
      <c r="R1121" s="354" t="str">
        <f>IF(ISBLANK(INDEX('Policy Characteristics'!L:L,MATCH($C1121,'Policy Characteristics'!$C:$C,0))),"",INDEX('Policy Characteristics'!L:L,MATCH($C1121,'Policy Characteristics'!$C:$C,0)))</f>
        <v/>
      </c>
    </row>
    <row r="1122" spans="1:18" s="345" customFormat="1" ht="19.899999999999999" customHeight="1">
      <c r="A1122" s="354" t="str">
        <f>IF(ISBLANK(INDEX('Policy Characteristics'!A:A,MATCH($C1122,'Policy Characteristics'!$C:$C,0))),"",INDEX('Policy Characteristics'!A:A,MATCH($C1122,'Policy Characteristics'!$C:$C,0)))</f>
        <v>Industry</v>
      </c>
      <c r="B1122" s="366" t="str">
        <f>IF(ISBLANK(INDEX('Policy Characteristics'!B:B,MATCH($C1122,'Policy Characteristics'!$C:$C,0))),"",INDEX('Policy Characteristics'!B:B,MATCH($C1122,'Policy Characteristics'!$C:$C,0)))</f>
        <v>Feedstock Shifting</v>
      </c>
      <c r="C1122" s="354" t="str">
        <f t="shared" si="45"/>
        <v>Fraction of Feedstock Shifted</v>
      </c>
      <c r="D1122" s="348" t="s">
        <v>830</v>
      </c>
      <c r="E1122" s="253" t="s">
        <v>859</v>
      </c>
      <c r="F1122" t="s">
        <v>831</v>
      </c>
      <c r="G1122" s="253" t="s">
        <v>860</v>
      </c>
      <c r="H1122" s="241">
        <v>2693</v>
      </c>
      <c r="I1122" s="367" t="s">
        <v>680</v>
      </c>
      <c r="J1122" s="368" t="str">
        <f>IF(ISBLANK(INDEX('Policy Characteristics'!D:D,MATCH($C1122,'Policy Characteristics'!$C:$C,0))),"",INDEX('Policy Characteristics'!D:D,MATCH($C1122,'Policy Characteristics'!$C:$C,0)))</f>
        <v>Feedstock Shifting</v>
      </c>
      <c r="K1122" s="354" t="str">
        <f>IF(ISBLANK(INDEX('Policy Characteristics'!E:E,MATCH($C1122,'Policy Characteristics'!$C:$C,0))),"",INDEX('Policy Characteristics'!E:E,MATCH($C1122,'Policy Characteristics'!$C:$C,0)))</f>
        <v>indst feedstock shifting</v>
      </c>
      <c r="L1122" s="222">
        <f>IF(ISBLANK(INDEX('Policy Characteristics'!F:F,MATCH($C1122,'Policy Characteristics'!$C:$C,0))),"",INDEX('Policy Characteristics'!F:F,MATCH($C1122,'Policy Characteristics'!$C:$C,0)))</f>
        <v>0</v>
      </c>
      <c r="M1122" s="222">
        <f>IF(ISBLANK(INDEX('Policy Characteristics'!G:G,MATCH($C1122,'Policy Characteristics'!$C:$C,0))),"",INDEX('Policy Characteristics'!G:G,MATCH($C1122,'Policy Characteristics'!$C:$C,0)))</f>
        <v>1</v>
      </c>
      <c r="N1122" s="222">
        <f>IF(ISBLANK(INDEX('Policy Characteristics'!H:H,MATCH($C1122,'Policy Characteristics'!$C:$C,0))),"",INDEX('Policy Characteristics'!H:H,MATCH($C1122,'Policy Characteristics'!$C:$C,0)))</f>
        <v>0.01</v>
      </c>
      <c r="O1122" s="354" t="str">
        <f>IF(ISBLANK(INDEX('Policy Characteristics'!I:I,MATCH($C1122,'Policy Characteristics'!$C:$C,0))),"",INDEX('Policy Characteristics'!I:I,MATCH($C1122,'Policy Characteristics'!$C:$C,0)))</f>
        <v>% of potential achieved</v>
      </c>
      <c r="P1122" s="354" t="str">
        <f>IF(ISBLANK(INDEX('Policy Characteristics'!J:J,MATCH($C1122,'Policy Characteristics'!$C:$C,0))),"",INDEX('Policy Characteristics'!J:J,MATCH($C1122,'Policy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2" s="354" t="str">
        <f>IF(ISBLANK(INDEX('Policy Characteristics'!K:K,MATCH($C1122,'Policy Characteristics'!$C:$C,0))),"",INDEX('Policy Characteristics'!K:K,MATCH($C1122,'Policy Characteristics'!$C:$C,0)))</f>
        <v/>
      </c>
      <c r="R1122" s="354" t="str">
        <f>IF(ISBLANK(INDEX('Policy Characteristics'!L:L,MATCH($C1122,'Policy Characteristics'!$C:$C,0))),"",INDEX('Policy Characteristics'!L:L,MATCH($C1122,'Policy Characteristics'!$C:$C,0)))</f>
        <v/>
      </c>
    </row>
    <row r="1123" spans="1:18" s="345" customFormat="1" ht="19.899999999999999" customHeight="1">
      <c r="A1123" s="354" t="str">
        <f>IF(ISBLANK(INDEX('Policy Characteristics'!A:A,MATCH($C1123,'Policy Characteristics'!$C:$C,0))),"",INDEX('Policy Characteristics'!A:A,MATCH($C1123,'Policy Characteristics'!$C:$C,0)))</f>
        <v>Industry</v>
      </c>
      <c r="B1123" s="366" t="str">
        <f>IF(ISBLANK(INDEX('Policy Characteristics'!B:B,MATCH($C1123,'Policy Characteristics'!$C:$C,0))),"",INDEX('Policy Characteristics'!B:B,MATCH($C1123,'Policy Characteristics'!$C:$C,0)))</f>
        <v>Feedstock Shifting</v>
      </c>
      <c r="C1123" s="354" t="str">
        <f t="shared" si="45"/>
        <v>Fraction of Feedstock Shifted</v>
      </c>
      <c r="D1123" s="348" t="s">
        <v>830</v>
      </c>
      <c r="E1123" s="253" t="s">
        <v>861</v>
      </c>
      <c r="F1123" t="s">
        <v>831</v>
      </c>
      <c r="G1123" s="253" t="s">
        <v>862</v>
      </c>
      <c r="H1123" s="241">
        <v>2694</v>
      </c>
      <c r="I1123" s="367" t="s">
        <v>680</v>
      </c>
      <c r="J1123" s="368" t="str">
        <f>IF(ISBLANK(INDEX('Policy Characteristics'!D:D,MATCH($C1123,'Policy Characteristics'!$C:$C,0))),"",INDEX('Policy Characteristics'!D:D,MATCH($C1123,'Policy Characteristics'!$C:$C,0)))</f>
        <v>Feedstock Shifting</v>
      </c>
      <c r="K1123" s="354" t="str">
        <f>IF(ISBLANK(INDEX('Policy Characteristics'!E:E,MATCH($C1123,'Policy Characteristics'!$C:$C,0))),"",INDEX('Policy Characteristics'!E:E,MATCH($C1123,'Policy Characteristics'!$C:$C,0)))</f>
        <v>indst feedstock shifting</v>
      </c>
      <c r="L1123" s="222">
        <f>IF(ISBLANK(INDEX('Policy Characteristics'!F:F,MATCH($C1123,'Policy Characteristics'!$C:$C,0))),"",INDEX('Policy Characteristics'!F:F,MATCH($C1123,'Policy Characteristics'!$C:$C,0)))</f>
        <v>0</v>
      </c>
      <c r="M1123" s="222">
        <f>IF(ISBLANK(INDEX('Policy Characteristics'!G:G,MATCH($C1123,'Policy Characteristics'!$C:$C,0))),"",INDEX('Policy Characteristics'!G:G,MATCH($C1123,'Policy Characteristics'!$C:$C,0)))</f>
        <v>1</v>
      </c>
      <c r="N1123" s="222">
        <f>IF(ISBLANK(INDEX('Policy Characteristics'!H:H,MATCH($C1123,'Policy Characteristics'!$C:$C,0))),"",INDEX('Policy Characteristics'!H:H,MATCH($C1123,'Policy Characteristics'!$C:$C,0)))</f>
        <v>0.01</v>
      </c>
      <c r="O1123" s="354" t="str">
        <f>IF(ISBLANK(INDEX('Policy Characteristics'!I:I,MATCH($C1123,'Policy Characteristics'!$C:$C,0))),"",INDEX('Policy Characteristics'!I:I,MATCH($C1123,'Policy Characteristics'!$C:$C,0)))</f>
        <v>% of potential achieved</v>
      </c>
      <c r="P1123" s="354" t="str">
        <f>IF(ISBLANK(INDEX('Policy Characteristics'!J:J,MATCH($C1123,'Policy Characteristics'!$C:$C,0))),"",INDEX('Policy Characteristics'!J:J,MATCH($C1123,'Policy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3" s="354" t="str">
        <f>IF(ISBLANK(INDEX('Policy Characteristics'!K:K,MATCH($C1123,'Policy Characteristics'!$C:$C,0))),"",INDEX('Policy Characteristics'!K:K,MATCH($C1123,'Policy Characteristics'!$C:$C,0)))</f>
        <v/>
      </c>
      <c r="R1123" s="354" t="str">
        <f>IF(ISBLANK(INDEX('Policy Characteristics'!L:L,MATCH($C1123,'Policy Characteristics'!$C:$C,0))),"",INDEX('Policy Characteristics'!L:L,MATCH($C1123,'Policy Characteristics'!$C:$C,0)))</f>
        <v/>
      </c>
    </row>
    <row r="1124" spans="1:18" s="345" customFormat="1" ht="19.899999999999999" customHeight="1">
      <c r="A1124" s="354" t="str">
        <f>IF(ISBLANK(INDEX('Policy Characteristics'!A:A,MATCH($C1124,'Policy Characteristics'!$C:$C,0))),"",INDEX('Policy Characteristics'!A:A,MATCH($C1124,'Policy Characteristics'!$C:$C,0)))</f>
        <v>Industry</v>
      </c>
      <c r="B1124" s="366" t="str">
        <f>IF(ISBLANK(INDEX('Policy Characteristics'!B:B,MATCH($C1124,'Policy Characteristics'!$C:$C,0))),"",INDEX('Policy Characteristics'!B:B,MATCH($C1124,'Policy Characteristics'!$C:$C,0)))</f>
        <v>Feedstock Shifting</v>
      </c>
      <c r="C1124" s="354" t="str">
        <f t="shared" si="45"/>
        <v>Fraction of Feedstock Shifted</v>
      </c>
      <c r="D1124" s="348" t="s">
        <v>830</v>
      </c>
      <c r="E1124" s="253" t="s">
        <v>863</v>
      </c>
      <c r="F1124" t="s">
        <v>831</v>
      </c>
      <c r="G1124" s="253" t="s">
        <v>864</v>
      </c>
      <c r="H1124" s="241">
        <v>2695</v>
      </c>
      <c r="I1124" s="367" t="s">
        <v>680</v>
      </c>
      <c r="J1124" s="368" t="str">
        <f>IF(ISBLANK(INDEX('Policy Characteristics'!D:D,MATCH($C1124,'Policy Characteristics'!$C:$C,0))),"",INDEX('Policy Characteristics'!D:D,MATCH($C1124,'Policy Characteristics'!$C:$C,0)))</f>
        <v>Feedstock Shifting</v>
      </c>
      <c r="K1124" s="354" t="str">
        <f>IF(ISBLANK(INDEX('Policy Characteristics'!E:E,MATCH($C1124,'Policy Characteristics'!$C:$C,0))),"",INDEX('Policy Characteristics'!E:E,MATCH($C1124,'Policy Characteristics'!$C:$C,0)))</f>
        <v>indst feedstock shifting</v>
      </c>
      <c r="L1124" s="222">
        <f>IF(ISBLANK(INDEX('Policy Characteristics'!F:F,MATCH($C1124,'Policy Characteristics'!$C:$C,0))),"",INDEX('Policy Characteristics'!F:F,MATCH($C1124,'Policy Characteristics'!$C:$C,0)))</f>
        <v>0</v>
      </c>
      <c r="M1124" s="222">
        <f>IF(ISBLANK(INDEX('Policy Characteristics'!G:G,MATCH($C1124,'Policy Characteristics'!$C:$C,0))),"",INDEX('Policy Characteristics'!G:G,MATCH($C1124,'Policy Characteristics'!$C:$C,0)))</f>
        <v>1</v>
      </c>
      <c r="N1124" s="222">
        <f>IF(ISBLANK(INDEX('Policy Characteristics'!H:H,MATCH($C1124,'Policy Characteristics'!$C:$C,0))),"",INDEX('Policy Characteristics'!H:H,MATCH($C1124,'Policy Characteristics'!$C:$C,0)))</f>
        <v>0.01</v>
      </c>
      <c r="O1124" s="354" t="str">
        <f>IF(ISBLANK(INDEX('Policy Characteristics'!I:I,MATCH($C1124,'Policy Characteristics'!$C:$C,0))),"",INDEX('Policy Characteristics'!I:I,MATCH($C1124,'Policy Characteristics'!$C:$C,0)))</f>
        <v>% of potential achieved</v>
      </c>
      <c r="P1124" s="354" t="str">
        <f>IF(ISBLANK(INDEX('Policy Characteristics'!J:J,MATCH($C1124,'Policy Characteristics'!$C:$C,0))),"",INDEX('Policy Characteristics'!J:J,MATCH($C1124,'Policy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4" s="354" t="str">
        <f>IF(ISBLANK(INDEX('Policy Characteristics'!K:K,MATCH($C1124,'Policy Characteristics'!$C:$C,0))),"",INDEX('Policy Characteristics'!K:K,MATCH($C1124,'Policy Characteristics'!$C:$C,0)))</f>
        <v/>
      </c>
      <c r="R1124" s="354" t="str">
        <f>IF(ISBLANK(INDEX('Policy Characteristics'!L:L,MATCH($C1124,'Policy Characteristics'!$C:$C,0))),"",INDEX('Policy Characteristics'!L:L,MATCH($C1124,'Policy Characteristics'!$C:$C,0)))</f>
        <v/>
      </c>
    </row>
    <row r="1125" spans="1:18" s="345" customFormat="1" ht="19.899999999999999" customHeight="1">
      <c r="A1125" s="354" t="str">
        <f>IF(ISBLANK(INDEX('Policy Characteristics'!A:A,MATCH($C1125,'Policy Characteristics'!$C:$C,0))),"",INDEX('Policy Characteristics'!A:A,MATCH($C1125,'Policy Characteristics'!$C:$C,0)))</f>
        <v>Industry</v>
      </c>
      <c r="B1125" s="366" t="str">
        <f>IF(ISBLANK(INDEX('Policy Characteristics'!B:B,MATCH($C1125,'Policy Characteristics'!$C:$C,0))),"",INDEX('Policy Characteristics'!B:B,MATCH($C1125,'Policy Characteristics'!$C:$C,0)))</f>
        <v>Feedstock Shifting</v>
      </c>
      <c r="C1125" s="354" t="str">
        <f t="shared" si="45"/>
        <v>Fraction of Feedstock Shifted</v>
      </c>
      <c r="D1125" s="348" t="s">
        <v>830</v>
      </c>
      <c r="E1125" s="253" t="s">
        <v>865</v>
      </c>
      <c r="F1125" t="s">
        <v>831</v>
      </c>
      <c r="G1125" s="253" t="s">
        <v>866</v>
      </c>
      <c r="H1125" s="241">
        <v>2696</v>
      </c>
      <c r="I1125" s="367" t="s">
        <v>680</v>
      </c>
      <c r="J1125" s="368" t="str">
        <f>IF(ISBLANK(INDEX('Policy Characteristics'!D:D,MATCH($C1125,'Policy Characteristics'!$C:$C,0))),"",INDEX('Policy Characteristics'!D:D,MATCH($C1125,'Policy Characteristics'!$C:$C,0)))</f>
        <v>Feedstock Shifting</v>
      </c>
      <c r="K1125" s="354" t="str">
        <f>IF(ISBLANK(INDEX('Policy Characteristics'!E:E,MATCH($C1125,'Policy Characteristics'!$C:$C,0))),"",INDEX('Policy Characteristics'!E:E,MATCH($C1125,'Policy Characteristics'!$C:$C,0)))</f>
        <v>indst feedstock shifting</v>
      </c>
      <c r="L1125" s="222">
        <f>IF(ISBLANK(INDEX('Policy Characteristics'!F:F,MATCH($C1125,'Policy Characteristics'!$C:$C,0))),"",INDEX('Policy Characteristics'!F:F,MATCH($C1125,'Policy Characteristics'!$C:$C,0)))</f>
        <v>0</v>
      </c>
      <c r="M1125" s="222">
        <f>IF(ISBLANK(INDEX('Policy Characteristics'!G:G,MATCH($C1125,'Policy Characteristics'!$C:$C,0))),"",INDEX('Policy Characteristics'!G:G,MATCH($C1125,'Policy Characteristics'!$C:$C,0)))</f>
        <v>1</v>
      </c>
      <c r="N1125" s="222">
        <f>IF(ISBLANK(INDEX('Policy Characteristics'!H:H,MATCH($C1125,'Policy Characteristics'!$C:$C,0))),"",INDEX('Policy Characteristics'!H:H,MATCH($C1125,'Policy Characteristics'!$C:$C,0)))</f>
        <v>0.01</v>
      </c>
      <c r="O1125" s="354" t="str">
        <f>IF(ISBLANK(INDEX('Policy Characteristics'!I:I,MATCH($C1125,'Policy Characteristics'!$C:$C,0))),"",INDEX('Policy Characteristics'!I:I,MATCH($C1125,'Policy Characteristics'!$C:$C,0)))</f>
        <v>% of potential achieved</v>
      </c>
      <c r="P1125" s="354" t="str">
        <f>IF(ISBLANK(INDEX('Policy Characteristics'!J:J,MATCH($C1125,'Policy Characteristics'!$C:$C,0))),"",INDEX('Policy Characteristics'!J:J,MATCH($C1125,'Policy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5" s="354" t="str">
        <f>IF(ISBLANK(INDEX('Policy Characteristics'!K:K,MATCH($C1125,'Policy Characteristics'!$C:$C,0))),"",INDEX('Policy Characteristics'!K:K,MATCH($C1125,'Policy Characteristics'!$C:$C,0)))</f>
        <v/>
      </c>
      <c r="R1125" s="354" t="str">
        <f>IF(ISBLANK(INDEX('Policy Characteristics'!L:L,MATCH($C1125,'Policy Characteristics'!$C:$C,0))),"",INDEX('Policy Characteristics'!L:L,MATCH($C1125,'Policy Characteristics'!$C:$C,0)))</f>
        <v/>
      </c>
    </row>
    <row r="1126" spans="1:18" s="345" customFormat="1" ht="19.899999999999999" customHeight="1">
      <c r="A1126" s="354" t="str">
        <f>IF(ISBLANK(INDEX('Policy Characteristics'!A:A,MATCH($C1126,'Policy Characteristics'!$C:$C,0))),"",INDEX('Policy Characteristics'!A:A,MATCH($C1126,'Policy Characteristics'!$C:$C,0)))</f>
        <v>Industry</v>
      </c>
      <c r="B1126" s="366" t="str">
        <f>IF(ISBLANK(INDEX('Policy Characteristics'!B:B,MATCH($C1126,'Policy Characteristics'!$C:$C,0))),"",INDEX('Policy Characteristics'!B:B,MATCH($C1126,'Policy Characteristics'!$C:$C,0)))</f>
        <v>Feedstock Shifting</v>
      </c>
      <c r="C1126" s="354" t="str">
        <f t="shared" si="45"/>
        <v>Fraction of Feedstock Shifted</v>
      </c>
      <c r="D1126" s="348" t="s">
        <v>830</v>
      </c>
      <c r="E1126" s="253" t="s">
        <v>867</v>
      </c>
      <c r="F1126" t="s">
        <v>831</v>
      </c>
      <c r="G1126" s="253" t="s">
        <v>868</v>
      </c>
      <c r="H1126" s="241">
        <v>2697</v>
      </c>
      <c r="I1126" s="367" t="s">
        <v>680</v>
      </c>
      <c r="J1126" s="368" t="str">
        <f>IF(ISBLANK(INDEX('Policy Characteristics'!D:D,MATCH($C1126,'Policy Characteristics'!$C:$C,0))),"",INDEX('Policy Characteristics'!D:D,MATCH($C1126,'Policy Characteristics'!$C:$C,0)))</f>
        <v>Feedstock Shifting</v>
      </c>
      <c r="K1126" s="354" t="str">
        <f>IF(ISBLANK(INDEX('Policy Characteristics'!E:E,MATCH($C1126,'Policy Characteristics'!$C:$C,0))),"",INDEX('Policy Characteristics'!E:E,MATCH($C1126,'Policy Characteristics'!$C:$C,0)))</f>
        <v>indst feedstock shifting</v>
      </c>
      <c r="L1126" s="222">
        <f>IF(ISBLANK(INDEX('Policy Characteristics'!F:F,MATCH($C1126,'Policy Characteristics'!$C:$C,0))),"",INDEX('Policy Characteristics'!F:F,MATCH($C1126,'Policy Characteristics'!$C:$C,0)))</f>
        <v>0</v>
      </c>
      <c r="M1126" s="222">
        <f>IF(ISBLANK(INDEX('Policy Characteristics'!G:G,MATCH($C1126,'Policy Characteristics'!$C:$C,0))),"",INDEX('Policy Characteristics'!G:G,MATCH($C1126,'Policy Characteristics'!$C:$C,0)))</f>
        <v>1</v>
      </c>
      <c r="N1126" s="222">
        <f>IF(ISBLANK(INDEX('Policy Characteristics'!H:H,MATCH($C1126,'Policy Characteristics'!$C:$C,0))),"",INDEX('Policy Characteristics'!H:H,MATCH($C1126,'Policy Characteristics'!$C:$C,0)))</f>
        <v>0.01</v>
      </c>
      <c r="O1126" s="354" t="str">
        <f>IF(ISBLANK(INDEX('Policy Characteristics'!I:I,MATCH($C1126,'Policy Characteristics'!$C:$C,0))),"",INDEX('Policy Characteristics'!I:I,MATCH($C1126,'Policy Characteristics'!$C:$C,0)))</f>
        <v>% of potential achieved</v>
      </c>
      <c r="P1126" s="354" t="str">
        <f>IF(ISBLANK(INDEX('Policy Characteristics'!J:J,MATCH($C1126,'Policy Characteristics'!$C:$C,0))),"",INDEX('Policy Characteristics'!J:J,MATCH($C1126,'Policy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6" s="354" t="str">
        <f>IF(ISBLANK(INDEX('Policy Characteristics'!K:K,MATCH($C1126,'Policy Characteristics'!$C:$C,0))),"",INDEX('Policy Characteristics'!K:K,MATCH($C1126,'Policy Characteristics'!$C:$C,0)))</f>
        <v/>
      </c>
      <c r="R1126" s="354" t="str">
        <f>IF(ISBLANK(INDEX('Policy Characteristics'!L:L,MATCH($C1126,'Policy Characteristics'!$C:$C,0))),"",INDEX('Policy Characteristics'!L:L,MATCH($C1126,'Policy Characteristics'!$C:$C,0)))</f>
        <v/>
      </c>
    </row>
    <row r="1127" spans="1:18" s="345" customFormat="1" ht="19.899999999999999" customHeight="1">
      <c r="A1127" s="354" t="str">
        <f>IF(ISBLANK(INDEX('Policy Characteristics'!A:A,MATCH($C1127,'Policy Characteristics'!$C:$C,0))),"",INDEX('Policy Characteristics'!A:A,MATCH($C1127,'Policy Characteristics'!$C:$C,0)))</f>
        <v>Industry</v>
      </c>
      <c r="B1127" s="366" t="str">
        <f>IF(ISBLANK(INDEX('Policy Characteristics'!B:B,MATCH($C1127,'Policy Characteristics'!$C:$C,0))),"",INDEX('Policy Characteristics'!B:B,MATCH($C1127,'Policy Characteristics'!$C:$C,0)))</f>
        <v>Feedstock Shifting</v>
      </c>
      <c r="C1127" s="354" t="str">
        <f t="shared" si="45"/>
        <v>Fraction of Feedstock Shifted</v>
      </c>
      <c r="D1127" s="348" t="s">
        <v>830</v>
      </c>
      <c r="E1127" s="253" t="s">
        <v>869</v>
      </c>
      <c r="F1127" t="s">
        <v>831</v>
      </c>
      <c r="G1127" s="253" t="s">
        <v>870</v>
      </c>
      <c r="H1127" s="241">
        <v>2698</v>
      </c>
      <c r="I1127" s="367" t="s">
        <v>680</v>
      </c>
      <c r="J1127" s="368" t="str">
        <f>IF(ISBLANK(INDEX('Policy Characteristics'!D:D,MATCH($C1127,'Policy Characteristics'!$C:$C,0))),"",INDEX('Policy Characteristics'!D:D,MATCH($C1127,'Policy Characteristics'!$C:$C,0)))</f>
        <v>Feedstock Shifting</v>
      </c>
      <c r="K1127" s="354" t="str">
        <f>IF(ISBLANK(INDEX('Policy Characteristics'!E:E,MATCH($C1127,'Policy Characteristics'!$C:$C,0))),"",INDEX('Policy Characteristics'!E:E,MATCH($C1127,'Policy Characteristics'!$C:$C,0)))</f>
        <v>indst feedstock shifting</v>
      </c>
      <c r="L1127" s="222">
        <f>IF(ISBLANK(INDEX('Policy Characteristics'!F:F,MATCH($C1127,'Policy Characteristics'!$C:$C,0))),"",INDEX('Policy Characteristics'!F:F,MATCH($C1127,'Policy Characteristics'!$C:$C,0)))</f>
        <v>0</v>
      </c>
      <c r="M1127" s="222">
        <f>IF(ISBLANK(INDEX('Policy Characteristics'!G:G,MATCH($C1127,'Policy Characteristics'!$C:$C,0))),"",INDEX('Policy Characteristics'!G:G,MATCH($C1127,'Policy Characteristics'!$C:$C,0)))</f>
        <v>1</v>
      </c>
      <c r="N1127" s="222">
        <f>IF(ISBLANK(INDEX('Policy Characteristics'!H:H,MATCH($C1127,'Policy Characteristics'!$C:$C,0))),"",INDEX('Policy Characteristics'!H:H,MATCH($C1127,'Policy Characteristics'!$C:$C,0)))</f>
        <v>0.01</v>
      </c>
      <c r="O1127" s="354" t="str">
        <f>IF(ISBLANK(INDEX('Policy Characteristics'!I:I,MATCH($C1127,'Policy Characteristics'!$C:$C,0))),"",INDEX('Policy Characteristics'!I:I,MATCH($C1127,'Policy Characteristics'!$C:$C,0)))</f>
        <v>% of potential achieved</v>
      </c>
      <c r="P1127" s="354" t="str">
        <f>IF(ISBLANK(INDEX('Policy Characteristics'!J:J,MATCH($C1127,'Policy Characteristics'!$C:$C,0))),"",INDEX('Policy Characteristics'!J:J,MATCH($C1127,'Policy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7" s="354" t="str">
        <f>IF(ISBLANK(INDEX('Policy Characteristics'!K:K,MATCH($C1127,'Policy Characteristics'!$C:$C,0))),"",INDEX('Policy Characteristics'!K:K,MATCH($C1127,'Policy Characteristics'!$C:$C,0)))</f>
        <v/>
      </c>
      <c r="R1127" s="354" t="str">
        <f>IF(ISBLANK(INDEX('Policy Characteristics'!L:L,MATCH($C1127,'Policy Characteristics'!$C:$C,0))),"",INDEX('Policy Characteristics'!L:L,MATCH($C1127,'Policy Characteristics'!$C:$C,0)))</f>
        <v/>
      </c>
    </row>
    <row r="1128" spans="1:18" s="345" customFormat="1" ht="19.899999999999999" customHeight="1">
      <c r="A1128" s="354" t="str">
        <f>IF(ISBLANK(INDEX('Policy Characteristics'!A:A,MATCH($C1128,'Policy Characteristics'!$C:$C,0))),"",INDEX('Policy Characteristics'!A:A,MATCH($C1128,'Policy Characteristics'!$C:$C,0)))</f>
        <v>Industry</v>
      </c>
      <c r="B1128" s="366" t="str">
        <f>IF(ISBLANK(INDEX('Policy Characteristics'!B:B,MATCH($C1128,'Policy Characteristics'!$C:$C,0))),"",INDEX('Policy Characteristics'!B:B,MATCH($C1128,'Policy Characteristics'!$C:$C,0)))</f>
        <v>Feedstock Shifting</v>
      </c>
      <c r="C1128" s="354" t="str">
        <f t="shared" si="45"/>
        <v>Fraction of Feedstock Shifted</v>
      </c>
      <c r="D1128" s="348" t="s">
        <v>830</v>
      </c>
      <c r="E1128" s="253" t="s">
        <v>871</v>
      </c>
      <c r="F1128" t="s">
        <v>831</v>
      </c>
      <c r="G1128" s="253" t="s">
        <v>872</v>
      </c>
      <c r="H1128" s="241">
        <v>2699</v>
      </c>
      <c r="I1128" s="367" t="s">
        <v>680</v>
      </c>
      <c r="J1128" s="368" t="str">
        <f>IF(ISBLANK(INDEX('Policy Characteristics'!D:D,MATCH($C1128,'Policy Characteristics'!$C:$C,0))),"",INDEX('Policy Characteristics'!D:D,MATCH($C1128,'Policy Characteristics'!$C:$C,0)))</f>
        <v>Feedstock Shifting</v>
      </c>
      <c r="K1128" s="354" t="str">
        <f>IF(ISBLANK(INDEX('Policy Characteristics'!E:E,MATCH($C1128,'Policy Characteristics'!$C:$C,0))),"",INDEX('Policy Characteristics'!E:E,MATCH($C1128,'Policy Characteristics'!$C:$C,0)))</f>
        <v>indst feedstock shifting</v>
      </c>
      <c r="L1128" s="222">
        <f>IF(ISBLANK(INDEX('Policy Characteristics'!F:F,MATCH($C1128,'Policy Characteristics'!$C:$C,0))),"",INDEX('Policy Characteristics'!F:F,MATCH($C1128,'Policy Characteristics'!$C:$C,0)))</f>
        <v>0</v>
      </c>
      <c r="M1128" s="222">
        <f>IF(ISBLANK(INDEX('Policy Characteristics'!G:G,MATCH($C1128,'Policy Characteristics'!$C:$C,0))),"",INDEX('Policy Characteristics'!G:G,MATCH($C1128,'Policy Characteristics'!$C:$C,0)))</f>
        <v>1</v>
      </c>
      <c r="N1128" s="222">
        <f>IF(ISBLANK(INDEX('Policy Characteristics'!H:H,MATCH($C1128,'Policy Characteristics'!$C:$C,0))),"",INDEX('Policy Characteristics'!H:H,MATCH($C1128,'Policy Characteristics'!$C:$C,0)))</f>
        <v>0.01</v>
      </c>
      <c r="O1128" s="354" t="str">
        <f>IF(ISBLANK(INDEX('Policy Characteristics'!I:I,MATCH($C1128,'Policy Characteristics'!$C:$C,0))),"",INDEX('Policy Characteristics'!I:I,MATCH($C1128,'Policy Characteristics'!$C:$C,0)))</f>
        <v>% of potential achieved</v>
      </c>
      <c r="P1128" s="354" t="str">
        <f>IF(ISBLANK(INDEX('Policy Characteristics'!J:J,MATCH($C1128,'Policy Characteristics'!$C:$C,0))),"",INDEX('Policy Characteristics'!J:J,MATCH($C1128,'Policy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8" s="354" t="str">
        <f>IF(ISBLANK(INDEX('Policy Characteristics'!K:K,MATCH($C1128,'Policy Characteristics'!$C:$C,0))),"",INDEX('Policy Characteristics'!K:K,MATCH($C1128,'Policy Characteristics'!$C:$C,0)))</f>
        <v/>
      </c>
      <c r="R1128" s="354" t="str">
        <f>IF(ISBLANK(INDEX('Policy Characteristics'!L:L,MATCH($C1128,'Policy Characteristics'!$C:$C,0))),"",INDEX('Policy Characteristics'!L:L,MATCH($C1128,'Policy Characteristics'!$C:$C,0)))</f>
        <v/>
      </c>
    </row>
    <row r="1129" spans="1:18" s="345" customFormat="1" ht="19.899999999999999" customHeight="1">
      <c r="A1129" s="354" t="str">
        <f>IF(ISBLANK(INDEX('Policy Characteristics'!A:A,MATCH($C1129,'Policy Characteristics'!$C:$C,0))),"",INDEX('Policy Characteristics'!A:A,MATCH($C1129,'Policy Characteristics'!$C:$C,0)))</f>
        <v>Industry</v>
      </c>
      <c r="B1129" s="366" t="str">
        <f>IF(ISBLANK(INDEX('Policy Characteristics'!B:B,MATCH($C1129,'Policy Characteristics'!$C:$C,0))),"",INDEX('Policy Characteristics'!B:B,MATCH($C1129,'Policy Characteristics'!$C:$C,0)))</f>
        <v>Feedstock Shifting</v>
      </c>
      <c r="C1129" s="354" t="str">
        <f t="shared" si="45"/>
        <v>Fraction of Feedstock Shifted</v>
      </c>
      <c r="D1129" s="348" t="s">
        <v>832</v>
      </c>
      <c r="E1129" s="253" t="s">
        <v>853</v>
      </c>
      <c r="F1129" t="s">
        <v>833</v>
      </c>
      <c r="G1129" s="253" t="s">
        <v>854</v>
      </c>
      <c r="H1129" s="241">
        <v>2700</v>
      </c>
      <c r="I1129" s="367" t="s">
        <v>680</v>
      </c>
      <c r="J1129" s="368" t="str">
        <f>IF(ISBLANK(INDEX('Policy Characteristics'!D:D,MATCH($C1129,'Policy Characteristics'!$C:$C,0))),"",INDEX('Policy Characteristics'!D:D,MATCH($C1129,'Policy Characteristics'!$C:$C,0)))</f>
        <v>Feedstock Shifting</v>
      </c>
      <c r="K1129" s="354" t="str">
        <f>IF(ISBLANK(INDEX('Policy Characteristics'!E:E,MATCH($C1129,'Policy Characteristics'!$C:$C,0))),"",INDEX('Policy Characteristics'!E:E,MATCH($C1129,'Policy Characteristics'!$C:$C,0)))</f>
        <v>indst feedstock shifting</v>
      </c>
      <c r="L1129" s="222">
        <f>IF(ISBLANK(INDEX('Policy Characteristics'!F:F,MATCH($C1129,'Policy Characteristics'!$C:$C,0))),"",INDEX('Policy Characteristics'!F:F,MATCH($C1129,'Policy Characteristics'!$C:$C,0)))</f>
        <v>0</v>
      </c>
      <c r="M1129" s="222">
        <f>IF(ISBLANK(INDEX('Policy Characteristics'!G:G,MATCH($C1129,'Policy Characteristics'!$C:$C,0))),"",INDEX('Policy Characteristics'!G:G,MATCH($C1129,'Policy Characteristics'!$C:$C,0)))</f>
        <v>1</v>
      </c>
      <c r="N1129" s="222">
        <f>IF(ISBLANK(INDEX('Policy Characteristics'!H:H,MATCH($C1129,'Policy Characteristics'!$C:$C,0))),"",INDEX('Policy Characteristics'!H:H,MATCH($C1129,'Policy Characteristics'!$C:$C,0)))</f>
        <v>0.01</v>
      </c>
      <c r="O1129" s="354" t="str">
        <f>IF(ISBLANK(INDEX('Policy Characteristics'!I:I,MATCH($C1129,'Policy Characteristics'!$C:$C,0))),"",INDEX('Policy Characteristics'!I:I,MATCH($C1129,'Policy Characteristics'!$C:$C,0)))</f>
        <v>% of potential achieved</v>
      </c>
      <c r="P1129" s="354" t="str">
        <f>IF(ISBLANK(INDEX('Policy Characteristics'!J:J,MATCH($C1129,'Policy Characteristics'!$C:$C,0))),"",INDEX('Policy Characteristics'!J:J,MATCH($C1129,'Policy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9" s="354" t="str">
        <f>IF(ISBLANK(INDEX('Policy Characteristics'!K:K,MATCH($C1129,'Policy Characteristics'!$C:$C,0))),"",INDEX('Policy Characteristics'!K:K,MATCH($C1129,'Policy Characteristics'!$C:$C,0)))</f>
        <v/>
      </c>
      <c r="R1129" s="354" t="str">
        <f>IF(ISBLANK(INDEX('Policy Characteristics'!L:L,MATCH($C1129,'Policy Characteristics'!$C:$C,0))),"",INDEX('Policy Characteristics'!L:L,MATCH($C1129,'Policy Characteristics'!$C:$C,0)))</f>
        <v/>
      </c>
    </row>
    <row r="1130" spans="1:18" s="345" customFormat="1" ht="19.899999999999999" customHeight="1">
      <c r="A1130" s="354" t="str">
        <f>IF(ISBLANK(INDEX('Policy Characteristics'!A:A,MATCH($C1130,'Policy Characteristics'!$C:$C,0))),"",INDEX('Policy Characteristics'!A:A,MATCH($C1130,'Policy Characteristics'!$C:$C,0)))</f>
        <v>Industry</v>
      </c>
      <c r="B1130" s="366" t="str">
        <f>IF(ISBLANK(INDEX('Policy Characteristics'!B:B,MATCH($C1130,'Policy Characteristics'!$C:$C,0))),"",INDEX('Policy Characteristics'!B:B,MATCH($C1130,'Policy Characteristics'!$C:$C,0)))</f>
        <v>Feedstock Shifting</v>
      </c>
      <c r="C1130" s="354" t="str">
        <f t="shared" si="45"/>
        <v>Fraction of Feedstock Shifted</v>
      </c>
      <c r="D1130" s="348" t="s">
        <v>832</v>
      </c>
      <c r="E1130" s="253" t="s">
        <v>855</v>
      </c>
      <c r="F1130" t="s">
        <v>833</v>
      </c>
      <c r="G1130" s="253" t="s">
        <v>856</v>
      </c>
      <c r="H1130" s="241">
        <v>2701</v>
      </c>
      <c r="I1130" s="367" t="s">
        <v>680</v>
      </c>
      <c r="J1130" s="368" t="str">
        <f>IF(ISBLANK(INDEX('Policy Characteristics'!D:D,MATCH($C1130,'Policy Characteristics'!$C:$C,0))),"",INDEX('Policy Characteristics'!D:D,MATCH($C1130,'Policy Characteristics'!$C:$C,0)))</f>
        <v>Feedstock Shifting</v>
      </c>
      <c r="K1130" s="354" t="str">
        <f>IF(ISBLANK(INDEX('Policy Characteristics'!E:E,MATCH($C1130,'Policy Characteristics'!$C:$C,0))),"",INDEX('Policy Characteristics'!E:E,MATCH($C1130,'Policy Characteristics'!$C:$C,0)))</f>
        <v>indst feedstock shifting</v>
      </c>
      <c r="L1130" s="222">
        <f>IF(ISBLANK(INDEX('Policy Characteristics'!F:F,MATCH($C1130,'Policy Characteristics'!$C:$C,0))),"",INDEX('Policy Characteristics'!F:F,MATCH($C1130,'Policy Characteristics'!$C:$C,0)))</f>
        <v>0</v>
      </c>
      <c r="M1130" s="222">
        <f>IF(ISBLANK(INDEX('Policy Characteristics'!G:G,MATCH($C1130,'Policy Characteristics'!$C:$C,0))),"",INDEX('Policy Characteristics'!G:G,MATCH($C1130,'Policy Characteristics'!$C:$C,0)))</f>
        <v>1</v>
      </c>
      <c r="N1130" s="222">
        <f>IF(ISBLANK(INDEX('Policy Characteristics'!H:H,MATCH($C1130,'Policy Characteristics'!$C:$C,0))),"",INDEX('Policy Characteristics'!H:H,MATCH($C1130,'Policy Characteristics'!$C:$C,0)))</f>
        <v>0.01</v>
      </c>
      <c r="O1130" s="354" t="str">
        <f>IF(ISBLANK(INDEX('Policy Characteristics'!I:I,MATCH($C1130,'Policy Characteristics'!$C:$C,0))),"",INDEX('Policy Characteristics'!I:I,MATCH($C1130,'Policy Characteristics'!$C:$C,0)))</f>
        <v>% of potential achieved</v>
      </c>
      <c r="P1130" s="354" t="str">
        <f>IF(ISBLANK(INDEX('Policy Characteristics'!J:J,MATCH($C1130,'Policy Characteristics'!$C:$C,0))),"",INDEX('Policy Characteristics'!J:J,MATCH($C1130,'Policy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0" s="354" t="str">
        <f>IF(ISBLANK(INDEX('Policy Characteristics'!K:K,MATCH($C1130,'Policy Characteristics'!$C:$C,0))),"",INDEX('Policy Characteristics'!K:K,MATCH($C1130,'Policy Characteristics'!$C:$C,0)))</f>
        <v/>
      </c>
      <c r="R1130" s="354" t="str">
        <f>IF(ISBLANK(INDEX('Policy Characteristics'!L:L,MATCH($C1130,'Policy Characteristics'!$C:$C,0))),"",INDEX('Policy Characteristics'!L:L,MATCH($C1130,'Policy Characteristics'!$C:$C,0)))</f>
        <v/>
      </c>
    </row>
    <row r="1131" spans="1:18" s="345" customFormat="1" ht="19.899999999999999" customHeight="1">
      <c r="A1131" s="354" t="str">
        <f>IF(ISBLANK(INDEX('Policy Characteristics'!A:A,MATCH($C1131,'Policy Characteristics'!$C:$C,0))),"",INDEX('Policy Characteristics'!A:A,MATCH($C1131,'Policy Characteristics'!$C:$C,0)))</f>
        <v>Industry</v>
      </c>
      <c r="B1131" s="366" t="str">
        <f>IF(ISBLANK(INDEX('Policy Characteristics'!B:B,MATCH($C1131,'Policy Characteristics'!$C:$C,0))),"",INDEX('Policy Characteristics'!B:B,MATCH($C1131,'Policy Characteristics'!$C:$C,0)))</f>
        <v>Feedstock Shifting</v>
      </c>
      <c r="C1131" s="354" t="str">
        <f t="shared" si="45"/>
        <v>Fraction of Feedstock Shifted</v>
      </c>
      <c r="D1131" s="348" t="s">
        <v>832</v>
      </c>
      <c r="E1131" s="253" t="s">
        <v>857</v>
      </c>
      <c r="F1131" t="s">
        <v>833</v>
      </c>
      <c r="G1131" s="253" t="s">
        <v>858</v>
      </c>
      <c r="H1131" s="241">
        <v>2702</v>
      </c>
      <c r="I1131" s="367" t="s">
        <v>680</v>
      </c>
      <c r="J1131" s="368" t="str">
        <f>IF(ISBLANK(INDEX('Policy Characteristics'!D:D,MATCH($C1131,'Policy Characteristics'!$C:$C,0))),"",INDEX('Policy Characteristics'!D:D,MATCH($C1131,'Policy Characteristics'!$C:$C,0)))</f>
        <v>Feedstock Shifting</v>
      </c>
      <c r="K1131" s="354" t="str">
        <f>IF(ISBLANK(INDEX('Policy Characteristics'!E:E,MATCH($C1131,'Policy Characteristics'!$C:$C,0))),"",INDEX('Policy Characteristics'!E:E,MATCH($C1131,'Policy Characteristics'!$C:$C,0)))</f>
        <v>indst feedstock shifting</v>
      </c>
      <c r="L1131" s="222">
        <f>IF(ISBLANK(INDEX('Policy Characteristics'!F:F,MATCH($C1131,'Policy Characteristics'!$C:$C,0))),"",INDEX('Policy Characteristics'!F:F,MATCH($C1131,'Policy Characteristics'!$C:$C,0)))</f>
        <v>0</v>
      </c>
      <c r="M1131" s="222">
        <f>IF(ISBLANK(INDEX('Policy Characteristics'!G:G,MATCH($C1131,'Policy Characteristics'!$C:$C,0))),"",INDEX('Policy Characteristics'!G:G,MATCH($C1131,'Policy Characteristics'!$C:$C,0)))</f>
        <v>1</v>
      </c>
      <c r="N1131" s="222">
        <f>IF(ISBLANK(INDEX('Policy Characteristics'!H:H,MATCH($C1131,'Policy Characteristics'!$C:$C,0))),"",INDEX('Policy Characteristics'!H:H,MATCH($C1131,'Policy Characteristics'!$C:$C,0)))</f>
        <v>0.01</v>
      </c>
      <c r="O1131" s="354" t="str">
        <f>IF(ISBLANK(INDEX('Policy Characteristics'!I:I,MATCH($C1131,'Policy Characteristics'!$C:$C,0))),"",INDEX('Policy Characteristics'!I:I,MATCH($C1131,'Policy Characteristics'!$C:$C,0)))</f>
        <v>% of potential achieved</v>
      </c>
      <c r="P1131" s="354" t="str">
        <f>IF(ISBLANK(INDEX('Policy Characteristics'!J:J,MATCH($C1131,'Policy Characteristics'!$C:$C,0))),"",INDEX('Policy Characteristics'!J:J,MATCH($C1131,'Policy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1" s="354" t="str">
        <f>IF(ISBLANK(INDEX('Policy Characteristics'!K:K,MATCH($C1131,'Policy Characteristics'!$C:$C,0))),"",INDEX('Policy Characteristics'!K:K,MATCH($C1131,'Policy Characteristics'!$C:$C,0)))</f>
        <v/>
      </c>
      <c r="R1131" s="354" t="str">
        <f>IF(ISBLANK(INDEX('Policy Characteristics'!L:L,MATCH($C1131,'Policy Characteristics'!$C:$C,0))),"",INDEX('Policy Characteristics'!L:L,MATCH($C1131,'Policy Characteristics'!$C:$C,0)))</f>
        <v/>
      </c>
    </row>
    <row r="1132" spans="1:18" s="345" customFormat="1" ht="19.899999999999999" customHeight="1">
      <c r="A1132" s="354" t="str">
        <f>IF(ISBLANK(INDEX('Policy Characteristics'!A:A,MATCH($C1132,'Policy Characteristics'!$C:$C,0))),"",INDEX('Policy Characteristics'!A:A,MATCH($C1132,'Policy Characteristics'!$C:$C,0)))</f>
        <v>Industry</v>
      </c>
      <c r="B1132" s="366" t="str">
        <f>IF(ISBLANK(INDEX('Policy Characteristics'!B:B,MATCH($C1132,'Policy Characteristics'!$C:$C,0))),"",INDEX('Policy Characteristics'!B:B,MATCH($C1132,'Policy Characteristics'!$C:$C,0)))</f>
        <v>Feedstock Shifting</v>
      </c>
      <c r="C1132" s="354" t="str">
        <f t="shared" si="45"/>
        <v>Fraction of Feedstock Shifted</v>
      </c>
      <c r="D1132" s="348" t="s">
        <v>832</v>
      </c>
      <c r="E1132" s="253" t="s">
        <v>859</v>
      </c>
      <c r="F1132" t="s">
        <v>833</v>
      </c>
      <c r="G1132" s="253" t="s">
        <v>860</v>
      </c>
      <c r="H1132" s="241">
        <v>2703</v>
      </c>
      <c r="I1132" s="367" t="s">
        <v>680</v>
      </c>
      <c r="J1132" s="368" t="str">
        <f>IF(ISBLANK(INDEX('Policy Characteristics'!D:D,MATCH($C1132,'Policy Characteristics'!$C:$C,0))),"",INDEX('Policy Characteristics'!D:D,MATCH($C1132,'Policy Characteristics'!$C:$C,0)))</f>
        <v>Feedstock Shifting</v>
      </c>
      <c r="K1132" s="354" t="str">
        <f>IF(ISBLANK(INDEX('Policy Characteristics'!E:E,MATCH($C1132,'Policy Characteristics'!$C:$C,0))),"",INDEX('Policy Characteristics'!E:E,MATCH($C1132,'Policy Characteristics'!$C:$C,0)))</f>
        <v>indst feedstock shifting</v>
      </c>
      <c r="L1132" s="222">
        <f>IF(ISBLANK(INDEX('Policy Characteristics'!F:F,MATCH($C1132,'Policy Characteristics'!$C:$C,0))),"",INDEX('Policy Characteristics'!F:F,MATCH($C1132,'Policy Characteristics'!$C:$C,0)))</f>
        <v>0</v>
      </c>
      <c r="M1132" s="222">
        <f>IF(ISBLANK(INDEX('Policy Characteristics'!G:G,MATCH($C1132,'Policy Characteristics'!$C:$C,0))),"",INDEX('Policy Characteristics'!G:G,MATCH($C1132,'Policy Characteristics'!$C:$C,0)))</f>
        <v>1</v>
      </c>
      <c r="N1132" s="222">
        <f>IF(ISBLANK(INDEX('Policy Characteristics'!H:H,MATCH($C1132,'Policy Characteristics'!$C:$C,0))),"",INDEX('Policy Characteristics'!H:H,MATCH($C1132,'Policy Characteristics'!$C:$C,0)))</f>
        <v>0.01</v>
      </c>
      <c r="O1132" s="354" t="str">
        <f>IF(ISBLANK(INDEX('Policy Characteristics'!I:I,MATCH($C1132,'Policy Characteristics'!$C:$C,0))),"",INDEX('Policy Characteristics'!I:I,MATCH($C1132,'Policy Characteristics'!$C:$C,0)))</f>
        <v>% of potential achieved</v>
      </c>
      <c r="P1132" s="354" t="str">
        <f>IF(ISBLANK(INDEX('Policy Characteristics'!J:J,MATCH($C1132,'Policy Characteristics'!$C:$C,0))),"",INDEX('Policy Characteristics'!J:J,MATCH($C1132,'Policy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2" s="354" t="str">
        <f>IF(ISBLANK(INDEX('Policy Characteristics'!K:K,MATCH($C1132,'Policy Characteristics'!$C:$C,0))),"",INDEX('Policy Characteristics'!K:K,MATCH($C1132,'Policy Characteristics'!$C:$C,0)))</f>
        <v/>
      </c>
      <c r="R1132" s="354" t="str">
        <f>IF(ISBLANK(INDEX('Policy Characteristics'!L:L,MATCH($C1132,'Policy Characteristics'!$C:$C,0))),"",INDEX('Policy Characteristics'!L:L,MATCH($C1132,'Policy Characteristics'!$C:$C,0)))</f>
        <v/>
      </c>
    </row>
    <row r="1133" spans="1:18" s="345" customFormat="1" ht="19.899999999999999" customHeight="1">
      <c r="A1133" s="354" t="str">
        <f>IF(ISBLANK(INDEX('Policy Characteristics'!A:A,MATCH($C1133,'Policy Characteristics'!$C:$C,0))),"",INDEX('Policy Characteristics'!A:A,MATCH($C1133,'Policy Characteristics'!$C:$C,0)))</f>
        <v>Industry</v>
      </c>
      <c r="B1133" s="366" t="str">
        <f>IF(ISBLANK(INDEX('Policy Characteristics'!B:B,MATCH($C1133,'Policy Characteristics'!$C:$C,0))),"",INDEX('Policy Characteristics'!B:B,MATCH($C1133,'Policy Characteristics'!$C:$C,0)))</f>
        <v>Feedstock Shifting</v>
      </c>
      <c r="C1133" s="354" t="str">
        <f t="shared" si="45"/>
        <v>Fraction of Feedstock Shifted</v>
      </c>
      <c r="D1133" s="348" t="s">
        <v>832</v>
      </c>
      <c r="E1133" s="253" t="s">
        <v>861</v>
      </c>
      <c r="F1133" t="s">
        <v>833</v>
      </c>
      <c r="G1133" s="253" t="s">
        <v>862</v>
      </c>
      <c r="H1133" s="241">
        <v>2704</v>
      </c>
      <c r="I1133" s="367" t="s">
        <v>680</v>
      </c>
      <c r="J1133" s="368" t="str">
        <f>IF(ISBLANK(INDEX('Policy Characteristics'!D:D,MATCH($C1133,'Policy Characteristics'!$C:$C,0))),"",INDEX('Policy Characteristics'!D:D,MATCH($C1133,'Policy Characteristics'!$C:$C,0)))</f>
        <v>Feedstock Shifting</v>
      </c>
      <c r="K1133" s="354" t="str">
        <f>IF(ISBLANK(INDEX('Policy Characteristics'!E:E,MATCH($C1133,'Policy Characteristics'!$C:$C,0))),"",INDEX('Policy Characteristics'!E:E,MATCH($C1133,'Policy Characteristics'!$C:$C,0)))</f>
        <v>indst feedstock shifting</v>
      </c>
      <c r="L1133" s="222">
        <f>IF(ISBLANK(INDEX('Policy Characteristics'!F:F,MATCH($C1133,'Policy Characteristics'!$C:$C,0))),"",INDEX('Policy Characteristics'!F:F,MATCH($C1133,'Policy Characteristics'!$C:$C,0)))</f>
        <v>0</v>
      </c>
      <c r="M1133" s="222">
        <f>IF(ISBLANK(INDEX('Policy Characteristics'!G:G,MATCH($C1133,'Policy Characteristics'!$C:$C,0))),"",INDEX('Policy Characteristics'!G:G,MATCH($C1133,'Policy Characteristics'!$C:$C,0)))</f>
        <v>1</v>
      </c>
      <c r="N1133" s="222">
        <f>IF(ISBLANK(INDEX('Policy Characteristics'!H:H,MATCH($C1133,'Policy Characteristics'!$C:$C,0))),"",INDEX('Policy Characteristics'!H:H,MATCH($C1133,'Policy Characteristics'!$C:$C,0)))</f>
        <v>0.01</v>
      </c>
      <c r="O1133" s="354" t="str">
        <f>IF(ISBLANK(INDEX('Policy Characteristics'!I:I,MATCH($C1133,'Policy Characteristics'!$C:$C,0))),"",INDEX('Policy Characteristics'!I:I,MATCH($C1133,'Policy Characteristics'!$C:$C,0)))</f>
        <v>% of potential achieved</v>
      </c>
      <c r="P1133" s="354" t="str">
        <f>IF(ISBLANK(INDEX('Policy Characteristics'!J:J,MATCH($C1133,'Policy Characteristics'!$C:$C,0))),"",INDEX('Policy Characteristics'!J:J,MATCH($C1133,'Policy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3" s="354" t="str">
        <f>IF(ISBLANK(INDEX('Policy Characteristics'!K:K,MATCH($C1133,'Policy Characteristics'!$C:$C,0))),"",INDEX('Policy Characteristics'!K:K,MATCH($C1133,'Policy Characteristics'!$C:$C,0)))</f>
        <v/>
      </c>
      <c r="R1133" s="354" t="str">
        <f>IF(ISBLANK(INDEX('Policy Characteristics'!L:L,MATCH($C1133,'Policy Characteristics'!$C:$C,0))),"",INDEX('Policy Characteristics'!L:L,MATCH($C1133,'Policy Characteristics'!$C:$C,0)))</f>
        <v/>
      </c>
    </row>
    <row r="1134" spans="1:18" s="345" customFormat="1" ht="19.899999999999999" customHeight="1">
      <c r="A1134" s="354" t="str">
        <f>IF(ISBLANK(INDEX('Policy Characteristics'!A:A,MATCH($C1134,'Policy Characteristics'!$C:$C,0))),"",INDEX('Policy Characteristics'!A:A,MATCH($C1134,'Policy Characteristics'!$C:$C,0)))</f>
        <v>Industry</v>
      </c>
      <c r="B1134" s="366" t="str">
        <f>IF(ISBLANK(INDEX('Policy Characteristics'!B:B,MATCH($C1134,'Policy Characteristics'!$C:$C,0))),"",INDEX('Policy Characteristics'!B:B,MATCH($C1134,'Policy Characteristics'!$C:$C,0)))</f>
        <v>Feedstock Shifting</v>
      </c>
      <c r="C1134" s="354" t="str">
        <f t="shared" si="45"/>
        <v>Fraction of Feedstock Shifted</v>
      </c>
      <c r="D1134" s="348" t="s">
        <v>832</v>
      </c>
      <c r="E1134" s="253" t="s">
        <v>863</v>
      </c>
      <c r="F1134" t="s">
        <v>833</v>
      </c>
      <c r="G1134" s="253" t="s">
        <v>864</v>
      </c>
      <c r="H1134" s="241">
        <v>2705</v>
      </c>
      <c r="I1134" s="367" t="s">
        <v>680</v>
      </c>
      <c r="J1134" s="368" t="str">
        <f>IF(ISBLANK(INDEX('Policy Characteristics'!D:D,MATCH($C1134,'Policy Characteristics'!$C:$C,0))),"",INDEX('Policy Characteristics'!D:D,MATCH($C1134,'Policy Characteristics'!$C:$C,0)))</f>
        <v>Feedstock Shifting</v>
      </c>
      <c r="K1134" s="354" t="str">
        <f>IF(ISBLANK(INDEX('Policy Characteristics'!E:E,MATCH($C1134,'Policy Characteristics'!$C:$C,0))),"",INDEX('Policy Characteristics'!E:E,MATCH($C1134,'Policy Characteristics'!$C:$C,0)))</f>
        <v>indst feedstock shifting</v>
      </c>
      <c r="L1134" s="222">
        <f>IF(ISBLANK(INDEX('Policy Characteristics'!F:F,MATCH($C1134,'Policy Characteristics'!$C:$C,0))),"",INDEX('Policy Characteristics'!F:F,MATCH($C1134,'Policy Characteristics'!$C:$C,0)))</f>
        <v>0</v>
      </c>
      <c r="M1134" s="222">
        <f>IF(ISBLANK(INDEX('Policy Characteristics'!G:G,MATCH($C1134,'Policy Characteristics'!$C:$C,0))),"",INDEX('Policy Characteristics'!G:G,MATCH($C1134,'Policy Characteristics'!$C:$C,0)))</f>
        <v>1</v>
      </c>
      <c r="N1134" s="222">
        <f>IF(ISBLANK(INDEX('Policy Characteristics'!H:H,MATCH($C1134,'Policy Characteristics'!$C:$C,0))),"",INDEX('Policy Characteristics'!H:H,MATCH($C1134,'Policy Characteristics'!$C:$C,0)))</f>
        <v>0.01</v>
      </c>
      <c r="O1134" s="354" t="str">
        <f>IF(ISBLANK(INDEX('Policy Characteristics'!I:I,MATCH($C1134,'Policy Characteristics'!$C:$C,0))),"",INDEX('Policy Characteristics'!I:I,MATCH($C1134,'Policy Characteristics'!$C:$C,0)))</f>
        <v>% of potential achieved</v>
      </c>
      <c r="P1134" s="354" t="str">
        <f>IF(ISBLANK(INDEX('Policy Characteristics'!J:J,MATCH($C1134,'Policy Characteristics'!$C:$C,0))),"",INDEX('Policy Characteristics'!J:J,MATCH($C1134,'Policy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4" s="354" t="str">
        <f>IF(ISBLANK(INDEX('Policy Characteristics'!K:K,MATCH($C1134,'Policy Characteristics'!$C:$C,0))),"",INDEX('Policy Characteristics'!K:K,MATCH($C1134,'Policy Characteristics'!$C:$C,0)))</f>
        <v/>
      </c>
      <c r="R1134" s="354" t="str">
        <f>IF(ISBLANK(INDEX('Policy Characteristics'!L:L,MATCH($C1134,'Policy Characteristics'!$C:$C,0))),"",INDEX('Policy Characteristics'!L:L,MATCH($C1134,'Policy Characteristics'!$C:$C,0)))</f>
        <v/>
      </c>
    </row>
    <row r="1135" spans="1:18" s="345" customFormat="1" ht="19.899999999999999" customHeight="1">
      <c r="A1135" s="354" t="str">
        <f>IF(ISBLANK(INDEX('Policy Characteristics'!A:A,MATCH($C1135,'Policy Characteristics'!$C:$C,0))),"",INDEX('Policy Characteristics'!A:A,MATCH($C1135,'Policy Characteristics'!$C:$C,0)))</f>
        <v>Industry</v>
      </c>
      <c r="B1135" s="366" t="str">
        <f>IF(ISBLANK(INDEX('Policy Characteristics'!B:B,MATCH($C1135,'Policy Characteristics'!$C:$C,0))),"",INDEX('Policy Characteristics'!B:B,MATCH($C1135,'Policy Characteristics'!$C:$C,0)))</f>
        <v>Feedstock Shifting</v>
      </c>
      <c r="C1135" s="354" t="str">
        <f t="shared" si="45"/>
        <v>Fraction of Feedstock Shifted</v>
      </c>
      <c r="D1135" s="348" t="s">
        <v>832</v>
      </c>
      <c r="E1135" s="253" t="s">
        <v>865</v>
      </c>
      <c r="F1135" t="s">
        <v>833</v>
      </c>
      <c r="G1135" s="253" t="s">
        <v>866</v>
      </c>
      <c r="H1135" s="241">
        <v>2706</v>
      </c>
      <c r="I1135" s="367" t="s">
        <v>680</v>
      </c>
      <c r="J1135" s="368" t="str">
        <f>IF(ISBLANK(INDEX('Policy Characteristics'!D:D,MATCH($C1135,'Policy Characteristics'!$C:$C,0))),"",INDEX('Policy Characteristics'!D:D,MATCH($C1135,'Policy Characteristics'!$C:$C,0)))</f>
        <v>Feedstock Shifting</v>
      </c>
      <c r="K1135" s="354" t="str">
        <f>IF(ISBLANK(INDEX('Policy Characteristics'!E:E,MATCH($C1135,'Policy Characteristics'!$C:$C,0))),"",INDEX('Policy Characteristics'!E:E,MATCH($C1135,'Policy Characteristics'!$C:$C,0)))</f>
        <v>indst feedstock shifting</v>
      </c>
      <c r="L1135" s="222">
        <f>IF(ISBLANK(INDEX('Policy Characteristics'!F:F,MATCH($C1135,'Policy Characteristics'!$C:$C,0))),"",INDEX('Policy Characteristics'!F:F,MATCH($C1135,'Policy Characteristics'!$C:$C,0)))</f>
        <v>0</v>
      </c>
      <c r="M1135" s="222">
        <f>IF(ISBLANK(INDEX('Policy Characteristics'!G:G,MATCH($C1135,'Policy Characteristics'!$C:$C,0))),"",INDEX('Policy Characteristics'!G:G,MATCH($C1135,'Policy Characteristics'!$C:$C,0)))</f>
        <v>1</v>
      </c>
      <c r="N1135" s="222">
        <f>IF(ISBLANK(INDEX('Policy Characteristics'!H:H,MATCH($C1135,'Policy Characteristics'!$C:$C,0))),"",INDEX('Policy Characteristics'!H:H,MATCH($C1135,'Policy Characteristics'!$C:$C,0)))</f>
        <v>0.01</v>
      </c>
      <c r="O1135" s="354" t="str">
        <f>IF(ISBLANK(INDEX('Policy Characteristics'!I:I,MATCH($C1135,'Policy Characteristics'!$C:$C,0))),"",INDEX('Policy Characteristics'!I:I,MATCH($C1135,'Policy Characteristics'!$C:$C,0)))</f>
        <v>% of potential achieved</v>
      </c>
      <c r="P1135" s="354" t="str">
        <f>IF(ISBLANK(INDEX('Policy Characteristics'!J:J,MATCH($C1135,'Policy Characteristics'!$C:$C,0))),"",INDEX('Policy Characteristics'!J:J,MATCH($C1135,'Policy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5" s="354" t="str">
        <f>IF(ISBLANK(INDEX('Policy Characteristics'!K:K,MATCH($C1135,'Policy Characteristics'!$C:$C,0))),"",INDEX('Policy Characteristics'!K:K,MATCH($C1135,'Policy Characteristics'!$C:$C,0)))</f>
        <v/>
      </c>
      <c r="R1135" s="354" t="str">
        <f>IF(ISBLANK(INDEX('Policy Characteristics'!L:L,MATCH($C1135,'Policy Characteristics'!$C:$C,0))),"",INDEX('Policy Characteristics'!L:L,MATCH($C1135,'Policy Characteristics'!$C:$C,0)))</f>
        <v/>
      </c>
    </row>
    <row r="1136" spans="1:18" s="345" customFormat="1" ht="19.899999999999999" customHeight="1">
      <c r="A1136" s="354" t="str">
        <f>IF(ISBLANK(INDEX('Policy Characteristics'!A:A,MATCH($C1136,'Policy Characteristics'!$C:$C,0))),"",INDEX('Policy Characteristics'!A:A,MATCH($C1136,'Policy Characteristics'!$C:$C,0)))</f>
        <v>Industry</v>
      </c>
      <c r="B1136" s="366" t="str">
        <f>IF(ISBLANK(INDEX('Policy Characteristics'!B:B,MATCH($C1136,'Policy Characteristics'!$C:$C,0))),"",INDEX('Policy Characteristics'!B:B,MATCH($C1136,'Policy Characteristics'!$C:$C,0)))</f>
        <v>Feedstock Shifting</v>
      </c>
      <c r="C1136" s="354" t="str">
        <f t="shared" si="45"/>
        <v>Fraction of Feedstock Shifted</v>
      </c>
      <c r="D1136" s="348" t="s">
        <v>832</v>
      </c>
      <c r="E1136" s="253" t="s">
        <v>867</v>
      </c>
      <c r="F1136" t="s">
        <v>833</v>
      </c>
      <c r="G1136" s="253" t="s">
        <v>868</v>
      </c>
      <c r="H1136" s="241">
        <v>2707</v>
      </c>
      <c r="I1136" s="367" t="s">
        <v>680</v>
      </c>
      <c r="J1136" s="368" t="str">
        <f>IF(ISBLANK(INDEX('Policy Characteristics'!D:D,MATCH($C1136,'Policy Characteristics'!$C:$C,0))),"",INDEX('Policy Characteristics'!D:D,MATCH($C1136,'Policy Characteristics'!$C:$C,0)))</f>
        <v>Feedstock Shifting</v>
      </c>
      <c r="K1136" s="354" t="str">
        <f>IF(ISBLANK(INDEX('Policy Characteristics'!E:E,MATCH($C1136,'Policy Characteristics'!$C:$C,0))),"",INDEX('Policy Characteristics'!E:E,MATCH($C1136,'Policy Characteristics'!$C:$C,0)))</f>
        <v>indst feedstock shifting</v>
      </c>
      <c r="L1136" s="222">
        <f>IF(ISBLANK(INDEX('Policy Characteristics'!F:F,MATCH($C1136,'Policy Characteristics'!$C:$C,0))),"",INDEX('Policy Characteristics'!F:F,MATCH($C1136,'Policy Characteristics'!$C:$C,0)))</f>
        <v>0</v>
      </c>
      <c r="M1136" s="222">
        <f>IF(ISBLANK(INDEX('Policy Characteristics'!G:G,MATCH($C1136,'Policy Characteristics'!$C:$C,0))),"",INDEX('Policy Characteristics'!G:G,MATCH($C1136,'Policy Characteristics'!$C:$C,0)))</f>
        <v>1</v>
      </c>
      <c r="N1136" s="222">
        <f>IF(ISBLANK(INDEX('Policy Characteristics'!H:H,MATCH($C1136,'Policy Characteristics'!$C:$C,0))),"",INDEX('Policy Characteristics'!H:H,MATCH($C1136,'Policy Characteristics'!$C:$C,0)))</f>
        <v>0.01</v>
      </c>
      <c r="O1136" s="354" t="str">
        <f>IF(ISBLANK(INDEX('Policy Characteristics'!I:I,MATCH($C1136,'Policy Characteristics'!$C:$C,0))),"",INDEX('Policy Characteristics'!I:I,MATCH($C1136,'Policy Characteristics'!$C:$C,0)))</f>
        <v>% of potential achieved</v>
      </c>
      <c r="P1136" s="354" t="str">
        <f>IF(ISBLANK(INDEX('Policy Characteristics'!J:J,MATCH($C1136,'Policy Characteristics'!$C:$C,0))),"",INDEX('Policy Characteristics'!J:J,MATCH($C1136,'Policy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6" s="354" t="str">
        <f>IF(ISBLANK(INDEX('Policy Characteristics'!K:K,MATCH($C1136,'Policy Characteristics'!$C:$C,0))),"",INDEX('Policy Characteristics'!K:K,MATCH($C1136,'Policy Characteristics'!$C:$C,0)))</f>
        <v/>
      </c>
      <c r="R1136" s="354" t="str">
        <f>IF(ISBLANK(INDEX('Policy Characteristics'!L:L,MATCH($C1136,'Policy Characteristics'!$C:$C,0))),"",INDEX('Policy Characteristics'!L:L,MATCH($C1136,'Policy Characteristics'!$C:$C,0)))</f>
        <v/>
      </c>
    </row>
    <row r="1137" spans="1:18" s="345" customFormat="1" ht="19.899999999999999" customHeight="1">
      <c r="A1137" s="354" t="str">
        <f>IF(ISBLANK(INDEX('Policy Characteristics'!A:A,MATCH($C1137,'Policy Characteristics'!$C:$C,0))),"",INDEX('Policy Characteristics'!A:A,MATCH($C1137,'Policy Characteristics'!$C:$C,0)))</f>
        <v>Industry</v>
      </c>
      <c r="B1137" s="366" t="str">
        <f>IF(ISBLANK(INDEX('Policy Characteristics'!B:B,MATCH($C1137,'Policy Characteristics'!$C:$C,0))),"",INDEX('Policy Characteristics'!B:B,MATCH($C1137,'Policy Characteristics'!$C:$C,0)))</f>
        <v>Feedstock Shifting</v>
      </c>
      <c r="C1137" s="354" t="str">
        <f t="shared" si="45"/>
        <v>Fraction of Feedstock Shifted</v>
      </c>
      <c r="D1137" s="348" t="s">
        <v>832</v>
      </c>
      <c r="E1137" s="253" t="s">
        <v>869</v>
      </c>
      <c r="F1137" t="s">
        <v>833</v>
      </c>
      <c r="G1137" s="253" t="s">
        <v>870</v>
      </c>
      <c r="H1137" s="241">
        <v>2708</v>
      </c>
      <c r="I1137" s="367" t="s">
        <v>680</v>
      </c>
      <c r="J1137" s="368" t="str">
        <f>IF(ISBLANK(INDEX('Policy Characteristics'!D:D,MATCH($C1137,'Policy Characteristics'!$C:$C,0))),"",INDEX('Policy Characteristics'!D:D,MATCH($C1137,'Policy Characteristics'!$C:$C,0)))</f>
        <v>Feedstock Shifting</v>
      </c>
      <c r="K1137" s="354" t="str">
        <f>IF(ISBLANK(INDEX('Policy Characteristics'!E:E,MATCH($C1137,'Policy Characteristics'!$C:$C,0))),"",INDEX('Policy Characteristics'!E:E,MATCH($C1137,'Policy Characteristics'!$C:$C,0)))</f>
        <v>indst feedstock shifting</v>
      </c>
      <c r="L1137" s="222">
        <f>IF(ISBLANK(INDEX('Policy Characteristics'!F:F,MATCH($C1137,'Policy Characteristics'!$C:$C,0))),"",INDEX('Policy Characteristics'!F:F,MATCH($C1137,'Policy Characteristics'!$C:$C,0)))</f>
        <v>0</v>
      </c>
      <c r="M1137" s="222">
        <f>IF(ISBLANK(INDEX('Policy Characteristics'!G:G,MATCH($C1137,'Policy Characteristics'!$C:$C,0))),"",INDEX('Policy Characteristics'!G:G,MATCH($C1137,'Policy Characteristics'!$C:$C,0)))</f>
        <v>1</v>
      </c>
      <c r="N1137" s="222">
        <f>IF(ISBLANK(INDEX('Policy Characteristics'!H:H,MATCH($C1137,'Policy Characteristics'!$C:$C,0))),"",INDEX('Policy Characteristics'!H:H,MATCH($C1137,'Policy Characteristics'!$C:$C,0)))</f>
        <v>0.01</v>
      </c>
      <c r="O1137" s="354" t="str">
        <f>IF(ISBLANK(INDEX('Policy Characteristics'!I:I,MATCH($C1137,'Policy Characteristics'!$C:$C,0))),"",INDEX('Policy Characteristics'!I:I,MATCH($C1137,'Policy Characteristics'!$C:$C,0)))</f>
        <v>% of potential achieved</v>
      </c>
      <c r="P1137" s="354" t="str">
        <f>IF(ISBLANK(INDEX('Policy Characteristics'!J:J,MATCH($C1137,'Policy Characteristics'!$C:$C,0))),"",INDEX('Policy Characteristics'!J:J,MATCH($C1137,'Policy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7" s="354" t="str">
        <f>IF(ISBLANK(INDEX('Policy Characteristics'!K:K,MATCH($C1137,'Policy Characteristics'!$C:$C,0))),"",INDEX('Policy Characteristics'!K:K,MATCH($C1137,'Policy Characteristics'!$C:$C,0)))</f>
        <v/>
      </c>
      <c r="R1137" s="354" t="str">
        <f>IF(ISBLANK(INDEX('Policy Characteristics'!L:L,MATCH($C1137,'Policy Characteristics'!$C:$C,0))),"",INDEX('Policy Characteristics'!L:L,MATCH($C1137,'Policy Characteristics'!$C:$C,0)))</f>
        <v/>
      </c>
    </row>
    <row r="1138" spans="1:18" s="345" customFormat="1" ht="19.899999999999999" customHeight="1">
      <c r="A1138" s="354" t="str">
        <f>IF(ISBLANK(INDEX('Policy Characteristics'!A:A,MATCH($C1138,'Policy Characteristics'!$C:$C,0))),"",INDEX('Policy Characteristics'!A:A,MATCH($C1138,'Policy Characteristics'!$C:$C,0)))</f>
        <v>Industry</v>
      </c>
      <c r="B1138" s="366" t="str">
        <f>IF(ISBLANK(INDEX('Policy Characteristics'!B:B,MATCH($C1138,'Policy Characteristics'!$C:$C,0))),"",INDEX('Policy Characteristics'!B:B,MATCH($C1138,'Policy Characteristics'!$C:$C,0)))</f>
        <v>Feedstock Shifting</v>
      </c>
      <c r="C1138" s="354" t="str">
        <f t="shared" si="45"/>
        <v>Fraction of Feedstock Shifted</v>
      </c>
      <c r="D1138" s="348" t="s">
        <v>832</v>
      </c>
      <c r="E1138" s="253" t="s">
        <v>871</v>
      </c>
      <c r="F1138" t="s">
        <v>833</v>
      </c>
      <c r="G1138" s="253" t="s">
        <v>872</v>
      </c>
      <c r="H1138" s="241">
        <v>2709</v>
      </c>
      <c r="I1138" s="367" t="s">
        <v>680</v>
      </c>
      <c r="J1138" s="368" t="str">
        <f>IF(ISBLANK(INDEX('Policy Characteristics'!D:D,MATCH($C1138,'Policy Characteristics'!$C:$C,0))),"",INDEX('Policy Characteristics'!D:D,MATCH($C1138,'Policy Characteristics'!$C:$C,0)))</f>
        <v>Feedstock Shifting</v>
      </c>
      <c r="K1138" s="354" t="str">
        <f>IF(ISBLANK(INDEX('Policy Characteristics'!E:E,MATCH($C1138,'Policy Characteristics'!$C:$C,0))),"",INDEX('Policy Characteristics'!E:E,MATCH($C1138,'Policy Characteristics'!$C:$C,0)))</f>
        <v>indst feedstock shifting</v>
      </c>
      <c r="L1138" s="222">
        <f>IF(ISBLANK(INDEX('Policy Characteristics'!F:F,MATCH($C1138,'Policy Characteristics'!$C:$C,0))),"",INDEX('Policy Characteristics'!F:F,MATCH($C1138,'Policy Characteristics'!$C:$C,0)))</f>
        <v>0</v>
      </c>
      <c r="M1138" s="222">
        <f>IF(ISBLANK(INDEX('Policy Characteristics'!G:G,MATCH($C1138,'Policy Characteristics'!$C:$C,0))),"",INDEX('Policy Characteristics'!G:G,MATCH($C1138,'Policy Characteristics'!$C:$C,0)))</f>
        <v>1</v>
      </c>
      <c r="N1138" s="222">
        <f>IF(ISBLANK(INDEX('Policy Characteristics'!H:H,MATCH($C1138,'Policy Characteristics'!$C:$C,0))),"",INDEX('Policy Characteristics'!H:H,MATCH($C1138,'Policy Characteristics'!$C:$C,0)))</f>
        <v>0.01</v>
      </c>
      <c r="O1138" s="354" t="str">
        <f>IF(ISBLANK(INDEX('Policy Characteristics'!I:I,MATCH($C1138,'Policy Characteristics'!$C:$C,0))),"",INDEX('Policy Characteristics'!I:I,MATCH($C1138,'Policy Characteristics'!$C:$C,0)))</f>
        <v>% of potential achieved</v>
      </c>
      <c r="P1138" s="354" t="str">
        <f>IF(ISBLANK(INDEX('Policy Characteristics'!J:J,MATCH($C1138,'Policy Characteristics'!$C:$C,0))),"",INDEX('Policy Characteristics'!J:J,MATCH($C1138,'Policy Characteristics'!$C:$C,0)))</f>
        <v xml:space="preserve">**Description:** : This policy shifts the use of fossil-fuel feedstocks to hydrogen. If this policy lever is set to 100%, it signifies that 100% of the fossil fuel currently used as feedstock in this sector is replaced by the alternative feedstock (hydrogen) within the timeframe defined by the model. The production method for this new hydrogen demand can be shifted wiht the 'Shift Hydrogen Production Pathways'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8" s="354" t="str">
        <f>IF(ISBLANK(INDEX('Policy Characteristics'!K:K,MATCH($C1138,'Policy Characteristics'!$C:$C,0))),"",INDEX('Policy Characteristics'!K:K,MATCH($C1138,'Policy Characteristics'!$C:$C,0)))</f>
        <v/>
      </c>
      <c r="R1138" s="354" t="str">
        <f>IF(ISBLANK(INDEX('Policy Characteristics'!L:L,MATCH($C1138,'Policy Characteristics'!$C:$C,0))),"",INDEX('Policy Characteristics'!L:L,MATCH($C1138,'Policy Characteristics'!$C:$C,0)))</f>
        <v/>
      </c>
    </row>
    <row r="1139" spans="1:18" s="345" customFormat="1" ht="19.899999999999999" customHeight="1">
      <c r="A1139" s="354" t="str">
        <f>IF(ISBLANK(INDEX('Policy Characteristics'!A:A,MATCH($C1139,'Policy Characteristics'!$C:$C,0))),"",INDEX('Policy Characteristics'!A:A,MATCH($C1139,'Policy Characteristics'!$C:$C,0)))</f>
        <v>Industry</v>
      </c>
      <c r="B1139" s="366" t="str">
        <f>IF(ISBLANK(INDEX('Policy Characteristics'!B:B,MATCH($C1139,'Policy Characteristics'!$C:$C,0))),"",INDEX('Policy Characteristics'!B:B,MATCH($C1139,'Policy Characteristics'!$C:$C,0)))</f>
        <v>Hydrogen Combustion</v>
      </c>
      <c r="C1139" t="s">
        <v>411</v>
      </c>
      <c r="D1139" s="253" t="s">
        <v>784</v>
      </c>
      <c r="E1139" t="s">
        <v>838</v>
      </c>
      <c r="F1139" t="s">
        <v>785</v>
      </c>
      <c r="G1139" s="253" t="s">
        <v>839</v>
      </c>
      <c r="H1139" s="18">
        <v>2034</v>
      </c>
      <c r="I1139" s="367" t="s">
        <v>680</v>
      </c>
      <c r="J1139" s="368" t="str">
        <f>IF(ISBLANK(INDEX('Policy Characteristics'!D:D,MATCH($C1139,'Policy Characteristics'!$C:$C,0))),"",INDEX('Policy Characteristics'!D:D,MATCH($C1139,'Policy Characteristics'!$C:$C,0)))</f>
        <v>Hydrogen Combustion</v>
      </c>
      <c r="K1139" s="354" t="str">
        <f>IF(ISBLANK(INDEX('Policy Characteristics'!E:E,MATCH($C1139,'Policy Characteristics'!$C:$C,0))),"",INDEX('Policy Characteristics'!E:E,MATCH($C1139,'Policy Characteristics'!$C:$C,0)))</f>
        <v>indst shift to hydrogen</v>
      </c>
      <c r="L1139" s="222">
        <f>IF(ISBLANK(INDEX('Policy Characteristics'!F:F,MATCH($C1139,'Policy Characteristics'!$C:$C,0))),"",INDEX('Policy Characteristics'!F:F,MATCH($C1139,'Policy Characteristics'!$C:$C,0)))</f>
        <v>0</v>
      </c>
      <c r="M1139" s="222">
        <f>IF(ISBLANK(INDEX('Policy Characteristics'!G:G,MATCH($C1139,'Policy Characteristics'!$C:$C,0))),"",INDEX('Policy Characteristics'!G:G,MATCH($C1139,'Policy Characteristics'!$C:$C,0)))</f>
        <v>1</v>
      </c>
      <c r="N1139" s="222">
        <f>IF(ISBLANK(INDEX('Policy Characteristics'!H:H,MATCH($C1139,'Policy Characteristics'!$C:$C,0))),"",INDEX('Policy Characteristics'!H:H,MATCH($C1139,'Policy Characteristics'!$C:$C,0)))</f>
        <v>0.01</v>
      </c>
      <c r="O1139" s="354" t="str">
        <f>IF(ISBLANK(INDEX('Policy Characteristics'!I:I,MATCH($C1139,'Policy Characteristics'!$C:$C,0))),"",INDEX('Policy Characteristics'!I:I,MATCH($C1139,'Policy Characteristics'!$C:$C,0)))</f>
        <v>% of fuel shifted</v>
      </c>
      <c r="P1139" s="354" t="str">
        <f>IF(ISBLANK(INDEX('Policy Characteristics'!J:J,MATCH($C1139,'Policy Characteristics'!$C:$C,0))),"",INDEX('Policy Characteristics'!J:J,MATCH($C1139,'Policy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39" s="354" t="str">
        <f>IF(ISBLANK(INDEX('Policy Characteristics'!K:K,MATCH($C1139,'Policy Characteristics'!$C:$C,0))),"",INDEX('Policy Characteristics'!K:K,MATCH($C1139,'Policy Characteristics'!$C:$C,0)))</f>
        <v>industry-ag-main.html#fuel-switching</v>
      </c>
      <c r="R1139" s="354" t="str">
        <f>IF(ISBLANK(INDEX('Policy Characteristics'!L:L,MATCH($C1139,'Policy Characteristics'!$C:$C,0))),"",INDEX('Policy Characteristics'!L:L,MATCH($C1139,'Policy Characteristics'!$C:$C,0)))</f>
        <v>industry-elec-and-hydrogen.html</v>
      </c>
    </row>
    <row r="1140" spans="1:18" s="345" customFormat="1" ht="19.899999999999999" customHeight="1">
      <c r="A1140" s="354" t="str">
        <f>IF(ISBLANK(INDEX('Policy Characteristics'!A:A,MATCH($C1140,'Policy Characteristics'!$C:$C,0))),"",INDEX('Policy Characteristics'!A:A,MATCH($C1140,'Policy Characteristics'!$C:$C,0)))</f>
        <v>Industry</v>
      </c>
      <c r="B1140" s="366" t="str">
        <f>IF(ISBLANK(INDEX('Policy Characteristics'!B:B,MATCH($C1140,'Policy Characteristics'!$C:$C,0))),"",INDEX('Policy Characteristics'!B:B,MATCH($C1140,'Policy Characteristics'!$C:$C,0)))</f>
        <v>Hydrogen Combustion</v>
      </c>
      <c r="C1140" s="354" t="str">
        <f>C$1139</f>
        <v>Fraction of Eligible Industrial Energy Use Shifted to Hydrogen</v>
      </c>
      <c r="D1140" s="253" t="s">
        <v>784</v>
      </c>
      <c r="E1140" t="s">
        <v>840</v>
      </c>
      <c r="F1140" t="s">
        <v>785</v>
      </c>
      <c r="G1140" s="253" t="s">
        <v>841</v>
      </c>
      <c r="H1140" s="18">
        <v>2035</v>
      </c>
      <c r="I1140" s="367" t="s">
        <v>680</v>
      </c>
      <c r="J1140" s="368" t="str">
        <f>IF(ISBLANK(INDEX('Policy Characteristics'!D:D,MATCH($C1140,'Policy Characteristics'!$C:$C,0))),"",INDEX('Policy Characteristics'!D:D,MATCH($C1140,'Policy Characteristics'!$C:$C,0)))</f>
        <v>Hydrogen Combustion</v>
      </c>
      <c r="K1140" s="354" t="str">
        <f>IF(ISBLANK(INDEX('Policy Characteristics'!E:E,MATCH($C1140,'Policy Characteristics'!$C:$C,0))),"",INDEX('Policy Characteristics'!E:E,MATCH($C1140,'Policy Characteristics'!$C:$C,0)))</f>
        <v>indst shift to hydrogen</v>
      </c>
      <c r="L1140" s="222">
        <f>IF(ISBLANK(INDEX('Policy Characteristics'!F:F,MATCH($C1140,'Policy Characteristics'!$C:$C,0))),"",INDEX('Policy Characteristics'!F:F,MATCH($C1140,'Policy Characteristics'!$C:$C,0)))</f>
        <v>0</v>
      </c>
      <c r="M1140" s="222">
        <f>IF(ISBLANK(INDEX('Policy Characteristics'!G:G,MATCH($C1140,'Policy Characteristics'!$C:$C,0))),"",INDEX('Policy Characteristics'!G:G,MATCH($C1140,'Policy Characteristics'!$C:$C,0)))</f>
        <v>1</v>
      </c>
      <c r="N1140" s="222">
        <f>IF(ISBLANK(INDEX('Policy Characteristics'!H:H,MATCH($C1140,'Policy Characteristics'!$C:$C,0))),"",INDEX('Policy Characteristics'!H:H,MATCH($C1140,'Policy Characteristics'!$C:$C,0)))</f>
        <v>0.01</v>
      </c>
      <c r="O1140" s="354" t="str">
        <f>IF(ISBLANK(INDEX('Policy Characteristics'!I:I,MATCH($C1140,'Policy Characteristics'!$C:$C,0))),"",INDEX('Policy Characteristics'!I:I,MATCH($C1140,'Policy Characteristics'!$C:$C,0)))</f>
        <v>% of fuel shifted</v>
      </c>
      <c r="P1140" s="354" t="str">
        <f>IF(ISBLANK(INDEX('Policy Characteristics'!J:J,MATCH($C1140,'Policy Characteristics'!$C:$C,0))),"",INDEX('Policy Characteristics'!J:J,MATCH($C1140,'Policy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0" s="354" t="str">
        <f>IF(ISBLANK(INDEX('Policy Characteristics'!K:K,MATCH($C1140,'Policy Characteristics'!$C:$C,0))),"",INDEX('Policy Characteristics'!K:K,MATCH($C1140,'Policy Characteristics'!$C:$C,0)))</f>
        <v>industry-ag-main.html#fuel-switching</v>
      </c>
      <c r="R1140" s="354" t="str">
        <f>IF(ISBLANK(INDEX('Policy Characteristics'!L:L,MATCH($C1140,'Policy Characteristics'!$C:$C,0))),"",INDEX('Policy Characteristics'!L:L,MATCH($C1140,'Policy Characteristics'!$C:$C,0)))</f>
        <v>industry-elec-and-hydrogen.html</v>
      </c>
    </row>
    <row r="1141" spans="1:18" s="345" customFormat="1" ht="19.899999999999999" customHeight="1">
      <c r="A1141" s="354" t="str">
        <f>IF(ISBLANK(INDEX('Policy Characteristics'!A:A,MATCH($C1141,'Policy Characteristics'!$C:$C,0))),"",INDEX('Policy Characteristics'!A:A,MATCH($C1141,'Policy Characteristics'!$C:$C,0)))</f>
        <v>Industry</v>
      </c>
      <c r="B1141" s="366" t="str">
        <f>IF(ISBLANK(INDEX('Policy Characteristics'!B:B,MATCH($C1141,'Policy Characteristics'!$C:$C,0))),"",INDEX('Policy Characteristics'!B:B,MATCH($C1141,'Policy Characteristics'!$C:$C,0)))</f>
        <v>Hydrogen Combustion</v>
      </c>
      <c r="C1141" s="354" t="str">
        <f t="shared" ref="C1141:C1204" si="46">C$1139</f>
        <v>Fraction of Eligible Industrial Energy Use Shifted to Hydrogen</v>
      </c>
      <c r="D1141" s="253" t="s">
        <v>784</v>
      </c>
      <c r="E1141" t="s">
        <v>842</v>
      </c>
      <c r="F1141" t="s">
        <v>785</v>
      </c>
      <c r="G1141" s="253" t="s">
        <v>843</v>
      </c>
      <c r="H1141" s="18">
        <v>2036</v>
      </c>
      <c r="I1141" s="367" t="s">
        <v>680</v>
      </c>
      <c r="J1141" s="368" t="str">
        <f>IF(ISBLANK(INDEX('Policy Characteristics'!D:D,MATCH($C1141,'Policy Characteristics'!$C:$C,0))),"",INDEX('Policy Characteristics'!D:D,MATCH($C1141,'Policy Characteristics'!$C:$C,0)))</f>
        <v>Hydrogen Combustion</v>
      </c>
      <c r="K1141" s="354" t="str">
        <f>IF(ISBLANK(INDEX('Policy Characteristics'!E:E,MATCH($C1141,'Policy Characteristics'!$C:$C,0))),"",INDEX('Policy Characteristics'!E:E,MATCH($C1141,'Policy Characteristics'!$C:$C,0)))</f>
        <v>indst shift to hydrogen</v>
      </c>
      <c r="L1141" s="222">
        <f>IF(ISBLANK(INDEX('Policy Characteristics'!F:F,MATCH($C1141,'Policy Characteristics'!$C:$C,0))),"",INDEX('Policy Characteristics'!F:F,MATCH($C1141,'Policy Characteristics'!$C:$C,0)))</f>
        <v>0</v>
      </c>
      <c r="M1141" s="222">
        <f>IF(ISBLANK(INDEX('Policy Characteristics'!G:G,MATCH($C1141,'Policy Characteristics'!$C:$C,0))),"",INDEX('Policy Characteristics'!G:G,MATCH($C1141,'Policy Characteristics'!$C:$C,0)))</f>
        <v>1</v>
      </c>
      <c r="N1141" s="222">
        <f>IF(ISBLANK(INDEX('Policy Characteristics'!H:H,MATCH($C1141,'Policy Characteristics'!$C:$C,0))),"",INDEX('Policy Characteristics'!H:H,MATCH($C1141,'Policy Characteristics'!$C:$C,0)))</f>
        <v>0.01</v>
      </c>
      <c r="O1141" s="354" t="str">
        <f>IF(ISBLANK(INDEX('Policy Characteristics'!I:I,MATCH($C1141,'Policy Characteristics'!$C:$C,0))),"",INDEX('Policy Characteristics'!I:I,MATCH($C1141,'Policy Characteristics'!$C:$C,0)))</f>
        <v>% of fuel shifted</v>
      </c>
      <c r="P1141" s="354" t="str">
        <f>IF(ISBLANK(INDEX('Policy Characteristics'!J:J,MATCH($C1141,'Policy Characteristics'!$C:$C,0))),"",INDEX('Policy Characteristics'!J:J,MATCH($C1141,'Policy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1" s="354" t="str">
        <f>IF(ISBLANK(INDEX('Policy Characteristics'!K:K,MATCH($C1141,'Policy Characteristics'!$C:$C,0))),"",INDEX('Policy Characteristics'!K:K,MATCH($C1141,'Policy Characteristics'!$C:$C,0)))</f>
        <v>industry-ag-main.html#fuel-switching</v>
      </c>
      <c r="R1141" s="354" t="str">
        <f>IF(ISBLANK(INDEX('Policy Characteristics'!L:L,MATCH($C1141,'Policy Characteristics'!$C:$C,0))),"",INDEX('Policy Characteristics'!L:L,MATCH($C1141,'Policy Characteristics'!$C:$C,0)))</f>
        <v>industry-elec-and-hydrogen.html</v>
      </c>
    </row>
    <row r="1142" spans="1:18" s="345" customFormat="1" ht="19.899999999999999" customHeight="1">
      <c r="A1142" s="354" t="str">
        <f>IF(ISBLANK(INDEX('Policy Characteristics'!A:A,MATCH($C1142,'Policy Characteristics'!$C:$C,0))),"",INDEX('Policy Characteristics'!A:A,MATCH($C1142,'Policy Characteristics'!$C:$C,0)))</f>
        <v>Industry</v>
      </c>
      <c r="B1142" s="366" t="str">
        <f>IF(ISBLANK(INDEX('Policy Characteristics'!B:B,MATCH($C1142,'Policy Characteristics'!$C:$C,0))),"",INDEX('Policy Characteristics'!B:B,MATCH($C1142,'Policy Characteristics'!$C:$C,0)))</f>
        <v>Hydrogen Combustion</v>
      </c>
      <c r="C1142" s="354" t="str">
        <f t="shared" si="46"/>
        <v>Fraction of Eligible Industrial Energy Use Shifted to Hydrogen</v>
      </c>
      <c r="D1142" s="253" t="s">
        <v>784</v>
      </c>
      <c r="E1142" t="s">
        <v>844</v>
      </c>
      <c r="F1142" t="s">
        <v>785</v>
      </c>
      <c r="G1142" s="253" t="s">
        <v>845</v>
      </c>
      <c r="H1142" s="18">
        <v>2037</v>
      </c>
      <c r="I1142" s="367" t="s">
        <v>680</v>
      </c>
      <c r="J1142" s="368" t="str">
        <f>IF(ISBLANK(INDEX('Policy Characteristics'!D:D,MATCH($C1142,'Policy Characteristics'!$C:$C,0))),"",INDEX('Policy Characteristics'!D:D,MATCH($C1142,'Policy Characteristics'!$C:$C,0)))</f>
        <v>Hydrogen Combustion</v>
      </c>
      <c r="K1142" s="354" t="str">
        <f>IF(ISBLANK(INDEX('Policy Characteristics'!E:E,MATCH($C1142,'Policy Characteristics'!$C:$C,0))),"",INDEX('Policy Characteristics'!E:E,MATCH($C1142,'Policy Characteristics'!$C:$C,0)))</f>
        <v>indst shift to hydrogen</v>
      </c>
      <c r="L1142" s="222">
        <f>IF(ISBLANK(INDEX('Policy Characteristics'!F:F,MATCH($C1142,'Policy Characteristics'!$C:$C,0))),"",INDEX('Policy Characteristics'!F:F,MATCH($C1142,'Policy Characteristics'!$C:$C,0)))</f>
        <v>0</v>
      </c>
      <c r="M1142" s="222">
        <f>IF(ISBLANK(INDEX('Policy Characteristics'!G:G,MATCH($C1142,'Policy Characteristics'!$C:$C,0))),"",INDEX('Policy Characteristics'!G:G,MATCH($C1142,'Policy Characteristics'!$C:$C,0)))</f>
        <v>1</v>
      </c>
      <c r="N1142" s="222">
        <f>IF(ISBLANK(INDEX('Policy Characteristics'!H:H,MATCH($C1142,'Policy Characteristics'!$C:$C,0))),"",INDEX('Policy Characteristics'!H:H,MATCH($C1142,'Policy Characteristics'!$C:$C,0)))</f>
        <v>0.01</v>
      </c>
      <c r="O1142" s="354" t="str">
        <f>IF(ISBLANK(INDEX('Policy Characteristics'!I:I,MATCH($C1142,'Policy Characteristics'!$C:$C,0))),"",INDEX('Policy Characteristics'!I:I,MATCH($C1142,'Policy Characteristics'!$C:$C,0)))</f>
        <v>% of fuel shifted</v>
      </c>
      <c r="P1142" s="354" t="str">
        <f>IF(ISBLANK(INDEX('Policy Characteristics'!J:J,MATCH($C1142,'Policy Characteristics'!$C:$C,0))),"",INDEX('Policy Characteristics'!J:J,MATCH($C1142,'Policy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2" s="354" t="str">
        <f>IF(ISBLANK(INDEX('Policy Characteristics'!K:K,MATCH($C1142,'Policy Characteristics'!$C:$C,0))),"",INDEX('Policy Characteristics'!K:K,MATCH($C1142,'Policy Characteristics'!$C:$C,0)))</f>
        <v>industry-ag-main.html#fuel-switching</v>
      </c>
      <c r="R1142" s="354" t="str">
        <f>IF(ISBLANK(INDEX('Policy Characteristics'!L:L,MATCH($C1142,'Policy Characteristics'!$C:$C,0))),"",INDEX('Policy Characteristics'!L:L,MATCH($C1142,'Policy Characteristics'!$C:$C,0)))</f>
        <v>industry-elec-and-hydrogen.html</v>
      </c>
    </row>
    <row r="1143" spans="1:18" s="345" customFormat="1" ht="19.899999999999999" customHeight="1">
      <c r="A1143" s="354" t="str">
        <f>IF(ISBLANK(INDEX('Policy Characteristics'!A:A,MATCH($C1143,'Policy Characteristics'!$C:$C,0))),"",INDEX('Policy Characteristics'!A:A,MATCH($C1143,'Policy Characteristics'!$C:$C,0)))</f>
        <v>Industry</v>
      </c>
      <c r="B1143" s="366" t="str">
        <f>IF(ISBLANK(INDEX('Policy Characteristics'!B:B,MATCH($C1143,'Policy Characteristics'!$C:$C,0))),"",INDEX('Policy Characteristics'!B:B,MATCH($C1143,'Policy Characteristics'!$C:$C,0)))</f>
        <v>Hydrogen Combustion</v>
      </c>
      <c r="C1143" s="354" t="str">
        <f t="shared" si="46"/>
        <v>Fraction of Eligible Industrial Energy Use Shifted to Hydrogen</v>
      </c>
      <c r="D1143" s="253" t="s">
        <v>784</v>
      </c>
      <c r="E1143" t="s">
        <v>846</v>
      </c>
      <c r="F1143" t="s">
        <v>785</v>
      </c>
      <c r="G1143" s="253" t="s">
        <v>847</v>
      </c>
      <c r="H1143" s="18">
        <v>2038</v>
      </c>
      <c r="I1143" s="367" t="s">
        <v>680</v>
      </c>
      <c r="J1143" s="368" t="str">
        <f>IF(ISBLANK(INDEX('Policy Characteristics'!D:D,MATCH($C1143,'Policy Characteristics'!$C:$C,0))),"",INDEX('Policy Characteristics'!D:D,MATCH($C1143,'Policy Characteristics'!$C:$C,0)))</f>
        <v>Hydrogen Combustion</v>
      </c>
      <c r="K1143" s="354" t="str">
        <f>IF(ISBLANK(INDEX('Policy Characteristics'!E:E,MATCH($C1143,'Policy Characteristics'!$C:$C,0))),"",INDEX('Policy Characteristics'!E:E,MATCH($C1143,'Policy Characteristics'!$C:$C,0)))</f>
        <v>indst shift to hydrogen</v>
      </c>
      <c r="L1143" s="222">
        <f>IF(ISBLANK(INDEX('Policy Characteristics'!F:F,MATCH($C1143,'Policy Characteristics'!$C:$C,0))),"",INDEX('Policy Characteristics'!F:F,MATCH($C1143,'Policy Characteristics'!$C:$C,0)))</f>
        <v>0</v>
      </c>
      <c r="M1143" s="222">
        <f>IF(ISBLANK(INDEX('Policy Characteristics'!G:G,MATCH($C1143,'Policy Characteristics'!$C:$C,0))),"",INDEX('Policy Characteristics'!G:G,MATCH($C1143,'Policy Characteristics'!$C:$C,0)))</f>
        <v>1</v>
      </c>
      <c r="N1143" s="222">
        <f>IF(ISBLANK(INDEX('Policy Characteristics'!H:H,MATCH($C1143,'Policy Characteristics'!$C:$C,0))),"",INDEX('Policy Characteristics'!H:H,MATCH($C1143,'Policy Characteristics'!$C:$C,0)))</f>
        <v>0.01</v>
      </c>
      <c r="O1143" s="354" t="str">
        <f>IF(ISBLANK(INDEX('Policy Characteristics'!I:I,MATCH($C1143,'Policy Characteristics'!$C:$C,0))),"",INDEX('Policy Characteristics'!I:I,MATCH($C1143,'Policy Characteristics'!$C:$C,0)))</f>
        <v>% of fuel shifted</v>
      </c>
      <c r="P1143" s="354" t="str">
        <f>IF(ISBLANK(INDEX('Policy Characteristics'!J:J,MATCH($C1143,'Policy Characteristics'!$C:$C,0))),"",INDEX('Policy Characteristics'!J:J,MATCH($C1143,'Policy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3" s="354" t="str">
        <f>IF(ISBLANK(INDEX('Policy Characteristics'!K:K,MATCH($C1143,'Policy Characteristics'!$C:$C,0))),"",INDEX('Policy Characteristics'!K:K,MATCH($C1143,'Policy Characteristics'!$C:$C,0)))</f>
        <v>industry-ag-main.html#fuel-switching</v>
      </c>
      <c r="R1143" s="354" t="str">
        <f>IF(ISBLANK(INDEX('Policy Characteristics'!L:L,MATCH($C1143,'Policy Characteristics'!$C:$C,0))),"",INDEX('Policy Characteristics'!L:L,MATCH($C1143,'Policy Characteristics'!$C:$C,0)))</f>
        <v>industry-elec-and-hydrogen.html</v>
      </c>
    </row>
    <row r="1144" spans="1:18" s="345" customFormat="1" ht="19.899999999999999" customHeight="1">
      <c r="A1144" s="354" t="str">
        <f>IF(ISBLANK(INDEX('Policy Characteristics'!A:A,MATCH($C1144,'Policy Characteristics'!$C:$C,0))),"",INDEX('Policy Characteristics'!A:A,MATCH($C1144,'Policy Characteristics'!$C:$C,0)))</f>
        <v>Industry</v>
      </c>
      <c r="B1144" s="366" t="str">
        <f>IF(ISBLANK(INDEX('Policy Characteristics'!B:B,MATCH($C1144,'Policy Characteristics'!$C:$C,0))),"",INDEX('Policy Characteristics'!B:B,MATCH($C1144,'Policy Characteristics'!$C:$C,0)))</f>
        <v>Hydrogen Combustion</v>
      </c>
      <c r="C1144" s="354" t="str">
        <f t="shared" si="46"/>
        <v>Fraction of Eligible Industrial Energy Use Shifted to Hydrogen</v>
      </c>
      <c r="D1144" s="253" t="s">
        <v>784</v>
      </c>
      <c r="E1144" t="s">
        <v>848</v>
      </c>
      <c r="F1144" t="s">
        <v>785</v>
      </c>
      <c r="G1144" s="253" t="s">
        <v>849</v>
      </c>
      <c r="H1144" s="18">
        <v>2039</v>
      </c>
      <c r="I1144" s="367" t="s">
        <v>670</v>
      </c>
      <c r="J1144" s="368" t="str">
        <f>IF(ISBLANK(INDEX('Policy Characteristics'!D:D,MATCH($C1144,'Policy Characteristics'!$C:$C,0))),"",INDEX('Policy Characteristics'!D:D,MATCH($C1144,'Policy Characteristics'!$C:$C,0)))</f>
        <v>Hydrogen Combustion</v>
      </c>
      <c r="K1144" s="354" t="str">
        <f>IF(ISBLANK(INDEX('Policy Characteristics'!E:E,MATCH($C1144,'Policy Characteristics'!$C:$C,0))),"",INDEX('Policy Characteristics'!E:E,MATCH($C1144,'Policy Characteristics'!$C:$C,0)))</f>
        <v>indst shift to hydrogen</v>
      </c>
      <c r="L1144" s="222">
        <f>IF(ISBLANK(INDEX('Policy Characteristics'!F:F,MATCH($C1144,'Policy Characteristics'!$C:$C,0))),"",INDEX('Policy Characteristics'!F:F,MATCH($C1144,'Policy Characteristics'!$C:$C,0)))</f>
        <v>0</v>
      </c>
      <c r="M1144" s="222">
        <f>IF(ISBLANK(INDEX('Policy Characteristics'!G:G,MATCH($C1144,'Policy Characteristics'!$C:$C,0))),"",INDEX('Policy Characteristics'!G:G,MATCH($C1144,'Policy Characteristics'!$C:$C,0)))</f>
        <v>1</v>
      </c>
      <c r="N1144" s="222">
        <f>IF(ISBLANK(INDEX('Policy Characteristics'!H:H,MATCH($C1144,'Policy Characteristics'!$C:$C,0))),"",INDEX('Policy Characteristics'!H:H,MATCH($C1144,'Policy Characteristics'!$C:$C,0)))</f>
        <v>0.01</v>
      </c>
      <c r="O1144" s="354" t="str">
        <f>IF(ISBLANK(INDEX('Policy Characteristics'!I:I,MATCH($C1144,'Policy Characteristics'!$C:$C,0))),"",INDEX('Policy Characteristics'!I:I,MATCH($C1144,'Policy Characteristics'!$C:$C,0)))</f>
        <v>% of fuel shifted</v>
      </c>
      <c r="P1144" s="354" t="str">
        <f>IF(ISBLANK(INDEX('Policy Characteristics'!J:J,MATCH($C1144,'Policy Characteristics'!$C:$C,0))),"",INDEX('Policy Characteristics'!J:J,MATCH($C1144,'Policy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4" s="354" t="str">
        <f>IF(ISBLANK(INDEX('Policy Characteristics'!K:K,MATCH($C1144,'Policy Characteristics'!$C:$C,0))),"",INDEX('Policy Characteristics'!K:K,MATCH($C1144,'Policy Characteristics'!$C:$C,0)))</f>
        <v>industry-ag-main.html#fuel-switching</v>
      </c>
      <c r="R1144" s="354" t="str">
        <f>IF(ISBLANK(INDEX('Policy Characteristics'!L:L,MATCH($C1144,'Policy Characteristics'!$C:$C,0))),"",INDEX('Policy Characteristics'!L:L,MATCH($C1144,'Policy Characteristics'!$C:$C,0)))</f>
        <v>industry-elec-and-hydrogen.html</v>
      </c>
    </row>
    <row r="1145" spans="1:18" s="345" customFormat="1" ht="19.899999999999999" customHeight="1">
      <c r="A1145" s="354" t="str">
        <f>IF(ISBLANK(INDEX('Policy Characteristics'!A:A,MATCH($C1145,'Policy Characteristics'!$C:$C,0))),"",INDEX('Policy Characteristics'!A:A,MATCH($C1145,'Policy Characteristics'!$C:$C,0)))</f>
        <v>Industry</v>
      </c>
      <c r="B1145" s="366" t="str">
        <f>IF(ISBLANK(INDEX('Policy Characteristics'!B:B,MATCH($C1145,'Policy Characteristics'!$C:$C,0))),"",INDEX('Policy Characteristics'!B:B,MATCH($C1145,'Policy Characteristics'!$C:$C,0)))</f>
        <v>Hydrogen Combustion</v>
      </c>
      <c r="C1145" s="354" t="str">
        <f t="shared" si="46"/>
        <v>Fraction of Eligible Industrial Energy Use Shifted to Hydrogen</v>
      </c>
      <c r="D1145" s="253" t="s">
        <v>784</v>
      </c>
      <c r="E1145" t="s">
        <v>850</v>
      </c>
      <c r="F1145" t="s">
        <v>785</v>
      </c>
      <c r="G1145" s="253" t="s">
        <v>851</v>
      </c>
      <c r="H1145" s="18">
        <v>2040</v>
      </c>
      <c r="I1145" s="367" t="s">
        <v>680</v>
      </c>
      <c r="J1145" s="368" t="str">
        <f>IF(ISBLANK(INDEX('Policy Characteristics'!D:D,MATCH($C1145,'Policy Characteristics'!$C:$C,0))),"",INDEX('Policy Characteristics'!D:D,MATCH($C1145,'Policy Characteristics'!$C:$C,0)))</f>
        <v>Hydrogen Combustion</v>
      </c>
      <c r="K1145" s="354" t="str">
        <f>IF(ISBLANK(INDEX('Policy Characteristics'!E:E,MATCH($C1145,'Policy Characteristics'!$C:$C,0))),"",INDEX('Policy Characteristics'!E:E,MATCH($C1145,'Policy Characteristics'!$C:$C,0)))</f>
        <v>indst shift to hydrogen</v>
      </c>
      <c r="L1145" s="222">
        <f>IF(ISBLANK(INDEX('Policy Characteristics'!F:F,MATCH($C1145,'Policy Characteristics'!$C:$C,0))),"",INDEX('Policy Characteristics'!F:F,MATCH($C1145,'Policy Characteristics'!$C:$C,0)))</f>
        <v>0</v>
      </c>
      <c r="M1145" s="222">
        <f>IF(ISBLANK(INDEX('Policy Characteristics'!G:G,MATCH($C1145,'Policy Characteristics'!$C:$C,0))),"",INDEX('Policy Characteristics'!G:G,MATCH($C1145,'Policy Characteristics'!$C:$C,0)))</f>
        <v>1</v>
      </c>
      <c r="N1145" s="222">
        <f>IF(ISBLANK(INDEX('Policy Characteristics'!H:H,MATCH($C1145,'Policy Characteristics'!$C:$C,0))),"",INDEX('Policy Characteristics'!H:H,MATCH($C1145,'Policy Characteristics'!$C:$C,0)))</f>
        <v>0.01</v>
      </c>
      <c r="O1145" s="354" t="str">
        <f>IF(ISBLANK(INDEX('Policy Characteristics'!I:I,MATCH($C1145,'Policy Characteristics'!$C:$C,0))),"",INDEX('Policy Characteristics'!I:I,MATCH($C1145,'Policy Characteristics'!$C:$C,0)))</f>
        <v>% of fuel shifted</v>
      </c>
      <c r="P1145" s="354" t="str">
        <f>IF(ISBLANK(INDEX('Policy Characteristics'!J:J,MATCH($C1145,'Policy Characteristics'!$C:$C,0))),"",INDEX('Policy Characteristics'!J:J,MATCH($C1145,'Policy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5" s="354" t="str">
        <f>IF(ISBLANK(INDEX('Policy Characteristics'!K:K,MATCH($C1145,'Policy Characteristics'!$C:$C,0))),"",INDEX('Policy Characteristics'!K:K,MATCH($C1145,'Policy Characteristics'!$C:$C,0)))</f>
        <v>industry-ag-main.html#fuel-switching</v>
      </c>
      <c r="R1145" s="354" t="str">
        <f>IF(ISBLANK(INDEX('Policy Characteristics'!L:L,MATCH($C1145,'Policy Characteristics'!$C:$C,0))),"",INDEX('Policy Characteristics'!L:L,MATCH($C1145,'Policy Characteristics'!$C:$C,0)))</f>
        <v>industry-elec-and-hydrogen.html</v>
      </c>
    </row>
    <row r="1146" spans="1:18" s="345" customFormat="1" ht="19.899999999999999" customHeight="1">
      <c r="A1146" s="354" t="str">
        <f>IF(ISBLANK(INDEX('Policy Characteristics'!A:A,MATCH($C1146,'Policy Characteristics'!$C:$C,0))),"",INDEX('Policy Characteristics'!A:A,MATCH($C1146,'Policy Characteristics'!$C:$C,0)))</f>
        <v>Industry</v>
      </c>
      <c r="B1146" s="366" t="str">
        <f>IF(ISBLANK(INDEX('Policy Characteristics'!B:B,MATCH($C1146,'Policy Characteristics'!$C:$C,0))),"",INDEX('Policy Characteristics'!B:B,MATCH($C1146,'Policy Characteristics'!$C:$C,0)))</f>
        <v>Hydrogen Combustion</v>
      </c>
      <c r="C1146" s="354" t="str">
        <f t="shared" si="46"/>
        <v>Fraction of Eligible Industrial Energy Use Shifted to Hydrogen</v>
      </c>
      <c r="D1146" s="253" t="s">
        <v>784</v>
      </c>
      <c r="E1146" t="s">
        <v>852</v>
      </c>
      <c r="F1146" t="s">
        <v>785</v>
      </c>
      <c r="G1146" s="253" t="s">
        <v>852</v>
      </c>
      <c r="H1146" s="18">
        <v>2041</v>
      </c>
      <c r="I1146" s="367" t="s">
        <v>680</v>
      </c>
      <c r="J1146" s="368" t="str">
        <f>IF(ISBLANK(INDEX('Policy Characteristics'!D:D,MATCH($C1146,'Policy Characteristics'!$C:$C,0))),"",INDEX('Policy Characteristics'!D:D,MATCH($C1146,'Policy Characteristics'!$C:$C,0)))</f>
        <v>Hydrogen Combustion</v>
      </c>
      <c r="K1146" s="354" t="str">
        <f>IF(ISBLANK(INDEX('Policy Characteristics'!E:E,MATCH($C1146,'Policy Characteristics'!$C:$C,0))),"",INDEX('Policy Characteristics'!E:E,MATCH($C1146,'Policy Characteristics'!$C:$C,0)))</f>
        <v>indst shift to hydrogen</v>
      </c>
      <c r="L1146" s="222">
        <f>IF(ISBLANK(INDEX('Policy Characteristics'!F:F,MATCH($C1146,'Policy Characteristics'!$C:$C,0))),"",INDEX('Policy Characteristics'!F:F,MATCH($C1146,'Policy Characteristics'!$C:$C,0)))</f>
        <v>0</v>
      </c>
      <c r="M1146" s="222">
        <f>IF(ISBLANK(INDEX('Policy Characteristics'!G:G,MATCH($C1146,'Policy Characteristics'!$C:$C,0))),"",INDEX('Policy Characteristics'!G:G,MATCH($C1146,'Policy Characteristics'!$C:$C,0)))</f>
        <v>1</v>
      </c>
      <c r="N1146" s="222">
        <f>IF(ISBLANK(INDEX('Policy Characteristics'!H:H,MATCH($C1146,'Policy Characteristics'!$C:$C,0))),"",INDEX('Policy Characteristics'!H:H,MATCH($C1146,'Policy Characteristics'!$C:$C,0)))</f>
        <v>0.01</v>
      </c>
      <c r="O1146" s="354" t="str">
        <f>IF(ISBLANK(INDEX('Policy Characteristics'!I:I,MATCH($C1146,'Policy Characteristics'!$C:$C,0))),"",INDEX('Policy Characteristics'!I:I,MATCH($C1146,'Policy Characteristics'!$C:$C,0)))</f>
        <v>% of fuel shifted</v>
      </c>
      <c r="P1146" s="354" t="str">
        <f>IF(ISBLANK(INDEX('Policy Characteristics'!J:J,MATCH($C1146,'Policy Characteristics'!$C:$C,0))),"",INDEX('Policy Characteristics'!J:J,MATCH($C1146,'Policy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6" s="354" t="str">
        <f>IF(ISBLANK(INDEX('Policy Characteristics'!K:K,MATCH($C1146,'Policy Characteristics'!$C:$C,0))),"",INDEX('Policy Characteristics'!K:K,MATCH($C1146,'Policy Characteristics'!$C:$C,0)))</f>
        <v>industry-ag-main.html#fuel-switching</v>
      </c>
      <c r="R1146" s="354" t="str">
        <f>IF(ISBLANK(INDEX('Policy Characteristics'!L:L,MATCH($C1146,'Policy Characteristics'!$C:$C,0))),"",INDEX('Policy Characteristics'!L:L,MATCH($C1146,'Policy Characteristics'!$C:$C,0)))</f>
        <v>industry-elec-and-hydrogen.html</v>
      </c>
    </row>
    <row r="1147" spans="1:18" s="345" customFormat="1" ht="19.899999999999999" customHeight="1">
      <c r="A1147" s="354" t="str">
        <f>IF(ISBLANK(INDEX('Policy Characteristics'!A:A,MATCH($C1147,'Policy Characteristics'!$C:$C,0))),"",INDEX('Policy Characteristics'!A:A,MATCH($C1147,'Policy Characteristics'!$C:$C,0)))</f>
        <v>Industry</v>
      </c>
      <c r="B1147" s="366" t="str">
        <f>IF(ISBLANK(INDEX('Policy Characteristics'!B:B,MATCH($C1147,'Policy Characteristics'!$C:$C,0))),"",INDEX('Policy Characteristics'!B:B,MATCH($C1147,'Policy Characteristics'!$C:$C,0)))</f>
        <v>Hydrogen Combustion</v>
      </c>
      <c r="C1147" s="354" t="str">
        <f t="shared" si="46"/>
        <v>Fraction of Eligible Industrial Energy Use Shifted to Hydrogen</v>
      </c>
      <c r="D1147" s="348" t="s">
        <v>786</v>
      </c>
      <c r="E1147" t="s">
        <v>838</v>
      </c>
      <c r="F1147" t="s">
        <v>787</v>
      </c>
      <c r="G1147" s="253" t="s">
        <v>839</v>
      </c>
      <c r="H1147" s="18">
        <v>2042</v>
      </c>
      <c r="I1147" s="367" t="s">
        <v>680</v>
      </c>
      <c r="J1147" s="368" t="str">
        <f>IF(ISBLANK(INDEX('Policy Characteristics'!D:D,MATCH($C1147,'Policy Characteristics'!$C:$C,0))),"",INDEX('Policy Characteristics'!D:D,MATCH($C1147,'Policy Characteristics'!$C:$C,0)))</f>
        <v>Hydrogen Combustion</v>
      </c>
      <c r="K1147" s="354" t="str">
        <f>IF(ISBLANK(INDEX('Policy Characteristics'!E:E,MATCH($C1147,'Policy Characteristics'!$C:$C,0))),"",INDEX('Policy Characteristics'!E:E,MATCH($C1147,'Policy Characteristics'!$C:$C,0)))</f>
        <v>indst shift to hydrogen</v>
      </c>
      <c r="L1147" s="222">
        <f>IF(ISBLANK(INDEX('Policy Characteristics'!F:F,MATCH($C1147,'Policy Characteristics'!$C:$C,0))),"",INDEX('Policy Characteristics'!F:F,MATCH($C1147,'Policy Characteristics'!$C:$C,0)))</f>
        <v>0</v>
      </c>
      <c r="M1147" s="222">
        <f>IF(ISBLANK(INDEX('Policy Characteristics'!G:G,MATCH($C1147,'Policy Characteristics'!$C:$C,0))),"",INDEX('Policy Characteristics'!G:G,MATCH($C1147,'Policy Characteristics'!$C:$C,0)))</f>
        <v>1</v>
      </c>
      <c r="N1147" s="222">
        <f>IF(ISBLANK(INDEX('Policy Characteristics'!H:H,MATCH($C1147,'Policy Characteristics'!$C:$C,0))),"",INDEX('Policy Characteristics'!H:H,MATCH($C1147,'Policy Characteristics'!$C:$C,0)))</f>
        <v>0.01</v>
      </c>
      <c r="O1147" s="354" t="str">
        <f>IF(ISBLANK(INDEX('Policy Characteristics'!I:I,MATCH($C1147,'Policy Characteristics'!$C:$C,0))),"",INDEX('Policy Characteristics'!I:I,MATCH($C1147,'Policy Characteristics'!$C:$C,0)))</f>
        <v>% of fuel shifted</v>
      </c>
      <c r="P1147" s="354" t="str">
        <f>IF(ISBLANK(INDEX('Policy Characteristics'!J:J,MATCH($C1147,'Policy Characteristics'!$C:$C,0))),"",INDEX('Policy Characteristics'!J:J,MATCH($C1147,'Policy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7" s="354" t="str">
        <f>IF(ISBLANK(INDEX('Policy Characteristics'!K:K,MATCH($C1147,'Policy Characteristics'!$C:$C,0))),"",INDEX('Policy Characteristics'!K:K,MATCH($C1147,'Policy Characteristics'!$C:$C,0)))</f>
        <v>industry-ag-main.html#fuel-switching</v>
      </c>
      <c r="R1147" s="354" t="str">
        <f>IF(ISBLANK(INDEX('Policy Characteristics'!L:L,MATCH($C1147,'Policy Characteristics'!$C:$C,0))),"",INDEX('Policy Characteristics'!L:L,MATCH($C1147,'Policy Characteristics'!$C:$C,0)))</f>
        <v>industry-elec-and-hydrogen.html</v>
      </c>
    </row>
    <row r="1148" spans="1:18" s="345" customFormat="1" ht="19.899999999999999" customHeight="1">
      <c r="A1148" s="354" t="str">
        <f>IF(ISBLANK(INDEX('Policy Characteristics'!A:A,MATCH($C1148,'Policy Characteristics'!$C:$C,0))),"",INDEX('Policy Characteristics'!A:A,MATCH($C1148,'Policy Characteristics'!$C:$C,0)))</f>
        <v>Industry</v>
      </c>
      <c r="B1148" s="366" t="str">
        <f>IF(ISBLANK(INDEX('Policy Characteristics'!B:B,MATCH($C1148,'Policy Characteristics'!$C:$C,0))),"",INDEX('Policy Characteristics'!B:B,MATCH($C1148,'Policy Characteristics'!$C:$C,0)))</f>
        <v>Hydrogen Combustion</v>
      </c>
      <c r="C1148" s="354" t="str">
        <f t="shared" si="46"/>
        <v>Fraction of Eligible Industrial Energy Use Shifted to Hydrogen</v>
      </c>
      <c r="D1148" s="348" t="s">
        <v>786</v>
      </c>
      <c r="E1148" t="s">
        <v>840</v>
      </c>
      <c r="F1148" t="s">
        <v>787</v>
      </c>
      <c r="G1148" s="253" t="s">
        <v>841</v>
      </c>
      <c r="H1148" s="18">
        <v>2043</v>
      </c>
      <c r="I1148" s="367" t="s">
        <v>670</v>
      </c>
      <c r="J1148" s="368" t="str">
        <f>IF(ISBLANK(INDEX('Policy Characteristics'!D:D,MATCH($C1148,'Policy Characteristics'!$C:$C,0))),"",INDEX('Policy Characteristics'!D:D,MATCH($C1148,'Policy Characteristics'!$C:$C,0)))</f>
        <v>Hydrogen Combustion</v>
      </c>
      <c r="K1148" s="354" t="str">
        <f>IF(ISBLANK(INDEX('Policy Characteristics'!E:E,MATCH($C1148,'Policy Characteristics'!$C:$C,0))),"",INDEX('Policy Characteristics'!E:E,MATCH($C1148,'Policy Characteristics'!$C:$C,0)))</f>
        <v>indst shift to hydrogen</v>
      </c>
      <c r="L1148" s="222">
        <f>IF(ISBLANK(INDEX('Policy Characteristics'!F:F,MATCH($C1148,'Policy Characteristics'!$C:$C,0))),"",INDEX('Policy Characteristics'!F:F,MATCH($C1148,'Policy Characteristics'!$C:$C,0)))</f>
        <v>0</v>
      </c>
      <c r="M1148" s="222">
        <f>IF(ISBLANK(INDEX('Policy Characteristics'!G:G,MATCH($C1148,'Policy Characteristics'!$C:$C,0))),"",INDEX('Policy Characteristics'!G:G,MATCH($C1148,'Policy Characteristics'!$C:$C,0)))</f>
        <v>1</v>
      </c>
      <c r="N1148" s="222">
        <f>IF(ISBLANK(INDEX('Policy Characteristics'!H:H,MATCH($C1148,'Policy Characteristics'!$C:$C,0))),"",INDEX('Policy Characteristics'!H:H,MATCH($C1148,'Policy Characteristics'!$C:$C,0)))</f>
        <v>0.01</v>
      </c>
      <c r="O1148" s="354" t="str">
        <f>IF(ISBLANK(INDEX('Policy Characteristics'!I:I,MATCH($C1148,'Policy Characteristics'!$C:$C,0))),"",INDEX('Policy Characteristics'!I:I,MATCH($C1148,'Policy Characteristics'!$C:$C,0)))</f>
        <v>% of fuel shifted</v>
      </c>
      <c r="P1148" s="354" t="str">
        <f>IF(ISBLANK(INDEX('Policy Characteristics'!J:J,MATCH($C1148,'Policy Characteristics'!$C:$C,0))),"",INDEX('Policy Characteristics'!J:J,MATCH($C1148,'Policy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8" s="354" t="str">
        <f>IF(ISBLANK(INDEX('Policy Characteristics'!K:K,MATCH($C1148,'Policy Characteristics'!$C:$C,0))),"",INDEX('Policy Characteristics'!K:K,MATCH($C1148,'Policy Characteristics'!$C:$C,0)))</f>
        <v>industry-ag-main.html#fuel-switching</v>
      </c>
      <c r="R1148" s="354" t="str">
        <f>IF(ISBLANK(INDEX('Policy Characteristics'!L:L,MATCH($C1148,'Policy Characteristics'!$C:$C,0))),"",INDEX('Policy Characteristics'!L:L,MATCH($C1148,'Policy Characteristics'!$C:$C,0)))</f>
        <v>industry-elec-and-hydrogen.html</v>
      </c>
    </row>
    <row r="1149" spans="1:18" s="345" customFormat="1" ht="19.899999999999999" customHeight="1">
      <c r="A1149" s="354" t="str">
        <f>IF(ISBLANK(INDEX('Policy Characteristics'!A:A,MATCH($C1149,'Policy Characteristics'!$C:$C,0))),"",INDEX('Policy Characteristics'!A:A,MATCH($C1149,'Policy Characteristics'!$C:$C,0)))</f>
        <v>Industry</v>
      </c>
      <c r="B1149" s="366" t="str">
        <f>IF(ISBLANK(INDEX('Policy Characteristics'!B:B,MATCH($C1149,'Policy Characteristics'!$C:$C,0))),"",INDEX('Policy Characteristics'!B:B,MATCH($C1149,'Policy Characteristics'!$C:$C,0)))</f>
        <v>Hydrogen Combustion</v>
      </c>
      <c r="C1149" s="354" t="str">
        <f t="shared" si="46"/>
        <v>Fraction of Eligible Industrial Energy Use Shifted to Hydrogen</v>
      </c>
      <c r="D1149" s="348" t="s">
        <v>786</v>
      </c>
      <c r="E1149" t="s">
        <v>842</v>
      </c>
      <c r="F1149" t="s">
        <v>787</v>
      </c>
      <c r="G1149" s="253" t="s">
        <v>843</v>
      </c>
      <c r="H1149" s="18">
        <v>2044</v>
      </c>
      <c r="I1149" s="367" t="s">
        <v>680</v>
      </c>
      <c r="J1149" s="368" t="str">
        <f>IF(ISBLANK(INDEX('Policy Characteristics'!D:D,MATCH($C1149,'Policy Characteristics'!$C:$C,0))),"",INDEX('Policy Characteristics'!D:D,MATCH($C1149,'Policy Characteristics'!$C:$C,0)))</f>
        <v>Hydrogen Combustion</v>
      </c>
      <c r="K1149" s="354" t="str">
        <f>IF(ISBLANK(INDEX('Policy Characteristics'!E:E,MATCH($C1149,'Policy Characteristics'!$C:$C,0))),"",INDEX('Policy Characteristics'!E:E,MATCH($C1149,'Policy Characteristics'!$C:$C,0)))</f>
        <v>indst shift to hydrogen</v>
      </c>
      <c r="L1149" s="222">
        <f>IF(ISBLANK(INDEX('Policy Characteristics'!F:F,MATCH($C1149,'Policy Characteristics'!$C:$C,0))),"",INDEX('Policy Characteristics'!F:F,MATCH($C1149,'Policy Characteristics'!$C:$C,0)))</f>
        <v>0</v>
      </c>
      <c r="M1149" s="222">
        <f>IF(ISBLANK(INDEX('Policy Characteristics'!G:G,MATCH($C1149,'Policy Characteristics'!$C:$C,0))),"",INDEX('Policy Characteristics'!G:G,MATCH($C1149,'Policy Characteristics'!$C:$C,0)))</f>
        <v>1</v>
      </c>
      <c r="N1149" s="222">
        <f>IF(ISBLANK(INDEX('Policy Characteristics'!H:H,MATCH($C1149,'Policy Characteristics'!$C:$C,0))),"",INDEX('Policy Characteristics'!H:H,MATCH($C1149,'Policy Characteristics'!$C:$C,0)))</f>
        <v>0.01</v>
      </c>
      <c r="O1149" s="354" t="str">
        <f>IF(ISBLANK(INDEX('Policy Characteristics'!I:I,MATCH($C1149,'Policy Characteristics'!$C:$C,0))),"",INDEX('Policy Characteristics'!I:I,MATCH($C1149,'Policy Characteristics'!$C:$C,0)))</f>
        <v>% of fuel shifted</v>
      </c>
      <c r="P1149" s="354" t="str">
        <f>IF(ISBLANK(INDEX('Policy Characteristics'!J:J,MATCH($C1149,'Policy Characteristics'!$C:$C,0))),"",INDEX('Policy Characteristics'!J:J,MATCH($C1149,'Policy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9" s="354" t="str">
        <f>IF(ISBLANK(INDEX('Policy Characteristics'!K:K,MATCH($C1149,'Policy Characteristics'!$C:$C,0))),"",INDEX('Policy Characteristics'!K:K,MATCH($C1149,'Policy Characteristics'!$C:$C,0)))</f>
        <v>industry-ag-main.html#fuel-switching</v>
      </c>
      <c r="R1149" s="354" t="str">
        <f>IF(ISBLANK(INDEX('Policy Characteristics'!L:L,MATCH($C1149,'Policy Characteristics'!$C:$C,0))),"",INDEX('Policy Characteristics'!L:L,MATCH($C1149,'Policy Characteristics'!$C:$C,0)))</f>
        <v>industry-elec-and-hydrogen.html</v>
      </c>
    </row>
    <row r="1150" spans="1:18" s="345" customFormat="1" ht="19.899999999999999" customHeight="1">
      <c r="A1150" s="354" t="str">
        <f>IF(ISBLANK(INDEX('Policy Characteristics'!A:A,MATCH($C1150,'Policy Characteristics'!$C:$C,0))),"",INDEX('Policy Characteristics'!A:A,MATCH($C1150,'Policy Characteristics'!$C:$C,0)))</f>
        <v>Industry</v>
      </c>
      <c r="B1150" s="366" t="str">
        <f>IF(ISBLANK(INDEX('Policy Characteristics'!B:B,MATCH($C1150,'Policy Characteristics'!$C:$C,0))),"",INDEX('Policy Characteristics'!B:B,MATCH($C1150,'Policy Characteristics'!$C:$C,0)))</f>
        <v>Hydrogen Combustion</v>
      </c>
      <c r="C1150" s="354" t="str">
        <f t="shared" si="46"/>
        <v>Fraction of Eligible Industrial Energy Use Shifted to Hydrogen</v>
      </c>
      <c r="D1150" s="348" t="s">
        <v>786</v>
      </c>
      <c r="E1150" t="s">
        <v>844</v>
      </c>
      <c r="F1150" t="s">
        <v>787</v>
      </c>
      <c r="G1150" s="253" t="s">
        <v>845</v>
      </c>
      <c r="H1150" s="18">
        <v>2045</v>
      </c>
      <c r="I1150" s="367" t="s">
        <v>680</v>
      </c>
      <c r="J1150" s="368" t="str">
        <f>IF(ISBLANK(INDEX('Policy Characteristics'!D:D,MATCH($C1150,'Policy Characteristics'!$C:$C,0))),"",INDEX('Policy Characteristics'!D:D,MATCH($C1150,'Policy Characteristics'!$C:$C,0)))</f>
        <v>Hydrogen Combustion</v>
      </c>
      <c r="K1150" s="354" t="str">
        <f>IF(ISBLANK(INDEX('Policy Characteristics'!E:E,MATCH($C1150,'Policy Characteristics'!$C:$C,0))),"",INDEX('Policy Characteristics'!E:E,MATCH($C1150,'Policy Characteristics'!$C:$C,0)))</f>
        <v>indst shift to hydrogen</v>
      </c>
      <c r="L1150" s="222">
        <f>IF(ISBLANK(INDEX('Policy Characteristics'!F:F,MATCH($C1150,'Policy Characteristics'!$C:$C,0))),"",INDEX('Policy Characteristics'!F:F,MATCH($C1150,'Policy Characteristics'!$C:$C,0)))</f>
        <v>0</v>
      </c>
      <c r="M1150" s="222">
        <f>IF(ISBLANK(INDEX('Policy Characteristics'!G:G,MATCH($C1150,'Policy Characteristics'!$C:$C,0))),"",INDEX('Policy Characteristics'!G:G,MATCH($C1150,'Policy Characteristics'!$C:$C,0)))</f>
        <v>1</v>
      </c>
      <c r="N1150" s="222">
        <f>IF(ISBLANK(INDEX('Policy Characteristics'!H:H,MATCH($C1150,'Policy Characteristics'!$C:$C,0))),"",INDEX('Policy Characteristics'!H:H,MATCH($C1150,'Policy Characteristics'!$C:$C,0)))</f>
        <v>0.01</v>
      </c>
      <c r="O1150" s="354" t="str">
        <f>IF(ISBLANK(INDEX('Policy Characteristics'!I:I,MATCH($C1150,'Policy Characteristics'!$C:$C,0))),"",INDEX('Policy Characteristics'!I:I,MATCH($C1150,'Policy Characteristics'!$C:$C,0)))</f>
        <v>% of fuel shifted</v>
      </c>
      <c r="P1150" s="354" t="str">
        <f>IF(ISBLANK(INDEX('Policy Characteristics'!J:J,MATCH($C1150,'Policy Characteristics'!$C:$C,0))),"",INDEX('Policy Characteristics'!J:J,MATCH($C1150,'Policy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0" s="354" t="str">
        <f>IF(ISBLANK(INDEX('Policy Characteristics'!K:K,MATCH($C1150,'Policy Characteristics'!$C:$C,0))),"",INDEX('Policy Characteristics'!K:K,MATCH($C1150,'Policy Characteristics'!$C:$C,0)))</f>
        <v>industry-ag-main.html#fuel-switching</v>
      </c>
      <c r="R1150" s="354" t="str">
        <f>IF(ISBLANK(INDEX('Policy Characteristics'!L:L,MATCH($C1150,'Policy Characteristics'!$C:$C,0))),"",INDEX('Policy Characteristics'!L:L,MATCH($C1150,'Policy Characteristics'!$C:$C,0)))</f>
        <v>industry-elec-and-hydrogen.html</v>
      </c>
    </row>
    <row r="1151" spans="1:18" s="345" customFormat="1" ht="19.899999999999999" customHeight="1">
      <c r="A1151" s="354" t="str">
        <f>IF(ISBLANK(INDEX('Policy Characteristics'!A:A,MATCH($C1151,'Policy Characteristics'!$C:$C,0))),"",INDEX('Policy Characteristics'!A:A,MATCH($C1151,'Policy Characteristics'!$C:$C,0)))</f>
        <v>Industry</v>
      </c>
      <c r="B1151" s="366" t="str">
        <f>IF(ISBLANK(INDEX('Policy Characteristics'!B:B,MATCH($C1151,'Policy Characteristics'!$C:$C,0))),"",INDEX('Policy Characteristics'!B:B,MATCH($C1151,'Policy Characteristics'!$C:$C,0)))</f>
        <v>Hydrogen Combustion</v>
      </c>
      <c r="C1151" s="354" t="str">
        <f t="shared" si="46"/>
        <v>Fraction of Eligible Industrial Energy Use Shifted to Hydrogen</v>
      </c>
      <c r="D1151" s="348" t="s">
        <v>786</v>
      </c>
      <c r="E1151" t="s">
        <v>846</v>
      </c>
      <c r="F1151" t="s">
        <v>787</v>
      </c>
      <c r="G1151" s="253" t="s">
        <v>847</v>
      </c>
      <c r="H1151" s="18">
        <v>2046</v>
      </c>
      <c r="I1151" s="367" t="s">
        <v>680</v>
      </c>
      <c r="J1151" s="368" t="str">
        <f>IF(ISBLANK(INDEX('Policy Characteristics'!D:D,MATCH($C1151,'Policy Characteristics'!$C:$C,0))),"",INDEX('Policy Characteristics'!D:D,MATCH($C1151,'Policy Characteristics'!$C:$C,0)))</f>
        <v>Hydrogen Combustion</v>
      </c>
      <c r="K1151" s="354" t="str">
        <f>IF(ISBLANK(INDEX('Policy Characteristics'!E:E,MATCH($C1151,'Policy Characteristics'!$C:$C,0))),"",INDEX('Policy Characteristics'!E:E,MATCH($C1151,'Policy Characteristics'!$C:$C,0)))</f>
        <v>indst shift to hydrogen</v>
      </c>
      <c r="L1151" s="222">
        <f>IF(ISBLANK(INDEX('Policy Characteristics'!F:F,MATCH($C1151,'Policy Characteristics'!$C:$C,0))),"",INDEX('Policy Characteristics'!F:F,MATCH($C1151,'Policy Characteristics'!$C:$C,0)))</f>
        <v>0</v>
      </c>
      <c r="M1151" s="222">
        <f>IF(ISBLANK(INDEX('Policy Characteristics'!G:G,MATCH($C1151,'Policy Characteristics'!$C:$C,0))),"",INDEX('Policy Characteristics'!G:G,MATCH($C1151,'Policy Characteristics'!$C:$C,0)))</f>
        <v>1</v>
      </c>
      <c r="N1151" s="222">
        <f>IF(ISBLANK(INDEX('Policy Characteristics'!H:H,MATCH($C1151,'Policy Characteristics'!$C:$C,0))),"",INDEX('Policy Characteristics'!H:H,MATCH($C1151,'Policy Characteristics'!$C:$C,0)))</f>
        <v>0.01</v>
      </c>
      <c r="O1151" s="354" t="str">
        <f>IF(ISBLANK(INDEX('Policy Characteristics'!I:I,MATCH($C1151,'Policy Characteristics'!$C:$C,0))),"",INDEX('Policy Characteristics'!I:I,MATCH($C1151,'Policy Characteristics'!$C:$C,0)))</f>
        <v>% of fuel shifted</v>
      </c>
      <c r="P1151" s="354" t="str">
        <f>IF(ISBLANK(INDEX('Policy Characteristics'!J:J,MATCH($C1151,'Policy Characteristics'!$C:$C,0))),"",INDEX('Policy Characteristics'!J:J,MATCH($C1151,'Policy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1" s="354" t="str">
        <f>IF(ISBLANK(INDEX('Policy Characteristics'!K:K,MATCH($C1151,'Policy Characteristics'!$C:$C,0))),"",INDEX('Policy Characteristics'!K:K,MATCH($C1151,'Policy Characteristics'!$C:$C,0)))</f>
        <v>industry-ag-main.html#fuel-switching</v>
      </c>
      <c r="R1151" s="354" t="str">
        <f>IF(ISBLANK(INDEX('Policy Characteristics'!L:L,MATCH($C1151,'Policy Characteristics'!$C:$C,0))),"",INDEX('Policy Characteristics'!L:L,MATCH($C1151,'Policy Characteristics'!$C:$C,0)))</f>
        <v>industry-elec-and-hydrogen.html</v>
      </c>
    </row>
    <row r="1152" spans="1:18" s="345" customFormat="1" ht="19.899999999999999" customHeight="1">
      <c r="A1152" s="354" t="str">
        <f>IF(ISBLANK(INDEX('Policy Characteristics'!A:A,MATCH($C1152,'Policy Characteristics'!$C:$C,0))),"",INDEX('Policy Characteristics'!A:A,MATCH($C1152,'Policy Characteristics'!$C:$C,0)))</f>
        <v>Industry</v>
      </c>
      <c r="B1152" s="366" t="str">
        <f>IF(ISBLANK(INDEX('Policy Characteristics'!B:B,MATCH($C1152,'Policy Characteristics'!$C:$C,0))),"",INDEX('Policy Characteristics'!B:B,MATCH($C1152,'Policy Characteristics'!$C:$C,0)))</f>
        <v>Hydrogen Combustion</v>
      </c>
      <c r="C1152" s="354" t="str">
        <f t="shared" si="46"/>
        <v>Fraction of Eligible Industrial Energy Use Shifted to Hydrogen</v>
      </c>
      <c r="D1152" s="348" t="s">
        <v>786</v>
      </c>
      <c r="E1152" t="s">
        <v>848</v>
      </c>
      <c r="F1152" t="s">
        <v>787</v>
      </c>
      <c r="G1152" s="253" t="s">
        <v>849</v>
      </c>
      <c r="H1152" s="18">
        <v>2047</v>
      </c>
      <c r="I1152" s="367" t="s">
        <v>680</v>
      </c>
      <c r="J1152" s="368" t="str">
        <f>IF(ISBLANK(INDEX('Policy Characteristics'!D:D,MATCH($C1152,'Policy Characteristics'!$C:$C,0))),"",INDEX('Policy Characteristics'!D:D,MATCH($C1152,'Policy Characteristics'!$C:$C,0)))</f>
        <v>Hydrogen Combustion</v>
      </c>
      <c r="K1152" s="354" t="str">
        <f>IF(ISBLANK(INDEX('Policy Characteristics'!E:E,MATCH($C1152,'Policy Characteristics'!$C:$C,0))),"",INDEX('Policy Characteristics'!E:E,MATCH($C1152,'Policy Characteristics'!$C:$C,0)))</f>
        <v>indst shift to hydrogen</v>
      </c>
      <c r="L1152" s="222">
        <f>IF(ISBLANK(INDEX('Policy Characteristics'!F:F,MATCH($C1152,'Policy Characteristics'!$C:$C,0))),"",INDEX('Policy Characteristics'!F:F,MATCH($C1152,'Policy Characteristics'!$C:$C,0)))</f>
        <v>0</v>
      </c>
      <c r="M1152" s="222">
        <f>IF(ISBLANK(INDEX('Policy Characteristics'!G:G,MATCH($C1152,'Policy Characteristics'!$C:$C,0))),"",INDEX('Policy Characteristics'!G:G,MATCH($C1152,'Policy Characteristics'!$C:$C,0)))</f>
        <v>1</v>
      </c>
      <c r="N1152" s="222">
        <f>IF(ISBLANK(INDEX('Policy Characteristics'!H:H,MATCH($C1152,'Policy Characteristics'!$C:$C,0))),"",INDEX('Policy Characteristics'!H:H,MATCH($C1152,'Policy Characteristics'!$C:$C,0)))</f>
        <v>0.01</v>
      </c>
      <c r="O1152" s="354" t="str">
        <f>IF(ISBLANK(INDEX('Policy Characteristics'!I:I,MATCH($C1152,'Policy Characteristics'!$C:$C,0))),"",INDEX('Policy Characteristics'!I:I,MATCH($C1152,'Policy Characteristics'!$C:$C,0)))</f>
        <v>% of fuel shifted</v>
      </c>
      <c r="P1152" s="354" t="str">
        <f>IF(ISBLANK(INDEX('Policy Characteristics'!J:J,MATCH($C1152,'Policy Characteristics'!$C:$C,0))),"",INDEX('Policy Characteristics'!J:J,MATCH($C1152,'Policy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2" s="354" t="str">
        <f>IF(ISBLANK(INDEX('Policy Characteristics'!K:K,MATCH($C1152,'Policy Characteristics'!$C:$C,0))),"",INDEX('Policy Characteristics'!K:K,MATCH($C1152,'Policy Characteristics'!$C:$C,0)))</f>
        <v>industry-ag-main.html#fuel-switching</v>
      </c>
      <c r="R1152" s="354" t="str">
        <f>IF(ISBLANK(INDEX('Policy Characteristics'!L:L,MATCH($C1152,'Policy Characteristics'!$C:$C,0))),"",INDEX('Policy Characteristics'!L:L,MATCH($C1152,'Policy Characteristics'!$C:$C,0)))</f>
        <v>industry-elec-and-hydrogen.html</v>
      </c>
    </row>
    <row r="1153" spans="1:18" s="345" customFormat="1" ht="19.899999999999999" customHeight="1">
      <c r="A1153" s="354" t="str">
        <f>IF(ISBLANK(INDEX('Policy Characteristics'!A:A,MATCH($C1153,'Policy Characteristics'!$C:$C,0))),"",INDEX('Policy Characteristics'!A:A,MATCH($C1153,'Policy Characteristics'!$C:$C,0)))</f>
        <v>Industry</v>
      </c>
      <c r="B1153" s="366" t="str">
        <f>IF(ISBLANK(INDEX('Policy Characteristics'!B:B,MATCH($C1153,'Policy Characteristics'!$C:$C,0))),"",INDEX('Policy Characteristics'!B:B,MATCH($C1153,'Policy Characteristics'!$C:$C,0)))</f>
        <v>Hydrogen Combustion</v>
      </c>
      <c r="C1153" s="354" t="str">
        <f t="shared" si="46"/>
        <v>Fraction of Eligible Industrial Energy Use Shifted to Hydrogen</v>
      </c>
      <c r="D1153" s="348" t="s">
        <v>786</v>
      </c>
      <c r="E1153" t="s">
        <v>850</v>
      </c>
      <c r="F1153" t="s">
        <v>787</v>
      </c>
      <c r="G1153" s="253" t="s">
        <v>851</v>
      </c>
      <c r="H1153" s="18">
        <v>2048</v>
      </c>
      <c r="I1153" s="367" t="s">
        <v>680</v>
      </c>
      <c r="J1153" s="368" t="str">
        <f>IF(ISBLANK(INDEX('Policy Characteristics'!D:D,MATCH($C1153,'Policy Characteristics'!$C:$C,0))),"",INDEX('Policy Characteristics'!D:D,MATCH($C1153,'Policy Characteristics'!$C:$C,0)))</f>
        <v>Hydrogen Combustion</v>
      </c>
      <c r="K1153" s="354" t="str">
        <f>IF(ISBLANK(INDEX('Policy Characteristics'!E:E,MATCH($C1153,'Policy Characteristics'!$C:$C,0))),"",INDEX('Policy Characteristics'!E:E,MATCH($C1153,'Policy Characteristics'!$C:$C,0)))</f>
        <v>indst shift to hydrogen</v>
      </c>
      <c r="L1153" s="222">
        <f>IF(ISBLANK(INDEX('Policy Characteristics'!F:F,MATCH($C1153,'Policy Characteristics'!$C:$C,0))),"",INDEX('Policy Characteristics'!F:F,MATCH($C1153,'Policy Characteristics'!$C:$C,0)))</f>
        <v>0</v>
      </c>
      <c r="M1153" s="222">
        <f>IF(ISBLANK(INDEX('Policy Characteristics'!G:G,MATCH($C1153,'Policy Characteristics'!$C:$C,0))),"",INDEX('Policy Characteristics'!G:G,MATCH($C1153,'Policy Characteristics'!$C:$C,0)))</f>
        <v>1</v>
      </c>
      <c r="N1153" s="222">
        <f>IF(ISBLANK(INDEX('Policy Characteristics'!H:H,MATCH($C1153,'Policy Characteristics'!$C:$C,0))),"",INDEX('Policy Characteristics'!H:H,MATCH($C1153,'Policy Characteristics'!$C:$C,0)))</f>
        <v>0.01</v>
      </c>
      <c r="O1153" s="354" t="str">
        <f>IF(ISBLANK(INDEX('Policy Characteristics'!I:I,MATCH($C1153,'Policy Characteristics'!$C:$C,0))),"",INDEX('Policy Characteristics'!I:I,MATCH($C1153,'Policy Characteristics'!$C:$C,0)))</f>
        <v>% of fuel shifted</v>
      </c>
      <c r="P1153" s="354" t="str">
        <f>IF(ISBLANK(INDEX('Policy Characteristics'!J:J,MATCH($C1153,'Policy Characteristics'!$C:$C,0))),"",INDEX('Policy Characteristics'!J:J,MATCH($C1153,'Policy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3" s="354" t="str">
        <f>IF(ISBLANK(INDEX('Policy Characteristics'!K:K,MATCH($C1153,'Policy Characteristics'!$C:$C,0))),"",INDEX('Policy Characteristics'!K:K,MATCH($C1153,'Policy Characteristics'!$C:$C,0)))</f>
        <v>industry-ag-main.html#fuel-switching</v>
      </c>
      <c r="R1153" s="354" t="str">
        <f>IF(ISBLANK(INDEX('Policy Characteristics'!L:L,MATCH($C1153,'Policy Characteristics'!$C:$C,0))),"",INDEX('Policy Characteristics'!L:L,MATCH($C1153,'Policy Characteristics'!$C:$C,0)))</f>
        <v>industry-elec-and-hydrogen.html</v>
      </c>
    </row>
    <row r="1154" spans="1:18" s="345" customFormat="1" ht="19.899999999999999" customHeight="1">
      <c r="A1154" s="354" t="str">
        <f>IF(ISBLANK(INDEX('Policy Characteristics'!A:A,MATCH($C1154,'Policy Characteristics'!$C:$C,0))),"",INDEX('Policy Characteristics'!A:A,MATCH($C1154,'Policy Characteristics'!$C:$C,0)))</f>
        <v>Industry</v>
      </c>
      <c r="B1154" s="366" t="str">
        <f>IF(ISBLANK(INDEX('Policy Characteristics'!B:B,MATCH($C1154,'Policy Characteristics'!$C:$C,0))),"",INDEX('Policy Characteristics'!B:B,MATCH($C1154,'Policy Characteristics'!$C:$C,0)))</f>
        <v>Hydrogen Combustion</v>
      </c>
      <c r="C1154" s="354" t="str">
        <f t="shared" si="46"/>
        <v>Fraction of Eligible Industrial Energy Use Shifted to Hydrogen</v>
      </c>
      <c r="D1154" s="348" t="s">
        <v>786</v>
      </c>
      <c r="E1154" t="s">
        <v>852</v>
      </c>
      <c r="F1154" t="s">
        <v>787</v>
      </c>
      <c r="G1154" s="253" t="s">
        <v>852</v>
      </c>
      <c r="H1154" s="18">
        <v>2049</v>
      </c>
      <c r="I1154" s="367" t="s">
        <v>680</v>
      </c>
      <c r="J1154" s="368" t="str">
        <f>IF(ISBLANK(INDEX('Policy Characteristics'!D:D,MATCH($C1154,'Policy Characteristics'!$C:$C,0))),"",INDEX('Policy Characteristics'!D:D,MATCH($C1154,'Policy Characteristics'!$C:$C,0)))</f>
        <v>Hydrogen Combustion</v>
      </c>
      <c r="K1154" s="354" t="str">
        <f>IF(ISBLANK(INDEX('Policy Characteristics'!E:E,MATCH($C1154,'Policy Characteristics'!$C:$C,0))),"",INDEX('Policy Characteristics'!E:E,MATCH($C1154,'Policy Characteristics'!$C:$C,0)))</f>
        <v>indst shift to hydrogen</v>
      </c>
      <c r="L1154" s="222">
        <f>IF(ISBLANK(INDEX('Policy Characteristics'!F:F,MATCH($C1154,'Policy Characteristics'!$C:$C,0))),"",INDEX('Policy Characteristics'!F:F,MATCH($C1154,'Policy Characteristics'!$C:$C,0)))</f>
        <v>0</v>
      </c>
      <c r="M1154" s="222">
        <f>IF(ISBLANK(INDEX('Policy Characteristics'!G:G,MATCH($C1154,'Policy Characteristics'!$C:$C,0))),"",INDEX('Policy Characteristics'!G:G,MATCH($C1154,'Policy Characteristics'!$C:$C,0)))</f>
        <v>1</v>
      </c>
      <c r="N1154" s="222">
        <f>IF(ISBLANK(INDEX('Policy Characteristics'!H:H,MATCH($C1154,'Policy Characteristics'!$C:$C,0))),"",INDEX('Policy Characteristics'!H:H,MATCH($C1154,'Policy Characteristics'!$C:$C,0)))</f>
        <v>0.01</v>
      </c>
      <c r="O1154" s="354" t="str">
        <f>IF(ISBLANK(INDEX('Policy Characteristics'!I:I,MATCH($C1154,'Policy Characteristics'!$C:$C,0))),"",INDEX('Policy Characteristics'!I:I,MATCH($C1154,'Policy Characteristics'!$C:$C,0)))</f>
        <v>% of fuel shifted</v>
      </c>
      <c r="P1154" s="354" t="str">
        <f>IF(ISBLANK(INDEX('Policy Characteristics'!J:J,MATCH($C1154,'Policy Characteristics'!$C:$C,0))),"",INDEX('Policy Characteristics'!J:J,MATCH($C1154,'Policy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4" s="354" t="str">
        <f>IF(ISBLANK(INDEX('Policy Characteristics'!K:K,MATCH($C1154,'Policy Characteristics'!$C:$C,0))),"",INDEX('Policy Characteristics'!K:K,MATCH($C1154,'Policy Characteristics'!$C:$C,0)))</f>
        <v>industry-ag-main.html#fuel-switching</v>
      </c>
      <c r="R1154" s="354" t="str">
        <f>IF(ISBLANK(INDEX('Policy Characteristics'!L:L,MATCH($C1154,'Policy Characteristics'!$C:$C,0))),"",INDEX('Policy Characteristics'!L:L,MATCH($C1154,'Policy Characteristics'!$C:$C,0)))</f>
        <v>industry-elec-and-hydrogen.html</v>
      </c>
    </row>
    <row r="1155" spans="1:18" s="345" customFormat="1" ht="19.899999999999999" customHeight="1">
      <c r="A1155" s="354" t="str">
        <f>IF(ISBLANK(INDEX('Policy Characteristics'!A:A,MATCH($C1155,'Policy Characteristics'!$C:$C,0))),"",INDEX('Policy Characteristics'!A:A,MATCH($C1155,'Policy Characteristics'!$C:$C,0)))</f>
        <v>Industry</v>
      </c>
      <c r="B1155" s="366" t="str">
        <f>IF(ISBLANK(INDEX('Policy Characteristics'!B:B,MATCH($C1155,'Policy Characteristics'!$C:$C,0))),"",INDEX('Policy Characteristics'!B:B,MATCH($C1155,'Policy Characteristics'!$C:$C,0)))</f>
        <v>Hydrogen Combustion</v>
      </c>
      <c r="C1155" s="354" t="str">
        <f t="shared" si="46"/>
        <v>Fraction of Eligible Industrial Energy Use Shifted to Hydrogen</v>
      </c>
      <c r="D1155" s="348" t="s">
        <v>788</v>
      </c>
      <c r="E1155" t="s">
        <v>838</v>
      </c>
      <c r="F1155" t="s">
        <v>789</v>
      </c>
      <c r="G1155" s="253" t="s">
        <v>839</v>
      </c>
      <c r="H1155" s="18">
        <v>2050</v>
      </c>
      <c r="I1155" s="367" t="s">
        <v>670</v>
      </c>
      <c r="J1155" s="368" t="str">
        <f>IF(ISBLANK(INDEX('Policy Characteristics'!D:D,MATCH($C1155,'Policy Characteristics'!$C:$C,0))),"",INDEX('Policy Characteristics'!D:D,MATCH($C1155,'Policy Characteristics'!$C:$C,0)))</f>
        <v>Hydrogen Combustion</v>
      </c>
      <c r="K1155" s="354" t="str">
        <f>IF(ISBLANK(INDEX('Policy Characteristics'!E:E,MATCH($C1155,'Policy Characteristics'!$C:$C,0))),"",INDEX('Policy Characteristics'!E:E,MATCH($C1155,'Policy Characteristics'!$C:$C,0)))</f>
        <v>indst shift to hydrogen</v>
      </c>
      <c r="L1155" s="222">
        <f>IF(ISBLANK(INDEX('Policy Characteristics'!F:F,MATCH($C1155,'Policy Characteristics'!$C:$C,0))),"",INDEX('Policy Characteristics'!F:F,MATCH($C1155,'Policy Characteristics'!$C:$C,0)))</f>
        <v>0</v>
      </c>
      <c r="M1155" s="222">
        <f>IF(ISBLANK(INDEX('Policy Characteristics'!G:G,MATCH($C1155,'Policy Characteristics'!$C:$C,0))),"",INDEX('Policy Characteristics'!G:G,MATCH($C1155,'Policy Characteristics'!$C:$C,0)))</f>
        <v>1</v>
      </c>
      <c r="N1155" s="222">
        <f>IF(ISBLANK(INDEX('Policy Characteristics'!H:H,MATCH($C1155,'Policy Characteristics'!$C:$C,0))),"",INDEX('Policy Characteristics'!H:H,MATCH($C1155,'Policy Characteristics'!$C:$C,0)))</f>
        <v>0.01</v>
      </c>
      <c r="O1155" s="354" t="str">
        <f>IF(ISBLANK(INDEX('Policy Characteristics'!I:I,MATCH($C1155,'Policy Characteristics'!$C:$C,0))),"",INDEX('Policy Characteristics'!I:I,MATCH($C1155,'Policy Characteristics'!$C:$C,0)))</f>
        <v>% of fuel shifted</v>
      </c>
      <c r="P1155" s="354" t="str">
        <f>IF(ISBLANK(INDEX('Policy Characteristics'!J:J,MATCH($C1155,'Policy Characteristics'!$C:$C,0))),"",INDEX('Policy Characteristics'!J:J,MATCH($C1155,'Policy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5" s="354" t="str">
        <f>IF(ISBLANK(INDEX('Policy Characteristics'!K:K,MATCH($C1155,'Policy Characteristics'!$C:$C,0))),"",INDEX('Policy Characteristics'!K:K,MATCH($C1155,'Policy Characteristics'!$C:$C,0)))</f>
        <v>industry-ag-main.html#fuel-switching</v>
      </c>
      <c r="R1155" s="354" t="str">
        <f>IF(ISBLANK(INDEX('Policy Characteristics'!L:L,MATCH($C1155,'Policy Characteristics'!$C:$C,0))),"",INDEX('Policy Characteristics'!L:L,MATCH($C1155,'Policy Characteristics'!$C:$C,0)))</f>
        <v>industry-elec-and-hydrogen.html</v>
      </c>
    </row>
    <row r="1156" spans="1:18" s="345" customFormat="1" ht="19.899999999999999" customHeight="1">
      <c r="A1156" s="354" t="str">
        <f>IF(ISBLANK(INDEX('Policy Characteristics'!A:A,MATCH($C1156,'Policy Characteristics'!$C:$C,0))),"",INDEX('Policy Characteristics'!A:A,MATCH($C1156,'Policy Characteristics'!$C:$C,0)))</f>
        <v>Industry</v>
      </c>
      <c r="B1156" s="366" t="str">
        <f>IF(ISBLANK(INDEX('Policy Characteristics'!B:B,MATCH($C1156,'Policy Characteristics'!$C:$C,0))),"",INDEX('Policy Characteristics'!B:B,MATCH($C1156,'Policy Characteristics'!$C:$C,0)))</f>
        <v>Hydrogen Combustion</v>
      </c>
      <c r="C1156" s="354" t="str">
        <f t="shared" si="46"/>
        <v>Fraction of Eligible Industrial Energy Use Shifted to Hydrogen</v>
      </c>
      <c r="D1156" s="348" t="s">
        <v>788</v>
      </c>
      <c r="E1156" t="s">
        <v>840</v>
      </c>
      <c r="F1156" t="s">
        <v>789</v>
      </c>
      <c r="G1156" s="253" t="s">
        <v>841</v>
      </c>
      <c r="H1156" s="18">
        <v>2051</v>
      </c>
      <c r="I1156" s="367" t="s">
        <v>670</v>
      </c>
      <c r="J1156" s="368" t="str">
        <f>IF(ISBLANK(INDEX('Policy Characteristics'!D:D,MATCH($C1156,'Policy Characteristics'!$C:$C,0))),"",INDEX('Policy Characteristics'!D:D,MATCH($C1156,'Policy Characteristics'!$C:$C,0)))</f>
        <v>Hydrogen Combustion</v>
      </c>
      <c r="K1156" s="354" t="str">
        <f>IF(ISBLANK(INDEX('Policy Characteristics'!E:E,MATCH($C1156,'Policy Characteristics'!$C:$C,0))),"",INDEX('Policy Characteristics'!E:E,MATCH($C1156,'Policy Characteristics'!$C:$C,0)))</f>
        <v>indst shift to hydrogen</v>
      </c>
      <c r="L1156" s="222">
        <f>IF(ISBLANK(INDEX('Policy Characteristics'!F:F,MATCH($C1156,'Policy Characteristics'!$C:$C,0))),"",INDEX('Policy Characteristics'!F:F,MATCH($C1156,'Policy Characteristics'!$C:$C,0)))</f>
        <v>0</v>
      </c>
      <c r="M1156" s="222">
        <f>IF(ISBLANK(INDEX('Policy Characteristics'!G:G,MATCH($C1156,'Policy Characteristics'!$C:$C,0))),"",INDEX('Policy Characteristics'!G:G,MATCH($C1156,'Policy Characteristics'!$C:$C,0)))</f>
        <v>1</v>
      </c>
      <c r="N1156" s="222">
        <f>IF(ISBLANK(INDEX('Policy Characteristics'!H:H,MATCH($C1156,'Policy Characteristics'!$C:$C,0))),"",INDEX('Policy Characteristics'!H:H,MATCH($C1156,'Policy Characteristics'!$C:$C,0)))</f>
        <v>0.01</v>
      </c>
      <c r="O1156" s="354" t="str">
        <f>IF(ISBLANK(INDEX('Policy Characteristics'!I:I,MATCH($C1156,'Policy Characteristics'!$C:$C,0))),"",INDEX('Policy Characteristics'!I:I,MATCH($C1156,'Policy Characteristics'!$C:$C,0)))</f>
        <v>% of fuel shifted</v>
      </c>
      <c r="P1156" s="354" t="str">
        <f>IF(ISBLANK(INDEX('Policy Characteristics'!J:J,MATCH($C1156,'Policy Characteristics'!$C:$C,0))),"",INDEX('Policy Characteristics'!J:J,MATCH($C1156,'Policy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6" s="354" t="str">
        <f>IF(ISBLANK(INDEX('Policy Characteristics'!K:K,MATCH($C1156,'Policy Characteristics'!$C:$C,0))),"",INDEX('Policy Characteristics'!K:K,MATCH($C1156,'Policy Characteristics'!$C:$C,0)))</f>
        <v>industry-ag-main.html#fuel-switching</v>
      </c>
      <c r="R1156" s="354" t="str">
        <f>IF(ISBLANK(INDEX('Policy Characteristics'!L:L,MATCH($C1156,'Policy Characteristics'!$C:$C,0))),"",INDEX('Policy Characteristics'!L:L,MATCH($C1156,'Policy Characteristics'!$C:$C,0)))</f>
        <v>industry-elec-and-hydrogen.html</v>
      </c>
    </row>
    <row r="1157" spans="1:18" s="345" customFormat="1" ht="19.899999999999999" customHeight="1">
      <c r="A1157" s="354" t="str">
        <f>IF(ISBLANK(INDEX('Policy Characteristics'!A:A,MATCH($C1157,'Policy Characteristics'!$C:$C,0))),"",INDEX('Policy Characteristics'!A:A,MATCH($C1157,'Policy Characteristics'!$C:$C,0)))</f>
        <v>Industry</v>
      </c>
      <c r="B1157" s="366" t="str">
        <f>IF(ISBLANK(INDEX('Policy Characteristics'!B:B,MATCH($C1157,'Policy Characteristics'!$C:$C,0))),"",INDEX('Policy Characteristics'!B:B,MATCH($C1157,'Policy Characteristics'!$C:$C,0)))</f>
        <v>Hydrogen Combustion</v>
      </c>
      <c r="C1157" s="354" t="str">
        <f t="shared" si="46"/>
        <v>Fraction of Eligible Industrial Energy Use Shifted to Hydrogen</v>
      </c>
      <c r="D1157" s="348" t="s">
        <v>788</v>
      </c>
      <c r="E1157" t="s">
        <v>842</v>
      </c>
      <c r="F1157" t="s">
        <v>789</v>
      </c>
      <c r="G1157" s="253" t="s">
        <v>843</v>
      </c>
      <c r="H1157" s="18">
        <v>2052</v>
      </c>
      <c r="I1157" s="367" t="s">
        <v>670</v>
      </c>
      <c r="J1157" s="368" t="str">
        <f>IF(ISBLANK(INDEX('Policy Characteristics'!D:D,MATCH($C1157,'Policy Characteristics'!$C:$C,0))),"",INDEX('Policy Characteristics'!D:D,MATCH($C1157,'Policy Characteristics'!$C:$C,0)))</f>
        <v>Hydrogen Combustion</v>
      </c>
      <c r="K1157" s="354" t="str">
        <f>IF(ISBLANK(INDEX('Policy Characteristics'!E:E,MATCH($C1157,'Policy Characteristics'!$C:$C,0))),"",INDEX('Policy Characteristics'!E:E,MATCH($C1157,'Policy Characteristics'!$C:$C,0)))</f>
        <v>indst shift to hydrogen</v>
      </c>
      <c r="L1157" s="222">
        <f>IF(ISBLANK(INDEX('Policy Characteristics'!F:F,MATCH($C1157,'Policy Characteristics'!$C:$C,0))),"",INDEX('Policy Characteristics'!F:F,MATCH($C1157,'Policy Characteristics'!$C:$C,0)))</f>
        <v>0</v>
      </c>
      <c r="M1157" s="222">
        <f>IF(ISBLANK(INDEX('Policy Characteristics'!G:G,MATCH($C1157,'Policy Characteristics'!$C:$C,0))),"",INDEX('Policy Characteristics'!G:G,MATCH($C1157,'Policy Characteristics'!$C:$C,0)))</f>
        <v>1</v>
      </c>
      <c r="N1157" s="222">
        <f>IF(ISBLANK(INDEX('Policy Characteristics'!H:H,MATCH($C1157,'Policy Characteristics'!$C:$C,0))),"",INDEX('Policy Characteristics'!H:H,MATCH($C1157,'Policy Characteristics'!$C:$C,0)))</f>
        <v>0.01</v>
      </c>
      <c r="O1157" s="354" t="str">
        <f>IF(ISBLANK(INDEX('Policy Characteristics'!I:I,MATCH($C1157,'Policy Characteristics'!$C:$C,0))),"",INDEX('Policy Characteristics'!I:I,MATCH($C1157,'Policy Characteristics'!$C:$C,0)))</f>
        <v>% of fuel shifted</v>
      </c>
      <c r="P1157" s="354" t="str">
        <f>IF(ISBLANK(INDEX('Policy Characteristics'!J:J,MATCH($C1157,'Policy Characteristics'!$C:$C,0))),"",INDEX('Policy Characteristics'!J:J,MATCH($C1157,'Policy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7" s="354" t="str">
        <f>IF(ISBLANK(INDEX('Policy Characteristics'!K:K,MATCH($C1157,'Policy Characteristics'!$C:$C,0))),"",INDEX('Policy Characteristics'!K:K,MATCH($C1157,'Policy Characteristics'!$C:$C,0)))</f>
        <v>industry-ag-main.html#fuel-switching</v>
      </c>
      <c r="R1157" s="354" t="str">
        <f>IF(ISBLANK(INDEX('Policy Characteristics'!L:L,MATCH($C1157,'Policy Characteristics'!$C:$C,0))),"",INDEX('Policy Characteristics'!L:L,MATCH($C1157,'Policy Characteristics'!$C:$C,0)))</f>
        <v>industry-elec-and-hydrogen.html</v>
      </c>
    </row>
    <row r="1158" spans="1:18" s="345" customFormat="1" ht="19.899999999999999" customHeight="1">
      <c r="A1158" s="354" t="str">
        <f>IF(ISBLANK(INDEX('Policy Characteristics'!A:A,MATCH($C1158,'Policy Characteristics'!$C:$C,0))),"",INDEX('Policy Characteristics'!A:A,MATCH($C1158,'Policy Characteristics'!$C:$C,0)))</f>
        <v>Industry</v>
      </c>
      <c r="B1158" s="366" t="str">
        <f>IF(ISBLANK(INDEX('Policy Characteristics'!B:B,MATCH($C1158,'Policy Characteristics'!$C:$C,0))),"",INDEX('Policy Characteristics'!B:B,MATCH($C1158,'Policy Characteristics'!$C:$C,0)))</f>
        <v>Hydrogen Combustion</v>
      </c>
      <c r="C1158" s="354" t="str">
        <f t="shared" si="46"/>
        <v>Fraction of Eligible Industrial Energy Use Shifted to Hydrogen</v>
      </c>
      <c r="D1158" s="348" t="s">
        <v>788</v>
      </c>
      <c r="E1158" t="s">
        <v>844</v>
      </c>
      <c r="F1158" t="s">
        <v>789</v>
      </c>
      <c r="G1158" s="253" t="s">
        <v>845</v>
      </c>
      <c r="H1158" s="18">
        <v>2053</v>
      </c>
      <c r="I1158" s="367" t="s">
        <v>670</v>
      </c>
      <c r="J1158" s="368" t="str">
        <f>IF(ISBLANK(INDEX('Policy Characteristics'!D:D,MATCH($C1158,'Policy Characteristics'!$C:$C,0))),"",INDEX('Policy Characteristics'!D:D,MATCH($C1158,'Policy Characteristics'!$C:$C,0)))</f>
        <v>Hydrogen Combustion</v>
      </c>
      <c r="K1158" s="354" t="str">
        <f>IF(ISBLANK(INDEX('Policy Characteristics'!E:E,MATCH($C1158,'Policy Characteristics'!$C:$C,0))),"",INDEX('Policy Characteristics'!E:E,MATCH($C1158,'Policy Characteristics'!$C:$C,0)))</f>
        <v>indst shift to hydrogen</v>
      </c>
      <c r="L1158" s="222">
        <f>IF(ISBLANK(INDEX('Policy Characteristics'!F:F,MATCH($C1158,'Policy Characteristics'!$C:$C,0))),"",INDEX('Policy Characteristics'!F:F,MATCH($C1158,'Policy Characteristics'!$C:$C,0)))</f>
        <v>0</v>
      </c>
      <c r="M1158" s="222">
        <f>IF(ISBLANK(INDEX('Policy Characteristics'!G:G,MATCH($C1158,'Policy Characteristics'!$C:$C,0))),"",INDEX('Policy Characteristics'!G:G,MATCH($C1158,'Policy Characteristics'!$C:$C,0)))</f>
        <v>1</v>
      </c>
      <c r="N1158" s="222">
        <f>IF(ISBLANK(INDEX('Policy Characteristics'!H:H,MATCH($C1158,'Policy Characteristics'!$C:$C,0))),"",INDEX('Policy Characteristics'!H:H,MATCH($C1158,'Policy Characteristics'!$C:$C,0)))</f>
        <v>0.01</v>
      </c>
      <c r="O1158" s="354" t="str">
        <f>IF(ISBLANK(INDEX('Policy Characteristics'!I:I,MATCH($C1158,'Policy Characteristics'!$C:$C,0))),"",INDEX('Policy Characteristics'!I:I,MATCH($C1158,'Policy Characteristics'!$C:$C,0)))</f>
        <v>% of fuel shifted</v>
      </c>
      <c r="P1158" s="354" t="str">
        <f>IF(ISBLANK(INDEX('Policy Characteristics'!J:J,MATCH($C1158,'Policy Characteristics'!$C:$C,0))),"",INDEX('Policy Characteristics'!J:J,MATCH($C1158,'Policy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8" s="354" t="str">
        <f>IF(ISBLANK(INDEX('Policy Characteristics'!K:K,MATCH($C1158,'Policy Characteristics'!$C:$C,0))),"",INDEX('Policy Characteristics'!K:K,MATCH($C1158,'Policy Characteristics'!$C:$C,0)))</f>
        <v>industry-ag-main.html#fuel-switching</v>
      </c>
      <c r="R1158" s="354" t="str">
        <f>IF(ISBLANK(INDEX('Policy Characteristics'!L:L,MATCH($C1158,'Policy Characteristics'!$C:$C,0))),"",INDEX('Policy Characteristics'!L:L,MATCH($C1158,'Policy Characteristics'!$C:$C,0)))</f>
        <v>industry-elec-and-hydrogen.html</v>
      </c>
    </row>
    <row r="1159" spans="1:18" s="345" customFormat="1" ht="19.899999999999999" customHeight="1">
      <c r="A1159" s="354" t="str">
        <f>IF(ISBLANK(INDEX('Policy Characteristics'!A:A,MATCH($C1159,'Policy Characteristics'!$C:$C,0))),"",INDEX('Policy Characteristics'!A:A,MATCH($C1159,'Policy Characteristics'!$C:$C,0)))</f>
        <v>Industry</v>
      </c>
      <c r="B1159" s="366" t="str">
        <f>IF(ISBLANK(INDEX('Policy Characteristics'!B:B,MATCH($C1159,'Policy Characteristics'!$C:$C,0))),"",INDEX('Policy Characteristics'!B:B,MATCH($C1159,'Policy Characteristics'!$C:$C,0)))</f>
        <v>Hydrogen Combustion</v>
      </c>
      <c r="C1159" s="354" t="str">
        <f t="shared" si="46"/>
        <v>Fraction of Eligible Industrial Energy Use Shifted to Hydrogen</v>
      </c>
      <c r="D1159" s="348" t="s">
        <v>788</v>
      </c>
      <c r="E1159" t="s">
        <v>846</v>
      </c>
      <c r="F1159" t="s">
        <v>789</v>
      </c>
      <c r="G1159" s="253" t="s">
        <v>847</v>
      </c>
      <c r="H1159" s="18">
        <v>2054</v>
      </c>
      <c r="I1159" s="367" t="s">
        <v>680</v>
      </c>
      <c r="J1159" s="368" t="str">
        <f>IF(ISBLANK(INDEX('Policy Characteristics'!D:D,MATCH($C1159,'Policy Characteristics'!$C:$C,0))),"",INDEX('Policy Characteristics'!D:D,MATCH($C1159,'Policy Characteristics'!$C:$C,0)))</f>
        <v>Hydrogen Combustion</v>
      </c>
      <c r="K1159" s="354" t="str">
        <f>IF(ISBLANK(INDEX('Policy Characteristics'!E:E,MATCH($C1159,'Policy Characteristics'!$C:$C,0))),"",INDEX('Policy Characteristics'!E:E,MATCH($C1159,'Policy Characteristics'!$C:$C,0)))</f>
        <v>indst shift to hydrogen</v>
      </c>
      <c r="L1159" s="222">
        <f>IF(ISBLANK(INDEX('Policy Characteristics'!F:F,MATCH($C1159,'Policy Characteristics'!$C:$C,0))),"",INDEX('Policy Characteristics'!F:F,MATCH($C1159,'Policy Characteristics'!$C:$C,0)))</f>
        <v>0</v>
      </c>
      <c r="M1159" s="222">
        <f>IF(ISBLANK(INDEX('Policy Characteristics'!G:G,MATCH($C1159,'Policy Characteristics'!$C:$C,0))),"",INDEX('Policy Characteristics'!G:G,MATCH($C1159,'Policy Characteristics'!$C:$C,0)))</f>
        <v>1</v>
      </c>
      <c r="N1159" s="222">
        <f>IF(ISBLANK(INDEX('Policy Characteristics'!H:H,MATCH($C1159,'Policy Characteristics'!$C:$C,0))),"",INDEX('Policy Characteristics'!H:H,MATCH($C1159,'Policy Characteristics'!$C:$C,0)))</f>
        <v>0.01</v>
      </c>
      <c r="O1159" s="354" t="str">
        <f>IF(ISBLANK(INDEX('Policy Characteristics'!I:I,MATCH($C1159,'Policy Characteristics'!$C:$C,0))),"",INDEX('Policy Characteristics'!I:I,MATCH($C1159,'Policy Characteristics'!$C:$C,0)))</f>
        <v>% of fuel shifted</v>
      </c>
      <c r="P1159" s="354" t="str">
        <f>IF(ISBLANK(INDEX('Policy Characteristics'!J:J,MATCH($C1159,'Policy Characteristics'!$C:$C,0))),"",INDEX('Policy Characteristics'!J:J,MATCH($C1159,'Policy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9" s="354" t="str">
        <f>IF(ISBLANK(INDEX('Policy Characteristics'!K:K,MATCH($C1159,'Policy Characteristics'!$C:$C,0))),"",INDEX('Policy Characteristics'!K:K,MATCH($C1159,'Policy Characteristics'!$C:$C,0)))</f>
        <v>industry-ag-main.html#fuel-switching</v>
      </c>
      <c r="R1159" s="354" t="str">
        <f>IF(ISBLANK(INDEX('Policy Characteristics'!L:L,MATCH($C1159,'Policy Characteristics'!$C:$C,0))),"",INDEX('Policy Characteristics'!L:L,MATCH($C1159,'Policy Characteristics'!$C:$C,0)))</f>
        <v>industry-elec-and-hydrogen.html</v>
      </c>
    </row>
    <row r="1160" spans="1:18" s="345" customFormat="1" ht="19.899999999999999" customHeight="1">
      <c r="A1160" s="354" t="str">
        <f>IF(ISBLANK(INDEX('Policy Characteristics'!A:A,MATCH($C1160,'Policy Characteristics'!$C:$C,0))),"",INDEX('Policy Characteristics'!A:A,MATCH($C1160,'Policy Characteristics'!$C:$C,0)))</f>
        <v>Industry</v>
      </c>
      <c r="B1160" s="366" t="str">
        <f>IF(ISBLANK(INDEX('Policy Characteristics'!B:B,MATCH($C1160,'Policy Characteristics'!$C:$C,0))),"",INDEX('Policy Characteristics'!B:B,MATCH($C1160,'Policy Characteristics'!$C:$C,0)))</f>
        <v>Hydrogen Combustion</v>
      </c>
      <c r="C1160" s="354" t="str">
        <f t="shared" si="46"/>
        <v>Fraction of Eligible Industrial Energy Use Shifted to Hydrogen</v>
      </c>
      <c r="D1160" s="348" t="s">
        <v>788</v>
      </c>
      <c r="E1160" t="s">
        <v>848</v>
      </c>
      <c r="F1160" t="s">
        <v>789</v>
      </c>
      <c r="G1160" s="253" t="s">
        <v>849</v>
      </c>
      <c r="H1160" s="18">
        <v>2055</v>
      </c>
      <c r="I1160" s="367" t="s">
        <v>680</v>
      </c>
      <c r="J1160" s="368" t="str">
        <f>IF(ISBLANK(INDEX('Policy Characteristics'!D:D,MATCH($C1160,'Policy Characteristics'!$C:$C,0))),"",INDEX('Policy Characteristics'!D:D,MATCH($C1160,'Policy Characteristics'!$C:$C,0)))</f>
        <v>Hydrogen Combustion</v>
      </c>
      <c r="K1160" s="354" t="str">
        <f>IF(ISBLANK(INDEX('Policy Characteristics'!E:E,MATCH($C1160,'Policy Characteristics'!$C:$C,0))),"",INDEX('Policy Characteristics'!E:E,MATCH($C1160,'Policy Characteristics'!$C:$C,0)))</f>
        <v>indst shift to hydrogen</v>
      </c>
      <c r="L1160" s="222">
        <f>IF(ISBLANK(INDEX('Policy Characteristics'!F:F,MATCH($C1160,'Policy Characteristics'!$C:$C,0))),"",INDEX('Policy Characteristics'!F:F,MATCH($C1160,'Policy Characteristics'!$C:$C,0)))</f>
        <v>0</v>
      </c>
      <c r="M1160" s="222">
        <f>IF(ISBLANK(INDEX('Policy Characteristics'!G:G,MATCH($C1160,'Policy Characteristics'!$C:$C,0))),"",INDEX('Policy Characteristics'!G:G,MATCH($C1160,'Policy Characteristics'!$C:$C,0)))</f>
        <v>1</v>
      </c>
      <c r="N1160" s="222">
        <f>IF(ISBLANK(INDEX('Policy Characteristics'!H:H,MATCH($C1160,'Policy Characteristics'!$C:$C,0))),"",INDEX('Policy Characteristics'!H:H,MATCH($C1160,'Policy Characteristics'!$C:$C,0)))</f>
        <v>0.01</v>
      </c>
      <c r="O1160" s="354" t="str">
        <f>IF(ISBLANK(INDEX('Policy Characteristics'!I:I,MATCH($C1160,'Policy Characteristics'!$C:$C,0))),"",INDEX('Policy Characteristics'!I:I,MATCH($C1160,'Policy Characteristics'!$C:$C,0)))</f>
        <v>% of fuel shifted</v>
      </c>
      <c r="P1160" s="354" t="str">
        <f>IF(ISBLANK(INDEX('Policy Characteristics'!J:J,MATCH($C1160,'Policy Characteristics'!$C:$C,0))),"",INDEX('Policy Characteristics'!J:J,MATCH($C1160,'Policy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0" s="354" t="str">
        <f>IF(ISBLANK(INDEX('Policy Characteristics'!K:K,MATCH($C1160,'Policy Characteristics'!$C:$C,0))),"",INDEX('Policy Characteristics'!K:K,MATCH($C1160,'Policy Characteristics'!$C:$C,0)))</f>
        <v>industry-ag-main.html#fuel-switching</v>
      </c>
      <c r="R1160" s="354" t="str">
        <f>IF(ISBLANK(INDEX('Policy Characteristics'!L:L,MATCH($C1160,'Policy Characteristics'!$C:$C,0))),"",INDEX('Policy Characteristics'!L:L,MATCH($C1160,'Policy Characteristics'!$C:$C,0)))</f>
        <v>industry-elec-and-hydrogen.html</v>
      </c>
    </row>
    <row r="1161" spans="1:18" s="345" customFormat="1" ht="19.899999999999999" customHeight="1">
      <c r="A1161" s="354" t="str">
        <f>IF(ISBLANK(INDEX('Policy Characteristics'!A:A,MATCH($C1161,'Policy Characteristics'!$C:$C,0))),"",INDEX('Policy Characteristics'!A:A,MATCH($C1161,'Policy Characteristics'!$C:$C,0)))</f>
        <v>Industry</v>
      </c>
      <c r="B1161" s="366" t="str">
        <f>IF(ISBLANK(INDEX('Policy Characteristics'!B:B,MATCH($C1161,'Policy Characteristics'!$C:$C,0))),"",INDEX('Policy Characteristics'!B:B,MATCH($C1161,'Policy Characteristics'!$C:$C,0)))</f>
        <v>Hydrogen Combustion</v>
      </c>
      <c r="C1161" s="354" t="str">
        <f t="shared" si="46"/>
        <v>Fraction of Eligible Industrial Energy Use Shifted to Hydrogen</v>
      </c>
      <c r="D1161" s="348" t="s">
        <v>788</v>
      </c>
      <c r="E1161" t="s">
        <v>850</v>
      </c>
      <c r="F1161" t="s">
        <v>789</v>
      </c>
      <c r="G1161" s="253" t="s">
        <v>851</v>
      </c>
      <c r="H1161" s="18">
        <v>2056</v>
      </c>
      <c r="I1161" s="367" t="s">
        <v>680</v>
      </c>
      <c r="J1161" s="368" t="str">
        <f>IF(ISBLANK(INDEX('Policy Characteristics'!D:D,MATCH($C1161,'Policy Characteristics'!$C:$C,0))),"",INDEX('Policy Characteristics'!D:D,MATCH($C1161,'Policy Characteristics'!$C:$C,0)))</f>
        <v>Hydrogen Combustion</v>
      </c>
      <c r="K1161" s="354" t="str">
        <f>IF(ISBLANK(INDEX('Policy Characteristics'!E:E,MATCH($C1161,'Policy Characteristics'!$C:$C,0))),"",INDEX('Policy Characteristics'!E:E,MATCH($C1161,'Policy Characteristics'!$C:$C,0)))</f>
        <v>indst shift to hydrogen</v>
      </c>
      <c r="L1161" s="222">
        <f>IF(ISBLANK(INDEX('Policy Characteristics'!F:F,MATCH($C1161,'Policy Characteristics'!$C:$C,0))),"",INDEX('Policy Characteristics'!F:F,MATCH($C1161,'Policy Characteristics'!$C:$C,0)))</f>
        <v>0</v>
      </c>
      <c r="M1161" s="222">
        <f>IF(ISBLANK(INDEX('Policy Characteristics'!G:G,MATCH($C1161,'Policy Characteristics'!$C:$C,0))),"",INDEX('Policy Characteristics'!G:G,MATCH($C1161,'Policy Characteristics'!$C:$C,0)))</f>
        <v>1</v>
      </c>
      <c r="N1161" s="222">
        <f>IF(ISBLANK(INDEX('Policy Characteristics'!H:H,MATCH($C1161,'Policy Characteristics'!$C:$C,0))),"",INDEX('Policy Characteristics'!H:H,MATCH($C1161,'Policy Characteristics'!$C:$C,0)))</f>
        <v>0.01</v>
      </c>
      <c r="O1161" s="354" t="str">
        <f>IF(ISBLANK(INDEX('Policy Characteristics'!I:I,MATCH($C1161,'Policy Characteristics'!$C:$C,0))),"",INDEX('Policy Characteristics'!I:I,MATCH($C1161,'Policy Characteristics'!$C:$C,0)))</f>
        <v>% of fuel shifted</v>
      </c>
      <c r="P1161" s="354" t="str">
        <f>IF(ISBLANK(INDEX('Policy Characteristics'!J:J,MATCH($C1161,'Policy Characteristics'!$C:$C,0))),"",INDEX('Policy Characteristics'!J:J,MATCH($C1161,'Policy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1" s="354" t="str">
        <f>IF(ISBLANK(INDEX('Policy Characteristics'!K:K,MATCH($C1161,'Policy Characteristics'!$C:$C,0))),"",INDEX('Policy Characteristics'!K:K,MATCH($C1161,'Policy Characteristics'!$C:$C,0)))</f>
        <v>industry-ag-main.html#fuel-switching</v>
      </c>
      <c r="R1161" s="354" t="str">
        <f>IF(ISBLANK(INDEX('Policy Characteristics'!L:L,MATCH($C1161,'Policy Characteristics'!$C:$C,0))),"",INDEX('Policy Characteristics'!L:L,MATCH($C1161,'Policy Characteristics'!$C:$C,0)))</f>
        <v>industry-elec-and-hydrogen.html</v>
      </c>
    </row>
    <row r="1162" spans="1:18" s="345" customFormat="1" ht="19.899999999999999" customHeight="1">
      <c r="A1162" s="354" t="str">
        <f>IF(ISBLANK(INDEX('Policy Characteristics'!A:A,MATCH($C1162,'Policy Characteristics'!$C:$C,0))),"",INDEX('Policy Characteristics'!A:A,MATCH($C1162,'Policy Characteristics'!$C:$C,0)))</f>
        <v>Industry</v>
      </c>
      <c r="B1162" s="366" t="str">
        <f>IF(ISBLANK(INDEX('Policy Characteristics'!B:B,MATCH($C1162,'Policy Characteristics'!$C:$C,0))),"",INDEX('Policy Characteristics'!B:B,MATCH($C1162,'Policy Characteristics'!$C:$C,0)))</f>
        <v>Hydrogen Combustion</v>
      </c>
      <c r="C1162" s="354" t="str">
        <f t="shared" si="46"/>
        <v>Fraction of Eligible Industrial Energy Use Shifted to Hydrogen</v>
      </c>
      <c r="D1162" s="348" t="s">
        <v>788</v>
      </c>
      <c r="E1162" t="s">
        <v>852</v>
      </c>
      <c r="F1162" t="s">
        <v>789</v>
      </c>
      <c r="G1162" s="253" t="s">
        <v>852</v>
      </c>
      <c r="H1162" s="18">
        <v>2057</v>
      </c>
      <c r="I1162" s="367" t="s">
        <v>680</v>
      </c>
      <c r="J1162" s="368" t="str">
        <f>IF(ISBLANK(INDEX('Policy Characteristics'!D:D,MATCH($C1162,'Policy Characteristics'!$C:$C,0))),"",INDEX('Policy Characteristics'!D:D,MATCH($C1162,'Policy Characteristics'!$C:$C,0)))</f>
        <v>Hydrogen Combustion</v>
      </c>
      <c r="K1162" s="354" t="str">
        <f>IF(ISBLANK(INDEX('Policy Characteristics'!E:E,MATCH($C1162,'Policy Characteristics'!$C:$C,0))),"",INDEX('Policy Characteristics'!E:E,MATCH($C1162,'Policy Characteristics'!$C:$C,0)))</f>
        <v>indst shift to hydrogen</v>
      </c>
      <c r="L1162" s="222">
        <f>IF(ISBLANK(INDEX('Policy Characteristics'!F:F,MATCH($C1162,'Policy Characteristics'!$C:$C,0))),"",INDEX('Policy Characteristics'!F:F,MATCH($C1162,'Policy Characteristics'!$C:$C,0)))</f>
        <v>0</v>
      </c>
      <c r="M1162" s="222">
        <f>IF(ISBLANK(INDEX('Policy Characteristics'!G:G,MATCH($C1162,'Policy Characteristics'!$C:$C,0))),"",INDEX('Policy Characteristics'!G:G,MATCH($C1162,'Policy Characteristics'!$C:$C,0)))</f>
        <v>1</v>
      </c>
      <c r="N1162" s="222">
        <f>IF(ISBLANK(INDEX('Policy Characteristics'!H:H,MATCH($C1162,'Policy Characteristics'!$C:$C,0))),"",INDEX('Policy Characteristics'!H:H,MATCH($C1162,'Policy Characteristics'!$C:$C,0)))</f>
        <v>0.01</v>
      </c>
      <c r="O1162" s="354" t="str">
        <f>IF(ISBLANK(INDEX('Policy Characteristics'!I:I,MATCH($C1162,'Policy Characteristics'!$C:$C,0))),"",INDEX('Policy Characteristics'!I:I,MATCH($C1162,'Policy Characteristics'!$C:$C,0)))</f>
        <v>% of fuel shifted</v>
      </c>
      <c r="P1162" s="354" t="str">
        <f>IF(ISBLANK(INDEX('Policy Characteristics'!J:J,MATCH($C1162,'Policy Characteristics'!$C:$C,0))),"",INDEX('Policy Characteristics'!J:J,MATCH($C1162,'Policy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2" s="354" t="str">
        <f>IF(ISBLANK(INDEX('Policy Characteristics'!K:K,MATCH($C1162,'Policy Characteristics'!$C:$C,0))),"",INDEX('Policy Characteristics'!K:K,MATCH($C1162,'Policy Characteristics'!$C:$C,0)))</f>
        <v>industry-ag-main.html#fuel-switching</v>
      </c>
      <c r="R1162" s="354" t="str">
        <f>IF(ISBLANK(INDEX('Policy Characteristics'!L:L,MATCH($C1162,'Policy Characteristics'!$C:$C,0))),"",INDEX('Policy Characteristics'!L:L,MATCH($C1162,'Policy Characteristics'!$C:$C,0)))</f>
        <v>industry-elec-and-hydrogen.html</v>
      </c>
    </row>
    <row r="1163" spans="1:18" s="345" customFormat="1" ht="19.899999999999999" customHeight="1">
      <c r="A1163" s="354" t="str">
        <f>IF(ISBLANK(INDEX('Policy Characteristics'!A:A,MATCH($C1163,'Policy Characteristics'!$C:$C,0))),"",INDEX('Policy Characteristics'!A:A,MATCH($C1163,'Policy Characteristics'!$C:$C,0)))</f>
        <v>Industry</v>
      </c>
      <c r="B1163" s="366" t="str">
        <f>IF(ISBLANK(INDEX('Policy Characteristics'!B:B,MATCH($C1163,'Policy Characteristics'!$C:$C,0))),"",INDEX('Policy Characteristics'!B:B,MATCH($C1163,'Policy Characteristics'!$C:$C,0)))</f>
        <v>Hydrogen Combustion</v>
      </c>
      <c r="C1163" s="354" t="str">
        <f t="shared" si="46"/>
        <v>Fraction of Eligible Industrial Energy Use Shifted to Hydrogen</v>
      </c>
      <c r="D1163" s="348" t="s">
        <v>790</v>
      </c>
      <c r="E1163" t="s">
        <v>838</v>
      </c>
      <c r="F1163" t="s">
        <v>791</v>
      </c>
      <c r="G1163" s="253" t="s">
        <v>839</v>
      </c>
      <c r="H1163" s="18">
        <v>2058</v>
      </c>
      <c r="I1163" s="367" t="s">
        <v>670</v>
      </c>
      <c r="J1163" s="368" t="str">
        <f>IF(ISBLANK(INDEX('Policy Characteristics'!D:D,MATCH($C1163,'Policy Characteristics'!$C:$C,0))),"",INDEX('Policy Characteristics'!D:D,MATCH($C1163,'Policy Characteristics'!$C:$C,0)))</f>
        <v>Hydrogen Combustion</v>
      </c>
      <c r="K1163" s="354" t="str">
        <f>IF(ISBLANK(INDEX('Policy Characteristics'!E:E,MATCH($C1163,'Policy Characteristics'!$C:$C,0))),"",INDEX('Policy Characteristics'!E:E,MATCH($C1163,'Policy Characteristics'!$C:$C,0)))</f>
        <v>indst shift to hydrogen</v>
      </c>
      <c r="L1163" s="222">
        <f>IF(ISBLANK(INDEX('Policy Characteristics'!F:F,MATCH($C1163,'Policy Characteristics'!$C:$C,0))),"",INDEX('Policy Characteristics'!F:F,MATCH($C1163,'Policy Characteristics'!$C:$C,0)))</f>
        <v>0</v>
      </c>
      <c r="M1163" s="222">
        <f>IF(ISBLANK(INDEX('Policy Characteristics'!G:G,MATCH($C1163,'Policy Characteristics'!$C:$C,0))),"",INDEX('Policy Characteristics'!G:G,MATCH($C1163,'Policy Characteristics'!$C:$C,0)))</f>
        <v>1</v>
      </c>
      <c r="N1163" s="222">
        <f>IF(ISBLANK(INDEX('Policy Characteristics'!H:H,MATCH($C1163,'Policy Characteristics'!$C:$C,0))),"",INDEX('Policy Characteristics'!H:H,MATCH($C1163,'Policy Characteristics'!$C:$C,0)))</f>
        <v>0.01</v>
      </c>
      <c r="O1163" s="354" t="str">
        <f>IF(ISBLANK(INDEX('Policy Characteristics'!I:I,MATCH($C1163,'Policy Characteristics'!$C:$C,0))),"",INDEX('Policy Characteristics'!I:I,MATCH($C1163,'Policy Characteristics'!$C:$C,0)))</f>
        <v>% of fuel shifted</v>
      </c>
      <c r="P1163" s="354" t="str">
        <f>IF(ISBLANK(INDEX('Policy Characteristics'!J:J,MATCH($C1163,'Policy Characteristics'!$C:$C,0))),"",INDEX('Policy Characteristics'!J:J,MATCH($C1163,'Policy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3" s="354" t="str">
        <f>IF(ISBLANK(INDEX('Policy Characteristics'!K:K,MATCH($C1163,'Policy Characteristics'!$C:$C,0))),"",INDEX('Policy Characteristics'!K:K,MATCH($C1163,'Policy Characteristics'!$C:$C,0)))</f>
        <v>industry-ag-main.html#fuel-switching</v>
      </c>
      <c r="R1163" s="354" t="str">
        <f>IF(ISBLANK(INDEX('Policy Characteristics'!L:L,MATCH($C1163,'Policy Characteristics'!$C:$C,0))),"",INDEX('Policy Characteristics'!L:L,MATCH($C1163,'Policy Characteristics'!$C:$C,0)))</f>
        <v>industry-elec-and-hydrogen.html</v>
      </c>
    </row>
    <row r="1164" spans="1:18" s="345" customFormat="1" ht="19.899999999999999" customHeight="1">
      <c r="A1164" s="354" t="str">
        <f>IF(ISBLANK(INDEX('Policy Characteristics'!A:A,MATCH($C1164,'Policy Characteristics'!$C:$C,0))),"",INDEX('Policy Characteristics'!A:A,MATCH($C1164,'Policy Characteristics'!$C:$C,0)))</f>
        <v>Industry</v>
      </c>
      <c r="B1164" s="366" t="str">
        <f>IF(ISBLANK(INDEX('Policy Characteristics'!B:B,MATCH($C1164,'Policy Characteristics'!$C:$C,0))),"",INDEX('Policy Characteristics'!B:B,MATCH($C1164,'Policy Characteristics'!$C:$C,0)))</f>
        <v>Hydrogen Combustion</v>
      </c>
      <c r="C1164" s="354" t="str">
        <f t="shared" si="46"/>
        <v>Fraction of Eligible Industrial Energy Use Shifted to Hydrogen</v>
      </c>
      <c r="D1164" s="348" t="s">
        <v>790</v>
      </c>
      <c r="E1164" t="s">
        <v>840</v>
      </c>
      <c r="F1164" t="s">
        <v>791</v>
      </c>
      <c r="G1164" s="253" t="s">
        <v>841</v>
      </c>
      <c r="H1164" s="18">
        <v>2059</v>
      </c>
      <c r="I1164" s="367" t="s">
        <v>670</v>
      </c>
      <c r="J1164" s="368" t="str">
        <f>IF(ISBLANK(INDEX('Policy Characteristics'!D:D,MATCH($C1164,'Policy Characteristics'!$C:$C,0))),"",INDEX('Policy Characteristics'!D:D,MATCH($C1164,'Policy Characteristics'!$C:$C,0)))</f>
        <v>Hydrogen Combustion</v>
      </c>
      <c r="K1164" s="354" t="str">
        <f>IF(ISBLANK(INDEX('Policy Characteristics'!E:E,MATCH($C1164,'Policy Characteristics'!$C:$C,0))),"",INDEX('Policy Characteristics'!E:E,MATCH($C1164,'Policy Characteristics'!$C:$C,0)))</f>
        <v>indst shift to hydrogen</v>
      </c>
      <c r="L1164" s="222">
        <f>IF(ISBLANK(INDEX('Policy Characteristics'!F:F,MATCH($C1164,'Policy Characteristics'!$C:$C,0))),"",INDEX('Policy Characteristics'!F:F,MATCH($C1164,'Policy Characteristics'!$C:$C,0)))</f>
        <v>0</v>
      </c>
      <c r="M1164" s="222">
        <f>IF(ISBLANK(INDEX('Policy Characteristics'!G:G,MATCH($C1164,'Policy Characteristics'!$C:$C,0))),"",INDEX('Policy Characteristics'!G:G,MATCH($C1164,'Policy Characteristics'!$C:$C,0)))</f>
        <v>1</v>
      </c>
      <c r="N1164" s="222">
        <f>IF(ISBLANK(INDEX('Policy Characteristics'!H:H,MATCH($C1164,'Policy Characteristics'!$C:$C,0))),"",INDEX('Policy Characteristics'!H:H,MATCH($C1164,'Policy Characteristics'!$C:$C,0)))</f>
        <v>0.01</v>
      </c>
      <c r="O1164" s="354" t="str">
        <f>IF(ISBLANK(INDEX('Policy Characteristics'!I:I,MATCH($C1164,'Policy Characteristics'!$C:$C,0))),"",INDEX('Policy Characteristics'!I:I,MATCH($C1164,'Policy Characteristics'!$C:$C,0)))</f>
        <v>% of fuel shifted</v>
      </c>
      <c r="P1164" s="354" t="str">
        <f>IF(ISBLANK(INDEX('Policy Characteristics'!J:J,MATCH($C1164,'Policy Characteristics'!$C:$C,0))),"",INDEX('Policy Characteristics'!J:J,MATCH($C1164,'Policy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4" s="354" t="str">
        <f>IF(ISBLANK(INDEX('Policy Characteristics'!K:K,MATCH($C1164,'Policy Characteristics'!$C:$C,0))),"",INDEX('Policy Characteristics'!K:K,MATCH($C1164,'Policy Characteristics'!$C:$C,0)))</f>
        <v>industry-ag-main.html#fuel-switching</v>
      </c>
      <c r="R1164" s="354" t="str">
        <f>IF(ISBLANK(INDEX('Policy Characteristics'!L:L,MATCH($C1164,'Policy Characteristics'!$C:$C,0))),"",INDEX('Policy Characteristics'!L:L,MATCH($C1164,'Policy Characteristics'!$C:$C,0)))</f>
        <v>industry-elec-and-hydrogen.html</v>
      </c>
    </row>
    <row r="1165" spans="1:18" s="345" customFormat="1" ht="19.899999999999999" customHeight="1">
      <c r="A1165" s="354" t="str">
        <f>IF(ISBLANK(INDEX('Policy Characteristics'!A:A,MATCH($C1165,'Policy Characteristics'!$C:$C,0))),"",INDEX('Policy Characteristics'!A:A,MATCH($C1165,'Policy Characteristics'!$C:$C,0)))</f>
        <v>Industry</v>
      </c>
      <c r="B1165" s="366" t="str">
        <f>IF(ISBLANK(INDEX('Policy Characteristics'!B:B,MATCH($C1165,'Policy Characteristics'!$C:$C,0))),"",INDEX('Policy Characteristics'!B:B,MATCH($C1165,'Policy Characteristics'!$C:$C,0)))</f>
        <v>Hydrogen Combustion</v>
      </c>
      <c r="C1165" s="354" t="str">
        <f t="shared" si="46"/>
        <v>Fraction of Eligible Industrial Energy Use Shifted to Hydrogen</v>
      </c>
      <c r="D1165" s="348" t="s">
        <v>790</v>
      </c>
      <c r="E1165" t="s">
        <v>842</v>
      </c>
      <c r="F1165" t="s">
        <v>791</v>
      </c>
      <c r="G1165" s="253" t="s">
        <v>843</v>
      </c>
      <c r="H1165" s="18">
        <v>2060</v>
      </c>
      <c r="I1165" s="367" t="s">
        <v>680</v>
      </c>
      <c r="J1165" s="368" t="str">
        <f>IF(ISBLANK(INDEX('Policy Characteristics'!D:D,MATCH($C1165,'Policy Characteristics'!$C:$C,0))),"",INDEX('Policy Characteristics'!D:D,MATCH($C1165,'Policy Characteristics'!$C:$C,0)))</f>
        <v>Hydrogen Combustion</v>
      </c>
      <c r="K1165" s="354" t="str">
        <f>IF(ISBLANK(INDEX('Policy Characteristics'!E:E,MATCH($C1165,'Policy Characteristics'!$C:$C,0))),"",INDEX('Policy Characteristics'!E:E,MATCH($C1165,'Policy Characteristics'!$C:$C,0)))</f>
        <v>indst shift to hydrogen</v>
      </c>
      <c r="L1165" s="222">
        <f>IF(ISBLANK(INDEX('Policy Characteristics'!F:F,MATCH($C1165,'Policy Characteristics'!$C:$C,0))),"",INDEX('Policy Characteristics'!F:F,MATCH($C1165,'Policy Characteristics'!$C:$C,0)))</f>
        <v>0</v>
      </c>
      <c r="M1165" s="222">
        <f>IF(ISBLANK(INDEX('Policy Characteristics'!G:G,MATCH($C1165,'Policy Characteristics'!$C:$C,0))),"",INDEX('Policy Characteristics'!G:G,MATCH($C1165,'Policy Characteristics'!$C:$C,0)))</f>
        <v>1</v>
      </c>
      <c r="N1165" s="222">
        <f>IF(ISBLANK(INDEX('Policy Characteristics'!H:H,MATCH($C1165,'Policy Characteristics'!$C:$C,0))),"",INDEX('Policy Characteristics'!H:H,MATCH($C1165,'Policy Characteristics'!$C:$C,0)))</f>
        <v>0.01</v>
      </c>
      <c r="O1165" s="354" t="str">
        <f>IF(ISBLANK(INDEX('Policy Characteristics'!I:I,MATCH($C1165,'Policy Characteristics'!$C:$C,0))),"",INDEX('Policy Characteristics'!I:I,MATCH($C1165,'Policy Characteristics'!$C:$C,0)))</f>
        <v>% of fuel shifted</v>
      </c>
      <c r="P1165" s="354" t="str">
        <f>IF(ISBLANK(INDEX('Policy Characteristics'!J:J,MATCH($C1165,'Policy Characteristics'!$C:$C,0))),"",INDEX('Policy Characteristics'!J:J,MATCH($C1165,'Policy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5" s="354" t="str">
        <f>IF(ISBLANK(INDEX('Policy Characteristics'!K:K,MATCH($C1165,'Policy Characteristics'!$C:$C,0))),"",INDEX('Policy Characteristics'!K:K,MATCH($C1165,'Policy Characteristics'!$C:$C,0)))</f>
        <v>industry-ag-main.html#fuel-switching</v>
      </c>
      <c r="R1165" s="354" t="str">
        <f>IF(ISBLANK(INDEX('Policy Characteristics'!L:L,MATCH($C1165,'Policy Characteristics'!$C:$C,0))),"",INDEX('Policy Characteristics'!L:L,MATCH($C1165,'Policy Characteristics'!$C:$C,0)))</f>
        <v>industry-elec-and-hydrogen.html</v>
      </c>
    </row>
    <row r="1166" spans="1:18" s="345" customFormat="1" ht="19.899999999999999" customHeight="1">
      <c r="A1166" s="354" t="str">
        <f>IF(ISBLANK(INDEX('Policy Characteristics'!A:A,MATCH($C1166,'Policy Characteristics'!$C:$C,0))),"",INDEX('Policy Characteristics'!A:A,MATCH($C1166,'Policy Characteristics'!$C:$C,0)))</f>
        <v>Industry</v>
      </c>
      <c r="B1166" s="366" t="str">
        <f>IF(ISBLANK(INDEX('Policy Characteristics'!B:B,MATCH($C1166,'Policy Characteristics'!$C:$C,0))),"",INDEX('Policy Characteristics'!B:B,MATCH($C1166,'Policy Characteristics'!$C:$C,0)))</f>
        <v>Hydrogen Combustion</v>
      </c>
      <c r="C1166" s="354" t="str">
        <f t="shared" si="46"/>
        <v>Fraction of Eligible Industrial Energy Use Shifted to Hydrogen</v>
      </c>
      <c r="D1166" s="348" t="s">
        <v>790</v>
      </c>
      <c r="E1166" t="s">
        <v>844</v>
      </c>
      <c r="F1166" t="s">
        <v>791</v>
      </c>
      <c r="G1166" s="253" t="s">
        <v>845</v>
      </c>
      <c r="H1166" s="18">
        <v>2061</v>
      </c>
      <c r="I1166" s="367" t="s">
        <v>680</v>
      </c>
      <c r="J1166" s="368" t="str">
        <f>IF(ISBLANK(INDEX('Policy Characteristics'!D:D,MATCH($C1166,'Policy Characteristics'!$C:$C,0))),"",INDEX('Policy Characteristics'!D:D,MATCH($C1166,'Policy Characteristics'!$C:$C,0)))</f>
        <v>Hydrogen Combustion</v>
      </c>
      <c r="K1166" s="354" t="str">
        <f>IF(ISBLANK(INDEX('Policy Characteristics'!E:E,MATCH($C1166,'Policy Characteristics'!$C:$C,0))),"",INDEX('Policy Characteristics'!E:E,MATCH($C1166,'Policy Characteristics'!$C:$C,0)))</f>
        <v>indst shift to hydrogen</v>
      </c>
      <c r="L1166" s="222">
        <f>IF(ISBLANK(INDEX('Policy Characteristics'!F:F,MATCH($C1166,'Policy Characteristics'!$C:$C,0))),"",INDEX('Policy Characteristics'!F:F,MATCH($C1166,'Policy Characteristics'!$C:$C,0)))</f>
        <v>0</v>
      </c>
      <c r="M1166" s="222">
        <f>IF(ISBLANK(INDEX('Policy Characteristics'!G:G,MATCH($C1166,'Policy Characteristics'!$C:$C,0))),"",INDEX('Policy Characteristics'!G:G,MATCH($C1166,'Policy Characteristics'!$C:$C,0)))</f>
        <v>1</v>
      </c>
      <c r="N1166" s="222">
        <f>IF(ISBLANK(INDEX('Policy Characteristics'!H:H,MATCH($C1166,'Policy Characteristics'!$C:$C,0))),"",INDEX('Policy Characteristics'!H:H,MATCH($C1166,'Policy Characteristics'!$C:$C,0)))</f>
        <v>0.01</v>
      </c>
      <c r="O1166" s="354" t="str">
        <f>IF(ISBLANK(INDEX('Policy Characteristics'!I:I,MATCH($C1166,'Policy Characteristics'!$C:$C,0))),"",INDEX('Policy Characteristics'!I:I,MATCH($C1166,'Policy Characteristics'!$C:$C,0)))</f>
        <v>% of fuel shifted</v>
      </c>
      <c r="P1166" s="354" t="str">
        <f>IF(ISBLANK(INDEX('Policy Characteristics'!J:J,MATCH($C1166,'Policy Characteristics'!$C:$C,0))),"",INDEX('Policy Characteristics'!J:J,MATCH($C1166,'Policy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6" s="354" t="str">
        <f>IF(ISBLANK(INDEX('Policy Characteristics'!K:K,MATCH($C1166,'Policy Characteristics'!$C:$C,0))),"",INDEX('Policy Characteristics'!K:K,MATCH($C1166,'Policy Characteristics'!$C:$C,0)))</f>
        <v>industry-ag-main.html#fuel-switching</v>
      </c>
      <c r="R1166" s="354" t="str">
        <f>IF(ISBLANK(INDEX('Policy Characteristics'!L:L,MATCH($C1166,'Policy Characteristics'!$C:$C,0))),"",INDEX('Policy Characteristics'!L:L,MATCH($C1166,'Policy Characteristics'!$C:$C,0)))</f>
        <v>industry-elec-and-hydrogen.html</v>
      </c>
    </row>
    <row r="1167" spans="1:18" s="345" customFormat="1" ht="19.899999999999999" customHeight="1">
      <c r="A1167" s="354" t="str">
        <f>IF(ISBLANK(INDEX('Policy Characteristics'!A:A,MATCH($C1167,'Policy Characteristics'!$C:$C,0))),"",INDEX('Policy Characteristics'!A:A,MATCH($C1167,'Policy Characteristics'!$C:$C,0)))</f>
        <v>Industry</v>
      </c>
      <c r="B1167" s="366" t="str">
        <f>IF(ISBLANK(INDEX('Policy Characteristics'!B:B,MATCH($C1167,'Policy Characteristics'!$C:$C,0))),"",INDEX('Policy Characteristics'!B:B,MATCH($C1167,'Policy Characteristics'!$C:$C,0)))</f>
        <v>Hydrogen Combustion</v>
      </c>
      <c r="C1167" s="354" t="str">
        <f t="shared" si="46"/>
        <v>Fraction of Eligible Industrial Energy Use Shifted to Hydrogen</v>
      </c>
      <c r="D1167" s="348" t="s">
        <v>790</v>
      </c>
      <c r="E1167" t="s">
        <v>846</v>
      </c>
      <c r="F1167" t="s">
        <v>791</v>
      </c>
      <c r="G1167" s="253" t="s">
        <v>847</v>
      </c>
      <c r="H1167" s="18">
        <v>2062</v>
      </c>
      <c r="I1167" s="367" t="s">
        <v>680</v>
      </c>
      <c r="J1167" s="368" t="str">
        <f>IF(ISBLANK(INDEX('Policy Characteristics'!D:D,MATCH($C1167,'Policy Characteristics'!$C:$C,0))),"",INDEX('Policy Characteristics'!D:D,MATCH($C1167,'Policy Characteristics'!$C:$C,0)))</f>
        <v>Hydrogen Combustion</v>
      </c>
      <c r="K1167" s="354" t="str">
        <f>IF(ISBLANK(INDEX('Policy Characteristics'!E:E,MATCH($C1167,'Policy Characteristics'!$C:$C,0))),"",INDEX('Policy Characteristics'!E:E,MATCH($C1167,'Policy Characteristics'!$C:$C,0)))</f>
        <v>indst shift to hydrogen</v>
      </c>
      <c r="L1167" s="222">
        <f>IF(ISBLANK(INDEX('Policy Characteristics'!F:F,MATCH($C1167,'Policy Characteristics'!$C:$C,0))),"",INDEX('Policy Characteristics'!F:F,MATCH($C1167,'Policy Characteristics'!$C:$C,0)))</f>
        <v>0</v>
      </c>
      <c r="M1167" s="222">
        <f>IF(ISBLANK(INDEX('Policy Characteristics'!G:G,MATCH($C1167,'Policy Characteristics'!$C:$C,0))),"",INDEX('Policy Characteristics'!G:G,MATCH($C1167,'Policy Characteristics'!$C:$C,0)))</f>
        <v>1</v>
      </c>
      <c r="N1167" s="222">
        <f>IF(ISBLANK(INDEX('Policy Characteristics'!H:H,MATCH($C1167,'Policy Characteristics'!$C:$C,0))),"",INDEX('Policy Characteristics'!H:H,MATCH($C1167,'Policy Characteristics'!$C:$C,0)))</f>
        <v>0.01</v>
      </c>
      <c r="O1167" s="354" t="str">
        <f>IF(ISBLANK(INDEX('Policy Characteristics'!I:I,MATCH($C1167,'Policy Characteristics'!$C:$C,0))),"",INDEX('Policy Characteristics'!I:I,MATCH($C1167,'Policy Characteristics'!$C:$C,0)))</f>
        <v>% of fuel shifted</v>
      </c>
      <c r="P1167" s="354" t="str">
        <f>IF(ISBLANK(INDEX('Policy Characteristics'!J:J,MATCH($C1167,'Policy Characteristics'!$C:$C,0))),"",INDEX('Policy Characteristics'!J:J,MATCH($C1167,'Policy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7" s="354" t="str">
        <f>IF(ISBLANK(INDEX('Policy Characteristics'!K:K,MATCH($C1167,'Policy Characteristics'!$C:$C,0))),"",INDEX('Policy Characteristics'!K:K,MATCH($C1167,'Policy Characteristics'!$C:$C,0)))</f>
        <v>industry-ag-main.html#fuel-switching</v>
      </c>
      <c r="R1167" s="354" t="str">
        <f>IF(ISBLANK(INDEX('Policy Characteristics'!L:L,MATCH($C1167,'Policy Characteristics'!$C:$C,0))),"",INDEX('Policy Characteristics'!L:L,MATCH($C1167,'Policy Characteristics'!$C:$C,0)))</f>
        <v>industry-elec-and-hydrogen.html</v>
      </c>
    </row>
    <row r="1168" spans="1:18" s="345" customFormat="1" ht="19.899999999999999" customHeight="1">
      <c r="A1168" s="354" t="str">
        <f>IF(ISBLANK(INDEX('Policy Characteristics'!A:A,MATCH($C1168,'Policy Characteristics'!$C:$C,0))),"",INDEX('Policy Characteristics'!A:A,MATCH($C1168,'Policy Characteristics'!$C:$C,0)))</f>
        <v>Industry</v>
      </c>
      <c r="B1168" s="366" t="str">
        <f>IF(ISBLANK(INDEX('Policy Characteristics'!B:B,MATCH($C1168,'Policy Characteristics'!$C:$C,0))),"",INDEX('Policy Characteristics'!B:B,MATCH($C1168,'Policy Characteristics'!$C:$C,0)))</f>
        <v>Hydrogen Combustion</v>
      </c>
      <c r="C1168" s="354" t="str">
        <f t="shared" si="46"/>
        <v>Fraction of Eligible Industrial Energy Use Shifted to Hydrogen</v>
      </c>
      <c r="D1168" s="348" t="s">
        <v>790</v>
      </c>
      <c r="E1168" t="s">
        <v>848</v>
      </c>
      <c r="F1168" t="s">
        <v>791</v>
      </c>
      <c r="G1168" s="253" t="s">
        <v>849</v>
      </c>
      <c r="H1168" s="18">
        <v>2063</v>
      </c>
      <c r="I1168" s="367" t="s">
        <v>680</v>
      </c>
      <c r="J1168" s="368" t="str">
        <f>IF(ISBLANK(INDEX('Policy Characteristics'!D:D,MATCH($C1168,'Policy Characteristics'!$C:$C,0))),"",INDEX('Policy Characteristics'!D:D,MATCH($C1168,'Policy Characteristics'!$C:$C,0)))</f>
        <v>Hydrogen Combustion</v>
      </c>
      <c r="K1168" s="354" t="str">
        <f>IF(ISBLANK(INDEX('Policy Characteristics'!E:E,MATCH($C1168,'Policy Characteristics'!$C:$C,0))),"",INDEX('Policy Characteristics'!E:E,MATCH($C1168,'Policy Characteristics'!$C:$C,0)))</f>
        <v>indst shift to hydrogen</v>
      </c>
      <c r="L1168" s="222">
        <f>IF(ISBLANK(INDEX('Policy Characteristics'!F:F,MATCH($C1168,'Policy Characteristics'!$C:$C,0))),"",INDEX('Policy Characteristics'!F:F,MATCH($C1168,'Policy Characteristics'!$C:$C,0)))</f>
        <v>0</v>
      </c>
      <c r="M1168" s="222">
        <f>IF(ISBLANK(INDEX('Policy Characteristics'!G:G,MATCH($C1168,'Policy Characteristics'!$C:$C,0))),"",INDEX('Policy Characteristics'!G:G,MATCH($C1168,'Policy Characteristics'!$C:$C,0)))</f>
        <v>1</v>
      </c>
      <c r="N1168" s="222">
        <f>IF(ISBLANK(INDEX('Policy Characteristics'!H:H,MATCH($C1168,'Policy Characteristics'!$C:$C,0))),"",INDEX('Policy Characteristics'!H:H,MATCH($C1168,'Policy Characteristics'!$C:$C,0)))</f>
        <v>0.01</v>
      </c>
      <c r="O1168" s="354" t="str">
        <f>IF(ISBLANK(INDEX('Policy Characteristics'!I:I,MATCH($C1168,'Policy Characteristics'!$C:$C,0))),"",INDEX('Policy Characteristics'!I:I,MATCH($C1168,'Policy Characteristics'!$C:$C,0)))</f>
        <v>% of fuel shifted</v>
      </c>
      <c r="P1168" s="354" t="str">
        <f>IF(ISBLANK(INDEX('Policy Characteristics'!J:J,MATCH($C1168,'Policy Characteristics'!$C:$C,0))),"",INDEX('Policy Characteristics'!J:J,MATCH($C1168,'Policy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8" s="354" t="str">
        <f>IF(ISBLANK(INDEX('Policy Characteristics'!K:K,MATCH($C1168,'Policy Characteristics'!$C:$C,0))),"",INDEX('Policy Characteristics'!K:K,MATCH($C1168,'Policy Characteristics'!$C:$C,0)))</f>
        <v>industry-ag-main.html#fuel-switching</v>
      </c>
      <c r="R1168" s="354" t="str">
        <f>IF(ISBLANK(INDEX('Policy Characteristics'!L:L,MATCH($C1168,'Policy Characteristics'!$C:$C,0))),"",INDEX('Policy Characteristics'!L:L,MATCH($C1168,'Policy Characteristics'!$C:$C,0)))</f>
        <v>industry-elec-and-hydrogen.html</v>
      </c>
    </row>
    <row r="1169" spans="1:18" s="345" customFormat="1" ht="19.899999999999999" customHeight="1">
      <c r="A1169" s="354" t="str">
        <f>IF(ISBLANK(INDEX('Policy Characteristics'!A:A,MATCH($C1169,'Policy Characteristics'!$C:$C,0))),"",INDEX('Policy Characteristics'!A:A,MATCH($C1169,'Policy Characteristics'!$C:$C,0)))</f>
        <v>Industry</v>
      </c>
      <c r="B1169" s="366" t="str">
        <f>IF(ISBLANK(INDEX('Policy Characteristics'!B:B,MATCH($C1169,'Policy Characteristics'!$C:$C,0))),"",INDEX('Policy Characteristics'!B:B,MATCH($C1169,'Policy Characteristics'!$C:$C,0)))</f>
        <v>Hydrogen Combustion</v>
      </c>
      <c r="C1169" s="354" t="str">
        <f t="shared" si="46"/>
        <v>Fraction of Eligible Industrial Energy Use Shifted to Hydrogen</v>
      </c>
      <c r="D1169" s="348" t="s">
        <v>790</v>
      </c>
      <c r="E1169" t="s">
        <v>850</v>
      </c>
      <c r="F1169" t="s">
        <v>791</v>
      </c>
      <c r="G1169" s="253" t="s">
        <v>851</v>
      </c>
      <c r="H1169" s="18">
        <v>2064</v>
      </c>
      <c r="I1169" s="367" t="s">
        <v>680</v>
      </c>
      <c r="J1169" s="368" t="str">
        <f>IF(ISBLANK(INDEX('Policy Characteristics'!D:D,MATCH($C1169,'Policy Characteristics'!$C:$C,0))),"",INDEX('Policy Characteristics'!D:D,MATCH($C1169,'Policy Characteristics'!$C:$C,0)))</f>
        <v>Hydrogen Combustion</v>
      </c>
      <c r="K1169" s="354" t="str">
        <f>IF(ISBLANK(INDEX('Policy Characteristics'!E:E,MATCH($C1169,'Policy Characteristics'!$C:$C,0))),"",INDEX('Policy Characteristics'!E:E,MATCH($C1169,'Policy Characteristics'!$C:$C,0)))</f>
        <v>indst shift to hydrogen</v>
      </c>
      <c r="L1169" s="222">
        <f>IF(ISBLANK(INDEX('Policy Characteristics'!F:F,MATCH($C1169,'Policy Characteristics'!$C:$C,0))),"",INDEX('Policy Characteristics'!F:F,MATCH($C1169,'Policy Characteristics'!$C:$C,0)))</f>
        <v>0</v>
      </c>
      <c r="M1169" s="222">
        <f>IF(ISBLANK(INDEX('Policy Characteristics'!G:G,MATCH($C1169,'Policy Characteristics'!$C:$C,0))),"",INDEX('Policy Characteristics'!G:G,MATCH($C1169,'Policy Characteristics'!$C:$C,0)))</f>
        <v>1</v>
      </c>
      <c r="N1169" s="222">
        <f>IF(ISBLANK(INDEX('Policy Characteristics'!H:H,MATCH($C1169,'Policy Characteristics'!$C:$C,0))),"",INDEX('Policy Characteristics'!H:H,MATCH($C1169,'Policy Characteristics'!$C:$C,0)))</f>
        <v>0.01</v>
      </c>
      <c r="O1169" s="354" t="str">
        <f>IF(ISBLANK(INDEX('Policy Characteristics'!I:I,MATCH($C1169,'Policy Characteristics'!$C:$C,0))),"",INDEX('Policy Characteristics'!I:I,MATCH($C1169,'Policy Characteristics'!$C:$C,0)))</f>
        <v>% of fuel shifted</v>
      </c>
      <c r="P1169" s="354" t="str">
        <f>IF(ISBLANK(INDEX('Policy Characteristics'!J:J,MATCH($C1169,'Policy Characteristics'!$C:$C,0))),"",INDEX('Policy Characteristics'!J:J,MATCH($C1169,'Policy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9" s="354" t="str">
        <f>IF(ISBLANK(INDEX('Policy Characteristics'!K:K,MATCH($C1169,'Policy Characteristics'!$C:$C,0))),"",INDEX('Policy Characteristics'!K:K,MATCH($C1169,'Policy Characteristics'!$C:$C,0)))</f>
        <v>industry-ag-main.html#fuel-switching</v>
      </c>
      <c r="R1169" s="354" t="str">
        <f>IF(ISBLANK(INDEX('Policy Characteristics'!L:L,MATCH($C1169,'Policy Characteristics'!$C:$C,0))),"",INDEX('Policy Characteristics'!L:L,MATCH($C1169,'Policy Characteristics'!$C:$C,0)))</f>
        <v>industry-elec-and-hydrogen.html</v>
      </c>
    </row>
    <row r="1170" spans="1:18" s="345" customFormat="1" ht="19.899999999999999" customHeight="1">
      <c r="A1170" s="354" t="str">
        <f>IF(ISBLANK(INDEX('Policy Characteristics'!A:A,MATCH($C1170,'Policy Characteristics'!$C:$C,0))),"",INDEX('Policy Characteristics'!A:A,MATCH($C1170,'Policy Characteristics'!$C:$C,0)))</f>
        <v>Industry</v>
      </c>
      <c r="B1170" s="366" t="str">
        <f>IF(ISBLANK(INDEX('Policy Characteristics'!B:B,MATCH($C1170,'Policy Characteristics'!$C:$C,0))),"",INDEX('Policy Characteristics'!B:B,MATCH($C1170,'Policy Characteristics'!$C:$C,0)))</f>
        <v>Hydrogen Combustion</v>
      </c>
      <c r="C1170" s="354" t="str">
        <f t="shared" si="46"/>
        <v>Fraction of Eligible Industrial Energy Use Shifted to Hydrogen</v>
      </c>
      <c r="D1170" s="348" t="s">
        <v>790</v>
      </c>
      <c r="E1170" t="s">
        <v>852</v>
      </c>
      <c r="F1170" t="s">
        <v>791</v>
      </c>
      <c r="G1170" s="253" t="s">
        <v>852</v>
      </c>
      <c r="H1170" s="18">
        <v>2065</v>
      </c>
      <c r="I1170" s="367" t="s">
        <v>680</v>
      </c>
      <c r="J1170" s="368" t="str">
        <f>IF(ISBLANK(INDEX('Policy Characteristics'!D:D,MATCH($C1170,'Policy Characteristics'!$C:$C,0))),"",INDEX('Policy Characteristics'!D:D,MATCH($C1170,'Policy Characteristics'!$C:$C,0)))</f>
        <v>Hydrogen Combustion</v>
      </c>
      <c r="K1170" s="354" t="str">
        <f>IF(ISBLANK(INDEX('Policy Characteristics'!E:E,MATCH($C1170,'Policy Characteristics'!$C:$C,0))),"",INDEX('Policy Characteristics'!E:E,MATCH($C1170,'Policy Characteristics'!$C:$C,0)))</f>
        <v>indst shift to hydrogen</v>
      </c>
      <c r="L1170" s="222">
        <f>IF(ISBLANK(INDEX('Policy Characteristics'!F:F,MATCH($C1170,'Policy Characteristics'!$C:$C,0))),"",INDEX('Policy Characteristics'!F:F,MATCH($C1170,'Policy Characteristics'!$C:$C,0)))</f>
        <v>0</v>
      </c>
      <c r="M1170" s="222">
        <f>IF(ISBLANK(INDEX('Policy Characteristics'!G:G,MATCH($C1170,'Policy Characteristics'!$C:$C,0))),"",INDEX('Policy Characteristics'!G:G,MATCH($C1170,'Policy Characteristics'!$C:$C,0)))</f>
        <v>1</v>
      </c>
      <c r="N1170" s="222">
        <f>IF(ISBLANK(INDEX('Policy Characteristics'!H:H,MATCH($C1170,'Policy Characteristics'!$C:$C,0))),"",INDEX('Policy Characteristics'!H:H,MATCH($C1170,'Policy Characteristics'!$C:$C,0)))</f>
        <v>0.01</v>
      </c>
      <c r="O1170" s="354" t="str">
        <f>IF(ISBLANK(INDEX('Policy Characteristics'!I:I,MATCH($C1170,'Policy Characteristics'!$C:$C,0))),"",INDEX('Policy Characteristics'!I:I,MATCH($C1170,'Policy Characteristics'!$C:$C,0)))</f>
        <v>% of fuel shifted</v>
      </c>
      <c r="P1170" s="354" t="str">
        <f>IF(ISBLANK(INDEX('Policy Characteristics'!J:J,MATCH($C1170,'Policy Characteristics'!$C:$C,0))),"",INDEX('Policy Characteristics'!J:J,MATCH($C1170,'Policy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0" s="354" t="str">
        <f>IF(ISBLANK(INDEX('Policy Characteristics'!K:K,MATCH($C1170,'Policy Characteristics'!$C:$C,0))),"",INDEX('Policy Characteristics'!K:K,MATCH($C1170,'Policy Characteristics'!$C:$C,0)))</f>
        <v>industry-ag-main.html#fuel-switching</v>
      </c>
      <c r="R1170" s="354" t="str">
        <f>IF(ISBLANK(INDEX('Policy Characteristics'!L:L,MATCH($C1170,'Policy Characteristics'!$C:$C,0))),"",INDEX('Policy Characteristics'!L:L,MATCH($C1170,'Policy Characteristics'!$C:$C,0)))</f>
        <v>industry-elec-and-hydrogen.html</v>
      </c>
    </row>
    <row r="1171" spans="1:18" s="345" customFormat="1" ht="19.899999999999999" customHeight="1">
      <c r="A1171" s="354" t="str">
        <f>IF(ISBLANK(INDEX('Policy Characteristics'!A:A,MATCH($C1171,'Policy Characteristics'!$C:$C,0))),"",INDEX('Policy Characteristics'!A:A,MATCH($C1171,'Policy Characteristics'!$C:$C,0)))</f>
        <v>Industry</v>
      </c>
      <c r="B1171" s="366" t="str">
        <f>IF(ISBLANK(INDEX('Policy Characteristics'!B:B,MATCH($C1171,'Policy Characteristics'!$C:$C,0))),"",INDEX('Policy Characteristics'!B:B,MATCH($C1171,'Policy Characteristics'!$C:$C,0)))</f>
        <v>Hydrogen Combustion</v>
      </c>
      <c r="C1171" s="354" t="str">
        <f t="shared" si="46"/>
        <v>Fraction of Eligible Industrial Energy Use Shifted to Hydrogen</v>
      </c>
      <c r="D1171" s="348" t="s">
        <v>792</v>
      </c>
      <c r="E1171" t="s">
        <v>838</v>
      </c>
      <c r="F1171" t="s">
        <v>793</v>
      </c>
      <c r="G1171" s="253" t="s">
        <v>839</v>
      </c>
      <c r="H1171" s="18">
        <v>2066</v>
      </c>
      <c r="I1171" s="367" t="s">
        <v>670</v>
      </c>
      <c r="J1171" s="368" t="str">
        <f>IF(ISBLANK(INDEX('Policy Characteristics'!D:D,MATCH($C1171,'Policy Characteristics'!$C:$C,0))),"",INDEX('Policy Characteristics'!D:D,MATCH($C1171,'Policy Characteristics'!$C:$C,0)))</f>
        <v>Hydrogen Combustion</v>
      </c>
      <c r="K1171" s="354" t="str">
        <f>IF(ISBLANK(INDEX('Policy Characteristics'!E:E,MATCH($C1171,'Policy Characteristics'!$C:$C,0))),"",INDEX('Policy Characteristics'!E:E,MATCH($C1171,'Policy Characteristics'!$C:$C,0)))</f>
        <v>indst shift to hydrogen</v>
      </c>
      <c r="L1171" s="222">
        <f>IF(ISBLANK(INDEX('Policy Characteristics'!F:F,MATCH($C1171,'Policy Characteristics'!$C:$C,0))),"",INDEX('Policy Characteristics'!F:F,MATCH($C1171,'Policy Characteristics'!$C:$C,0)))</f>
        <v>0</v>
      </c>
      <c r="M1171" s="222">
        <f>IF(ISBLANK(INDEX('Policy Characteristics'!G:G,MATCH($C1171,'Policy Characteristics'!$C:$C,0))),"",INDEX('Policy Characteristics'!G:G,MATCH($C1171,'Policy Characteristics'!$C:$C,0)))</f>
        <v>1</v>
      </c>
      <c r="N1171" s="222">
        <f>IF(ISBLANK(INDEX('Policy Characteristics'!H:H,MATCH($C1171,'Policy Characteristics'!$C:$C,0))),"",INDEX('Policy Characteristics'!H:H,MATCH($C1171,'Policy Characteristics'!$C:$C,0)))</f>
        <v>0.01</v>
      </c>
      <c r="O1171" s="354" t="str">
        <f>IF(ISBLANK(INDEX('Policy Characteristics'!I:I,MATCH($C1171,'Policy Characteristics'!$C:$C,0))),"",INDEX('Policy Characteristics'!I:I,MATCH($C1171,'Policy Characteristics'!$C:$C,0)))</f>
        <v>% of fuel shifted</v>
      </c>
      <c r="P1171" s="354" t="str">
        <f>IF(ISBLANK(INDEX('Policy Characteristics'!J:J,MATCH($C1171,'Policy Characteristics'!$C:$C,0))),"",INDEX('Policy Characteristics'!J:J,MATCH($C1171,'Policy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1" s="354" t="str">
        <f>IF(ISBLANK(INDEX('Policy Characteristics'!K:K,MATCH($C1171,'Policy Characteristics'!$C:$C,0))),"",INDEX('Policy Characteristics'!K:K,MATCH($C1171,'Policy Characteristics'!$C:$C,0)))</f>
        <v>industry-ag-main.html#fuel-switching</v>
      </c>
      <c r="R1171" s="354" t="str">
        <f>IF(ISBLANK(INDEX('Policy Characteristics'!L:L,MATCH($C1171,'Policy Characteristics'!$C:$C,0))),"",INDEX('Policy Characteristics'!L:L,MATCH($C1171,'Policy Characteristics'!$C:$C,0)))</f>
        <v>industry-elec-and-hydrogen.html</v>
      </c>
    </row>
    <row r="1172" spans="1:18" s="345" customFormat="1" ht="19.899999999999999" customHeight="1">
      <c r="A1172" s="354" t="str">
        <f>IF(ISBLANK(INDEX('Policy Characteristics'!A:A,MATCH($C1172,'Policy Characteristics'!$C:$C,0))),"",INDEX('Policy Characteristics'!A:A,MATCH($C1172,'Policy Characteristics'!$C:$C,0)))</f>
        <v>Industry</v>
      </c>
      <c r="B1172" s="366" t="str">
        <f>IF(ISBLANK(INDEX('Policy Characteristics'!B:B,MATCH($C1172,'Policy Characteristics'!$C:$C,0))),"",INDEX('Policy Characteristics'!B:B,MATCH($C1172,'Policy Characteristics'!$C:$C,0)))</f>
        <v>Hydrogen Combustion</v>
      </c>
      <c r="C1172" s="354" t="str">
        <f t="shared" si="46"/>
        <v>Fraction of Eligible Industrial Energy Use Shifted to Hydrogen</v>
      </c>
      <c r="D1172" s="348" t="s">
        <v>792</v>
      </c>
      <c r="E1172" t="s">
        <v>840</v>
      </c>
      <c r="F1172" t="s">
        <v>793</v>
      </c>
      <c r="G1172" s="253" t="s">
        <v>841</v>
      </c>
      <c r="H1172" s="18">
        <v>2067</v>
      </c>
      <c r="I1172" s="367" t="s">
        <v>670</v>
      </c>
      <c r="J1172" s="368" t="str">
        <f>IF(ISBLANK(INDEX('Policy Characteristics'!D:D,MATCH($C1172,'Policy Characteristics'!$C:$C,0))),"",INDEX('Policy Characteristics'!D:D,MATCH($C1172,'Policy Characteristics'!$C:$C,0)))</f>
        <v>Hydrogen Combustion</v>
      </c>
      <c r="K1172" s="354" t="str">
        <f>IF(ISBLANK(INDEX('Policy Characteristics'!E:E,MATCH($C1172,'Policy Characteristics'!$C:$C,0))),"",INDEX('Policy Characteristics'!E:E,MATCH($C1172,'Policy Characteristics'!$C:$C,0)))</f>
        <v>indst shift to hydrogen</v>
      </c>
      <c r="L1172" s="222">
        <f>IF(ISBLANK(INDEX('Policy Characteristics'!F:F,MATCH($C1172,'Policy Characteristics'!$C:$C,0))),"",INDEX('Policy Characteristics'!F:F,MATCH($C1172,'Policy Characteristics'!$C:$C,0)))</f>
        <v>0</v>
      </c>
      <c r="M1172" s="222">
        <f>IF(ISBLANK(INDEX('Policy Characteristics'!G:G,MATCH($C1172,'Policy Characteristics'!$C:$C,0))),"",INDEX('Policy Characteristics'!G:G,MATCH($C1172,'Policy Characteristics'!$C:$C,0)))</f>
        <v>1</v>
      </c>
      <c r="N1172" s="222">
        <f>IF(ISBLANK(INDEX('Policy Characteristics'!H:H,MATCH($C1172,'Policy Characteristics'!$C:$C,0))),"",INDEX('Policy Characteristics'!H:H,MATCH($C1172,'Policy Characteristics'!$C:$C,0)))</f>
        <v>0.01</v>
      </c>
      <c r="O1172" s="354" t="str">
        <f>IF(ISBLANK(INDEX('Policy Characteristics'!I:I,MATCH($C1172,'Policy Characteristics'!$C:$C,0))),"",INDEX('Policy Characteristics'!I:I,MATCH($C1172,'Policy Characteristics'!$C:$C,0)))</f>
        <v>% of fuel shifted</v>
      </c>
      <c r="P1172" s="354" t="str">
        <f>IF(ISBLANK(INDEX('Policy Characteristics'!J:J,MATCH($C1172,'Policy Characteristics'!$C:$C,0))),"",INDEX('Policy Characteristics'!J:J,MATCH($C1172,'Policy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2" s="354" t="str">
        <f>IF(ISBLANK(INDEX('Policy Characteristics'!K:K,MATCH($C1172,'Policy Characteristics'!$C:$C,0))),"",INDEX('Policy Characteristics'!K:K,MATCH($C1172,'Policy Characteristics'!$C:$C,0)))</f>
        <v>industry-ag-main.html#fuel-switching</v>
      </c>
      <c r="R1172" s="354" t="str">
        <f>IF(ISBLANK(INDEX('Policy Characteristics'!L:L,MATCH($C1172,'Policy Characteristics'!$C:$C,0))),"",INDEX('Policy Characteristics'!L:L,MATCH($C1172,'Policy Characteristics'!$C:$C,0)))</f>
        <v>industry-elec-and-hydrogen.html</v>
      </c>
    </row>
    <row r="1173" spans="1:18" s="345" customFormat="1" ht="19.899999999999999" customHeight="1">
      <c r="A1173" s="354" t="str">
        <f>IF(ISBLANK(INDEX('Policy Characteristics'!A:A,MATCH($C1173,'Policy Characteristics'!$C:$C,0))),"",INDEX('Policy Characteristics'!A:A,MATCH($C1173,'Policy Characteristics'!$C:$C,0)))</f>
        <v>Industry</v>
      </c>
      <c r="B1173" s="366" t="str">
        <f>IF(ISBLANK(INDEX('Policy Characteristics'!B:B,MATCH($C1173,'Policy Characteristics'!$C:$C,0))),"",INDEX('Policy Characteristics'!B:B,MATCH($C1173,'Policy Characteristics'!$C:$C,0)))</f>
        <v>Hydrogen Combustion</v>
      </c>
      <c r="C1173" s="354" t="str">
        <f t="shared" si="46"/>
        <v>Fraction of Eligible Industrial Energy Use Shifted to Hydrogen</v>
      </c>
      <c r="D1173" s="348" t="s">
        <v>792</v>
      </c>
      <c r="E1173" t="s">
        <v>842</v>
      </c>
      <c r="F1173" t="s">
        <v>793</v>
      </c>
      <c r="G1173" s="253" t="s">
        <v>843</v>
      </c>
      <c r="H1173" s="18">
        <v>2068</v>
      </c>
      <c r="I1173" s="367" t="s">
        <v>670</v>
      </c>
      <c r="J1173" s="368" t="str">
        <f>IF(ISBLANK(INDEX('Policy Characteristics'!D:D,MATCH($C1173,'Policy Characteristics'!$C:$C,0))),"",INDEX('Policy Characteristics'!D:D,MATCH($C1173,'Policy Characteristics'!$C:$C,0)))</f>
        <v>Hydrogen Combustion</v>
      </c>
      <c r="K1173" s="354" t="str">
        <f>IF(ISBLANK(INDEX('Policy Characteristics'!E:E,MATCH($C1173,'Policy Characteristics'!$C:$C,0))),"",INDEX('Policy Characteristics'!E:E,MATCH($C1173,'Policy Characteristics'!$C:$C,0)))</f>
        <v>indst shift to hydrogen</v>
      </c>
      <c r="L1173" s="222">
        <f>IF(ISBLANK(INDEX('Policy Characteristics'!F:F,MATCH($C1173,'Policy Characteristics'!$C:$C,0))),"",INDEX('Policy Characteristics'!F:F,MATCH($C1173,'Policy Characteristics'!$C:$C,0)))</f>
        <v>0</v>
      </c>
      <c r="M1173" s="222">
        <f>IF(ISBLANK(INDEX('Policy Characteristics'!G:G,MATCH($C1173,'Policy Characteristics'!$C:$C,0))),"",INDEX('Policy Characteristics'!G:G,MATCH($C1173,'Policy Characteristics'!$C:$C,0)))</f>
        <v>1</v>
      </c>
      <c r="N1173" s="222">
        <f>IF(ISBLANK(INDEX('Policy Characteristics'!H:H,MATCH($C1173,'Policy Characteristics'!$C:$C,0))),"",INDEX('Policy Characteristics'!H:H,MATCH($C1173,'Policy Characteristics'!$C:$C,0)))</f>
        <v>0.01</v>
      </c>
      <c r="O1173" s="354" t="str">
        <f>IF(ISBLANK(INDEX('Policy Characteristics'!I:I,MATCH($C1173,'Policy Characteristics'!$C:$C,0))),"",INDEX('Policy Characteristics'!I:I,MATCH($C1173,'Policy Characteristics'!$C:$C,0)))</f>
        <v>% of fuel shifted</v>
      </c>
      <c r="P1173" s="354" t="str">
        <f>IF(ISBLANK(INDEX('Policy Characteristics'!J:J,MATCH($C1173,'Policy Characteristics'!$C:$C,0))),"",INDEX('Policy Characteristics'!J:J,MATCH($C1173,'Policy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3" s="354" t="str">
        <f>IF(ISBLANK(INDEX('Policy Characteristics'!K:K,MATCH($C1173,'Policy Characteristics'!$C:$C,0))),"",INDEX('Policy Characteristics'!K:K,MATCH($C1173,'Policy Characteristics'!$C:$C,0)))</f>
        <v>industry-ag-main.html#fuel-switching</v>
      </c>
      <c r="R1173" s="354" t="str">
        <f>IF(ISBLANK(INDEX('Policy Characteristics'!L:L,MATCH($C1173,'Policy Characteristics'!$C:$C,0))),"",INDEX('Policy Characteristics'!L:L,MATCH($C1173,'Policy Characteristics'!$C:$C,0)))</f>
        <v>industry-elec-and-hydrogen.html</v>
      </c>
    </row>
    <row r="1174" spans="1:18" s="345" customFormat="1" ht="19.899999999999999" customHeight="1">
      <c r="A1174" s="354" t="str">
        <f>IF(ISBLANK(INDEX('Policy Characteristics'!A:A,MATCH($C1174,'Policy Characteristics'!$C:$C,0))),"",INDEX('Policy Characteristics'!A:A,MATCH($C1174,'Policy Characteristics'!$C:$C,0)))</f>
        <v>Industry</v>
      </c>
      <c r="B1174" s="366" t="str">
        <f>IF(ISBLANK(INDEX('Policy Characteristics'!B:B,MATCH($C1174,'Policy Characteristics'!$C:$C,0))),"",INDEX('Policy Characteristics'!B:B,MATCH($C1174,'Policy Characteristics'!$C:$C,0)))</f>
        <v>Hydrogen Combustion</v>
      </c>
      <c r="C1174" s="354" t="str">
        <f t="shared" si="46"/>
        <v>Fraction of Eligible Industrial Energy Use Shifted to Hydrogen</v>
      </c>
      <c r="D1174" s="348" t="s">
        <v>792</v>
      </c>
      <c r="E1174" t="s">
        <v>844</v>
      </c>
      <c r="F1174" t="s">
        <v>793</v>
      </c>
      <c r="G1174" s="253" t="s">
        <v>845</v>
      </c>
      <c r="H1174" s="18">
        <v>2069</v>
      </c>
      <c r="I1174" s="367" t="s">
        <v>680</v>
      </c>
      <c r="J1174" s="368" t="str">
        <f>IF(ISBLANK(INDEX('Policy Characteristics'!D:D,MATCH($C1174,'Policy Characteristics'!$C:$C,0))),"",INDEX('Policy Characteristics'!D:D,MATCH($C1174,'Policy Characteristics'!$C:$C,0)))</f>
        <v>Hydrogen Combustion</v>
      </c>
      <c r="K1174" s="354" t="str">
        <f>IF(ISBLANK(INDEX('Policy Characteristics'!E:E,MATCH($C1174,'Policy Characteristics'!$C:$C,0))),"",INDEX('Policy Characteristics'!E:E,MATCH($C1174,'Policy Characteristics'!$C:$C,0)))</f>
        <v>indst shift to hydrogen</v>
      </c>
      <c r="L1174" s="222">
        <f>IF(ISBLANK(INDEX('Policy Characteristics'!F:F,MATCH($C1174,'Policy Characteristics'!$C:$C,0))),"",INDEX('Policy Characteristics'!F:F,MATCH($C1174,'Policy Characteristics'!$C:$C,0)))</f>
        <v>0</v>
      </c>
      <c r="M1174" s="222">
        <f>IF(ISBLANK(INDEX('Policy Characteristics'!G:G,MATCH($C1174,'Policy Characteristics'!$C:$C,0))),"",INDEX('Policy Characteristics'!G:G,MATCH($C1174,'Policy Characteristics'!$C:$C,0)))</f>
        <v>1</v>
      </c>
      <c r="N1174" s="222">
        <f>IF(ISBLANK(INDEX('Policy Characteristics'!H:H,MATCH($C1174,'Policy Characteristics'!$C:$C,0))),"",INDEX('Policy Characteristics'!H:H,MATCH($C1174,'Policy Characteristics'!$C:$C,0)))</f>
        <v>0.01</v>
      </c>
      <c r="O1174" s="354" t="str">
        <f>IF(ISBLANK(INDEX('Policy Characteristics'!I:I,MATCH($C1174,'Policy Characteristics'!$C:$C,0))),"",INDEX('Policy Characteristics'!I:I,MATCH($C1174,'Policy Characteristics'!$C:$C,0)))</f>
        <v>% of fuel shifted</v>
      </c>
      <c r="P1174" s="354" t="str">
        <f>IF(ISBLANK(INDEX('Policy Characteristics'!J:J,MATCH($C1174,'Policy Characteristics'!$C:$C,0))),"",INDEX('Policy Characteristics'!J:J,MATCH($C1174,'Policy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4" s="354" t="str">
        <f>IF(ISBLANK(INDEX('Policy Characteristics'!K:K,MATCH($C1174,'Policy Characteristics'!$C:$C,0))),"",INDEX('Policy Characteristics'!K:K,MATCH($C1174,'Policy Characteristics'!$C:$C,0)))</f>
        <v>industry-ag-main.html#fuel-switching</v>
      </c>
      <c r="R1174" s="354" t="str">
        <f>IF(ISBLANK(INDEX('Policy Characteristics'!L:L,MATCH($C1174,'Policy Characteristics'!$C:$C,0))),"",INDEX('Policy Characteristics'!L:L,MATCH($C1174,'Policy Characteristics'!$C:$C,0)))</f>
        <v>industry-elec-and-hydrogen.html</v>
      </c>
    </row>
    <row r="1175" spans="1:18" s="345" customFormat="1" ht="19.899999999999999" customHeight="1">
      <c r="A1175" s="354" t="str">
        <f>IF(ISBLANK(INDEX('Policy Characteristics'!A:A,MATCH($C1175,'Policy Characteristics'!$C:$C,0))),"",INDEX('Policy Characteristics'!A:A,MATCH($C1175,'Policy Characteristics'!$C:$C,0)))</f>
        <v>Industry</v>
      </c>
      <c r="B1175" s="366" t="str">
        <f>IF(ISBLANK(INDEX('Policy Characteristics'!B:B,MATCH($C1175,'Policy Characteristics'!$C:$C,0))),"",INDEX('Policy Characteristics'!B:B,MATCH($C1175,'Policy Characteristics'!$C:$C,0)))</f>
        <v>Hydrogen Combustion</v>
      </c>
      <c r="C1175" s="354" t="str">
        <f t="shared" si="46"/>
        <v>Fraction of Eligible Industrial Energy Use Shifted to Hydrogen</v>
      </c>
      <c r="D1175" s="348" t="s">
        <v>792</v>
      </c>
      <c r="E1175" t="s">
        <v>846</v>
      </c>
      <c r="F1175" t="s">
        <v>793</v>
      </c>
      <c r="G1175" s="253" t="s">
        <v>847</v>
      </c>
      <c r="H1175" s="18">
        <v>2070</v>
      </c>
      <c r="I1175" s="367" t="s">
        <v>670</v>
      </c>
      <c r="J1175" s="368" t="str">
        <f>IF(ISBLANK(INDEX('Policy Characteristics'!D:D,MATCH($C1175,'Policy Characteristics'!$C:$C,0))),"",INDEX('Policy Characteristics'!D:D,MATCH($C1175,'Policy Characteristics'!$C:$C,0)))</f>
        <v>Hydrogen Combustion</v>
      </c>
      <c r="K1175" s="354" t="str">
        <f>IF(ISBLANK(INDEX('Policy Characteristics'!E:E,MATCH($C1175,'Policy Characteristics'!$C:$C,0))),"",INDEX('Policy Characteristics'!E:E,MATCH($C1175,'Policy Characteristics'!$C:$C,0)))</f>
        <v>indst shift to hydrogen</v>
      </c>
      <c r="L1175" s="222">
        <f>IF(ISBLANK(INDEX('Policy Characteristics'!F:F,MATCH($C1175,'Policy Characteristics'!$C:$C,0))),"",INDEX('Policy Characteristics'!F:F,MATCH($C1175,'Policy Characteristics'!$C:$C,0)))</f>
        <v>0</v>
      </c>
      <c r="M1175" s="222">
        <f>IF(ISBLANK(INDEX('Policy Characteristics'!G:G,MATCH($C1175,'Policy Characteristics'!$C:$C,0))),"",INDEX('Policy Characteristics'!G:G,MATCH($C1175,'Policy Characteristics'!$C:$C,0)))</f>
        <v>1</v>
      </c>
      <c r="N1175" s="222">
        <f>IF(ISBLANK(INDEX('Policy Characteristics'!H:H,MATCH($C1175,'Policy Characteristics'!$C:$C,0))),"",INDEX('Policy Characteristics'!H:H,MATCH($C1175,'Policy Characteristics'!$C:$C,0)))</f>
        <v>0.01</v>
      </c>
      <c r="O1175" s="354" t="str">
        <f>IF(ISBLANK(INDEX('Policy Characteristics'!I:I,MATCH($C1175,'Policy Characteristics'!$C:$C,0))),"",INDEX('Policy Characteristics'!I:I,MATCH($C1175,'Policy Characteristics'!$C:$C,0)))</f>
        <v>% of fuel shifted</v>
      </c>
      <c r="P1175" s="354" t="str">
        <f>IF(ISBLANK(INDEX('Policy Characteristics'!J:J,MATCH($C1175,'Policy Characteristics'!$C:$C,0))),"",INDEX('Policy Characteristics'!J:J,MATCH($C1175,'Policy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5" s="354" t="str">
        <f>IF(ISBLANK(INDEX('Policy Characteristics'!K:K,MATCH($C1175,'Policy Characteristics'!$C:$C,0))),"",INDEX('Policy Characteristics'!K:K,MATCH($C1175,'Policy Characteristics'!$C:$C,0)))</f>
        <v>industry-ag-main.html#fuel-switching</v>
      </c>
      <c r="R1175" s="354" t="str">
        <f>IF(ISBLANK(INDEX('Policy Characteristics'!L:L,MATCH($C1175,'Policy Characteristics'!$C:$C,0))),"",INDEX('Policy Characteristics'!L:L,MATCH($C1175,'Policy Characteristics'!$C:$C,0)))</f>
        <v>industry-elec-and-hydrogen.html</v>
      </c>
    </row>
    <row r="1176" spans="1:18" s="345" customFormat="1" ht="19.899999999999999" customHeight="1">
      <c r="A1176" s="354" t="str">
        <f>IF(ISBLANK(INDEX('Policy Characteristics'!A:A,MATCH($C1176,'Policy Characteristics'!$C:$C,0))),"",INDEX('Policy Characteristics'!A:A,MATCH($C1176,'Policy Characteristics'!$C:$C,0)))</f>
        <v>Industry</v>
      </c>
      <c r="B1176" s="366" t="str">
        <f>IF(ISBLANK(INDEX('Policy Characteristics'!B:B,MATCH($C1176,'Policy Characteristics'!$C:$C,0))),"",INDEX('Policy Characteristics'!B:B,MATCH($C1176,'Policy Characteristics'!$C:$C,0)))</f>
        <v>Hydrogen Combustion</v>
      </c>
      <c r="C1176" s="354" t="str">
        <f t="shared" si="46"/>
        <v>Fraction of Eligible Industrial Energy Use Shifted to Hydrogen</v>
      </c>
      <c r="D1176" s="348" t="s">
        <v>792</v>
      </c>
      <c r="E1176" t="s">
        <v>848</v>
      </c>
      <c r="F1176" t="s">
        <v>793</v>
      </c>
      <c r="G1176" s="253" t="s">
        <v>849</v>
      </c>
      <c r="H1176" s="18">
        <v>2071</v>
      </c>
      <c r="I1176" s="367" t="s">
        <v>670</v>
      </c>
      <c r="J1176" s="368" t="str">
        <f>IF(ISBLANK(INDEX('Policy Characteristics'!D:D,MATCH($C1176,'Policy Characteristics'!$C:$C,0))),"",INDEX('Policy Characteristics'!D:D,MATCH($C1176,'Policy Characteristics'!$C:$C,0)))</f>
        <v>Hydrogen Combustion</v>
      </c>
      <c r="K1176" s="354" t="str">
        <f>IF(ISBLANK(INDEX('Policy Characteristics'!E:E,MATCH($C1176,'Policy Characteristics'!$C:$C,0))),"",INDEX('Policy Characteristics'!E:E,MATCH($C1176,'Policy Characteristics'!$C:$C,0)))</f>
        <v>indst shift to hydrogen</v>
      </c>
      <c r="L1176" s="222">
        <f>IF(ISBLANK(INDEX('Policy Characteristics'!F:F,MATCH($C1176,'Policy Characteristics'!$C:$C,0))),"",INDEX('Policy Characteristics'!F:F,MATCH($C1176,'Policy Characteristics'!$C:$C,0)))</f>
        <v>0</v>
      </c>
      <c r="M1176" s="222">
        <f>IF(ISBLANK(INDEX('Policy Characteristics'!G:G,MATCH($C1176,'Policy Characteristics'!$C:$C,0))),"",INDEX('Policy Characteristics'!G:G,MATCH($C1176,'Policy Characteristics'!$C:$C,0)))</f>
        <v>1</v>
      </c>
      <c r="N1176" s="222">
        <f>IF(ISBLANK(INDEX('Policy Characteristics'!H:H,MATCH($C1176,'Policy Characteristics'!$C:$C,0))),"",INDEX('Policy Characteristics'!H:H,MATCH($C1176,'Policy Characteristics'!$C:$C,0)))</f>
        <v>0.01</v>
      </c>
      <c r="O1176" s="354" t="str">
        <f>IF(ISBLANK(INDEX('Policy Characteristics'!I:I,MATCH($C1176,'Policy Characteristics'!$C:$C,0))),"",INDEX('Policy Characteristics'!I:I,MATCH($C1176,'Policy Characteristics'!$C:$C,0)))</f>
        <v>% of fuel shifted</v>
      </c>
      <c r="P1176" s="354" t="str">
        <f>IF(ISBLANK(INDEX('Policy Characteristics'!J:J,MATCH($C1176,'Policy Characteristics'!$C:$C,0))),"",INDEX('Policy Characteristics'!J:J,MATCH($C1176,'Policy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6" s="354" t="str">
        <f>IF(ISBLANK(INDEX('Policy Characteristics'!K:K,MATCH($C1176,'Policy Characteristics'!$C:$C,0))),"",INDEX('Policy Characteristics'!K:K,MATCH($C1176,'Policy Characteristics'!$C:$C,0)))</f>
        <v>industry-ag-main.html#fuel-switching</v>
      </c>
      <c r="R1176" s="354" t="str">
        <f>IF(ISBLANK(INDEX('Policy Characteristics'!L:L,MATCH($C1176,'Policy Characteristics'!$C:$C,0))),"",INDEX('Policy Characteristics'!L:L,MATCH($C1176,'Policy Characteristics'!$C:$C,0)))</f>
        <v>industry-elec-and-hydrogen.html</v>
      </c>
    </row>
    <row r="1177" spans="1:18" s="345" customFormat="1" ht="19.899999999999999" customHeight="1">
      <c r="A1177" s="354" t="str">
        <f>IF(ISBLANK(INDEX('Policy Characteristics'!A:A,MATCH($C1177,'Policy Characteristics'!$C:$C,0))),"",INDEX('Policy Characteristics'!A:A,MATCH($C1177,'Policy Characteristics'!$C:$C,0)))</f>
        <v>Industry</v>
      </c>
      <c r="B1177" s="366" t="str">
        <f>IF(ISBLANK(INDEX('Policy Characteristics'!B:B,MATCH($C1177,'Policy Characteristics'!$C:$C,0))),"",INDEX('Policy Characteristics'!B:B,MATCH($C1177,'Policy Characteristics'!$C:$C,0)))</f>
        <v>Hydrogen Combustion</v>
      </c>
      <c r="C1177" s="354" t="str">
        <f t="shared" si="46"/>
        <v>Fraction of Eligible Industrial Energy Use Shifted to Hydrogen</v>
      </c>
      <c r="D1177" s="348" t="s">
        <v>792</v>
      </c>
      <c r="E1177" t="s">
        <v>850</v>
      </c>
      <c r="F1177" t="s">
        <v>793</v>
      </c>
      <c r="G1177" s="253" t="s">
        <v>851</v>
      </c>
      <c r="H1177" s="18">
        <v>2072</v>
      </c>
      <c r="I1177" s="367" t="s">
        <v>680</v>
      </c>
      <c r="J1177" s="368" t="str">
        <f>IF(ISBLANK(INDEX('Policy Characteristics'!D:D,MATCH($C1177,'Policy Characteristics'!$C:$C,0))),"",INDEX('Policy Characteristics'!D:D,MATCH($C1177,'Policy Characteristics'!$C:$C,0)))</f>
        <v>Hydrogen Combustion</v>
      </c>
      <c r="K1177" s="354" t="str">
        <f>IF(ISBLANK(INDEX('Policy Characteristics'!E:E,MATCH($C1177,'Policy Characteristics'!$C:$C,0))),"",INDEX('Policy Characteristics'!E:E,MATCH($C1177,'Policy Characteristics'!$C:$C,0)))</f>
        <v>indst shift to hydrogen</v>
      </c>
      <c r="L1177" s="222">
        <f>IF(ISBLANK(INDEX('Policy Characteristics'!F:F,MATCH($C1177,'Policy Characteristics'!$C:$C,0))),"",INDEX('Policy Characteristics'!F:F,MATCH($C1177,'Policy Characteristics'!$C:$C,0)))</f>
        <v>0</v>
      </c>
      <c r="M1177" s="222">
        <f>IF(ISBLANK(INDEX('Policy Characteristics'!G:G,MATCH($C1177,'Policy Characteristics'!$C:$C,0))),"",INDEX('Policy Characteristics'!G:G,MATCH($C1177,'Policy Characteristics'!$C:$C,0)))</f>
        <v>1</v>
      </c>
      <c r="N1177" s="222">
        <f>IF(ISBLANK(INDEX('Policy Characteristics'!H:H,MATCH($C1177,'Policy Characteristics'!$C:$C,0))),"",INDEX('Policy Characteristics'!H:H,MATCH($C1177,'Policy Characteristics'!$C:$C,0)))</f>
        <v>0.01</v>
      </c>
      <c r="O1177" s="354" t="str">
        <f>IF(ISBLANK(INDEX('Policy Characteristics'!I:I,MATCH($C1177,'Policy Characteristics'!$C:$C,0))),"",INDEX('Policy Characteristics'!I:I,MATCH($C1177,'Policy Characteristics'!$C:$C,0)))</f>
        <v>% of fuel shifted</v>
      </c>
      <c r="P1177" s="354" t="str">
        <f>IF(ISBLANK(INDEX('Policy Characteristics'!J:J,MATCH($C1177,'Policy Characteristics'!$C:$C,0))),"",INDEX('Policy Characteristics'!J:J,MATCH($C1177,'Policy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7" s="354" t="str">
        <f>IF(ISBLANK(INDEX('Policy Characteristics'!K:K,MATCH($C1177,'Policy Characteristics'!$C:$C,0))),"",INDEX('Policy Characteristics'!K:K,MATCH($C1177,'Policy Characteristics'!$C:$C,0)))</f>
        <v>industry-ag-main.html#fuel-switching</v>
      </c>
      <c r="R1177" s="354" t="str">
        <f>IF(ISBLANK(INDEX('Policy Characteristics'!L:L,MATCH($C1177,'Policy Characteristics'!$C:$C,0))),"",INDEX('Policy Characteristics'!L:L,MATCH($C1177,'Policy Characteristics'!$C:$C,0)))</f>
        <v>industry-elec-and-hydrogen.html</v>
      </c>
    </row>
    <row r="1178" spans="1:18" s="345" customFormat="1" ht="19.899999999999999" customHeight="1">
      <c r="A1178" s="354" t="str">
        <f>IF(ISBLANK(INDEX('Policy Characteristics'!A:A,MATCH($C1178,'Policy Characteristics'!$C:$C,0))),"",INDEX('Policy Characteristics'!A:A,MATCH($C1178,'Policy Characteristics'!$C:$C,0)))</f>
        <v>Industry</v>
      </c>
      <c r="B1178" s="366" t="str">
        <f>IF(ISBLANK(INDEX('Policy Characteristics'!B:B,MATCH($C1178,'Policy Characteristics'!$C:$C,0))),"",INDEX('Policy Characteristics'!B:B,MATCH($C1178,'Policy Characteristics'!$C:$C,0)))</f>
        <v>Hydrogen Combustion</v>
      </c>
      <c r="C1178" s="354" t="str">
        <f t="shared" si="46"/>
        <v>Fraction of Eligible Industrial Energy Use Shifted to Hydrogen</v>
      </c>
      <c r="D1178" s="348" t="s">
        <v>792</v>
      </c>
      <c r="E1178" t="s">
        <v>852</v>
      </c>
      <c r="F1178" t="s">
        <v>793</v>
      </c>
      <c r="G1178" s="253" t="s">
        <v>852</v>
      </c>
      <c r="H1178" s="18">
        <v>2073</v>
      </c>
      <c r="I1178" s="367" t="s">
        <v>670</v>
      </c>
      <c r="J1178" s="368" t="str">
        <f>IF(ISBLANK(INDEX('Policy Characteristics'!D:D,MATCH($C1178,'Policy Characteristics'!$C:$C,0))),"",INDEX('Policy Characteristics'!D:D,MATCH($C1178,'Policy Characteristics'!$C:$C,0)))</f>
        <v>Hydrogen Combustion</v>
      </c>
      <c r="K1178" s="354" t="str">
        <f>IF(ISBLANK(INDEX('Policy Characteristics'!E:E,MATCH($C1178,'Policy Characteristics'!$C:$C,0))),"",INDEX('Policy Characteristics'!E:E,MATCH($C1178,'Policy Characteristics'!$C:$C,0)))</f>
        <v>indst shift to hydrogen</v>
      </c>
      <c r="L1178" s="222">
        <f>IF(ISBLANK(INDEX('Policy Characteristics'!F:F,MATCH($C1178,'Policy Characteristics'!$C:$C,0))),"",INDEX('Policy Characteristics'!F:F,MATCH($C1178,'Policy Characteristics'!$C:$C,0)))</f>
        <v>0</v>
      </c>
      <c r="M1178" s="222">
        <f>IF(ISBLANK(INDEX('Policy Characteristics'!G:G,MATCH($C1178,'Policy Characteristics'!$C:$C,0))),"",INDEX('Policy Characteristics'!G:G,MATCH($C1178,'Policy Characteristics'!$C:$C,0)))</f>
        <v>1</v>
      </c>
      <c r="N1178" s="222">
        <f>IF(ISBLANK(INDEX('Policy Characteristics'!H:H,MATCH($C1178,'Policy Characteristics'!$C:$C,0))),"",INDEX('Policy Characteristics'!H:H,MATCH($C1178,'Policy Characteristics'!$C:$C,0)))</f>
        <v>0.01</v>
      </c>
      <c r="O1178" s="354" t="str">
        <f>IF(ISBLANK(INDEX('Policy Characteristics'!I:I,MATCH($C1178,'Policy Characteristics'!$C:$C,0))),"",INDEX('Policy Characteristics'!I:I,MATCH($C1178,'Policy Characteristics'!$C:$C,0)))</f>
        <v>% of fuel shifted</v>
      </c>
      <c r="P1178" s="354" t="str">
        <f>IF(ISBLANK(INDEX('Policy Characteristics'!J:J,MATCH($C1178,'Policy Characteristics'!$C:$C,0))),"",INDEX('Policy Characteristics'!J:J,MATCH($C1178,'Policy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8" s="354" t="str">
        <f>IF(ISBLANK(INDEX('Policy Characteristics'!K:K,MATCH($C1178,'Policy Characteristics'!$C:$C,0))),"",INDEX('Policy Characteristics'!K:K,MATCH($C1178,'Policy Characteristics'!$C:$C,0)))</f>
        <v>industry-ag-main.html#fuel-switching</v>
      </c>
      <c r="R1178" s="354" t="str">
        <f>IF(ISBLANK(INDEX('Policy Characteristics'!L:L,MATCH($C1178,'Policy Characteristics'!$C:$C,0))),"",INDEX('Policy Characteristics'!L:L,MATCH($C1178,'Policy Characteristics'!$C:$C,0)))</f>
        <v>industry-elec-and-hydrogen.html</v>
      </c>
    </row>
    <row r="1179" spans="1:18" s="345" customFormat="1" ht="19.899999999999999" customHeight="1">
      <c r="A1179" s="354" t="str">
        <f>IF(ISBLANK(INDEX('Policy Characteristics'!A:A,MATCH($C1179,'Policy Characteristics'!$C:$C,0))),"",INDEX('Policy Characteristics'!A:A,MATCH($C1179,'Policy Characteristics'!$C:$C,0)))</f>
        <v>Industry</v>
      </c>
      <c r="B1179" s="366" t="str">
        <f>IF(ISBLANK(INDEX('Policy Characteristics'!B:B,MATCH($C1179,'Policy Characteristics'!$C:$C,0))),"",INDEX('Policy Characteristics'!B:B,MATCH($C1179,'Policy Characteristics'!$C:$C,0)))</f>
        <v>Hydrogen Combustion</v>
      </c>
      <c r="C1179" s="354" t="str">
        <f t="shared" si="46"/>
        <v>Fraction of Eligible Industrial Energy Use Shifted to Hydrogen</v>
      </c>
      <c r="D1179" s="348" t="s">
        <v>794</v>
      </c>
      <c r="E1179" t="s">
        <v>838</v>
      </c>
      <c r="F1179" t="s">
        <v>795</v>
      </c>
      <c r="G1179" s="253" t="s">
        <v>839</v>
      </c>
      <c r="H1179" s="18">
        <v>2074</v>
      </c>
      <c r="I1179" s="367" t="s">
        <v>670</v>
      </c>
      <c r="J1179" s="368" t="str">
        <f>IF(ISBLANK(INDEX('Policy Characteristics'!D:D,MATCH($C1179,'Policy Characteristics'!$C:$C,0))),"",INDEX('Policy Characteristics'!D:D,MATCH($C1179,'Policy Characteristics'!$C:$C,0)))</f>
        <v>Hydrogen Combustion</v>
      </c>
      <c r="K1179" s="354" t="str">
        <f>IF(ISBLANK(INDEX('Policy Characteristics'!E:E,MATCH($C1179,'Policy Characteristics'!$C:$C,0))),"",INDEX('Policy Characteristics'!E:E,MATCH($C1179,'Policy Characteristics'!$C:$C,0)))</f>
        <v>indst shift to hydrogen</v>
      </c>
      <c r="L1179" s="222">
        <f>IF(ISBLANK(INDEX('Policy Characteristics'!F:F,MATCH($C1179,'Policy Characteristics'!$C:$C,0))),"",INDEX('Policy Characteristics'!F:F,MATCH($C1179,'Policy Characteristics'!$C:$C,0)))</f>
        <v>0</v>
      </c>
      <c r="M1179" s="222">
        <f>IF(ISBLANK(INDEX('Policy Characteristics'!G:G,MATCH($C1179,'Policy Characteristics'!$C:$C,0))),"",INDEX('Policy Characteristics'!G:G,MATCH($C1179,'Policy Characteristics'!$C:$C,0)))</f>
        <v>1</v>
      </c>
      <c r="N1179" s="222">
        <f>IF(ISBLANK(INDEX('Policy Characteristics'!H:H,MATCH($C1179,'Policy Characteristics'!$C:$C,0))),"",INDEX('Policy Characteristics'!H:H,MATCH($C1179,'Policy Characteristics'!$C:$C,0)))</f>
        <v>0.01</v>
      </c>
      <c r="O1179" s="354" t="str">
        <f>IF(ISBLANK(INDEX('Policy Characteristics'!I:I,MATCH($C1179,'Policy Characteristics'!$C:$C,0))),"",INDEX('Policy Characteristics'!I:I,MATCH($C1179,'Policy Characteristics'!$C:$C,0)))</f>
        <v>% of fuel shifted</v>
      </c>
      <c r="P1179" s="354" t="str">
        <f>IF(ISBLANK(INDEX('Policy Characteristics'!J:J,MATCH($C1179,'Policy Characteristics'!$C:$C,0))),"",INDEX('Policy Characteristics'!J:J,MATCH($C1179,'Policy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9" s="354" t="str">
        <f>IF(ISBLANK(INDEX('Policy Characteristics'!K:K,MATCH($C1179,'Policy Characteristics'!$C:$C,0))),"",INDEX('Policy Characteristics'!K:K,MATCH($C1179,'Policy Characteristics'!$C:$C,0)))</f>
        <v>industry-ag-main.html#fuel-switching</v>
      </c>
      <c r="R1179" s="354" t="str">
        <f>IF(ISBLANK(INDEX('Policy Characteristics'!L:L,MATCH($C1179,'Policy Characteristics'!$C:$C,0))),"",INDEX('Policy Characteristics'!L:L,MATCH($C1179,'Policy Characteristics'!$C:$C,0)))</f>
        <v>industry-elec-and-hydrogen.html</v>
      </c>
    </row>
    <row r="1180" spans="1:18" s="345" customFormat="1" ht="19.899999999999999" customHeight="1">
      <c r="A1180" s="354" t="str">
        <f>IF(ISBLANK(INDEX('Policy Characteristics'!A:A,MATCH($C1180,'Policy Characteristics'!$C:$C,0))),"",INDEX('Policy Characteristics'!A:A,MATCH($C1180,'Policy Characteristics'!$C:$C,0)))</f>
        <v>Industry</v>
      </c>
      <c r="B1180" s="366" t="str">
        <f>IF(ISBLANK(INDEX('Policy Characteristics'!B:B,MATCH($C1180,'Policy Characteristics'!$C:$C,0))),"",INDEX('Policy Characteristics'!B:B,MATCH($C1180,'Policy Characteristics'!$C:$C,0)))</f>
        <v>Hydrogen Combustion</v>
      </c>
      <c r="C1180" s="354" t="str">
        <f t="shared" si="46"/>
        <v>Fraction of Eligible Industrial Energy Use Shifted to Hydrogen</v>
      </c>
      <c r="D1180" s="348" t="s">
        <v>794</v>
      </c>
      <c r="E1180" t="s">
        <v>840</v>
      </c>
      <c r="F1180" t="s">
        <v>795</v>
      </c>
      <c r="G1180" s="253" t="s">
        <v>841</v>
      </c>
      <c r="H1180" s="18">
        <v>2075</v>
      </c>
      <c r="I1180" s="367" t="s">
        <v>670</v>
      </c>
      <c r="J1180" s="368" t="str">
        <f>IF(ISBLANK(INDEX('Policy Characteristics'!D:D,MATCH($C1180,'Policy Characteristics'!$C:$C,0))),"",INDEX('Policy Characteristics'!D:D,MATCH($C1180,'Policy Characteristics'!$C:$C,0)))</f>
        <v>Hydrogen Combustion</v>
      </c>
      <c r="K1180" s="354" t="str">
        <f>IF(ISBLANK(INDEX('Policy Characteristics'!E:E,MATCH($C1180,'Policy Characteristics'!$C:$C,0))),"",INDEX('Policy Characteristics'!E:E,MATCH($C1180,'Policy Characteristics'!$C:$C,0)))</f>
        <v>indst shift to hydrogen</v>
      </c>
      <c r="L1180" s="222">
        <f>IF(ISBLANK(INDEX('Policy Characteristics'!F:F,MATCH($C1180,'Policy Characteristics'!$C:$C,0))),"",INDEX('Policy Characteristics'!F:F,MATCH($C1180,'Policy Characteristics'!$C:$C,0)))</f>
        <v>0</v>
      </c>
      <c r="M1180" s="222">
        <f>IF(ISBLANK(INDEX('Policy Characteristics'!G:G,MATCH($C1180,'Policy Characteristics'!$C:$C,0))),"",INDEX('Policy Characteristics'!G:G,MATCH($C1180,'Policy Characteristics'!$C:$C,0)))</f>
        <v>1</v>
      </c>
      <c r="N1180" s="222">
        <f>IF(ISBLANK(INDEX('Policy Characteristics'!H:H,MATCH($C1180,'Policy Characteristics'!$C:$C,0))),"",INDEX('Policy Characteristics'!H:H,MATCH($C1180,'Policy Characteristics'!$C:$C,0)))</f>
        <v>0.01</v>
      </c>
      <c r="O1180" s="354" t="str">
        <f>IF(ISBLANK(INDEX('Policy Characteristics'!I:I,MATCH($C1180,'Policy Characteristics'!$C:$C,0))),"",INDEX('Policy Characteristics'!I:I,MATCH($C1180,'Policy Characteristics'!$C:$C,0)))</f>
        <v>% of fuel shifted</v>
      </c>
      <c r="P1180" s="354" t="str">
        <f>IF(ISBLANK(INDEX('Policy Characteristics'!J:J,MATCH($C1180,'Policy Characteristics'!$C:$C,0))),"",INDEX('Policy Characteristics'!J:J,MATCH($C1180,'Policy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0" s="354" t="str">
        <f>IF(ISBLANK(INDEX('Policy Characteristics'!K:K,MATCH($C1180,'Policy Characteristics'!$C:$C,0))),"",INDEX('Policy Characteristics'!K:K,MATCH($C1180,'Policy Characteristics'!$C:$C,0)))</f>
        <v>industry-ag-main.html#fuel-switching</v>
      </c>
      <c r="R1180" s="354" t="str">
        <f>IF(ISBLANK(INDEX('Policy Characteristics'!L:L,MATCH($C1180,'Policy Characteristics'!$C:$C,0))),"",INDEX('Policy Characteristics'!L:L,MATCH($C1180,'Policy Characteristics'!$C:$C,0)))</f>
        <v>industry-elec-and-hydrogen.html</v>
      </c>
    </row>
    <row r="1181" spans="1:18" s="345" customFormat="1" ht="19.899999999999999" customHeight="1">
      <c r="A1181" s="354" t="str">
        <f>IF(ISBLANK(INDEX('Policy Characteristics'!A:A,MATCH($C1181,'Policy Characteristics'!$C:$C,0))),"",INDEX('Policy Characteristics'!A:A,MATCH($C1181,'Policy Characteristics'!$C:$C,0)))</f>
        <v>Industry</v>
      </c>
      <c r="B1181" s="366" t="str">
        <f>IF(ISBLANK(INDEX('Policy Characteristics'!B:B,MATCH($C1181,'Policy Characteristics'!$C:$C,0))),"",INDEX('Policy Characteristics'!B:B,MATCH($C1181,'Policy Characteristics'!$C:$C,0)))</f>
        <v>Hydrogen Combustion</v>
      </c>
      <c r="C1181" s="354" t="str">
        <f t="shared" si="46"/>
        <v>Fraction of Eligible Industrial Energy Use Shifted to Hydrogen</v>
      </c>
      <c r="D1181" s="348" t="s">
        <v>794</v>
      </c>
      <c r="E1181" t="s">
        <v>842</v>
      </c>
      <c r="F1181" t="s">
        <v>795</v>
      </c>
      <c r="G1181" s="253" t="s">
        <v>843</v>
      </c>
      <c r="H1181" s="18">
        <v>2076</v>
      </c>
      <c r="I1181" s="367" t="s">
        <v>670</v>
      </c>
      <c r="J1181" s="368" t="str">
        <f>IF(ISBLANK(INDEX('Policy Characteristics'!D:D,MATCH($C1181,'Policy Characteristics'!$C:$C,0))),"",INDEX('Policy Characteristics'!D:D,MATCH($C1181,'Policy Characteristics'!$C:$C,0)))</f>
        <v>Hydrogen Combustion</v>
      </c>
      <c r="K1181" s="354" t="str">
        <f>IF(ISBLANK(INDEX('Policy Characteristics'!E:E,MATCH($C1181,'Policy Characteristics'!$C:$C,0))),"",INDEX('Policy Characteristics'!E:E,MATCH($C1181,'Policy Characteristics'!$C:$C,0)))</f>
        <v>indst shift to hydrogen</v>
      </c>
      <c r="L1181" s="222">
        <f>IF(ISBLANK(INDEX('Policy Characteristics'!F:F,MATCH($C1181,'Policy Characteristics'!$C:$C,0))),"",INDEX('Policy Characteristics'!F:F,MATCH($C1181,'Policy Characteristics'!$C:$C,0)))</f>
        <v>0</v>
      </c>
      <c r="M1181" s="222">
        <f>IF(ISBLANK(INDEX('Policy Characteristics'!G:G,MATCH($C1181,'Policy Characteristics'!$C:$C,0))),"",INDEX('Policy Characteristics'!G:G,MATCH($C1181,'Policy Characteristics'!$C:$C,0)))</f>
        <v>1</v>
      </c>
      <c r="N1181" s="222">
        <f>IF(ISBLANK(INDEX('Policy Characteristics'!H:H,MATCH($C1181,'Policy Characteristics'!$C:$C,0))),"",INDEX('Policy Characteristics'!H:H,MATCH($C1181,'Policy Characteristics'!$C:$C,0)))</f>
        <v>0.01</v>
      </c>
      <c r="O1181" s="354" t="str">
        <f>IF(ISBLANK(INDEX('Policy Characteristics'!I:I,MATCH($C1181,'Policy Characteristics'!$C:$C,0))),"",INDEX('Policy Characteristics'!I:I,MATCH($C1181,'Policy Characteristics'!$C:$C,0)))</f>
        <v>% of fuel shifted</v>
      </c>
      <c r="P1181" s="354" t="str">
        <f>IF(ISBLANK(INDEX('Policy Characteristics'!J:J,MATCH($C1181,'Policy Characteristics'!$C:$C,0))),"",INDEX('Policy Characteristics'!J:J,MATCH($C1181,'Policy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1" s="354" t="str">
        <f>IF(ISBLANK(INDEX('Policy Characteristics'!K:K,MATCH($C1181,'Policy Characteristics'!$C:$C,0))),"",INDEX('Policy Characteristics'!K:K,MATCH($C1181,'Policy Characteristics'!$C:$C,0)))</f>
        <v>industry-ag-main.html#fuel-switching</v>
      </c>
      <c r="R1181" s="354" t="str">
        <f>IF(ISBLANK(INDEX('Policy Characteristics'!L:L,MATCH($C1181,'Policy Characteristics'!$C:$C,0))),"",INDEX('Policy Characteristics'!L:L,MATCH($C1181,'Policy Characteristics'!$C:$C,0)))</f>
        <v>industry-elec-and-hydrogen.html</v>
      </c>
    </row>
    <row r="1182" spans="1:18" s="345" customFormat="1" ht="19.899999999999999" customHeight="1">
      <c r="A1182" s="354" t="str">
        <f>IF(ISBLANK(INDEX('Policy Characteristics'!A:A,MATCH($C1182,'Policy Characteristics'!$C:$C,0))),"",INDEX('Policy Characteristics'!A:A,MATCH($C1182,'Policy Characteristics'!$C:$C,0)))</f>
        <v>Industry</v>
      </c>
      <c r="B1182" s="366" t="str">
        <f>IF(ISBLANK(INDEX('Policy Characteristics'!B:B,MATCH($C1182,'Policy Characteristics'!$C:$C,0))),"",INDEX('Policy Characteristics'!B:B,MATCH($C1182,'Policy Characteristics'!$C:$C,0)))</f>
        <v>Hydrogen Combustion</v>
      </c>
      <c r="C1182" s="354" t="str">
        <f t="shared" si="46"/>
        <v>Fraction of Eligible Industrial Energy Use Shifted to Hydrogen</v>
      </c>
      <c r="D1182" s="348" t="s">
        <v>794</v>
      </c>
      <c r="E1182" t="s">
        <v>844</v>
      </c>
      <c r="F1182" t="s">
        <v>795</v>
      </c>
      <c r="G1182" s="253" t="s">
        <v>845</v>
      </c>
      <c r="H1182" s="18">
        <v>2077</v>
      </c>
      <c r="I1182" s="367" t="s">
        <v>680</v>
      </c>
      <c r="J1182" s="368" t="str">
        <f>IF(ISBLANK(INDEX('Policy Characteristics'!D:D,MATCH($C1182,'Policy Characteristics'!$C:$C,0))),"",INDEX('Policy Characteristics'!D:D,MATCH($C1182,'Policy Characteristics'!$C:$C,0)))</f>
        <v>Hydrogen Combustion</v>
      </c>
      <c r="K1182" s="354" t="str">
        <f>IF(ISBLANK(INDEX('Policy Characteristics'!E:E,MATCH($C1182,'Policy Characteristics'!$C:$C,0))),"",INDEX('Policy Characteristics'!E:E,MATCH($C1182,'Policy Characteristics'!$C:$C,0)))</f>
        <v>indst shift to hydrogen</v>
      </c>
      <c r="L1182" s="222">
        <f>IF(ISBLANK(INDEX('Policy Characteristics'!F:F,MATCH($C1182,'Policy Characteristics'!$C:$C,0))),"",INDEX('Policy Characteristics'!F:F,MATCH($C1182,'Policy Characteristics'!$C:$C,0)))</f>
        <v>0</v>
      </c>
      <c r="M1182" s="222">
        <f>IF(ISBLANK(INDEX('Policy Characteristics'!G:G,MATCH($C1182,'Policy Characteristics'!$C:$C,0))),"",INDEX('Policy Characteristics'!G:G,MATCH($C1182,'Policy Characteristics'!$C:$C,0)))</f>
        <v>1</v>
      </c>
      <c r="N1182" s="222">
        <f>IF(ISBLANK(INDEX('Policy Characteristics'!H:H,MATCH($C1182,'Policy Characteristics'!$C:$C,0))),"",INDEX('Policy Characteristics'!H:H,MATCH($C1182,'Policy Characteristics'!$C:$C,0)))</f>
        <v>0.01</v>
      </c>
      <c r="O1182" s="354" t="str">
        <f>IF(ISBLANK(INDEX('Policy Characteristics'!I:I,MATCH($C1182,'Policy Characteristics'!$C:$C,0))),"",INDEX('Policy Characteristics'!I:I,MATCH($C1182,'Policy Characteristics'!$C:$C,0)))</f>
        <v>% of fuel shifted</v>
      </c>
      <c r="P1182" s="354" t="str">
        <f>IF(ISBLANK(INDEX('Policy Characteristics'!J:J,MATCH($C1182,'Policy Characteristics'!$C:$C,0))),"",INDEX('Policy Characteristics'!J:J,MATCH($C1182,'Policy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2" s="354" t="str">
        <f>IF(ISBLANK(INDEX('Policy Characteristics'!K:K,MATCH($C1182,'Policy Characteristics'!$C:$C,0))),"",INDEX('Policy Characteristics'!K:K,MATCH($C1182,'Policy Characteristics'!$C:$C,0)))</f>
        <v>industry-ag-main.html#fuel-switching</v>
      </c>
      <c r="R1182" s="354" t="str">
        <f>IF(ISBLANK(INDEX('Policy Characteristics'!L:L,MATCH($C1182,'Policy Characteristics'!$C:$C,0))),"",INDEX('Policy Characteristics'!L:L,MATCH($C1182,'Policy Characteristics'!$C:$C,0)))</f>
        <v>industry-elec-and-hydrogen.html</v>
      </c>
    </row>
    <row r="1183" spans="1:18" s="345" customFormat="1" ht="19.899999999999999" customHeight="1">
      <c r="A1183" s="354" t="str">
        <f>IF(ISBLANK(INDEX('Policy Characteristics'!A:A,MATCH($C1183,'Policy Characteristics'!$C:$C,0))),"",INDEX('Policy Characteristics'!A:A,MATCH($C1183,'Policy Characteristics'!$C:$C,0)))</f>
        <v>Industry</v>
      </c>
      <c r="B1183" s="366" t="str">
        <f>IF(ISBLANK(INDEX('Policy Characteristics'!B:B,MATCH($C1183,'Policy Characteristics'!$C:$C,0))),"",INDEX('Policy Characteristics'!B:B,MATCH($C1183,'Policy Characteristics'!$C:$C,0)))</f>
        <v>Hydrogen Combustion</v>
      </c>
      <c r="C1183" s="354" t="str">
        <f t="shared" si="46"/>
        <v>Fraction of Eligible Industrial Energy Use Shifted to Hydrogen</v>
      </c>
      <c r="D1183" s="348" t="s">
        <v>794</v>
      </c>
      <c r="E1183" t="s">
        <v>846</v>
      </c>
      <c r="F1183" t="s">
        <v>795</v>
      </c>
      <c r="G1183" s="253" t="s">
        <v>847</v>
      </c>
      <c r="H1183" s="18">
        <v>2078</v>
      </c>
      <c r="I1183" s="367" t="s">
        <v>680</v>
      </c>
      <c r="J1183" s="368" t="str">
        <f>IF(ISBLANK(INDEX('Policy Characteristics'!D:D,MATCH($C1183,'Policy Characteristics'!$C:$C,0))),"",INDEX('Policy Characteristics'!D:D,MATCH($C1183,'Policy Characteristics'!$C:$C,0)))</f>
        <v>Hydrogen Combustion</v>
      </c>
      <c r="K1183" s="354" t="str">
        <f>IF(ISBLANK(INDEX('Policy Characteristics'!E:E,MATCH($C1183,'Policy Characteristics'!$C:$C,0))),"",INDEX('Policy Characteristics'!E:E,MATCH($C1183,'Policy Characteristics'!$C:$C,0)))</f>
        <v>indst shift to hydrogen</v>
      </c>
      <c r="L1183" s="222">
        <f>IF(ISBLANK(INDEX('Policy Characteristics'!F:F,MATCH($C1183,'Policy Characteristics'!$C:$C,0))),"",INDEX('Policy Characteristics'!F:F,MATCH($C1183,'Policy Characteristics'!$C:$C,0)))</f>
        <v>0</v>
      </c>
      <c r="M1183" s="222">
        <f>IF(ISBLANK(INDEX('Policy Characteristics'!G:G,MATCH($C1183,'Policy Characteristics'!$C:$C,0))),"",INDEX('Policy Characteristics'!G:G,MATCH($C1183,'Policy Characteristics'!$C:$C,0)))</f>
        <v>1</v>
      </c>
      <c r="N1183" s="222">
        <f>IF(ISBLANK(INDEX('Policy Characteristics'!H:H,MATCH($C1183,'Policy Characteristics'!$C:$C,0))),"",INDEX('Policy Characteristics'!H:H,MATCH($C1183,'Policy Characteristics'!$C:$C,0)))</f>
        <v>0.01</v>
      </c>
      <c r="O1183" s="354" t="str">
        <f>IF(ISBLANK(INDEX('Policy Characteristics'!I:I,MATCH($C1183,'Policy Characteristics'!$C:$C,0))),"",INDEX('Policy Characteristics'!I:I,MATCH($C1183,'Policy Characteristics'!$C:$C,0)))</f>
        <v>% of fuel shifted</v>
      </c>
      <c r="P1183" s="354" t="str">
        <f>IF(ISBLANK(INDEX('Policy Characteristics'!J:J,MATCH($C1183,'Policy Characteristics'!$C:$C,0))),"",INDEX('Policy Characteristics'!J:J,MATCH($C1183,'Policy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3" s="354" t="str">
        <f>IF(ISBLANK(INDEX('Policy Characteristics'!K:K,MATCH($C1183,'Policy Characteristics'!$C:$C,0))),"",INDEX('Policy Characteristics'!K:K,MATCH($C1183,'Policy Characteristics'!$C:$C,0)))</f>
        <v>industry-ag-main.html#fuel-switching</v>
      </c>
      <c r="R1183" s="354" t="str">
        <f>IF(ISBLANK(INDEX('Policy Characteristics'!L:L,MATCH($C1183,'Policy Characteristics'!$C:$C,0))),"",INDEX('Policy Characteristics'!L:L,MATCH($C1183,'Policy Characteristics'!$C:$C,0)))</f>
        <v>industry-elec-and-hydrogen.html</v>
      </c>
    </row>
    <row r="1184" spans="1:18" s="345" customFormat="1" ht="19.899999999999999" customHeight="1">
      <c r="A1184" s="354" t="str">
        <f>IF(ISBLANK(INDEX('Policy Characteristics'!A:A,MATCH($C1184,'Policy Characteristics'!$C:$C,0))),"",INDEX('Policy Characteristics'!A:A,MATCH($C1184,'Policy Characteristics'!$C:$C,0)))</f>
        <v>Industry</v>
      </c>
      <c r="B1184" s="366" t="str">
        <f>IF(ISBLANK(INDEX('Policy Characteristics'!B:B,MATCH($C1184,'Policy Characteristics'!$C:$C,0))),"",INDEX('Policy Characteristics'!B:B,MATCH($C1184,'Policy Characteristics'!$C:$C,0)))</f>
        <v>Hydrogen Combustion</v>
      </c>
      <c r="C1184" s="354" t="str">
        <f t="shared" si="46"/>
        <v>Fraction of Eligible Industrial Energy Use Shifted to Hydrogen</v>
      </c>
      <c r="D1184" s="348" t="s">
        <v>794</v>
      </c>
      <c r="E1184" t="s">
        <v>848</v>
      </c>
      <c r="F1184" t="s">
        <v>795</v>
      </c>
      <c r="G1184" s="253" t="s">
        <v>849</v>
      </c>
      <c r="H1184" s="18">
        <v>2079</v>
      </c>
      <c r="I1184" s="367" t="s">
        <v>670</v>
      </c>
      <c r="J1184" s="368" t="str">
        <f>IF(ISBLANK(INDEX('Policy Characteristics'!D:D,MATCH($C1184,'Policy Characteristics'!$C:$C,0))),"",INDEX('Policy Characteristics'!D:D,MATCH($C1184,'Policy Characteristics'!$C:$C,0)))</f>
        <v>Hydrogen Combustion</v>
      </c>
      <c r="K1184" s="354" t="str">
        <f>IF(ISBLANK(INDEX('Policy Characteristics'!E:E,MATCH($C1184,'Policy Characteristics'!$C:$C,0))),"",INDEX('Policy Characteristics'!E:E,MATCH($C1184,'Policy Characteristics'!$C:$C,0)))</f>
        <v>indst shift to hydrogen</v>
      </c>
      <c r="L1184" s="222">
        <f>IF(ISBLANK(INDEX('Policy Characteristics'!F:F,MATCH($C1184,'Policy Characteristics'!$C:$C,0))),"",INDEX('Policy Characteristics'!F:F,MATCH($C1184,'Policy Characteristics'!$C:$C,0)))</f>
        <v>0</v>
      </c>
      <c r="M1184" s="222">
        <f>IF(ISBLANK(INDEX('Policy Characteristics'!G:G,MATCH($C1184,'Policy Characteristics'!$C:$C,0))),"",INDEX('Policy Characteristics'!G:G,MATCH($C1184,'Policy Characteristics'!$C:$C,0)))</f>
        <v>1</v>
      </c>
      <c r="N1184" s="222">
        <f>IF(ISBLANK(INDEX('Policy Characteristics'!H:H,MATCH($C1184,'Policy Characteristics'!$C:$C,0))),"",INDEX('Policy Characteristics'!H:H,MATCH($C1184,'Policy Characteristics'!$C:$C,0)))</f>
        <v>0.01</v>
      </c>
      <c r="O1184" s="354" t="str">
        <f>IF(ISBLANK(INDEX('Policy Characteristics'!I:I,MATCH($C1184,'Policy Characteristics'!$C:$C,0))),"",INDEX('Policy Characteristics'!I:I,MATCH($C1184,'Policy Characteristics'!$C:$C,0)))</f>
        <v>% of fuel shifted</v>
      </c>
      <c r="P1184" s="354" t="str">
        <f>IF(ISBLANK(INDEX('Policy Characteristics'!J:J,MATCH($C1184,'Policy Characteristics'!$C:$C,0))),"",INDEX('Policy Characteristics'!J:J,MATCH($C1184,'Policy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4" s="354" t="str">
        <f>IF(ISBLANK(INDEX('Policy Characteristics'!K:K,MATCH($C1184,'Policy Characteristics'!$C:$C,0))),"",INDEX('Policy Characteristics'!K:K,MATCH($C1184,'Policy Characteristics'!$C:$C,0)))</f>
        <v>industry-ag-main.html#fuel-switching</v>
      </c>
      <c r="R1184" s="354" t="str">
        <f>IF(ISBLANK(INDEX('Policy Characteristics'!L:L,MATCH($C1184,'Policy Characteristics'!$C:$C,0))),"",INDEX('Policy Characteristics'!L:L,MATCH($C1184,'Policy Characteristics'!$C:$C,0)))</f>
        <v>industry-elec-and-hydrogen.html</v>
      </c>
    </row>
    <row r="1185" spans="1:18" s="345" customFormat="1" ht="19.899999999999999" customHeight="1">
      <c r="A1185" s="354" t="str">
        <f>IF(ISBLANK(INDEX('Policy Characteristics'!A:A,MATCH($C1185,'Policy Characteristics'!$C:$C,0))),"",INDEX('Policy Characteristics'!A:A,MATCH($C1185,'Policy Characteristics'!$C:$C,0)))</f>
        <v>Industry</v>
      </c>
      <c r="B1185" s="366" t="str">
        <f>IF(ISBLANK(INDEX('Policy Characteristics'!B:B,MATCH($C1185,'Policy Characteristics'!$C:$C,0))),"",INDEX('Policy Characteristics'!B:B,MATCH($C1185,'Policy Characteristics'!$C:$C,0)))</f>
        <v>Hydrogen Combustion</v>
      </c>
      <c r="C1185" s="354" t="str">
        <f t="shared" si="46"/>
        <v>Fraction of Eligible Industrial Energy Use Shifted to Hydrogen</v>
      </c>
      <c r="D1185" s="348" t="s">
        <v>794</v>
      </c>
      <c r="E1185" t="s">
        <v>850</v>
      </c>
      <c r="F1185" t="s">
        <v>795</v>
      </c>
      <c r="G1185" s="253" t="s">
        <v>851</v>
      </c>
      <c r="H1185" s="18">
        <v>2080</v>
      </c>
      <c r="I1185" s="367" t="s">
        <v>680</v>
      </c>
      <c r="J1185" s="368" t="str">
        <f>IF(ISBLANK(INDEX('Policy Characteristics'!D:D,MATCH($C1185,'Policy Characteristics'!$C:$C,0))),"",INDEX('Policy Characteristics'!D:D,MATCH($C1185,'Policy Characteristics'!$C:$C,0)))</f>
        <v>Hydrogen Combustion</v>
      </c>
      <c r="K1185" s="354" t="str">
        <f>IF(ISBLANK(INDEX('Policy Characteristics'!E:E,MATCH($C1185,'Policy Characteristics'!$C:$C,0))),"",INDEX('Policy Characteristics'!E:E,MATCH($C1185,'Policy Characteristics'!$C:$C,0)))</f>
        <v>indst shift to hydrogen</v>
      </c>
      <c r="L1185" s="222">
        <f>IF(ISBLANK(INDEX('Policy Characteristics'!F:F,MATCH($C1185,'Policy Characteristics'!$C:$C,0))),"",INDEX('Policy Characteristics'!F:F,MATCH($C1185,'Policy Characteristics'!$C:$C,0)))</f>
        <v>0</v>
      </c>
      <c r="M1185" s="222">
        <f>IF(ISBLANK(INDEX('Policy Characteristics'!G:G,MATCH($C1185,'Policy Characteristics'!$C:$C,0))),"",INDEX('Policy Characteristics'!G:G,MATCH($C1185,'Policy Characteristics'!$C:$C,0)))</f>
        <v>1</v>
      </c>
      <c r="N1185" s="222">
        <f>IF(ISBLANK(INDEX('Policy Characteristics'!H:H,MATCH($C1185,'Policy Characteristics'!$C:$C,0))),"",INDEX('Policy Characteristics'!H:H,MATCH($C1185,'Policy Characteristics'!$C:$C,0)))</f>
        <v>0.01</v>
      </c>
      <c r="O1185" s="354" t="str">
        <f>IF(ISBLANK(INDEX('Policy Characteristics'!I:I,MATCH($C1185,'Policy Characteristics'!$C:$C,0))),"",INDEX('Policy Characteristics'!I:I,MATCH($C1185,'Policy Characteristics'!$C:$C,0)))</f>
        <v>% of fuel shifted</v>
      </c>
      <c r="P1185" s="354" t="str">
        <f>IF(ISBLANK(INDEX('Policy Characteristics'!J:J,MATCH($C1185,'Policy Characteristics'!$C:$C,0))),"",INDEX('Policy Characteristics'!J:J,MATCH($C1185,'Policy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5" s="354" t="str">
        <f>IF(ISBLANK(INDEX('Policy Characteristics'!K:K,MATCH($C1185,'Policy Characteristics'!$C:$C,0))),"",INDEX('Policy Characteristics'!K:K,MATCH($C1185,'Policy Characteristics'!$C:$C,0)))</f>
        <v>industry-ag-main.html#fuel-switching</v>
      </c>
      <c r="R1185" s="354" t="str">
        <f>IF(ISBLANK(INDEX('Policy Characteristics'!L:L,MATCH($C1185,'Policy Characteristics'!$C:$C,0))),"",INDEX('Policy Characteristics'!L:L,MATCH($C1185,'Policy Characteristics'!$C:$C,0)))</f>
        <v>industry-elec-and-hydrogen.html</v>
      </c>
    </row>
    <row r="1186" spans="1:18" s="345" customFormat="1" ht="19.899999999999999" customHeight="1">
      <c r="A1186" s="354" t="str">
        <f>IF(ISBLANK(INDEX('Policy Characteristics'!A:A,MATCH($C1186,'Policy Characteristics'!$C:$C,0))),"",INDEX('Policy Characteristics'!A:A,MATCH($C1186,'Policy Characteristics'!$C:$C,0)))</f>
        <v>Industry</v>
      </c>
      <c r="B1186" s="366" t="str">
        <f>IF(ISBLANK(INDEX('Policy Characteristics'!B:B,MATCH($C1186,'Policy Characteristics'!$C:$C,0))),"",INDEX('Policy Characteristics'!B:B,MATCH($C1186,'Policy Characteristics'!$C:$C,0)))</f>
        <v>Hydrogen Combustion</v>
      </c>
      <c r="C1186" s="354" t="str">
        <f t="shared" si="46"/>
        <v>Fraction of Eligible Industrial Energy Use Shifted to Hydrogen</v>
      </c>
      <c r="D1186" s="348" t="s">
        <v>794</v>
      </c>
      <c r="E1186" t="s">
        <v>852</v>
      </c>
      <c r="F1186" t="s">
        <v>795</v>
      </c>
      <c r="G1186" s="253" t="s">
        <v>852</v>
      </c>
      <c r="H1186" s="18">
        <v>2081</v>
      </c>
      <c r="I1186" s="367" t="s">
        <v>680</v>
      </c>
      <c r="J1186" s="368" t="str">
        <f>IF(ISBLANK(INDEX('Policy Characteristics'!D:D,MATCH($C1186,'Policy Characteristics'!$C:$C,0))),"",INDEX('Policy Characteristics'!D:D,MATCH($C1186,'Policy Characteristics'!$C:$C,0)))</f>
        <v>Hydrogen Combustion</v>
      </c>
      <c r="K1186" s="354" t="str">
        <f>IF(ISBLANK(INDEX('Policy Characteristics'!E:E,MATCH($C1186,'Policy Characteristics'!$C:$C,0))),"",INDEX('Policy Characteristics'!E:E,MATCH($C1186,'Policy Characteristics'!$C:$C,0)))</f>
        <v>indst shift to hydrogen</v>
      </c>
      <c r="L1186" s="222">
        <f>IF(ISBLANK(INDEX('Policy Characteristics'!F:F,MATCH($C1186,'Policy Characteristics'!$C:$C,0))),"",INDEX('Policy Characteristics'!F:F,MATCH($C1186,'Policy Characteristics'!$C:$C,0)))</f>
        <v>0</v>
      </c>
      <c r="M1186" s="222">
        <f>IF(ISBLANK(INDEX('Policy Characteristics'!G:G,MATCH($C1186,'Policy Characteristics'!$C:$C,0))),"",INDEX('Policy Characteristics'!G:G,MATCH($C1186,'Policy Characteristics'!$C:$C,0)))</f>
        <v>1</v>
      </c>
      <c r="N1186" s="222">
        <f>IF(ISBLANK(INDEX('Policy Characteristics'!H:H,MATCH($C1186,'Policy Characteristics'!$C:$C,0))),"",INDEX('Policy Characteristics'!H:H,MATCH($C1186,'Policy Characteristics'!$C:$C,0)))</f>
        <v>0.01</v>
      </c>
      <c r="O1186" s="354" t="str">
        <f>IF(ISBLANK(INDEX('Policy Characteristics'!I:I,MATCH($C1186,'Policy Characteristics'!$C:$C,0))),"",INDEX('Policy Characteristics'!I:I,MATCH($C1186,'Policy Characteristics'!$C:$C,0)))</f>
        <v>% of fuel shifted</v>
      </c>
      <c r="P1186" s="354" t="str">
        <f>IF(ISBLANK(INDEX('Policy Characteristics'!J:J,MATCH($C1186,'Policy Characteristics'!$C:$C,0))),"",INDEX('Policy Characteristics'!J:J,MATCH($C1186,'Policy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6" s="354" t="str">
        <f>IF(ISBLANK(INDEX('Policy Characteristics'!K:K,MATCH($C1186,'Policy Characteristics'!$C:$C,0))),"",INDEX('Policy Characteristics'!K:K,MATCH($C1186,'Policy Characteristics'!$C:$C,0)))</f>
        <v>industry-ag-main.html#fuel-switching</v>
      </c>
      <c r="R1186" s="354" t="str">
        <f>IF(ISBLANK(INDEX('Policy Characteristics'!L:L,MATCH($C1186,'Policy Characteristics'!$C:$C,0))),"",INDEX('Policy Characteristics'!L:L,MATCH($C1186,'Policy Characteristics'!$C:$C,0)))</f>
        <v>industry-elec-and-hydrogen.html</v>
      </c>
    </row>
    <row r="1187" spans="1:18" s="345" customFormat="1" ht="19.899999999999999" customHeight="1">
      <c r="A1187" s="354" t="str">
        <f>IF(ISBLANK(INDEX('Policy Characteristics'!A:A,MATCH($C1187,'Policy Characteristics'!$C:$C,0))),"",INDEX('Policy Characteristics'!A:A,MATCH($C1187,'Policy Characteristics'!$C:$C,0)))</f>
        <v>Industry</v>
      </c>
      <c r="B1187" s="366" t="str">
        <f>IF(ISBLANK(INDEX('Policy Characteristics'!B:B,MATCH($C1187,'Policy Characteristics'!$C:$C,0))),"",INDEX('Policy Characteristics'!B:B,MATCH($C1187,'Policy Characteristics'!$C:$C,0)))</f>
        <v>Hydrogen Combustion</v>
      </c>
      <c r="C1187" s="354" t="str">
        <f t="shared" si="46"/>
        <v>Fraction of Eligible Industrial Energy Use Shifted to Hydrogen</v>
      </c>
      <c r="D1187" s="348" t="s">
        <v>796</v>
      </c>
      <c r="E1187" t="s">
        <v>838</v>
      </c>
      <c r="F1187" t="s">
        <v>797</v>
      </c>
      <c r="G1187" s="253" t="s">
        <v>839</v>
      </c>
      <c r="H1187" s="18">
        <v>2082</v>
      </c>
      <c r="I1187" s="367" t="s">
        <v>670</v>
      </c>
      <c r="J1187" s="368" t="str">
        <f>IF(ISBLANK(INDEX('Policy Characteristics'!D:D,MATCH($C1187,'Policy Characteristics'!$C:$C,0))),"",INDEX('Policy Characteristics'!D:D,MATCH($C1187,'Policy Characteristics'!$C:$C,0)))</f>
        <v>Hydrogen Combustion</v>
      </c>
      <c r="K1187" s="354" t="str">
        <f>IF(ISBLANK(INDEX('Policy Characteristics'!E:E,MATCH($C1187,'Policy Characteristics'!$C:$C,0))),"",INDEX('Policy Characteristics'!E:E,MATCH($C1187,'Policy Characteristics'!$C:$C,0)))</f>
        <v>indst shift to hydrogen</v>
      </c>
      <c r="L1187" s="222">
        <f>IF(ISBLANK(INDEX('Policy Characteristics'!F:F,MATCH($C1187,'Policy Characteristics'!$C:$C,0))),"",INDEX('Policy Characteristics'!F:F,MATCH($C1187,'Policy Characteristics'!$C:$C,0)))</f>
        <v>0</v>
      </c>
      <c r="M1187" s="222">
        <f>IF(ISBLANK(INDEX('Policy Characteristics'!G:G,MATCH($C1187,'Policy Characteristics'!$C:$C,0))),"",INDEX('Policy Characteristics'!G:G,MATCH($C1187,'Policy Characteristics'!$C:$C,0)))</f>
        <v>1</v>
      </c>
      <c r="N1187" s="222">
        <f>IF(ISBLANK(INDEX('Policy Characteristics'!H:H,MATCH($C1187,'Policy Characteristics'!$C:$C,0))),"",INDEX('Policy Characteristics'!H:H,MATCH($C1187,'Policy Characteristics'!$C:$C,0)))</f>
        <v>0.01</v>
      </c>
      <c r="O1187" s="354" t="str">
        <f>IF(ISBLANK(INDEX('Policy Characteristics'!I:I,MATCH($C1187,'Policy Characteristics'!$C:$C,0))),"",INDEX('Policy Characteristics'!I:I,MATCH($C1187,'Policy Characteristics'!$C:$C,0)))</f>
        <v>% of fuel shifted</v>
      </c>
      <c r="P1187" s="354" t="str">
        <f>IF(ISBLANK(INDEX('Policy Characteristics'!J:J,MATCH($C1187,'Policy Characteristics'!$C:$C,0))),"",INDEX('Policy Characteristics'!J:J,MATCH($C1187,'Policy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7" s="354" t="str">
        <f>IF(ISBLANK(INDEX('Policy Characteristics'!K:K,MATCH($C1187,'Policy Characteristics'!$C:$C,0))),"",INDEX('Policy Characteristics'!K:K,MATCH($C1187,'Policy Characteristics'!$C:$C,0)))</f>
        <v>industry-ag-main.html#fuel-switching</v>
      </c>
      <c r="R1187" s="354" t="str">
        <f>IF(ISBLANK(INDEX('Policy Characteristics'!L:L,MATCH($C1187,'Policy Characteristics'!$C:$C,0))),"",INDEX('Policy Characteristics'!L:L,MATCH($C1187,'Policy Characteristics'!$C:$C,0)))</f>
        <v>industry-elec-and-hydrogen.html</v>
      </c>
    </row>
    <row r="1188" spans="1:18" s="345" customFormat="1" ht="19.899999999999999" customHeight="1">
      <c r="A1188" s="354" t="str">
        <f>IF(ISBLANK(INDEX('Policy Characteristics'!A:A,MATCH($C1188,'Policy Characteristics'!$C:$C,0))),"",INDEX('Policy Characteristics'!A:A,MATCH($C1188,'Policy Characteristics'!$C:$C,0)))</f>
        <v>Industry</v>
      </c>
      <c r="B1188" s="366" t="str">
        <f>IF(ISBLANK(INDEX('Policy Characteristics'!B:B,MATCH($C1188,'Policy Characteristics'!$C:$C,0))),"",INDEX('Policy Characteristics'!B:B,MATCH($C1188,'Policy Characteristics'!$C:$C,0)))</f>
        <v>Hydrogen Combustion</v>
      </c>
      <c r="C1188" s="354" t="str">
        <f t="shared" si="46"/>
        <v>Fraction of Eligible Industrial Energy Use Shifted to Hydrogen</v>
      </c>
      <c r="D1188" s="348" t="s">
        <v>796</v>
      </c>
      <c r="E1188" t="s">
        <v>840</v>
      </c>
      <c r="F1188" t="s">
        <v>797</v>
      </c>
      <c r="G1188" s="253" t="s">
        <v>841</v>
      </c>
      <c r="H1188" s="18">
        <v>2083</v>
      </c>
      <c r="I1188" s="367" t="s">
        <v>670</v>
      </c>
      <c r="J1188" s="368" t="str">
        <f>IF(ISBLANK(INDEX('Policy Characteristics'!D:D,MATCH($C1188,'Policy Characteristics'!$C:$C,0))),"",INDEX('Policy Characteristics'!D:D,MATCH($C1188,'Policy Characteristics'!$C:$C,0)))</f>
        <v>Hydrogen Combustion</v>
      </c>
      <c r="K1188" s="354" t="str">
        <f>IF(ISBLANK(INDEX('Policy Characteristics'!E:E,MATCH($C1188,'Policy Characteristics'!$C:$C,0))),"",INDEX('Policy Characteristics'!E:E,MATCH($C1188,'Policy Characteristics'!$C:$C,0)))</f>
        <v>indst shift to hydrogen</v>
      </c>
      <c r="L1188" s="222">
        <f>IF(ISBLANK(INDEX('Policy Characteristics'!F:F,MATCH($C1188,'Policy Characteristics'!$C:$C,0))),"",INDEX('Policy Characteristics'!F:F,MATCH($C1188,'Policy Characteristics'!$C:$C,0)))</f>
        <v>0</v>
      </c>
      <c r="M1188" s="222">
        <f>IF(ISBLANK(INDEX('Policy Characteristics'!G:G,MATCH($C1188,'Policy Characteristics'!$C:$C,0))),"",INDEX('Policy Characteristics'!G:G,MATCH($C1188,'Policy Characteristics'!$C:$C,0)))</f>
        <v>1</v>
      </c>
      <c r="N1188" s="222">
        <f>IF(ISBLANK(INDEX('Policy Characteristics'!H:H,MATCH($C1188,'Policy Characteristics'!$C:$C,0))),"",INDEX('Policy Characteristics'!H:H,MATCH($C1188,'Policy Characteristics'!$C:$C,0)))</f>
        <v>0.01</v>
      </c>
      <c r="O1188" s="354" t="str">
        <f>IF(ISBLANK(INDEX('Policy Characteristics'!I:I,MATCH($C1188,'Policy Characteristics'!$C:$C,0))),"",INDEX('Policy Characteristics'!I:I,MATCH($C1188,'Policy Characteristics'!$C:$C,0)))</f>
        <v>% of fuel shifted</v>
      </c>
      <c r="P1188" s="354" t="str">
        <f>IF(ISBLANK(INDEX('Policy Characteristics'!J:J,MATCH($C1188,'Policy Characteristics'!$C:$C,0))),"",INDEX('Policy Characteristics'!J:J,MATCH($C1188,'Policy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8" s="354" t="str">
        <f>IF(ISBLANK(INDEX('Policy Characteristics'!K:K,MATCH($C1188,'Policy Characteristics'!$C:$C,0))),"",INDEX('Policy Characteristics'!K:K,MATCH($C1188,'Policy Characteristics'!$C:$C,0)))</f>
        <v>industry-ag-main.html#fuel-switching</v>
      </c>
      <c r="R1188" s="354" t="str">
        <f>IF(ISBLANK(INDEX('Policy Characteristics'!L:L,MATCH($C1188,'Policy Characteristics'!$C:$C,0))),"",INDEX('Policy Characteristics'!L:L,MATCH($C1188,'Policy Characteristics'!$C:$C,0)))</f>
        <v>industry-elec-and-hydrogen.html</v>
      </c>
    </row>
    <row r="1189" spans="1:18" s="345" customFormat="1" ht="19.899999999999999" customHeight="1">
      <c r="A1189" s="354" t="str">
        <f>IF(ISBLANK(INDEX('Policy Characteristics'!A:A,MATCH($C1189,'Policy Characteristics'!$C:$C,0))),"",INDEX('Policy Characteristics'!A:A,MATCH($C1189,'Policy Characteristics'!$C:$C,0)))</f>
        <v>Industry</v>
      </c>
      <c r="B1189" s="366" t="str">
        <f>IF(ISBLANK(INDEX('Policy Characteristics'!B:B,MATCH($C1189,'Policy Characteristics'!$C:$C,0))),"",INDEX('Policy Characteristics'!B:B,MATCH($C1189,'Policy Characteristics'!$C:$C,0)))</f>
        <v>Hydrogen Combustion</v>
      </c>
      <c r="C1189" s="354" t="str">
        <f t="shared" si="46"/>
        <v>Fraction of Eligible Industrial Energy Use Shifted to Hydrogen</v>
      </c>
      <c r="D1189" s="348" t="s">
        <v>796</v>
      </c>
      <c r="E1189" t="s">
        <v>842</v>
      </c>
      <c r="F1189" t="s">
        <v>797</v>
      </c>
      <c r="G1189" s="253" t="s">
        <v>843</v>
      </c>
      <c r="H1189" s="18">
        <v>2084</v>
      </c>
      <c r="I1189" s="367" t="s">
        <v>670</v>
      </c>
      <c r="J1189" s="368" t="str">
        <f>IF(ISBLANK(INDEX('Policy Characteristics'!D:D,MATCH($C1189,'Policy Characteristics'!$C:$C,0))),"",INDEX('Policy Characteristics'!D:D,MATCH($C1189,'Policy Characteristics'!$C:$C,0)))</f>
        <v>Hydrogen Combustion</v>
      </c>
      <c r="K1189" s="354" t="str">
        <f>IF(ISBLANK(INDEX('Policy Characteristics'!E:E,MATCH($C1189,'Policy Characteristics'!$C:$C,0))),"",INDEX('Policy Characteristics'!E:E,MATCH($C1189,'Policy Characteristics'!$C:$C,0)))</f>
        <v>indst shift to hydrogen</v>
      </c>
      <c r="L1189" s="222">
        <f>IF(ISBLANK(INDEX('Policy Characteristics'!F:F,MATCH($C1189,'Policy Characteristics'!$C:$C,0))),"",INDEX('Policy Characteristics'!F:F,MATCH($C1189,'Policy Characteristics'!$C:$C,0)))</f>
        <v>0</v>
      </c>
      <c r="M1189" s="222">
        <f>IF(ISBLANK(INDEX('Policy Characteristics'!G:G,MATCH($C1189,'Policy Characteristics'!$C:$C,0))),"",INDEX('Policy Characteristics'!G:G,MATCH($C1189,'Policy Characteristics'!$C:$C,0)))</f>
        <v>1</v>
      </c>
      <c r="N1189" s="222">
        <f>IF(ISBLANK(INDEX('Policy Characteristics'!H:H,MATCH($C1189,'Policy Characteristics'!$C:$C,0))),"",INDEX('Policy Characteristics'!H:H,MATCH($C1189,'Policy Characteristics'!$C:$C,0)))</f>
        <v>0.01</v>
      </c>
      <c r="O1189" s="354" t="str">
        <f>IF(ISBLANK(INDEX('Policy Characteristics'!I:I,MATCH($C1189,'Policy Characteristics'!$C:$C,0))),"",INDEX('Policy Characteristics'!I:I,MATCH($C1189,'Policy Characteristics'!$C:$C,0)))</f>
        <v>% of fuel shifted</v>
      </c>
      <c r="P1189" s="354" t="str">
        <f>IF(ISBLANK(INDEX('Policy Characteristics'!J:J,MATCH($C1189,'Policy Characteristics'!$C:$C,0))),"",INDEX('Policy Characteristics'!J:J,MATCH($C1189,'Policy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9" s="354" t="str">
        <f>IF(ISBLANK(INDEX('Policy Characteristics'!K:K,MATCH($C1189,'Policy Characteristics'!$C:$C,0))),"",INDEX('Policy Characteristics'!K:K,MATCH($C1189,'Policy Characteristics'!$C:$C,0)))</f>
        <v>industry-ag-main.html#fuel-switching</v>
      </c>
      <c r="R1189" s="354" t="str">
        <f>IF(ISBLANK(INDEX('Policy Characteristics'!L:L,MATCH($C1189,'Policy Characteristics'!$C:$C,0))),"",INDEX('Policy Characteristics'!L:L,MATCH($C1189,'Policy Characteristics'!$C:$C,0)))</f>
        <v>industry-elec-and-hydrogen.html</v>
      </c>
    </row>
    <row r="1190" spans="1:18" s="345" customFormat="1" ht="19.899999999999999" customHeight="1">
      <c r="A1190" s="354" t="str">
        <f>IF(ISBLANK(INDEX('Policy Characteristics'!A:A,MATCH($C1190,'Policy Characteristics'!$C:$C,0))),"",INDEX('Policy Characteristics'!A:A,MATCH($C1190,'Policy Characteristics'!$C:$C,0)))</f>
        <v>Industry</v>
      </c>
      <c r="B1190" s="366" t="str">
        <f>IF(ISBLANK(INDEX('Policy Characteristics'!B:B,MATCH($C1190,'Policy Characteristics'!$C:$C,0))),"",INDEX('Policy Characteristics'!B:B,MATCH($C1190,'Policy Characteristics'!$C:$C,0)))</f>
        <v>Hydrogen Combustion</v>
      </c>
      <c r="C1190" s="354" t="str">
        <f t="shared" si="46"/>
        <v>Fraction of Eligible Industrial Energy Use Shifted to Hydrogen</v>
      </c>
      <c r="D1190" s="348" t="s">
        <v>796</v>
      </c>
      <c r="E1190" t="s">
        <v>844</v>
      </c>
      <c r="F1190" t="s">
        <v>797</v>
      </c>
      <c r="G1190" s="253" t="s">
        <v>845</v>
      </c>
      <c r="H1190" s="18">
        <v>2085</v>
      </c>
      <c r="I1190" s="367" t="s">
        <v>680</v>
      </c>
      <c r="J1190" s="368" t="str">
        <f>IF(ISBLANK(INDEX('Policy Characteristics'!D:D,MATCH($C1190,'Policy Characteristics'!$C:$C,0))),"",INDEX('Policy Characteristics'!D:D,MATCH($C1190,'Policy Characteristics'!$C:$C,0)))</f>
        <v>Hydrogen Combustion</v>
      </c>
      <c r="K1190" s="354" t="str">
        <f>IF(ISBLANK(INDEX('Policy Characteristics'!E:E,MATCH($C1190,'Policy Characteristics'!$C:$C,0))),"",INDEX('Policy Characteristics'!E:E,MATCH($C1190,'Policy Characteristics'!$C:$C,0)))</f>
        <v>indst shift to hydrogen</v>
      </c>
      <c r="L1190" s="222">
        <f>IF(ISBLANK(INDEX('Policy Characteristics'!F:F,MATCH($C1190,'Policy Characteristics'!$C:$C,0))),"",INDEX('Policy Characteristics'!F:F,MATCH($C1190,'Policy Characteristics'!$C:$C,0)))</f>
        <v>0</v>
      </c>
      <c r="M1190" s="222">
        <f>IF(ISBLANK(INDEX('Policy Characteristics'!G:G,MATCH($C1190,'Policy Characteristics'!$C:$C,0))),"",INDEX('Policy Characteristics'!G:G,MATCH($C1190,'Policy Characteristics'!$C:$C,0)))</f>
        <v>1</v>
      </c>
      <c r="N1190" s="222">
        <f>IF(ISBLANK(INDEX('Policy Characteristics'!H:H,MATCH($C1190,'Policy Characteristics'!$C:$C,0))),"",INDEX('Policy Characteristics'!H:H,MATCH($C1190,'Policy Characteristics'!$C:$C,0)))</f>
        <v>0.01</v>
      </c>
      <c r="O1190" s="354" t="str">
        <f>IF(ISBLANK(INDEX('Policy Characteristics'!I:I,MATCH($C1190,'Policy Characteristics'!$C:$C,0))),"",INDEX('Policy Characteristics'!I:I,MATCH($C1190,'Policy Characteristics'!$C:$C,0)))</f>
        <v>% of fuel shifted</v>
      </c>
      <c r="P1190" s="354" t="str">
        <f>IF(ISBLANK(INDEX('Policy Characteristics'!J:J,MATCH($C1190,'Policy Characteristics'!$C:$C,0))),"",INDEX('Policy Characteristics'!J:J,MATCH($C1190,'Policy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0" s="354" t="str">
        <f>IF(ISBLANK(INDEX('Policy Characteristics'!K:K,MATCH($C1190,'Policy Characteristics'!$C:$C,0))),"",INDEX('Policy Characteristics'!K:K,MATCH($C1190,'Policy Characteristics'!$C:$C,0)))</f>
        <v>industry-ag-main.html#fuel-switching</v>
      </c>
      <c r="R1190" s="354" t="str">
        <f>IF(ISBLANK(INDEX('Policy Characteristics'!L:L,MATCH($C1190,'Policy Characteristics'!$C:$C,0))),"",INDEX('Policy Characteristics'!L:L,MATCH($C1190,'Policy Characteristics'!$C:$C,0)))</f>
        <v>industry-elec-and-hydrogen.html</v>
      </c>
    </row>
    <row r="1191" spans="1:18" s="345" customFormat="1" ht="19.899999999999999" customHeight="1">
      <c r="A1191" s="354" t="str">
        <f>IF(ISBLANK(INDEX('Policy Characteristics'!A:A,MATCH($C1191,'Policy Characteristics'!$C:$C,0))),"",INDEX('Policy Characteristics'!A:A,MATCH($C1191,'Policy Characteristics'!$C:$C,0)))</f>
        <v>Industry</v>
      </c>
      <c r="B1191" s="366" t="str">
        <f>IF(ISBLANK(INDEX('Policy Characteristics'!B:B,MATCH($C1191,'Policy Characteristics'!$C:$C,0))),"",INDEX('Policy Characteristics'!B:B,MATCH($C1191,'Policy Characteristics'!$C:$C,0)))</f>
        <v>Hydrogen Combustion</v>
      </c>
      <c r="C1191" s="354" t="str">
        <f t="shared" si="46"/>
        <v>Fraction of Eligible Industrial Energy Use Shifted to Hydrogen</v>
      </c>
      <c r="D1191" s="348" t="s">
        <v>796</v>
      </c>
      <c r="E1191" t="s">
        <v>846</v>
      </c>
      <c r="F1191" t="s">
        <v>797</v>
      </c>
      <c r="G1191" s="253" t="s">
        <v>847</v>
      </c>
      <c r="H1191" s="18">
        <v>2086</v>
      </c>
      <c r="I1191" s="367" t="s">
        <v>680</v>
      </c>
      <c r="J1191" s="368" t="str">
        <f>IF(ISBLANK(INDEX('Policy Characteristics'!D:D,MATCH($C1191,'Policy Characteristics'!$C:$C,0))),"",INDEX('Policy Characteristics'!D:D,MATCH($C1191,'Policy Characteristics'!$C:$C,0)))</f>
        <v>Hydrogen Combustion</v>
      </c>
      <c r="K1191" s="354" t="str">
        <f>IF(ISBLANK(INDEX('Policy Characteristics'!E:E,MATCH($C1191,'Policy Characteristics'!$C:$C,0))),"",INDEX('Policy Characteristics'!E:E,MATCH($C1191,'Policy Characteristics'!$C:$C,0)))</f>
        <v>indst shift to hydrogen</v>
      </c>
      <c r="L1191" s="222">
        <f>IF(ISBLANK(INDEX('Policy Characteristics'!F:F,MATCH($C1191,'Policy Characteristics'!$C:$C,0))),"",INDEX('Policy Characteristics'!F:F,MATCH($C1191,'Policy Characteristics'!$C:$C,0)))</f>
        <v>0</v>
      </c>
      <c r="M1191" s="222">
        <f>IF(ISBLANK(INDEX('Policy Characteristics'!G:G,MATCH($C1191,'Policy Characteristics'!$C:$C,0))),"",INDEX('Policy Characteristics'!G:G,MATCH($C1191,'Policy Characteristics'!$C:$C,0)))</f>
        <v>1</v>
      </c>
      <c r="N1191" s="222">
        <f>IF(ISBLANK(INDEX('Policy Characteristics'!H:H,MATCH($C1191,'Policy Characteristics'!$C:$C,0))),"",INDEX('Policy Characteristics'!H:H,MATCH($C1191,'Policy Characteristics'!$C:$C,0)))</f>
        <v>0.01</v>
      </c>
      <c r="O1191" s="354" t="str">
        <f>IF(ISBLANK(INDEX('Policy Characteristics'!I:I,MATCH($C1191,'Policy Characteristics'!$C:$C,0))),"",INDEX('Policy Characteristics'!I:I,MATCH($C1191,'Policy Characteristics'!$C:$C,0)))</f>
        <v>% of fuel shifted</v>
      </c>
      <c r="P1191" s="354" t="str">
        <f>IF(ISBLANK(INDEX('Policy Characteristics'!J:J,MATCH($C1191,'Policy Characteristics'!$C:$C,0))),"",INDEX('Policy Characteristics'!J:J,MATCH($C1191,'Policy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1" s="354" t="str">
        <f>IF(ISBLANK(INDEX('Policy Characteristics'!K:K,MATCH($C1191,'Policy Characteristics'!$C:$C,0))),"",INDEX('Policy Characteristics'!K:K,MATCH($C1191,'Policy Characteristics'!$C:$C,0)))</f>
        <v>industry-ag-main.html#fuel-switching</v>
      </c>
      <c r="R1191" s="354" t="str">
        <f>IF(ISBLANK(INDEX('Policy Characteristics'!L:L,MATCH($C1191,'Policy Characteristics'!$C:$C,0))),"",INDEX('Policy Characteristics'!L:L,MATCH($C1191,'Policy Characteristics'!$C:$C,0)))</f>
        <v>industry-elec-and-hydrogen.html</v>
      </c>
    </row>
    <row r="1192" spans="1:18" s="345" customFormat="1" ht="19.899999999999999" customHeight="1">
      <c r="A1192" s="354" t="str">
        <f>IF(ISBLANK(INDEX('Policy Characteristics'!A:A,MATCH($C1192,'Policy Characteristics'!$C:$C,0))),"",INDEX('Policy Characteristics'!A:A,MATCH($C1192,'Policy Characteristics'!$C:$C,0)))</f>
        <v>Industry</v>
      </c>
      <c r="B1192" s="366" t="str">
        <f>IF(ISBLANK(INDEX('Policy Characteristics'!B:B,MATCH($C1192,'Policy Characteristics'!$C:$C,0))),"",INDEX('Policy Characteristics'!B:B,MATCH($C1192,'Policy Characteristics'!$C:$C,0)))</f>
        <v>Hydrogen Combustion</v>
      </c>
      <c r="C1192" s="354" t="str">
        <f t="shared" si="46"/>
        <v>Fraction of Eligible Industrial Energy Use Shifted to Hydrogen</v>
      </c>
      <c r="D1192" s="348" t="s">
        <v>796</v>
      </c>
      <c r="E1192" t="s">
        <v>848</v>
      </c>
      <c r="F1192" t="s">
        <v>797</v>
      </c>
      <c r="G1192" s="253" t="s">
        <v>849</v>
      </c>
      <c r="H1192" s="18">
        <v>2087</v>
      </c>
      <c r="I1192" s="367" t="s">
        <v>670</v>
      </c>
      <c r="J1192" s="368" t="str">
        <f>IF(ISBLANK(INDEX('Policy Characteristics'!D:D,MATCH($C1192,'Policy Characteristics'!$C:$C,0))),"",INDEX('Policy Characteristics'!D:D,MATCH($C1192,'Policy Characteristics'!$C:$C,0)))</f>
        <v>Hydrogen Combustion</v>
      </c>
      <c r="K1192" s="354" t="str">
        <f>IF(ISBLANK(INDEX('Policy Characteristics'!E:E,MATCH($C1192,'Policy Characteristics'!$C:$C,0))),"",INDEX('Policy Characteristics'!E:E,MATCH($C1192,'Policy Characteristics'!$C:$C,0)))</f>
        <v>indst shift to hydrogen</v>
      </c>
      <c r="L1192" s="222">
        <f>IF(ISBLANK(INDEX('Policy Characteristics'!F:F,MATCH($C1192,'Policy Characteristics'!$C:$C,0))),"",INDEX('Policy Characteristics'!F:F,MATCH($C1192,'Policy Characteristics'!$C:$C,0)))</f>
        <v>0</v>
      </c>
      <c r="M1192" s="222">
        <f>IF(ISBLANK(INDEX('Policy Characteristics'!G:G,MATCH($C1192,'Policy Characteristics'!$C:$C,0))),"",INDEX('Policy Characteristics'!G:G,MATCH($C1192,'Policy Characteristics'!$C:$C,0)))</f>
        <v>1</v>
      </c>
      <c r="N1192" s="222">
        <f>IF(ISBLANK(INDEX('Policy Characteristics'!H:H,MATCH($C1192,'Policy Characteristics'!$C:$C,0))),"",INDEX('Policy Characteristics'!H:H,MATCH($C1192,'Policy Characteristics'!$C:$C,0)))</f>
        <v>0.01</v>
      </c>
      <c r="O1192" s="354" t="str">
        <f>IF(ISBLANK(INDEX('Policy Characteristics'!I:I,MATCH($C1192,'Policy Characteristics'!$C:$C,0))),"",INDEX('Policy Characteristics'!I:I,MATCH($C1192,'Policy Characteristics'!$C:$C,0)))</f>
        <v>% of fuel shifted</v>
      </c>
      <c r="P1192" s="354" t="str">
        <f>IF(ISBLANK(INDEX('Policy Characteristics'!J:J,MATCH($C1192,'Policy Characteristics'!$C:$C,0))),"",INDEX('Policy Characteristics'!J:J,MATCH($C1192,'Policy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2" s="354" t="str">
        <f>IF(ISBLANK(INDEX('Policy Characteristics'!K:K,MATCH($C1192,'Policy Characteristics'!$C:$C,0))),"",INDEX('Policy Characteristics'!K:K,MATCH($C1192,'Policy Characteristics'!$C:$C,0)))</f>
        <v>industry-ag-main.html#fuel-switching</v>
      </c>
      <c r="R1192" s="354" t="str">
        <f>IF(ISBLANK(INDEX('Policy Characteristics'!L:L,MATCH($C1192,'Policy Characteristics'!$C:$C,0))),"",INDEX('Policy Characteristics'!L:L,MATCH($C1192,'Policy Characteristics'!$C:$C,0)))</f>
        <v>industry-elec-and-hydrogen.html</v>
      </c>
    </row>
    <row r="1193" spans="1:18" s="345" customFormat="1" ht="19.899999999999999" customHeight="1">
      <c r="A1193" s="354" t="str">
        <f>IF(ISBLANK(INDEX('Policy Characteristics'!A:A,MATCH($C1193,'Policy Characteristics'!$C:$C,0))),"",INDEX('Policy Characteristics'!A:A,MATCH($C1193,'Policy Characteristics'!$C:$C,0)))</f>
        <v>Industry</v>
      </c>
      <c r="B1193" s="366" t="str">
        <f>IF(ISBLANK(INDEX('Policy Characteristics'!B:B,MATCH($C1193,'Policy Characteristics'!$C:$C,0))),"",INDEX('Policy Characteristics'!B:B,MATCH($C1193,'Policy Characteristics'!$C:$C,0)))</f>
        <v>Hydrogen Combustion</v>
      </c>
      <c r="C1193" s="354" t="str">
        <f t="shared" si="46"/>
        <v>Fraction of Eligible Industrial Energy Use Shifted to Hydrogen</v>
      </c>
      <c r="D1193" s="348" t="s">
        <v>796</v>
      </c>
      <c r="E1193" t="s">
        <v>850</v>
      </c>
      <c r="F1193" t="s">
        <v>797</v>
      </c>
      <c r="G1193" s="253" t="s">
        <v>851</v>
      </c>
      <c r="H1193" s="18">
        <v>2088</v>
      </c>
      <c r="I1193" s="367" t="s">
        <v>680</v>
      </c>
      <c r="J1193" s="368" t="str">
        <f>IF(ISBLANK(INDEX('Policy Characteristics'!D:D,MATCH($C1193,'Policy Characteristics'!$C:$C,0))),"",INDEX('Policy Characteristics'!D:D,MATCH($C1193,'Policy Characteristics'!$C:$C,0)))</f>
        <v>Hydrogen Combustion</v>
      </c>
      <c r="K1193" s="354" t="str">
        <f>IF(ISBLANK(INDEX('Policy Characteristics'!E:E,MATCH($C1193,'Policy Characteristics'!$C:$C,0))),"",INDEX('Policy Characteristics'!E:E,MATCH($C1193,'Policy Characteristics'!$C:$C,0)))</f>
        <v>indst shift to hydrogen</v>
      </c>
      <c r="L1193" s="222">
        <f>IF(ISBLANK(INDEX('Policy Characteristics'!F:F,MATCH($C1193,'Policy Characteristics'!$C:$C,0))),"",INDEX('Policy Characteristics'!F:F,MATCH($C1193,'Policy Characteristics'!$C:$C,0)))</f>
        <v>0</v>
      </c>
      <c r="M1193" s="222">
        <f>IF(ISBLANK(INDEX('Policy Characteristics'!G:G,MATCH($C1193,'Policy Characteristics'!$C:$C,0))),"",INDEX('Policy Characteristics'!G:G,MATCH($C1193,'Policy Characteristics'!$C:$C,0)))</f>
        <v>1</v>
      </c>
      <c r="N1193" s="222">
        <f>IF(ISBLANK(INDEX('Policy Characteristics'!H:H,MATCH($C1193,'Policy Characteristics'!$C:$C,0))),"",INDEX('Policy Characteristics'!H:H,MATCH($C1193,'Policy Characteristics'!$C:$C,0)))</f>
        <v>0.01</v>
      </c>
      <c r="O1193" s="354" t="str">
        <f>IF(ISBLANK(INDEX('Policy Characteristics'!I:I,MATCH($C1193,'Policy Characteristics'!$C:$C,0))),"",INDEX('Policy Characteristics'!I:I,MATCH($C1193,'Policy Characteristics'!$C:$C,0)))</f>
        <v>% of fuel shifted</v>
      </c>
      <c r="P1193" s="354" t="str">
        <f>IF(ISBLANK(INDEX('Policy Characteristics'!J:J,MATCH($C1193,'Policy Characteristics'!$C:$C,0))),"",INDEX('Policy Characteristics'!J:J,MATCH($C1193,'Policy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3" s="354" t="str">
        <f>IF(ISBLANK(INDEX('Policy Characteristics'!K:K,MATCH($C1193,'Policy Characteristics'!$C:$C,0))),"",INDEX('Policy Characteristics'!K:K,MATCH($C1193,'Policy Characteristics'!$C:$C,0)))</f>
        <v>industry-ag-main.html#fuel-switching</v>
      </c>
      <c r="R1193" s="354" t="str">
        <f>IF(ISBLANK(INDEX('Policy Characteristics'!L:L,MATCH($C1193,'Policy Characteristics'!$C:$C,0))),"",INDEX('Policy Characteristics'!L:L,MATCH($C1193,'Policy Characteristics'!$C:$C,0)))</f>
        <v>industry-elec-and-hydrogen.html</v>
      </c>
    </row>
    <row r="1194" spans="1:18" s="345" customFormat="1" ht="19.899999999999999" customHeight="1">
      <c r="A1194" s="354" t="str">
        <f>IF(ISBLANK(INDEX('Policy Characteristics'!A:A,MATCH($C1194,'Policy Characteristics'!$C:$C,0))),"",INDEX('Policy Characteristics'!A:A,MATCH($C1194,'Policy Characteristics'!$C:$C,0)))</f>
        <v>Industry</v>
      </c>
      <c r="B1194" s="366" t="str">
        <f>IF(ISBLANK(INDEX('Policy Characteristics'!B:B,MATCH($C1194,'Policy Characteristics'!$C:$C,0))),"",INDEX('Policy Characteristics'!B:B,MATCH($C1194,'Policy Characteristics'!$C:$C,0)))</f>
        <v>Hydrogen Combustion</v>
      </c>
      <c r="C1194" s="354" t="str">
        <f t="shared" si="46"/>
        <v>Fraction of Eligible Industrial Energy Use Shifted to Hydrogen</v>
      </c>
      <c r="D1194" s="348" t="s">
        <v>796</v>
      </c>
      <c r="E1194" t="s">
        <v>852</v>
      </c>
      <c r="F1194" t="s">
        <v>797</v>
      </c>
      <c r="G1194" s="253" t="s">
        <v>852</v>
      </c>
      <c r="H1194" s="18">
        <v>2089</v>
      </c>
      <c r="I1194" s="367" t="s">
        <v>670</v>
      </c>
      <c r="J1194" s="368" t="str">
        <f>IF(ISBLANK(INDEX('Policy Characteristics'!D:D,MATCH($C1194,'Policy Characteristics'!$C:$C,0))),"",INDEX('Policy Characteristics'!D:D,MATCH($C1194,'Policy Characteristics'!$C:$C,0)))</f>
        <v>Hydrogen Combustion</v>
      </c>
      <c r="K1194" s="354" t="str">
        <f>IF(ISBLANK(INDEX('Policy Characteristics'!E:E,MATCH($C1194,'Policy Characteristics'!$C:$C,0))),"",INDEX('Policy Characteristics'!E:E,MATCH($C1194,'Policy Characteristics'!$C:$C,0)))</f>
        <v>indst shift to hydrogen</v>
      </c>
      <c r="L1194" s="222">
        <f>IF(ISBLANK(INDEX('Policy Characteristics'!F:F,MATCH($C1194,'Policy Characteristics'!$C:$C,0))),"",INDEX('Policy Characteristics'!F:F,MATCH($C1194,'Policy Characteristics'!$C:$C,0)))</f>
        <v>0</v>
      </c>
      <c r="M1194" s="222">
        <f>IF(ISBLANK(INDEX('Policy Characteristics'!G:G,MATCH($C1194,'Policy Characteristics'!$C:$C,0))),"",INDEX('Policy Characteristics'!G:G,MATCH($C1194,'Policy Characteristics'!$C:$C,0)))</f>
        <v>1</v>
      </c>
      <c r="N1194" s="222">
        <f>IF(ISBLANK(INDEX('Policy Characteristics'!H:H,MATCH($C1194,'Policy Characteristics'!$C:$C,0))),"",INDEX('Policy Characteristics'!H:H,MATCH($C1194,'Policy Characteristics'!$C:$C,0)))</f>
        <v>0.01</v>
      </c>
      <c r="O1194" s="354" t="str">
        <f>IF(ISBLANK(INDEX('Policy Characteristics'!I:I,MATCH($C1194,'Policy Characteristics'!$C:$C,0))),"",INDEX('Policy Characteristics'!I:I,MATCH($C1194,'Policy Characteristics'!$C:$C,0)))</f>
        <v>% of fuel shifted</v>
      </c>
      <c r="P1194" s="354" t="str">
        <f>IF(ISBLANK(INDEX('Policy Characteristics'!J:J,MATCH($C1194,'Policy Characteristics'!$C:$C,0))),"",INDEX('Policy Characteristics'!J:J,MATCH($C1194,'Policy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4" s="354" t="str">
        <f>IF(ISBLANK(INDEX('Policy Characteristics'!K:K,MATCH($C1194,'Policy Characteristics'!$C:$C,0))),"",INDEX('Policy Characteristics'!K:K,MATCH($C1194,'Policy Characteristics'!$C:$C,0)))</f>
        <v>industry-ag-main.html#fuel-switching</v>
      </c>
      <c r="R1194" s="354" t="str">
        <f>IF(ISBLANK(INDEX('Policy Characteristics'!L:L,MATCH($C1194,'Policy Characteristics'!$C:$C,0))),"",INDEX('Policy Characteristics'!L:L,MATCH($C1194,'Policy Characteristics'!$C:$C,0)))</f>
        <v>industry-elec-and-hydrogen.html</v>
      </c>
    </row>
    <row r="1195" spans="1:18" s="345" customFormat="1" ht="19.899999999999999" customHeight="1">
      <c r="A1195" s="354" t="str">
        <f>IF(ISBLANK(INDEX('Policy Characteristics'!A:A,MATCH($C1195,'Policy Characteristics'!$C:$C,0))),"",INDEX('Policy Characteristics'!A:A,MATCH($C1195,'Policy Characteristics'!$C:$C,0)))</f>
        <v>Industry</v>
      </c>
      <c r="B1195" s="366" t="str">
        <f>IF(ISBLANK(INDEX('Policy Characteristics'!B:B,MATCH($C1195,'Policy Characteristics'!$C:$C,0))),"",INDEX('Policy Characteristics'!B:B,MATCH($C1195,'Policy Characteristics'!$C:$C,0)))</f>
        <v>Hydrogen Combustion</v>
      </c>
      <c r="C1195" s="354" t="str">
        <f t="shared" si="46"/>
        <v>Fraction of Eligible Industrial Energy Use Shifted to Hydrogen</v>
      </c>
      <c r="D1195" s="348" t="s">
        <v>798</v>
      </c>
      <c r="E1195" t="s">
        <v>838</v>
      </c>
      <c r="F1195" t="s">
        <v>799</v>
      </c>
      <c r="G1195" s="253" t="s">
        <v>839</v>
      </c>
      <c r="H1195" s="18">
        <v>2090</v>
      </c>
      <c r="I1195" s="367" t="s">
        <v>670</v>
      </c>
      <c r="J1195" s="368" t="str">
        <f>IF(ISBLANK(INDEX('Policy Characteristics'!D:D,MATCH($C1195,'Policy Characteristics'!$C:$C,0))),"",INDEX('Policy Characteristics'!D:D,MATCH($C1195,'Policy Characteristics'!$C:$C,0)))</f>
        <v>Hydrogen Combustion</v>
      </c>
      <c r="K1195" s="354" t="str">
        <f>IF(ISBLANK(INDEX('Policy Characteristics'!E:E,MATCH($C1195,'Policy Characteristics'!$C:$C,0))),"",INDEX('Policy Characteristics'!E:E,MATCH($C1195,'Policy Characteristics'!$C:$C,0)))</f>
        <v>indst shift to hydrogen</v>
      </c>
      <c r="L1195" s="222">
        <f>IF(ISBLANK(INDEX('Policy Characteristics'!F:F,MATCH($C1195,'Policy Characteristics'!$C:$C,0))),"",INDEX('Policy Characteristics'!F:F,MATCH($C1195,'Policy Characteristics'!$C:$C,0)))</f>
        <v>0</v>
      </c>
      <c r="M1195" s="222">
        <f>IF(ISBLANK(INDEX('Policy Characteristics'!G:G,MATCH($C1195,'Policy Characteristics'!$C:$C,0))),"",INDEX('Policy Characteristics'!G:G,MATCH($C1195,'Policy Characteristics'!$C:$C,0)))</f>
        <v>1</v>
      </c>
      <c r="N1195" s="222">
        <f>IF(ISBLANK(INDEX('Policy Characteristics'!H:H,MATCH($C1195,'Policy Characteristics'!$C:$C,0))),"",INDEX('Policy Characteristics'!H:H,MATCH($C1195,'Policy Characteristics'!$C:$C,0)))</f>
        <v>0.01</v>
      </c>
      <c r="O1195" s="354" t="str">
        <f>IF(ISBLANK(INDEX('Policy Characteristics'!I:I,MATCH($C1195,'Policy Characteristics'!$C:$C,0))),"",INDEX('Policy Characteristics'!I:I,MATCH($C1195,'Policy Characteristics'!$C:$C,0)))</f>
        <v>% of fuel shifted</v>
      </c>
      <c r="P1195" s="354" t="str">
        <f>IF(ISBLANK(INDEX('Policy Characteristics'!J:J,MATCH($C1195,'Policy Characteristics'!$C:$C,0))),"",INDEX('Policy Characteristics'!J:J,MATCH($C1195,'Policy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5" s="354" t="str">
        <f>IF(ISBLANK(INDEX('Policy Characteristics'!K:K,MATCH($C1195,'Policy Characteristics'!$C:$C,0))),"",INDEX('Policy Characteristics'!K:K,MATCH($C1195,'Policy Characteristics'!$C:$C,0)))</f>
        <v>industry-ag-main.html#fuel-switching</v>
      </c>
      <c r="R1195" s="354" t="str">
        <f>IF(ISBLANK(INDEX('Policy Characteristics'!L:L,MATCH($C1195,'Policy Characteristics'!$C:$C,0))),"",INDEX('Policy Characteristics'!L:L,MATCH($C1195,'Policy Characteristics'!$C:$C,0)))</f>
        <v>industry-elec-and-hydrogen.html</v>
      </c>
    </row>
    <row r="1196" spans="1:18" s="345" customFormat="1" ht="19.899999999999999" customHeight="1">
      <c r="A1196" s="354" t="str">
        <f>IF(ISBLANK(INDEX('Policy Characteristics'!A:A,MATCH($C1196,'Policy Characteristics'!$C:$C,0))),"",INDEX('Policy Characteristics'!A:A,MATCH($C1196,'Policy Characteristics'!$C:$C,0)))</f>
        <v>Industry</v>
      </c>
      <c r="B1196" s="366" t="str">
        <f>IF(ISBLANK(INDEX('Policy Characteristics'!B:B,MATCH($C1196,'Policy Characteristics'!$C:$C,0))),"",INDEX('Policy Characteristics'!B:B,MATCH($C1196,'Policy Characteristics'!$C:$C,0)))</f>
        <v>Hydrogen Combustion</v>
      </c>
      <c r="C1196" s="354" t="str">
        <f t="shared" si="46"/>
        <v>Fraction of Eligible Industrial Energy Use Shifted to Hydrogen</v>
      </c>
      <c r="D1196" s="348" t="s">
        <v>798</v>
      </c>
      <c r="E1196" t="s">
        <v>840</v>
      </c>
      <c r="F1196" t="s">
        <v>799</v>
      </c>
      <c r="G1196" s="253" t="s">
        <v>841</v>
      </c>
      <c r="H1196" s="18">
        <v>2091</v>
      </c>
      <c r="I1196" s="367" t="s">
        <v>670</v>
      </c>
      <c r="J1196" s="368" t="str">
        <f>IF(ISBLANK(INDEX('Policy Characteristics'!D:D,MATCH($C1196,'Policy Characteristics'!$C:$C,0))),"",INDEX('Policy Characteristics'!D:D,MATCH($C1196,'Policy Characteristics'!$C:$C,0)))</f>
        <v>Hydrogen Combustion</v>
      </c>
      <c r="K1196" s="354" t="str">
        <f>IF(ISBLANK(INDEX('Policy Characteristics'!E:E,MATCH($C1196,'Policy Characteristics'!$C:$C,0))),"",INDEX('Policy Characteristics'!E:E,MATCH($C1196,'Policy Characteristics'!$C:$C,0)))</f>
        <v>indst shift to hydrogen</v>
      </c>
      <c r="L1196" s="222">
        <f>IF(ISBLANK(INDEX('Policy Characteristics'!F:F,MATCH($C1196,'Policy Characteristics'!$C:$C,0))),"",INDEX('Policy Characteristics'!F:F,MATCH($C1196,'Policy Characteristics'!$C:$C,0)))</f>
        <v>0</v>
      </c>
      <c r="M1196" s="222">
        <f>IF(ISBLANK(INDEX('Policy Characteristics'!G:G,MATCH($C1196,'Policy Characteristics'!$C:$C,0))),"",INDEX('Policy Characteristics'!G:G,MATCH($C1196,'Policy Characteristics'!$C:$C,0)))</f>
        <v>1</v>
      </c>
      <c r="N1196" s="222">
        <f>IF(ISBLANK(INDEX('Policy Characteristics'!H:H,MATCH($C1196,'Policy Characteristics'!$C:$C,0))),"",INDEX('Policy Characteristics'!H:H,MATCH($C1196,'Policy Characteristics'!$C:$C,0)))</f>
        <v>0.01</v>
      </c>
      <c r="O1196" s="354" t="str">
        <f>IF(ISBLANK(INDEX('Policy Characteristics'!I:I,MATCH($C1196,'Policy Characteristics'!$C:$C,0))),"",INDEX('Policy Characteristics'!I:I,MATCH($C1196,'Policy Characteristics'!$C:$C,0)))</f>
        <v>% of fuel shifted</v>
      </c>
      <c r="P1196" s="354" t="str">
        <f>IF(ISBLANK(INDEX('Policy Characteristics'!J:J,MATCH($C1196,'Policy Characteristics'!$C:$C,0))),"",INDEX('Policy Characteristics'!J:J,MATCH($C1196,'Policy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6" s="354" t="str">
        <f>IF(ISBLANK(INDEX('Policy Characteristics'!K:K,MATCH($C1196,'Policy Characteristics'!$C:$C,0))),"",INDEX('Policy Characteristics'!K:K,MATCH($C1196,'Policy Characteristics'!$C:$C,0)))</f>
        <v>industry-ag-main.html#fuel-switching</v>
      </c>
      <c r="R1196" s="354" t="str">
        <f>IF(ISBLANK(INDEX('Policy Characteristics'!L:L,MATCH($C1196,'Policy Characteristics'!$C:$C,0))),"",INDEX('Policy Characteristics'!L:L,MATCH($C1196,'Policy Characteristics'!$C:$C,0)))</f>
        <v>industry-elec-and-hydrogen.html</v>
      </c>
    </row>
    <row r="1197" spans="1:18" s="345" customFormat="1" ht="19.899999999999999" customHeight="1">
      <c r="A1197" s="354" t="str">
        <f>IF(ISBLANK(INDEX('Policy Characteristics'!A:A,MATCH($C1197,'Policy Characteristics'!$C:$C,0))),"",INDEX('Policy Characteristics'!A:A,MATCH($C1197,'Policy Characteristics'!$C:$C,0)))</f>
        <v>Industry</v>
      </c>
      <c r="B1197" s="366" t="str">
        <f>IF(ISBLANK(INDEX('Policy Characteristics'!B:B,MATCH($C1197,'Policy Characteristics'!$C:$C,0))),"",INDEX('Policy Characteristics'!B:B,MATCH($C1197,'Policy Characteristics'!$C:$C,0)))</f>
        <v>Hydrogen Combustion</v>
      </c>
      <c r="C1197" s="354" t="str">
        <f t="shared" si="46"/>
        <v>Fraction of Eligible Industrial Energy Use Shifted to Hydrogen</v>
      </c>
      <c r="D1197" s="348" t="s">
        <v>798</v>
      </c>
      <c r="E1197" t="s">
        <v>842</v>
      </c>
      <c r="F1197" t="s">
        <v>799</v>
      </c>
      <c r="G1197" s="253" t="s">
        <v>843</v>
      </c>
      <c r="H1197" s="18">
        <v>2092</v>
      </c>
      <c r="I1197" s="367" t="s">
        <v>670</v>
      </c>
      <c r="J1197" s="368" t="str">
        <f>IF(ISBLANK(INDEX('Policy Characteristics'!D:D,MATCH($C1197,'Policy Characteristics'!$C:$C,0))),"",INDEX('Policy Characteristics'!D:D,MATCH($C1197,'Policy Characteristics'!$C:$C,0)))</f>
        <v>Hydrogen Combustion</v>
      </c>
      <c r="K1197" s="354" t="str">
        <f>IF(ISBLANK(INDEX('Policy Characteristics'!E:E,MATCH($C1197,'Policy Characteristics'!$C:$C,0))),"",INDEX('Policy Characteristics'!E:E,MATCH($C1197,'Policy Characteristics'!$C:$C,0)))</f>
        <v>indst shift to hydrogen</v>
      </c>
      <c r="L1197" s="222">
        <f>IF(ISBLANK(INDEX('Policy Characteristics'!F:F,MATCH($C1197,'Policy Characteristics'!$C:$C,0))),"",INDEX('Policy Characteristics'!F:F,MATCH($C1197,'Policy Characteristics'!$C:$C,0)))</f>
        <v>0</v>
      </c>
      <c r="M1197" s="222">
        <f>IF(ISBLANK(INDEX('Policy Characteristics'!G:G,MATCH($C1197,'Policy Characteristics'!$C:$C,0))),"",INDEX('Policy Characteristics'!G:G,MATCH($C1197,'Policy Characteristics'!$C:$C,0)))</f>
        <v>1</v>
      </c>
      <c r="N1197" s="222">
        <f>IF(ISBLANK(INDEX('Policy Characteristics'!H:H,MATCH($C1197,'Policy Characteristics'!$C:$C,0))),"",INDEX('Policy Characteristics'!H:H,MATCH($C1197,'Policy Characteristics'!$C:$C,0)))</f>
        <v>0.01</v>
      </c>
      <c r="O1197" s="354" t="str">
        <f>IF(ISBLANK(INDEX('Policy Characteristics'!I:I,MATCH($C1197,'Policy Characteristics'!$C:$C,0))),"",INDEX('Policy Characteristics'!I:I,MATCH($C1197,'Policy Characteristics'!$C:$C,0)))</f>
        <v>% of fuel shifted</v>
      </c>
      <c r="P1197" s="354" t="str">
        <f>IF(ISBLANK(INDEX('Policy Characteristics'!J:J,MATCH($C1197,'Policy Characteristics'!$C:$C,0))),"",INDEX('Policy Characteristics'!J:J,MATCH($C1197,'Policy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7" s="354" t="str">
        <f>IF(ISBLANK(INDEX('Policy Characteristics'!K:K,MATCH($C1197,'Policy Characteristics'!$C:$C,0))),"",INDEX('Policy Characteristics'!K:K,MATCH($C1197,'Policy Characteristics'!$C:$C,0)))</f>
        <v>industry-ag-main.html#fuel-switching</v>
      </c>
      <c r="R1197" s="354" t="str">
        <f>IF(ISBLANK(INDEX('Policy Characteristics'!L:L,MATCH($C1197,'Policy Characteristics'!$C:$C,0))),"",INDEX('Policy Characteristics'!L:L,MATCH($C1197,'Policy Characteristics'!$C:$C,0)))</f>
        <v>industry-elec-and-hydrogen.html</v>
      </c>
    </row>
    <row r="1198" spans="1:18" s="345" customFormat="1" ht="19.899999999999999" customHeight="1">
      <c r="A1198" s="354" t="str">
        <f>IF(ISBLANK(INDEX('Policy Characteristics'!A:A,MATCH($C1198,'Policy Characteristics'!$C:$C,0))),"",INDEX('Policy Characteristics'!A:A,MATCH($C1198,'Policy Characteristics'!$C:$C,0)))</f>
        <v>Industry</v>
      </c>
      <c r="B1198" s="366" t="str">
        <f>IF(ISBLANK(INDEX('Policy Characteristics'!B:B,MATCH($C1198,'Policy Characteristics'!$C:$C,0))),"",INDEX('Policy Characteristics'!B:B,MATCH($C1198,'Policy Characteristics'!$C:$C,0)))</f>
        <v>Hydrogen Combustion</v>
      </c>
      <c r="C1198" s="354" t="str">
        <f t="shared" si="46"/>
        <v>Fraction of Eligible Industrial Energy Use Shifted to Hydrogen</v>
      </c>
      <c r="D1198" s="348" t="s">
        <v>798</v>
      </c>
      <c r="E1198" t="s">
        <v>844</v>
      </c>
      <c r="F1198" t="s">
        <v>799</v>
      </c>
      <c r="G1198" s="253" t="s">
        <v>845</v>
      </c>
      <c r="H1198" s="18">
        <v>2093</v>
      </c>
      <c r="I1198" s="367" t="s">
        <v>670</v>
      </c>
      <c r="J1198" s="368" t="str">
        <f>IF(ISBLANK(INDEX('Policy Characteristics'!D:D,MATCH($C1198,'Policy Characteristics'!$C:$C,0))),"",INDEX('Policy Characteristics'!D:D,MATCH($C1198,'Policy Characteristics'!$C:$C,0)))</f>
        <v>Hydrogen Combustion</v>
      </c>
      <c r="K1198" s="354" t="str">
        <f>IF(ISBLANK(INDEX('Policy Characteristics'!E:E,MATCH($C1198,'Policy Characteristics'!$C:$C,0))),"",INDEX('Policy Characteristics'!E:E,MATCH($C1198,'Policy Characteristics'!$C:$C,0)))</f>
        <v>indst shift to hydrogen</v>
      </c>
      <c r="L1198" s="222">
        <f>IF(ISBLANK(INDEX('Policy Characteristics'!F:F,MATCH($C1198,'Policy Characteristics'!$C:$C,0))),"",INDEX('Policy Characteristics'!F:F,MATCH($C1198,'Policy Characteristics'!$C:$C,0)))</f>
        <v>0</v>
      </c>
      <c r="M1198" s="222">
        <f>IF(ISBLANK(INDEX('Policy Characteristics'!G:G,MATCH($C1198,'Policy Characteristics'!$C:$C,0))),"",INDEX('Policy Characteristics'!G:G,MATCH($C1198,'Policy Characteristics'!$C:$C,0)))</f>
        <v>1</v>
      </c>
      <c r="N1198" s="222">
        <f>IF(ISBLANK(INDEX('Policy Characteristics'!H:H,MATCH($C1198,'Policy Characteristics'!$C:$C,0))),"",INDEX('Policy Characteristics'!H:H,MATCH($C1198,'Policy Characteristics'!$C:$C,0)))</f>
        <v>0.01</v>
      </c>
      <c r="O1198" s="354" t="str">
        <f>IF(ISBLANK(INDEX('Policy Characteristics'!I:I,MATCH($C1198,'Policy Characteristics'!$C:$C,0))),"",INDEX('Policy Characteristics'!I:I,MATCH($C1198,'Policy Characteristics'!$C:$C,0)))</f>
        <v>% of fuel shifted</v>
      </c>
      <c r="P1198" s="354" t="str">
        <f>IF(ISBLANK(INDEX('Policy Characteristics'!J:J,MATCH($C1198,'Policy Characteristics'!$C:$C,0))),"",INDEX('Policy Characteristics'!J:J,MATCH($C1198,'Policy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8" s="354" t="str">
        <f>IF(ISBLANK(INDEX('Policy Characteristics'!K:K,MATCH($C1198,'Policy Characteristics'!$C:$C,0))),"",INDEX('Policy Characteristics'!K:K,MATCH($C1198,'Policy Characteristics'!$C:$C,0)))</f>
        <v>industry-ag-main.html#fuel-switching</v>
      </c>
      <c r="R1198" s="354" t="str">
        <f>IF(ISBLANK(INDEX('Policy Characteristics'!L:L,MATCH($C1198,'Policy Characteristics'!$C:$C,0))),"",INDEX('Policy Characteristics'!L:L,MATCH($C1198,'Policy Characteristics'!$C:$C,0)))</f>
        <v>industry-elec-and-hydrogen.html</v>
      </c>
    </row>
    <row r="1199" spans="1:18" s="345" customFormat="1" ht="19.899999999999999" customHeight="1">
      <c r="A1199" s="354" t="str">
        <f>IF(ISBLANK(INDEX('Policy Characteristics'!A:A,MATCH($C1199,'Policy Characteristics'!$C:$C,0))),"",INDEX('Policy Characteristics'!A:A,MATCH($C1199,'Policy Characteristics'!$C:$C,0)))</f>
        <v>Industry</v>
      </c>
      <c r="B1199" s="366" t="str">
        <f>IF(ISBLANK(INDEX('Policy Characteristics'!B:B,MATCH($C1199,'Policy Characteristics'!$C:$C,0))),"",INDEX('Policy Characteristics'!B:B,MATCH($C1199,'Policy Characteristics'!$C:$C,0)))</f>
        <v>Hydrogen Combustion</v>
      </c>
      <c r="C1199" s="354" t="str">
        <f t="shared" si="46"/>
        <v>Fraction of Eligible Industrial Energy Use Shifted to Hydrogen</v>
      </c>
      <c r="D1199" s="348" t="s">
        <v>798</v>
      </c>
      <c r="E1199" t="s">
        <v>846</v>
      </c>
      <c r="F1199" t="s">
        <v>799</v>
      </c>
      <c r="G1199" s="253" t="s">
        <v>847</v>
      </c>
      <c r="H1199" s="18">
        <v>2094</v>
      </c>
      <c r="I1199" s="367" t="s">
        <v>680</v>
      </c>
      <c r="J1199" s="368" t="str">
        <f>IF(ISBLANK(INDEX('Policy Characteristics'!D:D,MATCH($C1199,'Policy Characteristics'!$C:$C,0))),"",INDEX('Policy Characteristics'!D:D,MATCH($C1199,'Policy Characteristics'!$C:$C,0)))</f>
        <v>Hydrogen Combustion</v>
      </c>
      <c r="K1199" s="354" t="str">
        <f>IF(ISBLANK(INDEX('Policy Characteristics'!E:E,MATCH($C1199,'Policy Characteristics'!$C:$C,0))),"",INDEX('Policy Characteristics'!E:E,MATCH($C1199,'Policy Characteristics'!$C:$C,0)))</f>
        <v>indst shift to hydrogen</v>
      </c>
      <c r="L1199" s="222">
        <f>IF(ISBLANK(INDEX('Policy Characteristics'!F:F,MATCH($C1199,'Policy Characteristics'!$C:$C,0))),"",INDEX('Policy Characteristics'!F:F,MATCH($C1199,'Policy Characteristics'!$C:$C,0)))</f>
        <v>0</v>
      </c>
      <c r="M1199" s="222">
        <f>IF(ISBLANK(INDEX('Policy Characteristics'!G:G,MATCH($C1199,'Policy Characteristics'!$C:$C,0))),"",INDEX('Policy Characteristics'!G:G,MATCH($C1199,'Policy Characteristics'!$C:$C,0)))</f>
        <v>1</v>
      </c>
      <c r="N1199" s="222">
        <f>IF(ISBLANK(INDEX('Policy Characteristics'!H:H,MATCH($C1199,'Policy Characteristics'!$C:$C,0))),"",INDEX('Policy Characteristics'!H:H,MATCH($C1199,'Policy Characteristics'!$C:$C,0)))</f>
        <v>0.01</v>
      </c>
      <c r="O1199" s="354" t="str">
        <f>IF(ISBLANK(INDEX('Policy Characteristics'!I:I,MATCH($C1199,'Policy Characteristics'!$C:$C,0))),"",INDEX('Policy Characteristics'!I:I,MATCH($C1199,'Policy Characteristics'!$C:$C,0)))</f>
        <v>% of fuel shifted</v>
      </c>
      <c r="P1199" s="354" t="str">
        <f>IF(ISBLANK(INDEX('Policy Characteristics'!J:J,MATCH($C1199,'Policy Characteristics'!$C:$C,0))),"",INDEX('Policy Characteristics'!J:J,MATCH($C1199,'Policy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9" s="354" t="str">
        <f>IF(ISBLANK(INDEX('Policy Characteristics'!K:K,MATCH($C1199,'Policy Characteristics'!$C:$C,0))),"",INDEX('Policy Characteristics'!K:K,MATCH($C1199,'Policy Characteristics'!$C:$C,0)))</f>
        <v>industry-ag-main.html#fuel-switching</v>
      </c>
      <c r="R1199" s="354" t="str">
        <f>IF(ISBLANK(INDEX('Policy Characteristics'!L:L,MATCH($C1199,'Policy Characteristics'!$C:$C,0))),"",INDEX('Policy Characteristics'!L:L,MATCH($C1199,'Policy Characteristics'!$C:$C,0)))</f>
        <v>industry-elec-and-hydrogen.html</v>
      </c>
    </row>
    <row r="1200" spans="1:18" s="345" customFormat="1" ht="19.899999999999999" customHeight="1">
      <c r="A1200" s="354" t="str">
        <f>IF(ISBLANK(INDEX('Policy Characteristics'!A:A,MATCH($C1200,'Policy Characteristics'!$C:$C,0))),"",INDEX('Policy Characteristics'!A:A,MATCH($C1200,'Policy Characteristics'!$C:$C,0)))</f>
        <v>Industry</v>
      </c>
      <c r="B1200" s="366" t="str">
        <f>IF(ISBLANK(INDEX('Policy Characteristics'!B:B,MATCH($C1200,'Policy Characteristics'!$C:$C,0))),"",INDEX('Policy Characteristics'!B:B,MATCH($C1200,'Policy Characteristics'!$C:$C,0)))</f>
        <v>Hydrogen Combustion</v>
      </c>
      <c r="C1200" s="354" t="str">
        <f t="shared" si="46"/>
        <v>Fraction of Eligible Industrial Energy Use Shifted to Hydrogen</v>
      </c>
      <c r="D1200" s="348" t="s">
        <v>798</v>
      </c>
      <c r="E1200" t="s">
        <v>848</v>
      </c>
      <c r="F1200" t="s">
        <v>799</v>
      </c>
      <c r="G1200" s="253" t="s">
        <v>849</v>
      </c>
      <c r="H1200" s="18">
        <v>2095</v>
      </c>
      <c r="I1200" s="367" t="s">
        <v>670</v>
      </c>
      <c r="J1200" s="368" t="str">
        <f>IF(ISBLANK(INDEX('Policy Characteristics'!D:D,MATCH($C1200,'Policy Characteristics'!$C:$C,0))),"",INDEX('Policy Characteristics'!D:D,MATCH($C1200,'Policy Characteristics'!$C:$C,0)))</f>
        <v>Hydrogen Combustion</v>
      </c>
      <c r="K1200" s="354" t="str">
        <f>IF(ISBLANK(INDEX('Policy Characteristics'!E:E,MATCH($C1200,'Policy Characteristics'!$C:$C,0))),"",INDEX('Policy Characteristics'!E:E,MATCH($C1200,'Policy Characteristics'!$C:$C,0)))</f>
        <v>indst shift to hydrogen</v>
      </c>
      <c r="L1200" s="222">
        <f>IF(ISBLANK(INDEX('Policy Characteristics'!F:F,MATCH($C1200,'Policy Characteristics'!$C:$C,0))),"",INDEX('Policy Characteristics'!F:F,MATCH($C1200,'Policy Characteristics'!$C:$C,0)))</f>
        <v>0</v>
      </c>
      <c r="M1200" s="222">
        <f>IF(ISBLANK(INDEX('Policy Characteristics'!G:G,MATCH($C1200,'Policy Characteristics'!$C:$C,0))),"",INDEX('Policy Characteristics'!G:G,MATCH($C1200,'Policy Characteristics'!$C:$C,0)))</f>
        <v>1</v>
      </c>
      <c r="N1200" s="222">
        <f>IF(ISBLANK(INDEX('Policy Characteristics'!H:H,MATCH($C1200,'Policy Characteristics'!$C:$C,0))),"",INDEX('Policy Characteristics'!H:H,MATCH($C1200,'Policy Characteristics'!$C:$C,0)))</f>
        <v>0.01</v>
      </c>
      <c r="O1200" s="354" t="str">
        <f>IF(ISBLANK(INDEX('Policy Characteristics'!I:I,MATCH($C1200,'Policy Characteristics'!$C:$C,0))),"",INDEX('Policy Characteristics'!I:I,MATCH($C1200,'Policy Characteristics'!$C:$C,0)))</f>
        <v>% of fuel shifted</v>
      </c>
      <c r="P1200" s="354" t="str">
        <f>IF(ISBLANK(INDEX('Policy Characteristics'!J:J,MATCH($C1200,'Policy Characteristics'!$C:$C,0))),"",INDEX('Policy Characteristics'!J:J,MATCH($C1200,'Policy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0" s="354" t="str">
        <f>IF(ISBLANK(INDEX('Policy Characteristics'!K:K,MATCH($C1200,'Policy Characteristics'!$C:$C,0))),"",INDEX('Policy Characteristics'!K:K,MATCH($C1200,'Policy Characteristics'!$C:$C,0)))</f>
        <v>industry-ag-main.html#fuel-switching</v>
      </c>
      <c r="R1200" s="354" t="str">
        <f>IF(ISBLANK(INDEX('Policy Characteristics'!L:L,MATCH($C1200,'Policy Characteristics'!$C:$C,0))),"",INDEX('Policy Characteristics'!L:L,MATCH($C1200,'Policy Characteristics'!$C:$C,0)))</f>
        <v>industry-elec-and-hydrogen.html</v>
      </c>
    </row>
    <row r="1201" spans="1:18" s="345" customFormat="1" ht="19.899999999999999" customHeight="1">
      <c r="A1201" s="354" t="str">
        <f>IF(ISBLANK(INDEX('Policy Characteristics'!A:A,MATCH($C1201,'Policy Characteristics'!$C:$C,0))),"",INDEX('Policy Characteristics'!A:A,MATCH($C1201,'Policy Characteristics'!$C:$C,0)))</f>
        <v>Industry</v>
      </c>
      <c r="B1201" s="366" t="str">
        <f>IF(ISBLANK(INDEX('Policy Characteristics'!B:B,MATCH($C1201,'Policy Characteristics'!$C:$C,0))),"",INDEX('Policy Characteristics'!B:B,MATCH($C1201,'Policy Characteristics'!$C:$C,0)))</f>
        <v>Hydrogen Combustion</v>
      </c>
      <c r="C1201" s="354" t="str">
        <f t="shared" si="46"/>
        <v>Fraction of Eligible Industrial Energy Use Shifted to Hydrogen</v>
      </c>
      <c r="D1201" s="348" t="s">
        <v>798</v>
      </c>
      <c r="E1201" t="s">
        <v>850</v>
      </c>
      <c r="F1201" t="s">
        <v>799</v>
      </c>
      <c r="G1201" s="253" t="s">
        <v>851</v>
      </c>
      <c r="H1201" s="18">
        <v>2096</v>
      </c>
      <c r="I1201" s="367" t="s">
        <v>680</v>
      </c>
      <c r="J1201" s="368" t="str">
        <f>IF(ISBLANK(INDEX('Policy Characteristics'!D:D,MATCH($C1201,'Policy Characteristics'!$C:$C,0))),"",INDEX('Policy Characteristics'!D:D,MATCH($C1201,'Policy Characteristics'!$C:$C,0)))</f>
        <v>Hydrogen Combustion</v>
      </c>
      <c r="K1201" s="354" t="str">
        <f>IF(ISBLANK(INDEX('Policy Characteristics'!E:E,MATCH($C1201,'Policy Characteristics'!$C:$C,0))),"",INDEX('Policy Characteristics'!E:E,MATCH($C1201,'Policy Characteristics'!$C:$C,0)))</f>
        <v>indst shift to hydrogen</v>
      </c>
      <c r="L1201" s="222">
        <f>IF(ISBLANK(INDEX('Policy Characteristics'!F:F,MATCH($C1201,'Policy Characteristics'!$C:$C,0))),"",INDEX('Policy Characteristics'!F:F,MATCH($C1201,'Policy Characteristics'!$C:$C,0)))</f>
        <v>0</v>
      </c>
      <c r="M1201" s="222">
        <f>IF(ISBLANK(INDEX('Policy Characteristics'!G:G,MATCH($C1201,'Policy Characteristics'!$C:$C,0))),"",INDEX('Policy Characteristics'!G:G,MATCH($C1201,'Policy Characteristics'!$C:$C,0)))</f>
        <v>1</v>
      </c>
      <c r="N1201" s="222">
        <f>IF(ISBLANK(INDEX('Policy Characteristics'!H:H,MATCH($C1201,'Policy Characteristics'!$C:$C,0))),"",INDEX('Policy Characteristics'!H:H,MATCH($C1201,'Policy Characteristics'!$C:$C,0)))</f>
        <v>0.01</v>
      </c>
      <c r="O1201" s="354" t="str">
        <f>IF(ISBLANK(INDEX('Policy Characteristics'!I:I,MATCH($C1201,'Policy Characteristics'!$C:$C,0))),"",INDEX('Policy Characteristics'!I:I,MATCH($C1201,'Policy Characteristics'!$C:$C,0)))</f>
        <v>% of fuel shifted</v>
      </c>
      <c r="P1201" s="354" t="str">
        <f>IF(ISBLANK(INDEX('Policy Characteristics'!J:J,MATCH($C1201,'Policy Characteristics'!$C:$C,0))),"",INDEX('Policy Characteristics'!J:J,MATCH($C1201,'Policy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1" s="354" t="str">
        <f>IF(ISBLANK(INDEX('Policy Characteristics'!K:K,MATCH($C1201,'Policy Characteristics'!$C:$C,0))),"",INDEX('Policy Characteristics'!K:K,MATCH($C1201,'Policy Characteristics'!$C:$C,0)))</f>
        <v>industry-ag-main.html#fuel-switching</v>
      </c>
      <c r="R1201" s="354" t="str">
        <f>IF(ISBLANK(INDEX('Policy Characteristics'!L:L,MATCH($C1201,'Policy Characteristics'!$C:$C,0))),"",INDEX('Policy Characteristics'!L:L,MATCH($C1201,'Policy Characteristics'!$C:$C,0)))</f>
        <v>industry-elec-and-hydrogen.html</v>
      </c>
    </row>
    <row r="1202" spans="1:18" s="345" customFormat="1" ht="19.899999999999999" customHeight="1">
      <c r="A1202" s="354" t="str">
        <f>IF(ISBLANK(INDEX('Policy Characteristics'!A:A,MATCH($C1202,'Policy Characteristics'!$C:$C,0))),"",INDEX('Policy Characteristics'!A:A,MATCH($C1202,'Policy Characteristics'!$C:$C,0)))</f>
        <v>Industry</v>
      </c>
      <c r="B1202" s="366" t="str">
        <f>IF(ISBLANK(INDEX('Policy Characteristics'!B:B,MATCH($C1202,'Policy Characteristics'!$C:$C,0))),"",INDEX('Policy Characteristics'!B:B,MATCH($C1202,'Policy Characteristics'!$C:$C,0)))</f>
        <v>Hydrogen Combustion</v>
      </c>
      <c r="C1202" s="354" t="str">
        <f t="shared" si="46"/>
        <v>Fraction of Eligible Industrial Energy Use Shifted to Hydrogen</v>
      </c>
      <c r="D1202" s="348" t="s">
        <v>798</v>
      </c>
      <c r="E1202" t="s">
        <v>852</v>
      </c>
      <c r="F1202" t="s">
        <v>799</v>
      </c>
      <c r="G1202" s="253" t="s">
        <v>852</v>
      </c>
      <c r="H1202" s="18">
        <v>2097</v>
      </c>
      <c r="I1202" s="367" t="s">
        <v>670</v>
      </c>
      <c r="J1202" s="368" t="str">
        <f>IF(ISBLANK(INDEX('Policy Characteristics'!D:D,MATCH($C1202,'Policy Characteristics'!$C:$C,0))),"",INDEX('Policy Characteristics'!D:D,MATCH($C1202,'Policy Characteristics'!$C:$C,0)))</f>
        <v>Hydrogen Combustion</v>
      </c>
      <c r="K1202" s="354" t="str">
        <f>IF(ISBLANK(INDEX('Policy Characteristics'!E:E,MATCH($C1202,'Policy Characteristics'!$C:$C,0))),"",INDEX('Policy Characteristics'!E:E,MATCH($C1202,'Policy Characteristics'!$C:$C,0)))</f>
        <v>indst shift to hydrogen</v>
      </c>
      <c r="L1202" s="222">
        <f>IF(ISBLANK(INDEX('Policy Characteristics'!F:F,MATCH($C1202,'Policy Characteristics'!$C:$C,0))),"",INDEX('Policy Characteristics'!F:F,MATCH($C1202,'Policy Characteristics'!$C:$C,0)))</f>
        <v>0</v>
      </c>
      <c r="M1202" s="222">
        <f>IF(ISBLANK(INDEX('Policy Characteristics'!G:G,MATCH($C1202,'Policy Characteristics'!$C:$C,0))),"",INDEX('Policy Characteristics'!G:G,MATCH($C1202,'Policy Characteristics'!$C:$C,0)))</f>
        <v>1</v>
      </c>
      <c r="N1202" s="222">
        <f>IF(ISBLANK(INDEX('Policy Characteristics'!H:H,MATCH($C1202,'Policy Characteristics'!$C:$C,0))),"",INDEX('Policy Characteristics'!H:H,MATCH($C1202,'Policy Characteristics'!$C:$C,0)))</f>
        <v>0.01</v>
      </c>
      <c r="O1202" s="354" t="str">
        <f>IF(ISBLANK(INDEX('Policy Characteristics'!I:I,MATCH($C1202,'Policy Characteristics'!$C:$C,0))),"",INDEX('Policy Characteristics'!I:I,MATCH($C1202,'Policy Characteristics'!$C:$C,0)))</f>
        <v>% of fuel shifted</v>
      </c>
      <c r="P1202" s="354" t="str">
        <f>IF(ISBLANK(INDEX('Policy Characteristics'!J:J,MATCH($C1202,'Policy Characteristics'!$C:$C,0))),"",INDEX('Policy Characteristics'!J:J,MATCH($C1202,'Policy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2" s="354" t="str">
        <f>IF(ISBLANK(INDEX('Policy Characteristics'!K:K,MATCH($C1202,'Policy Characteristics'!$C:$C,0))),"",INDEX('Policy Characteristics'!K:K,MATCH($C1202,'Policy Characteristics'!$C:$C,0)))</f>
        <v>industry-ag-main.html#fuel-switching</v>
      </c>
      <c r="R1202" s="354" t="str">
        <f>IF(ISBLANK(INDEX('Policy Characteristics'!L:L,MATCH($C1202,'Policy Characteristics'!$C:$C,0))),"",INDEX('Policy Characteristics'!L:L,MATCH($C1202,'Policy Characteristics'!$C:$C,0)))</f>
        <v>industry-elec-and-hydrogen.html</v>
      </c>
    </row>
    <row r="1203" spans="1:18" s="345" customFormat="1" ht="19.899999999999999" customHeight="1">
      <c r="A1203" s="354" t="str">
        <f>IF(ISBLANK(INDEX('Policy Characteristics'!A:A,MATCH($C1203,'Policy Characteristics'!$C:$C,0))),"",INDEX('Policy Characteristics'!A:A,MATCH($C1203,'Policy Characteristics'!$C:$C,0)))</f>
        <v>Industry</v>
      </c>
      <c r="B1203" s="366" t="str">
        <f>IF(ISBLANK(INDEX('Policy Characteristics'!B:B,MATCH($C1203,'Policy Characteristics'!$C:$C,0))),"",INDEX('Policy Characteristics'!B:B,MATCH($C1203,'Policy Characteristics'!$C:$C,0)))</f>
        <v>Hydrogen Combustion</v>
      </c>
      <c r="C1203" s="354" t="str">
        <f t="shared" si="46"/>
        <v>Fraction of Eligible Industrial Energy Use Shifted to Hydrogen</v>
      </c>
      <c r="D1203" s="348" t="s">
        <v>800</v>
      </c>
      <c r="E1203" t="s">
        <v>838</v>
      </c>
      <c r="F1203" t="s">
        <v>801</v>
      </c>
      <c r="G1203" s="253" t="s">
        <v>839</v>
      </c>
      <c r="H1203" s="18">
        <v>2098</v>
      </c>
      <c r="I1203" s="367" t="s">
        <v>670</v>
      </c>
      <c r="J1203" s="368" t="str">
        <f>IF(ISBLANK(INDEX('Policy Characteristics'!D:D,MATCH($C1203,'Policy Characteristics'!$C:$C,0))),"",INDEX('Policy Characteristics'!D:D,MATCH($C1203,'Policy Characteristics'!$C:$C,0)))</f>
        <v>Hydrogen Combustion</v>
      </c>
      <c r="K1203" s="354" t="str">
        <f>IF(ISBLANK(INDEX('Policy Characteristics'!E:E,MATCH($C1203,'Policy Characteristics'!$C:$C,0))),"",INDEX('Policy Characteristics'!E:E,MATCH($C1203,'Policy Characteristics'!$C:$C,0)))</f>
        <v>indst shift to hydrogen</v>
      </c>
      <c r="L1203" s="222">
        <f>IF(ISBLANK(INDEX('Policy Characteristics'!F:F,MATCH($C1203,'Policy Characteristics'!$C:$C,0))),"",INDEX('Policy Characteristics'!F:F,MATCH($C1203,'Policy Characteristics'!$C:$C,0)))</f>
        <v>0</v>
      </c>
      <c r="M1203" s="222">
        <f>IF(ISBLANK(INDEX('Policy Characteristics'!G:G,MATCH($C1203,'Policy Characteristics'!$C:$C,0))),"",INDEX('Policy Characteristics'!G:G,MATCH($C1203,'Policy Characteristics'!$C:$C,0)))</f>
        <v>1</v>
      </c>
      <c r="N1203" s="222">
        <f>IF(ISBLANK(INDEX('Policy Characteristics'!H:H,MATCH($C1203,'Policy Characteristics'!$C:$C,0))),"",INDEX('Policy Characteristics'!H:H,MATCH($C1203,'Policy Characteristics'!$C:$C,0)))</f>
        <v>0.01</v>
      </c>
      <c r="O1203" s="354" t="str">
        <f>IF(ISBLANK(INDEX('Policy Characteristics'!I:I,MATCH($C1203,'Policy Characteristics'!$C:$C,0))),"",INDEX('Policy Characteristics'!I:I,MATCH($C1203,'Policy Characteristics'!$C:$C,0)))</f>
        <v>% of fuel shifted</v>
      </c>
      <c r="P1203" s="354" t="str">
        <f>IF(ISBLANK(INDEX('Policy Characteristics'!J:J,MATCH($C1203,'Policy Characteristics'!$C:$C,0))),"",INDEX('Policy Characteristics'!J:J,MATCH($C1203,'Policy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3" s="354" t="str">
        <f>IF(ISBLANK(INDEX('Policy Characteristics'!K:K,MATCH($C1203,'Policy Characteristics'!$C:$C,0))),"",INDEX('Policy Characteristics'!K:K,MATCH($C1203,'Policy Characteristics'!$C:$C,0)))</f>
        <v>industry-ag-main.html#fuel-switching</v>
      </c>
      <c r="R1203" s="354" t="str">
        <f>IF(ISBLANK(INDEX('Policy Characteristics'!L:L,MATCH($C1203,'Policy Characteristics'!$C:$C,0))),"",INDEX('Policy Characteristics'!L:L,MATCH($C1203,'Policy Characteristics'!$C:$C,0)))</f>
        <v>industry-elec-and-hydrogen.html</v>
      </c>
    </row>
    <row r="1204" spans="1:18" s="345" customFormat="1" ht="19.899999999999999" customHeight="1">
      <c r="A1204" s="354" t="str">
        <f>IF(ISBLANK(INDEX('Policy Characteristics'!A:A,MATCH($C1204,'Policy Characteristics'!$C:$C,0))),"",INDEX('Policy Characteristics'!A:A,MATCH($C1204,'Policy Characteristics'!$C:$C,0)))</f>
        <v>Industry</v>
      </c>
      <c r="B1204" s="366" t="str">
        <f>IF(ISBLANK(INDEX('Policy Characteristics'!B:B,MATCH($C1204,'Policy Characteristics'!$C:$C,0))),"",INDEX('Policy Characteristics'!B:B,MATCH($C1204,'Policy Characteristics'!$C:$C,0)))</f>
        <v>Hydrogen Combustion</v>
      </c>
      <c r="C1204" s="354" t="str">
        <f t="shared" si="46"/>
        <v>Fraction of Eligible Industrial Energy Use Shifted to Hydrogen</v>
      </c>
      <c r="D1204" s="348" t="s">
        <v>800</v>
      </c>
      <c r="E1204" t="s">
        <v>840</v>
      </c>
      <c r="F1204" t="s">
        <v>801</v>
      </c>
      <c r="G1204" s="253" t="s">
        <v>841</v>
      </c>
      <c r="H1204" s="18">
        <v>2099</v>
      </c>
      <c r="I1204" s="367" t="s">
        <v>670</v>
      </c>
      <c r="J1204" s="368" t="str">
        <f>IF(ISBLANK(INDEX('Policy Characteristics'!D:D,MATCH($C1204,'Policy Characteristics'!$C:$C,0))),"",INDEX('Policy Characteristics'!D:D,MATCH($C1204,'Policy Characteristics'!$C:$C,0)))</f>
        <v>Hydrogen Combustion</v>
      </c>
      <c r="K1204" s="354" t="str">
        <f>IF(ISBLANK(INDEX('Policy Characteristics'!E:E,MATCH($C1204,'Policy Characteristics'!$C:$C,0))),"",INDEX('Policy Characteristics'!E:E,MATCH($C1204,'Policy Characteristics'!$C:$C,0)))</f>
        <v>indst shift to hydrogen</v>
      </c>
      <c r="L1204" s="222">
        <f>IF(ISBLANK(INDEX('Policy Characteristics'!F:F,MATCH($C1204,'Policy Characteristics'!$C:$C,0))),"",INDEX('Policy Characteristics'!F:F,MATCH($C1204,'Policy Characteristics'!$C:$C,0)))</f>
        <v>0</v>
      </c>
      <c r="M1204" s="222">
        <f>IF(ISBLANK(INDEX('Policy Characteristics'!G:G,MATCH($C1204,'Policy Characteristics'!$C:$C,0))),"",INDEX('Policy Characteristics'!G:G,MATCH($C1204,'Policy Characteristics'!$C:$C,0)))</f>
        <v>1</v>
      </c>
      <c r="N1204" s="222">
        <f>IF(ISBLANK(INDEX('Policy Characteristics'!H:H,MATCH($C1204,'Policy Characteristics'!$C:$C,0))),"",INDEX('Policy Characteristics'!H:H,MATCH($C1204,'Policy Characteristics'!$C:$C,0)))</f>
        <v>0.01</v>
      </c>
      <c r="O1204" s="354" t="str">
        <f>IF(ISBLANK(INDEX('Policy Characteristics'!I:I,MATCH($C1204,'Policy Characteristics'!$C:$C,0))),"",INDEX('Policy Characteristics'!I:I,MATCH($C1204,'Policy Characteristics'!$C:$C,0)))</f>
        <v>% of fuel shifted</v>
      </c>
      <c r="P1204" s="354" t="str">
        <f>IF(ISBLANK(INDEX('Policy Characteristics'!J:J,MATCH($C1204,'Policy Characteristics'!$C:$C,0))),"",INDEX('Policy Characteristics'!J:J,MATCH($C1204,'Policy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4" s="354" t="str">
        <f>IF(ISBLANK(INDEX('Policy Characteristics'!K:K,MATCH($C1204,'Policy Characteristics'!$C:$C,0))),"",INDEX('Policy Characteristics'!K:K,MATCH($C1204,'Policy Characteristics'!$C:$C,0)))</f>
        <v>industry-ag-main.html#fuel-switching</v>
      </c>
      <c r="R1204" s="354" t="str">
        <f>IF(ISBLANK(INDEX('Policy Characteristics'!L:L,MATCH($C1204,'Policy Characteristics'!$C:$C,0))),"",INDEX('Policy Characteristics'!L:L,MATCH($C1204,'Policy Characteristics'!$C:$C,0)))</f>
        <v>industry-elec-and-hydrogen.html</v>
      </c>
    </row>
    <row r="1205" spans="1:18" s="345" customFormat="1" ht="19.899999999999999" customHeight="1">
      <c r="A1205" s="354" t="str">
        <f>IF(ISBLANK(INDEX('Policy Characteristics'!A:A,MATCH($C1205,'Policy Characteristics'!$C:$C,0))),"",INDEX('Policy Characteristics'!A:A,MATCH($C1205,'Policy Characteristics'!$C:$C,0)))</f>
        <v>Industry</v>
      </c>
      <c r="B1205" s="366" t="str">
        <f>IF(ISBLANK(INDEX('Policy Characteristics'!B:B,MATCH($C1205,'Policy Characteristics'!$C:$C,0))),"",INDEX('Policy Characteristics'!B:B,MATCH($C1205,'Policy Characteristics'!$C:$C,0)))</f>
        <v>Hydrogen Combustion</v>
      </c>
      <c r="C1205" s="354" t="str">
        <f t="shared" ref="C1205:C1268" si="47">C$1139</f>
        <v>Fraction of Eligible Industrial Energy Use Shifted to Hydrogen</v>
      </c>
      <c r="D1205" s="348" t="s">
        <v>800</v>
      </c>
      <c r="E1205" t="s">
        <v>842</v>
      </c>
      <c r="F1205" t="s">
        <v>801</v>
      </c>
      <c r="G1205" s="253" t="s">
        <v>843</v>
      </c>
      <c r="H1205" s="18">
        <v>2100</v>
      </c>
      <c r="I1205" s="367" t="s">
        <v>670</v>
      </c>
      <c r="J1205" s="368" t="str">
        <f>IF(ISBLANK(INDEX('Policy Characteristics'!D:D,MATCH($C1205,'Policy Characteristics'!$C:$C,0))),"",INDEX('Policy Characteristics'!D:D,MATCH($C1205,'Policy Characteristics'!$C:$C,0)))</f>
        <v>Hydrogen Combustion</v>
      </c>
      <c r="K1205" s="354" t="str">
        <f>IF(ISBLANK(INDEX('Policy Characteristics'!E:E,MATCH($C1205,'Policy Characteristics'!$C:$C,0))),"",INDEX('Policy Characteristics'!E:E,MATCH($C1205,'Policy Characteristics'!$C:$C,0)))</f>
        <v>indst shift to hydrogen</v>
      </c>
      <c r="L1205" s="222">
        <f>IF(ISBLANK(INDEX('Policy Characteristics'!F:F,MATCH($C1205,'Policy Characteristics'!$C:$C,0))),"",INDEX('Policy Characteristics'!F:F,MATCH($C1205,'Policy Characteristics'!$C:$C,0)))</f>
        <v>0</v>
      </c>
      <c r="M1205" s="222">
        <f>IF(ISBLANK(INDEX('Policy Characteristics'!G:G,MATCH($C1205,'Policy Characteristics'!$C:$C,0))),"",INDEX('Policy Characteristics'!G:G,MATCH($C1205,'Policy Characteristics'!$C:$C,0)))</f>
        <v>1</v>
      </c>
      <c r="N1205" s="222">
        <f>IF(ISBLANK(INDEX('Policy Characteristics'!H:H,MATCH($C1205,'Policy Characteristics'!$C:$C,0))),"",INDEX('Policy Characteristics'!H:H,MATCH($C1205,'Policy Characteristics'!$C:$C,0)))</f>
        <v>0.01</v>
      </c>
      <c r="O1205" s="354" t="str">
        <f>IF(ISBLANK(INDEX('Policy Characteristics'!I:I,MATCH($C1205,'Policy Characteristics'!$C:$C,0))),"",INDEX('Policy Characteristics'!I:I,MATCH($C1205,'Policy Characteristics'!$C:$C,0)))</f>
        <v>% of fuel shifted</v>
      </c>
      <c r="P1205" s="354" t="str">
        <f>IF(ISBLANK(INDEX('Policy Characteristics'!J:J,MATCH($C1205,'Policy Characteristics'!$C:$C,0))),"",INDEX('Policy Characteristics'!J:J,MATCH($C1205,'Policy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5" s="354" t="str">
        <f>IF(ISBLANK(INDEX('Policy Characteristics'!K:K,MATCH($C1205,'Policy Characteristics'!$C:$C,0))),"",INDEX('Policy Characteristics'!K:K,MATCH($C1205,'Policy Characteristics'!$C:$C,0)))</f>
        <v>industry-ag-main.html#fuel-switching</v>
      </c>
      <c r="R1205" s="354" t="str">
        <f>IF(ISBLANK(INDEX('Policy Characteristics'!L:L,MATCH($C1205,'Policy Characteristics'!$C:$C,0))),"",INDEX('Policy Characteristics'!L:L,MATCH($C1205,'Policy Characteristics'!$C:$C,0)))</f>
        <v>industry-elec-and-hydrogen.html</v>
      </c>
    </row>
    <row r="1206" spans="1:18" s="345" customFormat="1" ht="19.899999999999999" customHeight="1">
      <c r="A1206" s="354" t="str">
        <f>IF(ISBLANK(INDEX('Policy Characteristics'!A:A,MATCH($C1206,'Policy Characteristics'!$C:$C,0))),"",INDEX('Policy Characteristics'!A:A,MATCH($C1206,'Policy Characteristics'!$C:$C,0)))</f>
        <v>Industry</v>
      </c>
      <c r="B1206" s="366" t="str">
        <f>IF(ISBLANK(INDEX('Policy Characteristics'!B:B,MATCH($C1206,'Policy Characteristics'!$C:$C,0))),"",INDEX('Policy Characteristics'!B:B,MATCH($C1206,'Policy Characteristics'!$C:$C,0)))</f>
        <v>Hydrogen Combustion</v>
      </c>
      <c r="C1206" s="354" t="str">
        <f t="shared" si="47"/>
        <v>Fraction of Eligible Industrial Energy Use Shifted to Hydrogen</v>
      </c>
      <c r="D1206" s="348" t="s">
        <v>800</v>
      </c>
      <c r="E1206" t="s">
        <v>844</v>
      </c>
      <c r="F1206" t="s">
        <v>801</v>
      </c>
      <c r="G1206" s="253" t="s">
        <v>845</v>
      </c>
      <c r="H1206" s="18">
        <v>2101</v>
      </c>
      <c r="I1206" s="367" t="s">
        <v>670</v>
      </c>
      <c r="J1206" s="368" t="str">
        <f>IF(ISBLANK(INDEX('Policy Characteristics'!D:D,MATCH($C1206,'Policy Characteristics'!$C:$C,0))),"",INDEX('Policy Characteristics'!D:D,MATCH($C1206,'Policy Characteristics'!$C:$C,0)))</f>
        <v>Hydrogen Combustion</v>
      </c>
      <c r="K1206" s="354" t="str">
        <f>IF(ISBLANK(INDEX('Policy Characteristics'!E:E,MATCH($C1206,'Policy Characteristics'!$C:$C,0))),"",INDEX('Policy Characteristics'!E:E,MATCH($C1206,'Policy Characteristics'!$C:$C,0)))</f>
        <v>indst shift to hydrogen</v>
      </c>
      <c r="L1206" s="222">
        <f>IF(ISBLANK(INDEX('Policy Characteristics'!F:F,MATCH($C1206,'Policy Characteristics'!$C:$C,0))),"",INDEX('Policy Characteristics'!F:F,MATCH($C1206,'Policy Characteristics'!$C:$C,0)))</f>
        <v>0</v>
      </c>
      <c r="M1206" s="222">
        <f>IF(ISBLANK(INDEX('Policy Characteristics'!G:G,MATCH($C1206,'Policy Characteristics'!$C:$C,0))),"",INDEX('Policy Characteristics'!G:G,MATCH($C1206,'Policy Characteristics'!$C:$C,0)))</f>
        <v>1</v>
      </c>
      <c r="N1206" s="222">
        <f>IF(ISBLANK(INDEX('Policy Characteristics'!H:H,MATCH($C1206,'Policy Characteristics'!$C:$C,0))),"",INDEX('Policy Characteristics'!H:H,MATCH($C1206,'Policy Characteristics'!$C:$C,0)))</f>
        <v>0.01</v>
      </c>
      <c r="O1206" s="354" t="str">
        <f>IF(ISBLANK(INDEX('Policy Characteristics'!I:I,MATCH($C1206,'Policy Characteristics'!$C:$C,0))),"",INDEX('Policy Characteristics'!I:I,MATCH($C1206,'Policy Characteristics'!$C:$C,0)))</f>
        <v>% of fuel shifted</v>
      </c>
      <c r="P1206" s="354" t="str">
        <f>IF(ISBLANK(INDEX('Policy Characteristics'!J:J,MATCH($C1206,'Policy Characteristics'!$C:$C,0))),"",INDEX('Policy Characteristics'!J:J,MATCH($C1206,'Policy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6" s="354" t="str">
        <f>IF(ISBLANK(INDEX('Policy Characteristics'!K:K,MATCH($C1206,'Policy Characteristics'!$C:$C,0))),"",INDEX('Policy Characteristics'!K:K,MATCH($C1206,'Policy Characteristics'!$C:$C,0)))</f>
        <v>industry-ag-main.html#fuel-switching</v>
      </c>
      <c r="R1206" s="354" t="str">
        <f>IF(ISBLANK(INDEX('Policy Characteristics'!L:L,MATCH($C1206,'Policy Characteristics'!$C:$C,0))),"",INDEX('Policy Characteristics'!L:L,MATCH($C1206,'Policy Characteristics'!$C:$C,0)))</f>
        <v>industry-elec-and-hydrogen.html</v>
      </c>
    </row>
    <row r="1207" spans="1:18" s="345" customFormat="1" ht="19.899999999999999" customHeight="1">
      <c r="A1207" s="354" t="str">
        <f>IF(ISBLANK(INDEX('Policy Characteristics'!A:A,MATCH($C1207,'Policy Characteristics'!$C:$C,0))),"",INDEX('Policy Characteristics'!A:A,MATCH($C1207,'Policy Characteristics'!$C:$C,0)))</f>
        <v>Industry</v>
      </c>
      <c r="B1207" s="366" t="str">
        <f>IF(ISBLANK(INDEX('Policy Characteristics'!B:B,MATCH($C1207,'Policy Characteristics'!$C:$C,0))),"",INDEX('Policy Characteristics'!B:B,MATCH($C1207,'Policy Characteristics'!$C:$C,0)))</f>
        <v>Hydrogen Combustion</v>
      </c>
      <c r="C1207" s="354" t="str">
        <f t="shared" si="47"/>
        <v>Fraction of Eligible Industrial Energy Use Shifted to Hydrogen</v>
      </c>
      <c r="D1207" s="348" t="s">
        <v>800</v>
      </c>
      <c r="E1207" t="s">
        <v>846</v>
      </c>
      <c r="F1207" t="s">
        <v>801</v>
      </c>
      <c r="G1207" s="253" t="s">
        <v>847</v>
      </c>
      <c r="H1207" s="18">
        <v>2102</v>
      </c>
      <c r="I1207" s="367" t="s">
        <v>670</v>
      </c>
      <c r="J1207" s="368" t="str">
        <f>IF(ISBLANK(INDEX('Policy Characteristics'!D:D,MATCH($C1207,'Policy Characteristics'!$C:$C,0))),"",INDEX('Policy Characteristics'!D:D,MATCH($C1207,'Policy Characteristics'!$C:$C,0)))</f>
        <v>Hydrogen Combustion</v>
      </c>
      <c r="K1207" s="354" t="str">
        <f>IF(ISBLANK(INDEX('Policy Characteristics'!E:E,MATCH($C1207,'Policy Characteristics'!$C:$C,0))),"",INDEX('Policy Characteristics'!E:E,MATCH($C1207,'Policy Characteristics'!$C:$C,0)))</f>
        <v>indst shift to hydrogen</v>
      </c>
      <c r="L1207" s="222">
        <f>IF(ISBLANK(INDEX('Policy Characteristics'!F:F,MATCH($C1207,'Policy Characteristics'!$C:$C,0))),"",INDEX('Policy Characteristics'!F:F,MATCH($C1207,'Policy Characteristics'!$C:$C,0)))</f>
        <v>0</v>
      </c>
      <c r="M1207" s="222">
        <f>IF(ISBLANK(INDEX('Policy Characteristics'!G:G,MATCH($C1207,'Policy Characteristics'!$C:$C,0))),"",INDEX('Policy Characteristics'!G:G,MATCH($C1207,'Policy Characteristics'!$C:$C,0)))</f>
        <v>1</v>
      </c>
      <c r="N1207" s="222">
        <f>IF(ISBLANK(INDEX('Policy Characteristics'!H:H,MATCH($C1207,'Policy Characteristics'!$C:$C,0))),"",INDEX('Policy Characteristics'!H:H,MATCH($C1207,'Policy Characteristics'!$C:$C,0)))</f>
        <v>0.01</v>
      </c>
      <c r="O1207" s="354" t="str">
        <f>IF(ISBLANK(INDEX('Policy Characteristics'!I:I,MATCH($C1207,'Policy Characteristics'!$C:$C,0))),"",INDEX('Policy Characteristics'!I:I,MATCH($C1207,'Policy Characteristics'!$C:$C,0)))</f>
        <v>% of fuel shifted</v>
      </c>
      <c r="P1207" s="354" t="str">
        <f>IF(ISBLANK(INDEX('Policy Characteristics'!J:J,MATCH($C1207,'Policy Characteristics'!$C:$C,0))),"",INDEX('Policy Characteristics'!J:J,MATCH($C1207,'Policy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7" s="354" t="str">
        <f>IF(ISBLANK(INDEX('Policy Characteristics'!K:K,MATCH($C1207,'Policy Characteristics'!$C:$C,0))),"",INDEX('Policy Characteristics'!K:K,MATCH($C1207,'Policy Characteristics'!$C:$C,0)))</f>
        <v>industry-ag-main.html#fuel-switching</v>
      </c>
      <c r="R1207" s="354" t="str">
        <f>IF(ISBLANK(INDEX('Policy Characteristics'!L:L,MATCH($C1207,'Policy Characteristics'!$C:$C,0))),"",INDEX('Policy Characteristics'!L:L,MATCH($C1207,'Policy Characteristics'!$C:$C,0)))</f>
        <v>industry-elec-and-hydrogen.html</v>
      </c>
    </row>
    <row r="1208" spans="1:18" s="345" customFormat="1" ht="19.899999999999999" customHeight="1">
      <c r="A1208" s="354" t="str">
        <f>IF(ISBLANK(INDEX('Policy Characteristics'!A:A,MATCH($C1208,'Policy Characteristics'!$C:$C,0))),"",INDEX('Policy Characteristics'!A:A,MATCH($C1208,'Policy Characteristics'!$C:$C,0)))</f>
        <v>Industry</v>
      </c>
      <c r="B1208" s="366" t="str">
        <f>IF(ISBLANK(INDEX('Policy Characteristics'!B:B,MATCH($C1208,'Policy Characteristics'!$C:$C,0))),"",INDEX('Policy Characteristics'!B:B,MATCH($C1208,'Policy Characteristics'!$C:$C,0)))</f>
        <v>Hydrogen Combustion</v>
      </c>
      <c r="C1208" s="354" t="str">
        <f t="shared" si="47"/>
        <v>Fraction of Eligible Industrial Energy Use Shifted to Hydrogen</v>
      </c>
      <c r="D1208" s="348" t="s">
        <v>800</v>
      </c>
      <c r="E1208" t="s">
        <v>848</v>
      </c>
      <c r="F1208" t="s">
        <v>801</v>
      </c>
      <c r="G1208" s="253" t="s">
        <v>849</v>
      </c>
      <c r="H1208" s="18">
        <v>2103</v>
      </c>
      <c r="I1208" s="367" t="s">
        <v>670</v>
      </c>
      <c r="J1208" s="368" t="str">
        <f>IF(ISBLANK(INDEX('Policy Characteristics'!D:D,MATCH($C1208,'Policy Characteristics'!$C:$C,0))),"",INDEX('Policy Characteristics'!D:D,MATCH($C1208,'Policy Characteristics'!$C:$C,0)))</f>
        <v>Hydrogen Combustion</v>
      </c>
      <c r="K1208" s="354" t="str">
        <f>IF(ISBLANK(INDEX('Policy Characteristics'!E:E,MATCH($C1208,'Policy Characteristics'!$C:$C,0))),"",INDEX('Policy Characteristics'!E:E,MATCH($C1208,'Policy Characteristics'!$C:$C,0)))</f>
        <v>indst shift to hydrogen</v>
      </c>
      <c r="L1208" s="222">
        <f>IF(ISBLANK(INDEX('Policy Characteristics'!F:F,MATCH($C1208,'Policy Characteristics'!$C:$C,0))),"",INDEX('Policy Characteristics'!F:F,MATCH($C1208,'Policy Characteristics'!$C:$C,0)))</f>
        <v>0</v>
      </c>
      <c r="M1208" s="222">
        <f>IF(ISBLANK(INDEX('Policy Characteristics'!G:G,MATCH($C1208,'Policy Characteristics'!$C:$C,0))),"",INDEX('Policy Characteristics'!G:G,MATCH($C1208,'Policy Characteristics'!$C:$C,0)))</f>
        <v>1</v>
      </c>
      <c r="N1208" s="222">
        <f>IF(ISBLANK(INDEX('Policy Characteristics'!H:H,MATCH($C1208,'Policy Characteristics'!$C:$C,0))),"",INDEX('Policy Characteristics'!H:H,MATCH($C1208,'Policy Characteristics'!$C:$C,0)))</f>
        <v>0.01</v>
      </c>
      <c r="O1208" s="354" t="str">
        <f>IF(ISBLANK(INDEX('Policy Characteristics'!I:I,MATCH($C1208,'Policy Characteristics'!$C:$C,0))),"",INDEX('Policy Characteristics'!I:I,MATCH($C1208,'Policy Characteristics'!$C:$C,0)))</f>
        <v>% of fuel shifted</v>
      </c>
      <c r="P1208" s="354" t="str">
        <f>IF(ISBLANK(INDEX('Policy Characteristics'!J:J,MATCH($C1208,'Policy Characteristics'!$C:$C,0))),"",INDEX('Policy Characteristics'!J:J,MATCH($C1208,'Policy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8" s="354" t="str">
        <f>IF(ISBLANK(INDEX('Policy Characteristics'!K:K,MATCH($C1208,'Policy Characteristics'!$C:$C,0))),"",INDEX('Policy Characteristics'!K:K,MATCH($C1208,'Policy Characteristics'!$C:$C,0)))</f>
        <v>industry-ag-main.html#fuel-switching</v>
      </c>
      <c r="R1208" s="354" t="str">
        <f>IF(ISBLANK(INDEX('Policy Characteristics'!L:L,MATCH($C1208,'Policy Characteristics'!$C:$C,0))),"",INDEX('Policy Characteristics'!L:L,MATCH($C1208,'Policy Characteristics'!$C:$C,0)))</f>
        <v>industry-elec-and-hydrogen.html</v>
      </c>
    </row>
    <row r="1209" spans="1:18" s="345" customFormat="1" ht="19.899999999999999" customHeight="1">
      <c r="A1209" s="354" t="str">
        <f>IF(ISBLANK(INDEX('Policy Characteristics'!A:A,MATCH($C1209,'Policy Characteristics'!$C:$C,0))),"",INDEX('Policy Characteristics'!A:A,MATCH($C1209,'Policy Characteristics'!$C:$C,0)))</f>
        <v>Industry</v>
      </c>
      <c r="B1209" s="366" t="str">
        <f>IF(ISBLANK(INDEX('Policy Characteristics'!B:B,MATCH($C1209,'Policy Characteristics'!$C:$C,0))),"",INDEX('Policy Characteristics'!B:B,MATCH($C1209,'Policy Characteristics'!$C:$C,0)))</f>
        <v>Hydrogen Combustion</v>
      </c>
      <c r="C1209" s="354" t="str">
        <f t="shared" si="47"/>
        <v>Fraction of Eligible Industrial Energy Use Shifted to Hydrogen</v>
      </c>
      <c r="D1209" s="348" t="s">
        <v>800</v>
      </c>
      <c r="E1209" t="s">
        <v>850</v>
      </c>
      <c r="F1209" t="s">
        <v>801</v>
      </c>
      <c r="G1209" s="253" t="s">
        <v>851</v>
      </c>
      <c r="H1209" s="18">
        <v>2104</v>
      </c>
      <c r="I1209" s="367" t="s">
        <v>680</v>
      </c>
      <c r="J1209" s="368" t="str">
        <f>IF(ISBLANK(INDEX('Policy Characteristics'!D:D,MATCH($C1209,'Policy Characteristics'!$C:$C,0))),"",INDEX('Policy Characteristics'!D:D,MATCH($C1209,'Policy Characteristics'!$C:$C,0)))</f>
        <v>Hydrogen Combustion</v>
      </c>
      <c r="K1209" s="354" t="str">
        <f>IF(ISBLANK(INDEX('Policy Characteristics'!E:E,MATCH($C1209,'Policy Characteristics'!$C:$C,0))),"",INDEX('Policy Characteristics'!E:E,MATCH($C1209,'Policy Characteristics'!$C:$C,0)))</f>
        <v>indst shift to hydrogen</v>
      </c>
      <c r="L1209" s="222">
        <f>IF(ISBLANK(INDEX('Policy Characteristics'!F:F,MATCH($C1209,'Policy Characteristics'!$C:$C,0))),"",INDEX('Policy Characteristics'!F:F,MATCH($C1209,'Policy Characteristics'!$C:$C,0)))</f>
        <v>0</v>
      </c>
      <c r="M1209" s="222">
        <f>IF(ISBLANK(INDEX('Policy Characteristics'!G:G,MATCH($C1209,'Policy Characteristics'!$C:$C,0))),"",INDEX('Policy Characteristics'!G:G,MATCH($C1209,'Policy Characteristics'!$C:$C,0)))</f>
        <v>1</v>
      </c>
      <c r="N1209" s="222">
        <f>IF(ISBLANK(INDEX('Policy Characteristics'!H:H,MATCH($C1209,'Policy Characteristics'!$C:$C,0))),"",INDEX('Policy Characteristics'!H:H,MATCH($C1209,'Policy Characteristics'!$C:$C,0)))</f>
        <v>0.01</v>
      </c>
      <c r="O1209" s="354" t="str">
        <f>IF(ISBLANK(INDEX('Policy Characteristics'!I:I,MATCH($C1209,'Policy Characteristics'!$C:$C,0))),"",INDEX('Policy Characteristics'!I:I,MATCH($C1209,'Policy Characteristics'!$C:$C,0)))</f>
        <v>% of fuel shifted</v>
      </c>
      <c r="P1209" s="354" t="str">
        <f>IF(ISBLANK(INDEX('Policy Characteristics'!J:J,MATCH($C1209,'Policy Characteristics'!$C:$C,0))),"",INDEX('Policy Characteristics'!J:J,MATCH($C1209,'Policy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9" s="354" t="str">
        <f>IF(ISBLANK(INDEX('Policy Characteristics'!K:K,MATCH($C1209,'Policy Characteristics'!$C:$C,0))),"",INDEX('Policy Characteristics'!K:K,MATCH($C1209,'Policy Characteristics'!$C:$C,0)))</f>
        <v>industry-ag-main.html#fuel-switching</v>
      </c>
      <c r="R1209" s="354" t="str">
        <f>IF(ISBLANK(INDEX('Policy Characteristics'!L:L,MATCH($C1209,'Policy Characteristics'!$C:$C,0))),"",INDEX('Policy Characteristics'!L:L,MATCH($C1209,'Policy Characteristics'!$C:$C,0)))</f>
        <v>industry-elec-and-hydrogen.html</v>
      </c>
    </row>
    <row r="1210" spans="1:18" s="345" customFormat="1" ht="19.899999999999999" customHeight="1">
      <c r="A1210" s="354" t="str">
        <f>IF(ISBLANK(INDEX('Policy Characteristics'!A:A,MATCH($C1210,'Policy Characteristics'!$C:$C,0))),"",INDEX('Policy Characteristics'!A:A,MATCH($C1210,'Policy Characteristics'!$C:$C,0)))</f>
        <v>Industry</v>
      </c>
      <c r="B1210" s="366" t="str">
        <f>IF(ISBLANK(INDEX('Policy Characteristics'!B:B,MATCH($C1210,'Policy Characteristics'!$C:$C,0))),"",INDEX('Policy Characteristics'!B:B,MATCH($C1210,'Policy Characteristics'!$C:$C,0)))</f>
        <v>Hydrogen Combustion</v>
      </c>
      <c r="C1210" s="354" t="str">
        <f t="shared" si="47"/>
        <v>Fraction of Eligible Industrial Energy Use Shifted to Hydrogen</v>
      </c>
      <c r="D1210" s="348" t="s">
        <v>800</v>
      </c>
      <c r="E1210" t="s">
        <v>852</v>
      </c>
      <c r="F1210" t="s">
        <v>801</v>
      </c>
      <c r="G1210" s="253" t="s">
        <v>852</v>
      </c>
      <c r="H1210" s="18">
        <v>2105</v>
      </c>
      <c r="I1210" s="367" t="s">
        <v>670</v>
      </c>
      <c r="J1210" s="368" t="str">
        <f>IF(ISBLANK(INDEX('Policy Characteristics'!D:D,MATCH($C1210,'Policy Characteristics'!$C:$C,0))),"",INDEX('Policy Characteristics'!D:D,MATCH($C1210,'Policy Characteristics'!$C:$C,0)))</f>
        <v>Hydrogen Combustion</v>
      </c>
      <c r="K1210" s="354" t="str">
        <f>IF(ISBLANK(INDEX('Policy Characteristics'!E:E,MATCH($C1210,'Policy Characteristics'!$C:$C,0))),"",INDEX('Policy Characteristics'!E:E,MATCH($C1210,'Policy Characteristics'!$C:$C,0)))</f>
        <v>indst shift to hydrogen</v>
      </c>
      <c r="L1210" s="222">
        <f>IF(ISBLANK(INDEX('Policy Characteristics'!F:F,MATCH($C1210,'Policy Characteristics'!$C:$C,0))),"",INDEX('Policy Characteristics'!F:F,MATCH($C1210,'Policy Characteristics'!$C:$C,0)))</f>
        <v>0</v>
      </c>
      <c r="M1210" s="222">
        <f>IF(ISBLANK(INDEX('Policy Characteristics'!G:G,MATCH($C1210,'Policy Characteristics'!$C:$C,0))),"",INDEX('Policy Characteristics'!G:G,MATCH($C1210,'Policy Characteristics'!$C:$C,0)))</f>
        <v>1</v>
      </c>
      <c r="N1210" s="222">
        <f>IF(ISBLANK(INDEX('Policy Characteristics'!H:H,MATCH($C1210,'Policy Characteristics'!$C:$C,0))),"",INDEX('Policy Characteristics'!H:H,MATCH($C1210,'Policy Characteristics'!$C:$C,0)))</f>
        <v>0.01</v>
      </c>
      <c r="O1210" s="354" t="str">
        <f>IF(ISBLANK(INDEX('Policy Characteristics'!I:I,MATCH($C1210,'Policy Characteristics'!$C:$C,0))),"",INDEX('Policy Characteristics'!I:I,MATCH($C1210,'Policy Characteristics'!$C:$C,0)))</f>
        <v>% of fuel shifted</v>
      </c>
      <c r="P1210" s="354" t="str">
        <f>IF(ISBLANK(INDEX('Policy Characteristics'!J:J,MATCH($C1210,'Policy Characteristics'!$C:$C,0))),"",INDEX('Policy Characteristics'!J:J,MATCH($C1210,'Policy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0" s="354" t="str">
        <f>IF(ISBLANK(INDEX('Policy Characteristics'!K:K,MATCH($C1210,'Policy Characteristics'!$C:$C,0))),"",INDEX('Policy Characteristics'!K:K,MATCH($C1210,'Policy Characteristics'!$C:$C,0)))</f>
        <v>industry-ag-main.html#fuel-switching</v>
      </c>
      <c r="R1210" s="354" t="str">
        <f>IF(ISBLANK(INDEX('Policy Characteristics'!L:L,MATCH($C1210,'Policy Characteristics'!$C:$C,0))),"",INDEX('Policy Characteristics'!L:L,MATCH($C1210,'Policy Characteristics'!$C:$C,0)))</f>
        <v>industry-elec-and-hydrogen.html</v>
      </c>
    </row>
    <row r="1211" spans="1:18" s="345" customFormat="1" ht="19.899999999999999" customHeight="1">
      <c r="A1211" s="354" t="str">
        <f>IF(ISBLANK(INDEX('Policy Characteristics'!A:A,MATCH($C1211,'Policy Characteristics'!$C:$C,0))),"",INDEX('Policy Characteristics'!A:A,MATCH($C1211,'Policy Characteristics'!$C:$C,0)))</f>
        <v>Industry</v>
      </c>
      <c r="B1211" s="366" t="str">
        <f>IF(ISBLANK(INDEX('Policy Characteristics'!B:B,MATCH($C1211,'Policy Characteristics'!$C:$C,0))),"",INDEX('Policy Characteristics'!B:B,MATCH($C1211,'Policy Characteristics'!$C:$C,0)))</f>
        <v>Hydrogen Combustion</v>
      </c>
      <c r="C1211" s="354" t="str">
        <f t="shared" si="47"/>
        <v>Fraction of Eligible Industrial Energy Use Shifted to Hydrogen</v>
      </c>
      <c r="D1211" s="348" t="s">
        <v>802</v>
      </c>
      <c r="E1211" t="s">
        <v>838</v>
      </c>
      <c r="F1211" t="s">
        <v>803</v>
      </c>
      <c r="G1211" s="253" t="s">
        <v>839</v>
      </c>
      <c r="H1211" s="18">
        <v>2106</v>
      </c>
      <c r="I1211" s="367" t="s">
        <v>670</v>
      </c>
      <c r="J1211" s="368" t="str">
        <f>IF(ISBLANK(INDEX('Policy Characteristics'!D:D,MATCH($C1211,'Policy Characteristics'!$C:$C,0))),"",INDEX('Policy Characteristics'!D:D,MATCH($C1211,'Policy Characteristics'!$C:$C,0)))</f>
        <v>Hydrogen Combustion</v>
      </c>
      <c r="K1211" s="354" t="str">
        <f>IF(ISBLANK(INDEX('Policy Characteristics'!E:E,MATCH($C1211,'Policy Characteristics'!$C:$C,0))),"",INDEX('Policy Characteristics'!E:E,MATCH($C1211,'Policy Characteristics'!$C:$C,0)))</f>
        <v>indst shift to hydrogen</v>
      </c>
      <c r="L1211" s="222">
        <f>IF(ISBLANK(INDEX('Policy Characteristics'!F:F,MATCH($C1211,'Policy Characteristics'!$C:$C,0))),"",INDEX('Policy Characteristics'!F:F,MATCH($C1211,'Policy Characteristics'!$C:$C,0)))</f>
        <v>0</v>
      </c>
      <c r="M1211" s="222">
        <f>IF(ISBLANK(INDEX('Policy Characteristics'!G:G,MATCH($C1211,'Policy Characteristics'!$C:$C,0))),"",INDEX('Policy Characteristics'!G:G,MATCH($C1211,'Policy Characteristics'!$C:$C,0)))</f>
        <v>1</v>
      </c>
      <c r="N1211" s="222">
        <f>IF(ISBLANK(INDEX('Policy Characteristics'!H:H,MATCH($C1211,'Policy Characteristics'!$C:$C,0))),"",INDEX('Policy Characteristics'!H:H,MATCH($C1211,'Policy Characteristics'!$C:$C,0)))</f>
        <v>0.01</v>
      </c>
      <c r="O1211" s="354" t="str">
        <f>IF(ISBLANK(INDEX('Policy Characteristics'!I:I,MATCH($C1211,'Policy Characteristics'!$C:$C,0))),"",INDEX('Policy Characteristics'!I:I,MATCH($C1211,'Policy Characteristics'!$C:$C,0)))</f>
        <v>% of fuel shifted</v>
      </c>
      <c r="P1211" s="354" t="str">
        <f>IF(ISBLANK(INDEX('Policy Characteristics'!J:J,MATCH($C1211,'Policy Characteristics'!$C:$C,0))),"",INDEX('Policy Characteristics'!J:J,MATCH($C1211,'Policy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1" s="354" t="str">
        <f>IF(ISBLANK(INDEX('Policy Characteristics'!K:K,MATCH($C1211,'Policy Characteristics'!$C:$C,0))),"",INDEX('Policy Characteristics'!K:K,MATCH($C1211,'Policy Characteristics'!$C:$C,0)))</f>
        <v>industry-ag-main.html#fuel-switching</v>
      </c>
      <c r="R1211" s="354" t="str">
        <f>IF(ISBLANK(INDEX('Policy Characteristics'!L:L,MATCH($C1211,'Policy Characteristics'!$C:$C,0))),"",INDEX('Policy Characteristics'!L:L,MATCH($C1211,'Policy Characteristics'!$C:$C,0)))</f>
        <v>industry-elec-and-hydrogen.html</v>
      </c>
    </row>
    <row r="1212" spans="1:18" s="345" customFormat="1" ht="19.899999999999999" customHeight="1">
      <c r="A1212" s="354" t="str">
        <f>IF(ISBLANK(INDEX('Policy Characteristics'!A:A,MATCH($C1212,'Policy Characteristics'!$C:$C,0))),"",INDEX('Policy Characteristics'!A:A,MATCH($C1212,'Policy Characteristics'!$C:$C,0)))</f>
        <v>Industry</v>
      </c>
      <c r="B1212" s="366" t="str">
        <f>IF(ISBLANK(INDEX('Policy Characteristics'!B:B,MATCH($C1212,'Policy Characteristics'!$C:$C,0))),"",INDEX('Policy Characteristics'!B:B,MATCH($C1212,'Policy Characteristics'!$C:$C,0)))</f>
        <v>Hydrogen Combustion</v>
      </c>
      <c r="C1212" s="354" t="str">
        <f t="shared" si="47"/>
        <v>Fraction of Eligible Industrial Energy Use Shifted to Hydrogen</v>
      </c>
      <c r="D1212" s="348" t="s">
        <v>802</v>
      </c>
      <c r="E1212" t="s">
        <v>840</v>
      </c>
      <c r="F1212" t="s">
        <v>803</v>
      </c>
      <c r="G1212" s="253" t="s">
        <v>841</v>
      </c>
      <c r="H1212" s="18">
        <v>2107</v>
      </c>
      <c r="I1212" s="367" t="s">
        <v>670</v>
      </c>
      <c r="J1212" s="368" t="str">
        <f>IF(ISBLANK(INDEX('Policy Characteristics'!D:D,MATCH($C1212,'Policy Characteristics'!$C:$C,0))),"",INDEX('Policy Characteristics'!D:D,MATCH($C1212,'Policy Characteristics'!$C:$C,0)))</f>
        <v>Hydrogen Combustion</v>
      </c>
      <c r="K1212" s="354" t="str">
        <f>IF(ISBLANK(INDEX('Policy Characteristics'!E:E,MATCH($C1212,'Policy Characteristics'!$C:$C,0))),"",INDEX('Policy Characteristics'!E:E,MATCH($C1212,'Policy Characteristics'!$C:$C,0)))</f>
        <v>indst shift to hydrogen</v>
      </c>
      <c r="L1212" s="222">
        <f>IF(ISBLANK(INDEX('Policy Characteristics'!F:F,MATCH($C1212,'Policy Characteristics'!$C:$C,0))),"",INDEX('Policy Characteristics'!F:F,MATCH($C1212,'Policy Characteristics'!$C:$C,0)))</f>
        <v>0</v>
      </c>
      <c r="M1212" s="222">
        <f>IF(ISBLANK(INDEX('Policy Characteristics'!G:G,MATCH($C1212,'Policy Characteristics'!$C:$C,0))),"",INDEX('Policy Characteristics'!G:G,MATCH($C1212,'Policy Characteristics'!$C:$C,0)))</f>
        <v>1</v>
      </c>
      <c r="N1212" s="222">
        <f>IF(ISBLANK(INDEX('Policy Characteristics'!H:H,MATCH($C1212,'Policy Characteristics'!$C:$C,0))),"",INDEX('Policy Characteristics'!H:H,MATCH($C1212,'Policy Characteristics'!$C:$C,0)))</f>
        <v>0.01</v>
      </c>
      <c r="O1212" s="354" t="str">
        <f>IF(ISBLANK(INDEX('Policy Characteristics'!I:I,MATCH($C1212,'Policy Characteristics'!$C:$C,0))),"",INDEX('Policy Characteristics'!I:I,MATCH($C1212,'Policy Characteristics'!$C:$C,0)))</f>
        <v>% of fuel shifted</v>
      </c>
      <c r="P1212" s="354" t="str">
        <f>IF(ISBLANK(INDEX('Policy Characteristics'!J:J,MATCH($C1212,'Policy Characteristics'!$C:$C,0))),"",INDEX('Policy Characteristics'!J:J,MATCH($C1212,'Policy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2" s="354" t="str">
        <f>IF(ISBLANK(INDEX('Policy Characteristics'!K:K,MATCH($C1212,'Policy Characteristics'!$C:$C,0))),"",INDEX('Policy Characteristics'!K:K,MATCH($C1212,'Policy Characteristics'!$C:$C,0)))</f>
        <v>industry-ag-main.html#fuel-switching</v>
      </c>
      <c r="R1212" s="354" t="str">
        <f>IF(ISBLANK(INDEX('Policy Characteristics'!L:L,MATCH($C1212,'Policy Characteristics'!$C:$C,0))),"",INDEX('Policy Characteristics'!L:L,MATCH($C1212,'Policy Characteristics'!$C:$C,0)))</f>
        <v>industry-elec-and-hydrogen.html</v>
      </c>
    </row>
    <row r="1213" spans="1:18" s="345" customFormat="1" ht="19.899999999999999" customHeight="1">
      <c r="A1213" s="354" t="str">
        <f>IF(ISBLANK(INDEX('Policy Characteristics'!A:A,MATCH($C1213,'Policy Characteristics'!$C:$C,0))),"",INDEX('Policy Characteristics'!A:A,MATCH($C1213,'Policy Characteristics'!$C:$C,0)))</f>
        <v>Industry</v>
      </c>
      <c r="B1213" s="366" t="str">
        <f>IF(ISBLANK(INDEX('Policy Characteristics'!B:B,MATCH($C1213,'Policy Characteristics'!$C:$C,0))),"",INDEX('Policy Characteristics'!B:B,MATCH($C1213,'Policy Characteristics'!$C:$C,0)))</f>
        <v>Hydrogen Combustion</v>
      </c>
      <c r="C1213" s="354" t="str">
        <f t="shared" si="47"/>
        <v>Fraction of Eligible Industrial Energy Use Shifted to Hydrogen</v>
      </c>
      <c r="D1213" s="348" t="s">
        <v>802</v>
      </c>
      <c r="E1213" t="s">
        <v>842</v>
      </c>
      <c r="F1213" t="s">
        <v>803</v>
      </c>
      <c r="G1213" s="253" t="s">
        <v>843</v>
      </c>
      <c r="H1213" s="18">
        <v>2108</v>
      </c>
      <c r="I1213" s="367" t="s">
        <v>670</v>
      </c>
      <c r="J1213" s="368" t="str">
        <f>IF(ISBLANK(INDEX('Policy Characteristics'!D:D,MATCH($C1213,'Policy Characteristics'!$C:$C,0))),"",INDEX('Policy Characteristics'!D:D,MATCH($C1213,'Policy Characteristics'!$C:$C,0)))</f>
        <v>Hydrogen Combustion</v>
      </c>
      <c r="K1213" s="354" t="str">
        <f>IF(ISBLANK(INDEX('Policy Characteristics'!E:E,MATCH($C1213,'Policy Characteristics'!$C:$C,0))),"",INDEX('Policy Characteristics'!E:E,MATCH($C1213,'Policy Characteristics'!$C:$C,0)))</f>
        <v>indst shift to hydrogen</v>
      </c>
      <c r="L1213" s="222">
        <f>IF(ISBLANK(INDEX('Policy Characteristics'!F:F,MATCH($C1213,'Policy Characteristics'!$C:$C,0))),"",INDEX('Policy Characteristics'!F:F,MATCH($C1213,'Policy Characteristics'!$C:$C,0)))</f>
        <v>0</v>
      </c>
      <c r="M1213" s="222">
        <f>IF(ISBLANK(INDEX('Policy Characteristics'!G:G,MATCH($C1213,'Policy Characteristics'!$C:$C,0))),"",INDEX('Policy Characteristics'!G:G,MATCH($C1213,'Policy Characteristics'!$C:$C,0)))</f>
        <v>1</v>
      </c>
      <c r="N1213" s="222">
        <f>IF(ISBLANK(INDEX('Policy Characteristics'!H:H,MATCH($C1213,'Policy Characteristics'!$C:$C,0))),"",INDEX('Policy Characteristics'!H:H,MATCH($C1213,'Policy Characteristics'!$C:$C,0)))</f>
        <v>0.01</v>
      </c>
      <c r="O1213" s="354" t="str">
        <f>IF(ISBLANK(INDEX('Policy Characteristics'!I:I,MATCH($C1213,'Policy Characteristics'!$C:$C,0))),"",INDEX('Policy Characteristics'!I:I,MATCH($C1213,'Policy Characteristics'!$C:$C,0)))</f>
        <v>% of fuel shifted</v>
      </c>
      <c r="P1213" s="354" t="str">
        <f>IF(ISBLANK(INDEX('Policy Characteristics'!J:J,MATCH($C1213,'Policy Characteristics'!$C:$C,0))),"",INDEX('Policy Characteristics'!J:J,MATCH($C1213,'Policy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3" s="354" t="str">
        <f>IF(ISBLANK(INDEX('Policy Characteristics'!K:K,MATCH($C1213,'Policy Characteristics'!$C:$C,0))),"",INDEX('Policy Characteristics'!K:K,MATCH($C1213,'Policy Characteristics'!$C:$C,0)))</f>
        <v>industry-ag-main.html#fuel-switching</v>
      </c>
      <c r="R1213" s="354" t="str">
        <f>IF(ISBLANK(INDEX('Policy Characteristics'!L:L,MATCH($C1213,'Policy Characteristics'!$C:$C,0))),"",INDEX('Policy Characteristics'!L:L,MATCH($C1213,'Policy Characteristics'!$C:$C,0)))</f>
        <v>industry-elec-and-hydrogen.html</v>
      </c>
    </row>
    <row r="1214" spans="1:18" s="345" customFormat="1" ht="19.899999999999999" customHeight="1">
      <c r="A1214" s="354" t="str">
        <f>IF(ISBLANK(INDEX('Policy Characteristics'!A:A,MATCH($C1214,'Policy Characteristics'!$C:$C,0))),"",INDEX('Policy Characteristics'!A:A,MATCH($C1214,'Policy Characteristics'!$C:$C,0)))</f>
        <v>Industry</v>
      </c>
      <c r="B1214" s="366" t="str">
        <f>IF(ISBLANK(INDEX('Policy Characteristics'!B:B,MATCH($C1214,'Policy Characteristics'!$C:$C,0))),"",INDEX('Policy Characteristics'!B:B,MATCH($C1214,'Policy Characteristics'!$C:$C,0)))</f>
        <v>Hydrogen Combustion</v>
      </c>
      <c r="C1214" s="354" t="str">
        <f t="shared" si="47"/>
        <v>Fraction of Eligible Industrial Energy Use Shifted to Hydrogen</v>
      </c>
      <c r="D1214" s="348" t="s">
        <v>802</v>
      </c>
      <c r="E1214" t="s">
        <v>844</v>
      </c>
      <c r="F1214" t="s">
        <v>803</v>
      </c>
      <c r="G1214" s="253" t="s">
        <v>845</v>
      </c>
      <c r="H1214" s="18">
        <v>2109</v>
      </c>
      <c r="I1214" s="367" t="s">
        <v>670</v>
      </c>
      <c r="J1214" s="368" t="str">
        <f>IF(ISBLANK(INDEX('Policy Characteristics'!D:D,MATCH($C1214,'Policy Characteristics'!$C:$C,0))),"",INDEX('Policy Characteristics'!D:D,MATCH($C1214,'Policy Characteristics'!$C:$C,0)))</f>
        <v>Hydrogen Combustion</v>
      </c>
      <c r="K1214" s="354" t="str">
        <f>IF(ISBLANK(INDEX('Policy Characteristics'!E:E,MATCH($C1214,'Policy Characteristics'!$C:$C,0))),"",INDEX('Policy Characteristics'!E:E,MATCH($C1214,'Policy Characteristics'!$C:$C,0)))</f>
        <v>indst shift to hydrogen</v>
      </c>
      <c r="L1214" s="222">
        <f>IF(ISBLANK(INDEX('Policy Characteristics'!F:F,MATCH($C1214,'Policy Characteristics'!$C:$C,0))),"",INDEX('Policy Characteristics'!F:F,MATCH($C1214,'Policy Characteristics'!$C:$C,0)))</f>
        <v>0</v>
      </c>
      <c r="M1214" s="222">
        <f>IF(ISBLANK(INDEX('Policy Characteristics'!G:G,MATCH($C1214,'Policy Characteristics'!$C:$C,0))),"",INDEX('Policy Characteristics'!G:G,MATCH($C1214,'Policy Characteristics'!$C:$C,0)))</f>
        <v>1</v>
      </c>
      <c r="N1214" s="222">
        <f>IF(ISBLANK(INDEX('Policy Characteristics'!H:H,MATCH($C1214,'Policy Characteristics'!$C:$C,0))),"",INDEX('Policy Characteristics'!H:H,MATCH($C1214,'Policy Characteristics'!$C:$C,0)))</f>
        <v>0.01</v>
      </c>
      <c r="O1214" s="354" t="str">
        <f>IF(ISBLANK(INDEX('Policy Characteristics'!I:I,MATCH($C1214,'Policy Characteristics'!$C:$C,0))),"",INDEX('Policy Characteristics'!I:I,MATCH($C1214,'Policy Characteristics'!$C:$C,0)))</f>
        <v>% of fuel shifted</v>
      </c>
      <c r="P1214" s="354" t="str">
        <f>IF(ISBLANK(INDEX('Policy Characteristics'!J:J,MATCH($C1214,'Policy Characteristics'!$C:$C,0))),"",INDEX('Policy Characteristics'!J:J,MATCH($C1214,'Policy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4" s="354" t="str">
        <f>IF(ISBLANK(INDEX('Policy Characteristics'!K:K,MATCH($C1214,'Policy Characteristics'!$C:$C,0))),"",INDEX('Policy Characteristics'!K:K,MATCH($C1214,'Policy Characteristics'!$C:$C,0)))</f>
        <v>industry-ag-main.html#fuel-switching</v>
      </c>
      <c r="R1214" s="354" t="str">
        <f>IF(ISBLANK(INDEX('Policy Characteristics'!L:L,MATCH($C1214,'Policy Characteristics'!$C:$C,0))),"",INDEX('Policy Characteristics'!L:L,MATCH($C1214,'Policy Characteristics'!$C:$C,0)))</f>
        <v>industry-elec-and-hydrogen.html</v>
      </c>
    </row>
    <row r="1215" spans="1:18" s="345" customFormat="1" ht="19.899999999999999" customHeight="1">
      <c r="A1215" s="354" t="str">
        <f>IF(ISBLANK(INDEX('Policy Characteristics'!A:A,MATCH($C1215,'Policy Characteristics'!$C:$C,0))),"",INDEX('Policy Characteristics'!A:A,MATCH($C1215,'Policy Characteristics'!$C:$C,0)))</f>
        <v>Industry</v>
      </c>
      <c r="B1215" s="366" t="str">
        <f>IF(ISBLANK(INDEX('Policy Characteristics'!B:B,MATCH($C1215,'Policy Characteristics'!$C:$C,0))),"",INDEX('Policy Characteristics'!B:B,MATCH($C1215,'Policy Characteristics'!$C:$C,0)))</f>
        <v>Hydrogen Combustion</v>
      </c>
      <c r="C1215" s="354" t="str">
        <f t="shared" si="47"/>
        <v>Fraction of Eligible Industrial Energy Use Shifted to Hydrogen</v>
      </c>
      <c r="D1215" s="348" t="s">
        <v>802</v>
      </c>
      <c r="E1215" t="s">
        <v>846</v>
      </c>
      <c r="F1215" t="s">
        <v>803</v>
      </c>
      <c r="G1215" s="253" t="s">
        <v>847</v>
      </c>
      <c r="H1215" s="18">
        <v>2110</v>
      </c>
      <c r="I1215" s="367" t="s">
        <v>670</v>
      </c>
      <c r="J1215" s="368" t="str">
        <f>IF(ISBLANK(INDEX('Policy Characteristics'!D:D,MATCH($C1215,'Policy Characteristics'!$C:$C,0))),"",INDEX('Policy Characteristics'!D:D,MATCH($C1215,'Policy Characteristics'!$C:$C,0)))</f>
        <v>Hydrogen Combustion</v>
      </c>
      <c r="K1215" s="354" t="str">
        <f>IF(ISBLANK(INDEX('Policy Characteristics'!E:E,MATCH($C1215,'Policy Characteristics'!$C:$C,0))),"",INDEX('Policy Characteristics'!E:E,MATCH($C1215,'Policy Characteristics'!$C:$C,0)))</f>
        <v>indst shift to hydrogen</v>
      </c>
      <c r="L1215" s="222">
        <f>IF(ISBLANK(INDEX('Policy Characteristics'!F:F,MATCH($C1215,'Policy Characteristics'!$C:$C,0))),"",INDEX('Policy Characteristics'!F:F,MATCH($C1215,'Policy Characteristics'!$C:$C,0)))</f>
        <v>0</v>
      </c>
      <c r="M1215" s="222">
        <f>IF(ISBLANK(INDEX('Policy Characteristics'!G:G,MATCH($C1215,'Policy Characteristics'!$C:$C,0))),"",INDEX('Policy Characteristics'!G:G,MATCH($C1215,'Policy Characteristics'!$C:$C,0)))</f>
        <v>1</v>
      </c>
      <c r="N1215" s="222">
        <f>IF(ISBLANK(INDEX('Policy Characteristics'!H:H,MATCH($C1215,'Policy Characteristics'!$C:$C,0))),"",INDEX('Policy Characteristics'!H:H,MATCH($C1215,'Policy Characteristics'!$C:$C,0)))</f>
        <v>0.01</v>
      </c>
      <c r="O1215" s="354" t="str">
        <f>IF(ISBLANK(INDEX('Policy Characteristics'!I:I,MATCH($C1215,'Policy Characteristics'!$C:$C,0))),"",INDEX('Policy Characteristics'!I:I,MATCH($C1215,'Policy Characteristics'!$C:$C,0)))</f>
        <v>% of fuel shifted</v>
      </c>
      <c r="P1215" s="354" t="str">
        <f>IF(ISBLANK(INDEX('Policy Characteristics'!J:J,MATCH($C1215,'Policy Characteristics'!$C:$C,0))),"",INDEX('Policy Characteristics'!J:J,MATCH($C1215,'Policy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5" s="354" t="str">
        <f>IF(ISBLANK(INDEX('Policy Characteristics'!K:K,MATCH($C1215,'Policy Characteristics'!$C:$C,0))),"",INDEX('Policy Characteristics'!K:K,MATCH($C1215,'Policy Characteristics'!$C:$C,0)))</f>
        <v>industry-ag-main.html#fuel-switching</v>
      </c>
      <c r="R1215" s="354" t="str">
        <f>IF(ISBLANK(INDEX('Policy Characteristics'!L:L,MATCH($C1215,'Policy Characteristics'!$C:$C,0))),"",INDEX('Policy Characteristics'!L:L,MATCH($C1215,'Policy Characteristics'!$C:$C,0)))</f>
        <v>industry-elec-and-hydrogen.html</v>
      </c>
    </row>
    <row r="1216" spans="1:18" s="345" customFormat="1" ht="19.899999999999999" customHeight="1">
      <c r="A1216" s="354" t="str">
        <f>IF(ISBLANK(INDEX('Policy Characteristics'!A:A,MATCH($C1216,'Policy Characteristics'!$C:$C,0))),"",INDEX('Policy Characteristics'!A:A,MATCH($C1216,'Policy Characteristics'!$C:$C,0)))</f>
        <v>Industry</v>
      </c>
      <c r="B1216" s="366" t="str">
        <f>IF(ISBLANK(INDEX('Policy Characteristics'!B:B,MATCH($C1216,'Policy Characteristics'!$C:$C,0))),"",INDEX('Policy Characteristics'!B:B,MATCH($C1216,'Policy Characteristics'!$C:$C,0)))</f>
        <v>Hydrogen Combustion</v>
      </c>
      <c r="C1216" s="354" t="str">
        <f t="shared" si="47"/>
        <v>Fraction of Eligible Industrial Energy Use Shifted to Hydrogen</v>
      </c>
      <c r="D1216" s="348" t="s">
        <v>802</v>
      </c>
      <c r="E1216" t="s">
        <v>848</v>
      </c>
      <c r="F1216" t="s">
        <v>803</v>
      </c>
      <c r="G1216" s="253" t="s">
        <v>849</v>
      </c>
      <c r="H1216" s="18">
        <v>2111</v>
      </c>
      <c r="I1216" s="367" t="s">
        <v>670</v>
      </c>
      <c r="J1216" s="368" t="str">
        <f>IF(ISBLANK(INDEX('Policy Characteristics'!D:D,MATCH($C1216,'Policy Characteristics'!$C:$C,0))),"",INDEX('Policy Characteristics'!D:D,MATCH($C1216,'Policy Characteristics'!$C:$C,0)))</f>
        <v>Hydrogen Combustion</v>
      </c>
      <c r="K1216" s="354" t="str">
        <f>IF(ISBLANK(INDEX('Policy Characteristics'!E:E,MATCH($C1216,'Policy Characteristics'!$C:$C,0))),"",INDEX('Policy Characteristics'!E:E,MATCH($C1216,'Policy Characteristics'!$C:$C,0)))</f>
        <v>indst shift to hydrogen</v>
      </c>
      <c r="L1216" s="222">
        <f>IF(ISBLANK(INDEX('Policy Characteristics'!F:F,MATCH($C1216,'Policy Characteristics'!$C:$C,0))),"",INDEX('Policy Characteristics'!F:F,MATCH($C1216,'Policy Characteristics'!$C:$C,0)))</f>
        <v>0</v>
      </c>
      <c r="M1216" s="222">
        <f>IF(ISBLANK(INDEX('Policy Characteristics'!G:G,MATCH($C1216,'Policy Characteristics'!$C:$C,0))),"",INDEX('Policy Characteristics'!G:G,MATCH($C1216,'Policy Characteristics'!$C:$C,0)))</f>
        <v>1</v>
      </c>
      <c r="N1216" s="222">
        <f>IF(ISBLANK(INDEX('Policy Characteristics'!H:H,MATCH($C1216,'Policy Characteristics'!$C:$C,0))),"",INDEX('Policy Characteristics'!H:H,MATCH($C1216,'Policy Characteristics'!$C:$C,0)))</f>
        <v>0.01</v>
      </c>
      <c r="O1216" s="354" t="str">
        <f>IF(ISBLANK(INDEX('Policy Characteristics'!I:I,MATCH($C1216,'Policy Characteristics'!$C:$C,0))),"",INDEX('Policy Characteristics'!I:I,MATCH($C1216,'Policy Characteristics'!$C:$C,0)))</f>
        <v>% of fuel shifted</v>
      </c>
      <c r="P1216" s="354" t="str">
        <f>IF(ISBLANK(INDEX('Policy Characteristics'!J:J,MATCH($C1216,'Policy Characteristics'!$C:$C,0))),"",INDEX('Policy Characteristics'!J:J,MATCH($C1216,'Policy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6" s="354" t="str">
        <f>IF(ISBLANK(INDEX('Policy Characteristics'!K:K,MATCH($C1216,'Policy Characteristics'!$C:$C,0))),"",INDEX('Policy Characteristics'!K:K,MATCH($C1216,'Policy Characteristics'!$C:$C,0)))</f>
        <v>industry-ag-main.html#fuel-switching</v>
      </c>
      <c r="R1216" s="354" t="str">
        <f>IF(ISBLANK(INDEX('Policy Characteristics'!L:L,MATCH($C1216,'Policy Characteristics'!$C:$C,0))),"",INDEX('Policy Characteristics'!L:L,MATCH($C1216,'Policy Characteristics'!$C:$C,0)))</f>
        <v>industry-elec-and-hydrogen.html</v>
      </c>
    </row>
    <row r="1217" spans="1:18" s="345" customFormat="1" ht="19.899999999999999" customHeight="1">
      <c r="A1217" s="354" t="str">
        <f>IF(ISBLANK(INDEX('Policy Characteristics'!A:A,MATCH($C1217,'Policy Characteristics'!$C:$C,0))),"",INDEX('Policy Characteristics'!A:A,MATCH($C1217,'Policy Characteristics'!$C:$C,0)))</f>
        <v>Industry</v>
      </c>
      <c r="B1217" s="366" t="str">
        <f>IF(ISBLANK(INDEX('Policy Characteristics'!B:B,MATCH($C1217,'Policy Characteristics'!$C:$C,0))),"",INDEX('Policy Characteristics'!B:B,MATCH($C1217,'Policy Characteristics'!$C:$C,0)))</f>
        <v>Hydrogen Combustion</v>
      </c>
      <c r="C1217" s="354" t="str">
        <f t="shared" si="47"/>
        <v>Fraction of Eligible Industrial Energy Use Shifted to Hydrogen</v>
      </c>
      <c r="D1217" s="348" t="s">
        <v>802</v>
      </c>
      <c r="E1217" t="s">
        <v>850</v>
      </c>
      <c r="F1217" t="s">
        <v>803</v>
      </c>
      <c r="G1217" s="253" t="s">
        <v>851</v>
      </c>
      <c r="H1217" s="18">
        <v>2112</v>
      </c>
      <c r="I1217" s="367" t="s">
        <v>680</v>
      </c>
      <c r="J1217" s="368" t="str">
        <f>IF(ISBLANK(INDEX('Policy Characteristics'!D:D,MATCH($C1217,'Policy Characteristics'!$C:$C,0))),"",INDEX('Policy Characteristics'!D:D,MATCH($C1217,'Policy Characteristics'!$C:$C,0)))</f>
        <v>Hydrogen Combustion</v>
      </c>
      <c r="K1217" s="354" t="str">
        <f>IF(ISBLANK(INDEX('Policy Characteristics'!E:E,MATCH($C1217,'Policy Characteristics'!$C:$C,0))),"",INDEX('Policy Characteristics'!E:E,MATCH($C1217,'Policy Characteristics'!$C:$C,0)))</f>
        <v>indst shift to hydrogen</v>
      </c>
      <c r="L1217" s="222">
        <f>IF(ISBLANK(INDEX('Policy Characteristics'!F:F,MATCH($C1217,'Policy Characteristics'!$C:$C,0))),"",INDEX('Policy Characteristics'!F:F,MATCH($C1217,'Policy Characteristics'!$C:$C,0)))</f>
        <v>0</v>
      </c>
      <c r="M1217" s="222">
        <f>IF(ISBLANK(INDEX('Policy Characteristics'!G:G,MATCH($C1217,'Policy Characteristics'!$C:$C,0))),"",INDEX('Policy Characteristics'!G:G,MATCH($C1217,'Policy Characteristics'!$C:$C,0)))</f>
        <v>1</v>
      </c>
      <c r="N1217" s="222">
        <f>IF(ISBLANK(INDEX('Policy Characteristics'!H:H,MATCH($C1217,'Policy Characteristics'!$C:$C,0))),"",INDEX('Policy Characteristics'!H:H,MATCH($C1217,'Policy Characteristics'!$C:$C,0)))</f>
        <v>0.01</v>
      </c>
      <c r="O1217" s="354" t="str">
        <f>IF(ISBLANK(INDEX('Policy Characteristics'!I:I,MATCH($C1217,'Policy Characteristics'!$C:$C,0))),"",INDEX('Policy Characteristics'!I:I,MATCH($C1217,'Policy Characteristics'!$C:$C,0)))</f>
        <v>% of fuel shifted</v>
      </c>
      <c r="P1217" s="354" t="str">
        <f>IF(ISBLANK(INDEX('Policy Characteristics'!J:J,MATCH($C1217,'Policy Characteristics'!$C:$C,0))),"",INDEX('Policy Characteristics'!J:J,MATCH($C1217,'Policy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7" s="354" t="str">
        <f>IF(ISBLANK(INDEX('Policy Characteristics'!K:K,MATCH($C1217,'Policy Characteristics'!$C:$C,0))),"",INDEX('Policy Characteristics'!K:K,MATCH($C1217,'Policy Characteristics'!$C:$C,0)))</f>
        <v>industry-ag-main.html#fuel-switching</v>
      </c>
      <c r="R1217" s="354" t="str">
        <f>IF(ISBLANK(INDEX('Policy Characteristics'!L:L,MATCH($C1217,'Policy Characteristics'!$C:$C,0))),"",INDEX('Policy Characteristics'!L:L,MATCH($C1217,'Policy Characteristics'!$C:$C,0)))</f>
        <v>industry-elec-and-hydrogen.html</v>
      </c>
    </row>
    <row r="1218" spans="1:18" s="345" customFormat="1" ht="19.899999999999999" customHeight="1">
      <c r="A1218" s="354" t="str">
        <f>IF(ISBLANK(INDEX('Policy Characteristics'!A:A,MATCH($C1218,'Policy Characteristics'!$C:$C,0))),"",INDEX('Policy Characteristics'!A:A,MATCH($C1218,'Policy Characteristics'!$C:$C,0)))</f>
        <v>Industry</v>
      </c>
      <c r="B1218" s="366" t="str">
        <f>IF(ISBLANK(INDEX('Policy Characteristics'!B:B,MATCH($C1218,'Policy Characteristics'!$C:$C,0))),"",INDEX('Policy Characteristics'!B:B,MATCH($C1218,'Policy Characteristics'!$C:$C,0)))</f>
        <v>Hydrogen Combustion</v>
      </c>
      <c r="C1218" s="354" t="str">
        <f t="shared" si="47"/>
        <v>Fraction of Eligible Industrial Energy Use Shifted to Hydrogen</v>
      </c>
      <c r="D1218" s="348" t="s">
        <v>802</v>
      </c>
      <c r="E1218" t="s">
        <v>852</v>
      </c>
      <c r="F1218" t="s">
        <v>803</v>
      </c>
      <c r="G1218" s="253" t="s">
        <v>852</v>
      </c>
      <c r="H1218" s="18">
        <v>2113</v>
      </c>
      <c r="I1218" s="367" t="s">
        <v>670</v>
      </c>
      <c r="J1218" s="368" t="str">
        <f>IF(ISBLANK(INDEX('Policy Characteristics'!D:D,MATCH($C1218,'Policy Characteristics'!$C:$C,0))),"",INDEX('Policy Characteristics'!D:D,MATCH($C1218,'Policy Characteristics'!$C:$C,0)))</f>
        <v>Hydrogen Combustion</v>
      </c>
      <c r="K1218" s="354" t="str">
        <f>IF(ISBLANK(INDEX('Policy Characteristics'!E:E,MATCH($C1218,'Policy Characteristics'!$C:$C,0))),"",INDEX('Policy Characteristics'!E:E,MATCH($C1218,'Policy Characteristics'!$C:$C,0)))</f>
        <v>indst shift to hydrogen</v>
      </c>
      <c r="L1218" s="222">
        <f>IF(ISBLANK(INDEX('Policy Characteristics'!F:F,MATCH($C1218,'Policy Characteristics'!$C:$C,0))),"",INDEX('Policy Characteristics'!F:F,MATCH($C1218,'Policy Characteristics'!$C:$C,0)))</f>
        <v>0</v>
      </c>
      <c r="M1218" s="222">
        <f>IF(ISBLANK(INDEX('Policy Characteristics'!G:G,MATCH($C1218,'Policy Characteristics'!$C:$C,0))),"",INDEX('Policy Characteristics'!G:G,MATCH($C1218,'Policy Characteristics'!$C:$C,0)))</f>
        <v>1</v>
      </c>
      <c r="N1218" s="222">
        <f>IF(ISBLANK(INDEX('Policy Characteristics'!H:H,MATCH($C1218,'Policy Characteristics'!$C:$C,0))),"",INDEX('Policy Characteristics'!H:H,MATCH($C1218,'Policy Characteristics'!$C:$C,0)))</f>
        <v>0.01</v>
      </c>
      <c r="O1218" s="354" t="str">
        <f>IF(ISBLANK(INDEX('Policy Characteristics'!I:I,MATCH($C1218,'Policy Characteristics'!$C:$C,0))),"",INDEX('Policy Characteristics'!I:I,MATCH($C1218,'Policy Characteristics'!$C:$C,0)))</f>
        <v>% of fuel shifted</v>
      </c>
      <c r="P1218" s="354" t="str">
        <f>IF(ISBLANK(INDEX('Policy Characteristics'!J:J,MATCH($C1218,'Policy Characteristics'!$C:$C,0))),"",INDEX('Policy Characteristics'!J:J,MATCH($C1218,'Policy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8" s="354" t="str">
        <f>IF(ISBLANK(INDEX('Policy Characteristics'!K:K,MATCH($C1218,'Policy Characteristics'!$C:$C,0))),"",INDEX('Policy Characteristics'!K:K,MATCH($C1218,'Policy Characteristics'!$C:$C,0)))</f>
        <v>industry-ag-main.html#fuel-switching</v>
      </c>
      <c r="R1218" s="354" t="str">
        <f>IF(ISBLANK(INDEX('Policy Characteristics'!L:L,MATCH($C1218,'Policy Characteristics'!$C:$C,0))),"",INDEX('Policy Characteristics'!L:L,MATCH($C1218,'Policy Characteristics'!$C:$C,0)))</f>
        <v>industry-elec-and-hydrogen.html</v>
      </c>
    </row>
    <row r="1219" spans="1:18" s="345" customFormat="1" ht="19.899999999999999" customHeight="1">
      <c r="A1219" s="354" t="str">
        <f>IF(ISBLANK(INDEX('Policy Characteristics'!A:A,MATCH($C1219,'Policy Characteristics'!$C:$C,0))),"",INDEX('Policy Characteristics'!A:A,MATCH($C1219,'Policy Characteristics'!$C:$C,0)))</f>
        <v>Industry</v>
      </c>
      <c r="B1219" s="366" t="str">
        <f>IF(ISBLANK(INDEX('Policy Characteristics'!B:B,MATCH($C1219,'Policy Characteristics'!$C:$C,0))),"",INDEX('Policy Characteristics'!B:B,MATCH($C1219,'Policy Characteristics'!$C:$C,0)))</f>
        <v>Hydrogen Combustion</v>
      </c>
      <c r="C1219" s="354" t="str">
        <f t="shared" si="47"/>
        <v>Fraction of Eligible Industrial Energy Use Shifted to Hydrogen</v>
      </c>
      <c r="D1219" s="348" t="s">
        <v>804</v>
      </c>
      <c r="E1219" t="s">
        <v>838</v>
      </c>
      <c r="F1219" t="s">
        <v>805</v>
      </c>
      <c r="G1219" s="253" t="s">
        <v>839</v>
      </c>
      <c r="H1219" s="18">
        <v>2114</v>
      </c>
      <c r="I1219" s="367" t="s">
        <v>670</v>
      </c>
      <c r="J1219" s="368" t="str">
        <f>IF(ISBLANK(INDEX('Policy Characteristics'!D:D,MATCH($C1219,'Policy Characteristics'!$C:$C,0))),"",INDEX('Policy Characteristics'!D:D,MATCH($C1219,'Policy Characteristics'!$C:$C,0)))</f>
        <v>Hydrogen Combustion</v>
      </c>
      <c r="K1219" s="354" t="str">
        <f>IF(ISBLANK(INDEX('Policy Characteristics'!E:E,MATCH($C1219,'Policy Characteristics'!$C:$C,0))),"",INDEX('Policy Characteristics'!E:E,MATCH($C1219,'Policy Characteristics'!$C:$C,0)))</f>
        <v>indst shift to hydrogen</v>
      </c>
      <c r="L1219" s="222">
        <f>IF(ISBLANK(INDEX('Policy Characteristics'!F:F,MATCH($C1219,'Policy Characteristics'!$C:$C,0))),"",INDEX('Policy Characteristics'!F:F,MATCH($C1219,'Policy Characteristics'!$C:$C,0)))</f>
        <v>0</v>
      </c>
      <c r="M1219" s="222">
        <f>IF(ISBLANK(INDEX('Policy Characteristics'!G:G,MATCH($C1219,'Policy Characteristics'!$C:$C,0))),"",INDEX('Policy Characteristics'!G:G,MATCH($C1219,'Policy Characteristics'!$C:$C,0)))</f>
        <v>1</v>
      </c>
      <c r="N1219" s="222">
        <f>IF(ISBLANK(INDEX('Policy Characteristics'!H:H,MATCH($C1219,'Policy Characteristics'!$C:$C,0))),"",INDEX('Policy Characteristics'!H:H,MATCH($C1219,'Policy Characteristics'!$C:$C,0)))</f>
        <v>0.01</v>
      </c>
      <c r="O1219" s="354" t="str">
        <f>IF(ISBLANK(INDEX('Policy Characteristics'!I:I,MATCH($C1219,'Policy Characteristics'!$C:$C,0))),"",INDEX('Policy Characteristics'!I:I,MATCH($C1219,'Policy Characteristics'!$C:$C,0)))</f>
        <v>% of fuel shifted</v>
      </c>
      <c r="P1219" s="354" t="str">
        <f>IF(ISBLANK(INDEX('Policy Characteristics'!J:J,MATCH($C1219,'Policy Characteristics'!$C:$C,0))),"",INDEX('Policy Characteristics'!J:J,MATCH($C1219,'Policy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9" s="354" t="str">
        <f>IF(ISBLANK(INDEX('Policy Characteristics'!K:K,MATCH($C1219,'Policy Characteristics'!$C:$C,0))),"",INDEX('Policy Characteristics'!K:K,MATCH($C1219,'Policy Characteristics'!$C:$C,0)))</f>
        <v>industry-ag-main.html#fuel-switching</v>
      </c>
      <c r="R1219" s="354" t="str">
        <f>IF(ISBLANK(INDEX('Policy Characteristics'!L:L,MATCH($C1219,'Policy Characteristics'!$C:$C,0))),"",INDEX('Policy Characteristics'!L:L,MATCH($C1219,'Policy Characteristics'!$C:$C,0)))</f>
        <v>industry-elec-and-hydrogen.html</v>
      </c>
    </row>
    <row r="1220" spans="1:18" s="345" customFormat="1" ht="19.899999999999999" customHeight="1">
      <c r="A1220" s="354" t="str">
        <f>IF(ISBLANK(INDEX('Policy Characteristics'!A:A,MATCH($C1220,'Policy Characteristics'!$C:$C,0))),"",INDEX('Policy Characteristics'!A:A,MATCH($C1220,'Policy Characteristics'!$C:$C,0)))</f>
        <v>Industry</v>
      </c>
      <c r="B1220" s="366" t="str">
        <f>IF(ISBLANK(INDEX('Policy Characteristics'!B:B,MATCH($C1220,'Policy Characteristics'!$C:$C,0))),"",INDEX('Policy Characteristics'!B:B,MATCH($C1220,'Policy Characteristics'!$C:$C,0)))</f>
        <v>Hydrogen Combustion</v>
      </c>
      <c r="C1220" s="354" t="str">
        <f t="shared" si="47"/>
        <v>Fraction of Eligible Industrial Energy Use Shifted to Hydrogen</v>
      </c>
      <c r="D1220" s="348" t="s">
        <v>804</v>
      </c>
      <c r="E1220" t="s">
        <v>840</v>
      </c>
      <c r="F1220" t="s">
        <v>805</v>
      </c>
      <c r="G1220" s="253" t="s">
        <v>841</v>
      </c>
      <c r="H1220" s="18">
        <v>2115</v>
      </c>
      <c r="I1220" s="367" t="s">
        <v>670</v>
      </c>
      <c r="J1220" s="368" t="str">
        <f>IF(ISBLANK(INDEX('Policy Characteristics'!D:D,MATCH($C1220,'Policy Characteristics'!$C:$C,0))),"",INDEX('Policy Characteristics'!D:D,MATCH($C1220,'Policy Characteristics'!$C:$C,0)))</f>
        <v>Hydrogen Combustion</v>
      </c>
      <c r="K1220" s="354" t="str">
        <f>IF(ISBLANK(INDEX('Policy Characteristics'!E:E,MATCH($C1220,'Policy Characteristics'!$C:$C,0))),"",INDEX('Policy Characteristics'!E:E,MATCH($C1220,'Policy Characteristics'!$C:$C,0)))</f>
        <v>indst shift to hydrogen</v>
      </c>
      <c r="L1220" s="222">
        <f>IF(ISBLANK(INDEX('Policy Characteristics'!F:F,MATCH($C1220,'Policy Characteristics'!$C:$C,0))),"",INDEX('Policy Characteristics'!F:F,MATCH($C1220,'Policy Characteristics'!$C:$C,0)))</f>
        <v>0</v>
      </c>
      <c r="M1220" s="222">
        <f>IF(ISBLANK(INDEX('Policy Characteristics'!G:G,MATCH($C1220,'Policy Characteristics'!$C:$C,0))),"",INDEX('Policy Characteristics'!G:G,MATCH($C1220,'Policy Characteristics'!$C:$C,0)))</f>
        <v>1</v>
      </c>
      <c r="N1220" s="222">
        <f>IF(ISBLANK(INDEX('Policy Characteristics'!H:H,MATCH($C1220,'Policy Characteristics'!$C:$C,0))),"",INDEX('Policy Characteristics'!H:H,MATCH($C1220,'Policy Characteristics'!$C:$C,0)))</f>
        <v>0.01</v>
      </c>
      <c r="O1220" s="354" t="str">
        <f>IF(ISBLANK(INDEX('Policy Characteristics'!I:I,MATCH($C1220,'Policy Characteristics'!$C:$C,0))),"",INDEX('Policy Characteristics'!I:I,MATCH($C1220,'Policy Characteristics'!$C:$C,0)))</f>
        <v>% of fuel shifted</v>
      </c>
      <c r="P1220" s="354" t="str">
        <f>IF(ISBLANK(INDEX('Policy Characteristics'!J:J,MATCH($C1220,'Policy Characteristics'!$C:$C,0))),"",INDEX('Policy Characteristics'!J:J,MATCH($C1220,'Policy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0" s="354" t="str">
        <f>IF(ISBLANK(INDEX('Policy Characteristics'!K:K,MATCH($C1220,'Policy Characteristics'!$C:$C,0))),"",INDEX('Policy Characteristics'!K:K,MATCH($C1220,'Policy Characteristics'!$C:$C,0)))</f>
        <v>industry-ag-main.html#fuel-switching</v>
      </c>
      <c r="R1220" s="354" t="str">
        <f>IF(ISBLANK(INDEX('Policy Characteristics'!L:L,MATCH($C1220,'Policy Characteristics'!$C:$C,0))),"",INDEX('Policy Characteristics'!L:L,MATCH($C1220,'Policy Characteristics'!$C:$C,0)))</f>
        <v>industry-elec-and-hydrogen.html</v>
      </c>
    </row>
    <row r="1221" spans="1:18" s="345" customFormat="1" ht="19.899999999999999" customHeight="1">
      <c r="A1221" s="354" t="str">
        <f>IF(ISBLANK(INDEX('Policy Characteristics'!A:A,MATCH($C1221,'Policy Characteristics'!$C:$C,0))),"",INDEX('Policy Characteristics'!A:A,MATCH($C1221,'Policy Characteristics'!$C:$C,0)))</f>
        <v>Industry</v>
      </c>
      <c r="B1221" s="366" t="str">
        <f>IF(ISBLANK(INDEX('Policy Characteristics'!B:B,MATCH($C1221,'Policy Characteristics'!$C:$C,0))),"",INDEX('Policy Characteristics'!B:B,MATCH($C1221,'Policy Characteristics'!$C:$C,0)))</f>
        <v>Hydrogen Combustion</v>
      </c>
      <c r="C1221" s="354" t="str">
        <f t="shared" si="47"/>
        <v>Fraction of Eligible Industrial Energy Use Shifted to Hydrogen</v>
      </c>
      <c r="D1221" s="348" t="s">
        <v>804</v>
      </c>
      <c r="E1221" t="s">
        <v>842</v>
      </c>
      <c r="F1221" t="s">
        <v>805</v>
      </c>
      <c r="G1221" s="253" t="s">
        <v>843</v>
      </c>
      <c r="H1221" s="18">
        <v>2116</v>
      </c>
      <c r="I1221" s="367" t="s">
        <v>670</v>
      </c>
      <c r="J1221" s="368" t="str">
        <f>IF(ISBLANK(INDEX('Policy Characteristics'!D:D,MATCH($C1221,'Policy Characteristics'!$C:$C,0))),"",INDEX('Policy Characteristics'!D:D,MATCH($C1221,'Policy Characteristics'!$C:$C,0)))</f>
        <v>Hydrogen Combustion</v>
      </c>
      <c r="K1221" s="354" t="str">
        <f>IF(ISBLANK(INDEX('Policy Characteristics'!E:E,MATCH($C1221,'Policy Characteristics'!$C:$C,0))),"",INDEX('Policy Characteristics'!E:E,MATCH($C1221,'Policy Characteristics'!$C:$C,0)))</f>
        <v>indst shift to hydrogen</v>
      </c>
      <c r="L1221" s="222">
        <f>IF(ISBLANK(INDEX('Policy Characteristics'!F:F,MATCH($C1221,'Policy Characteristics'!$C:$C,0))),"",INDEX('Policy Characteristics'!F:F,MATCH($C1221,'Policy Characteristics'!$C:$C,0)))</f>
        <v>0</v>
      </c>
      <c r="M1221" s="222">
        <f>IF(ISBLANK(INDEX('Policy Characteristics'!G:G,MATCH($C1221,'Policy Characteristics'!$C:$C,0))),"",INDEX('Policy Characteristics'!G:G,MATCH($C1221,'Policy Characteristics'!$C:$C,0)))</f>
        <v>1</v>
      </c>
      <c r="N1221" s="222">
        <f>IF(ISBLANK(INDEX('Policy Characteristics'!H:H,MATCH($C1221,'Policy Characteristics'!$C:$C,0))),"",INDEX('Policy Characteristics'!H:H,MATCH($C1221,'Policy Characteristics'!$C:$C,0)))</f>
        <v>0.01</v>
      </c>
      <c r="O1221" s="354" t="str">
        <f>IF(ISBLANK(INDEX('Policy Characteristics'!I:I,MATCH($C1221,'Policy Characteristics'!$C:$C,0))),"",INDEX('Policy Characteristics'!I:I,MATCH($C1221,'Policy Characteristics'!$C:$C,0)))</f>
        <v>% of fuel shifted</v>
      </c>
      <c r="P1221" s="354" t="str">
        <f>IF(ISBLANK(INDEX('Policy Characteristics'!J:J,MATCH($C1221,'Policy Characteristics'!$C:$C,0))),"",INDEX('Policy Characteristics'!J:J,MATCH($C1221,'Policy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1" s="354" t="str">
        <f>IF(ISBLANK(INDEX('Policy Characteristics'!K:K,MATCH($C1221,'Policy Characteristics'!$C:$C,0))),"",INDEX('Policy Characteristics'!K:K,MATCH($C1221,'Policy Characteristics'!$C:$C,0)))</f>
        <v>industry-ag-main.html#fuel-switching</v>
      </c>
      <c r="R1221" s="354" t="str">
        <f>IF(ISBLANK(INDEX('Policy Characteristics'!L:L,MATCH($C1221,'Policy Characteristics'!$C:$C,0))),"",INDEX('Policy Characteristics'!L:L,MATCH($C1221,'Policy Characteristics'!$C:$C,0)))</f>
        <v>industry-elec-and-hydrogen.html</v>
      </c>
    </row>
    <row r="1222" spans="1:18" s="345" customFormat="1" ht="19.899999999999999" customHeight="1">
      <c r="A1222" s="354" t="str">
        <f>IF(ISBLANK(INDEX('Policy Characteristics'!A:A,MATCH($C1222,'Policy Characteristics'!$C:$C,0))),"",INDEX('Policy Characteristics'!A:A,MATCH($C1222,'Policy Characteristics'!$C:$C,0)))</f>
        <v>Industry</v>
      </c>
      <c r="B1222" s="366" t="str">
        <f>IF(ISBLANK(INDEX('Policy Characteristics'!B:B,MATCH($C1222,'Policy Characteristics'!$C:$C,0))),"",INDEX('Policy Characteristics'!B:B,MATCH($C1222,'Policy Characteristics'!$C:$C,0)))</f>
        <v>Hydrogen Combustion</v>
      </c>
      <c r="C1222" s="354" t="str">
        <f t="shared" si="47"/>
        <v>Fraction of Eligible Industrial Energy Use Shifted to Hydrogen</v>
      </c>
      <c r="D1222" s="348" t="s">
        <v>804</v>
      </c>
      <c r="E1222" t="s">
        <v>844</v>
      </c>
      <c r="F1222" t="s">
        <v>805</v>
      </c>
      <c r="G1222" s="253" t="s">
        <v>845</v>
      </c>
      <c r="H1222" s="18">
        <v>2117</v>
      </c>
      <c r="I1222" s="367" t="s">
        <v>670</v>
      </c>
      <c r="J1222" s="368" t="str">
        <f>IF(ISBLANK(INDEX('Policy Characteristics'!D:D,MATCH($C1222,'Policy Characteristics'!$C:$C,0))),"",INDEX('Policy Characteristics'!D:D,MATCH($C1222,'Policy Characteristics'!$C:$C,0)))</f>
        <v>Hydrogen Combustion</v>
      </c>
      <c r="K1222" s="354" t="str">
        <f>IF(ISBLANK(INDEX('Policy Characteristics'!E:E,MATCH($C1222,'Policy Characteristics'!$C:$C,0))),"",INDEX('Policy Characteristics'!E:E,MATCH($C1222,'Policy Characteristics'!$C:$C,0)))</f>
        <v>indst shift to hydrogen</v>
      </c>
      <c r="L1222" s="222">
        <f>IF(ISBLANK(INDEX('Policy Characteristics'!F:F,MATCH($C1222,'Policy Characteristics'!$C:$C,0))),"",INDEX('Policy Characteristics'!F:F,MATCH($C1222,'Policy Characteristics'!$C:$C,0)))</f>
        <v>0</v>
      </c>
      <c r="M1222" s="222">
        <f>IF(ISBLANK(INDEX('Policy Characteristics'!G:G,MATCH($C1222,'Policy Characteristics'!$C:$C,0))),"",INDEX('Policy Characteristics'!G:G,MATCH($C1222,'Policy Characteristics'!$C:$C,0)))</f>
        <v>1</v>
      </c>
      <c r="N1222" s="222">
        <f>IF(ISBLANK(INDEX('Policy Characteristics'!H:H,MATCH($C1222,'Policy Characteristics'!$C:$C,0))),"",INDEX('Policy Characteristics'!H:H,MATCH($C1222,'Policy Characteristics'!$C:$C,0)))</f>
        <v>0.01</v>
      </c>
      <c r="O1222" s="354" t="str">
        <f>IF(ISBLANK(INDEX('Policy Characteristics'!I:I,MATCH($C1222,'Policy Characteristics'!$C:$C,0))),"",INDEX('Policy Characteristics'!I:I,MATCH($C1222,'Policy Characteristics'!$C:$C,0)))</f>
        <v>% of fuel shifted</v>
      </c>
      <c r="P1222" s="354" t="str">
        <f>IF(ISBLANK(INDEX('Policy Characteristics'!J:J,MATCH($C1222,'Policy Characteristics'!$C:$C,0))),"",INDEX('Policy Characteristics'!J:J,MATCH($C1222,'Policy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2" s="354" t="str">
        <f>IF(ISBLANK(INDEX('Policy Characteristics'!K:K,MATCH($C1222,'Policy Characteristics'!$C:$C,0))),"",INDEX('Policy Characteristics'!K:K,MATCH($C1222,'Policy Characteristics'!$C:$C,0)))</f>
        <v>industry-ag-main.html#fuel-switching</v>
      </c>
      <c r="R1222" s="354" t="str">
        <f>IF(ISBLANK(INDEX('Policy Characteristics'!L:L,MATCH($C1222,'Policy Characteristics'!$C:$C,0))),"",INDEX('Policy Characteristics'!L:L,MATCH($C1222,'Policy Characteristics'!$C:$C,0)))</f>
        <v>industry-elec-and-hydrogen.html</v>
      </c>
    </row>
    <row r="1223" spans="1:18" s="345" customFormat="1" ht="19.899999999999999" customHeight="1">
      <c r="A1223" s="354" t="str">
        <f>IF(ISBLANK(INDEX('Policy Characteristics'!A:A,MATCH($C1223,'Policy Characteristics'!$C:$C,0))),"",INDEX('Policy Characteristics'!A:A,MATCH($C1223,'Policy Characteristics'!$C:$C,0)))</f>
        <v>Industry</v>
      </c>
      <c r="B1223" s="366" t="str">
        <f>IF(ISBLANK(INDEX('Policy Characteristics'!B:B,MATCH($C1223,'Policy Characteristics'!$C:$C,0))),"",INDEX('Policy Characteristics'!B:B,MATCH($C1223,'Policy Characteristics'!$C:$C,0)))</f>
        <v>Hydrogen Combustion</v>
      </c>
      <c r="C1223" s="354" t="str">
        <f t="shared" si="47"/>
        <v>Fraction of Eligible Industrial Energy Use Shifted to Hydrogen</v>
      </c>
      <c r="D1223" s="348" t="s">
        <v>804</v>
      </c>
      <c r="E1223" t="s">
        <v>846</v>
      </c>
      <c r="F1223" t="s">
        <v>805</v>
      </c>
      <c r="G1223" s="253" t="s">
        <v>847</v>
      </c>
      <c r="H1223" s="18">
        <v>2118</v>
      </c>
      <c r="I1223" s="367" t="s">
        <v>680</v>
      </c>
      <c r="J1223" s="368" t="str">
        <f>IF(ISBLANK(INDEX('Policy Characteristics'!D:D,MATCH($C1223,'Policy Characteristics'!$C:$C,0))),"",INDEX('Policy Characteristics'!D:D,MATCH($C1223,'Policy Characteristics'!$C:$C,0)))</f>
        <v>Hydrogen Combustion</v>
      </c>
      <c r="K1223" s="354" t="str">
        <f>IF(ISBLANK(INDEX('Policy Characteristics'!E:E,MATCH($C1223,'Policy Characteristics'!$C:$C,0))),"",INDEX('Policy Characteristics'!E:E,MATCH($C1223,'Policy Characteristics'!$C:$C,0)))</f>
        <v>indst shift to hydrogen</v>
      </c>
      <c r="L1223" s="222">
        <f>IF(ISBLANK(INDEX('Policy Characteristics'!F:F,MATCH($C1223,'Policy Characteristics'!$C:$C,0))),"",INDEX('Policy Characteristics'!F:F,MATCH($C1223,'Policy Characteristics'!$C:$C,0)))</f>
        <v>0</v>
      </c>
      <c r="M1223" s="222">
        <f>IF(ISBLANK(INDEX('Policy Characteristics'!G:G,MATCH($C1223,'Policy Characteristics'!$C:$C,0))),"",INDEX('Policy Characteristics'!G:G,MATCH($C1223,'Policy Characteristics'!$C:$C,0)))</f>
        <v>1</v>
      </c>
      <c r="N1223" s="222">
        <f>IF(ISBLANK(INDEX('Policy Characteristics'!H:H,MATCH($C1223,'Policy Characteristics'!$C:$C,0))),"",INDEX('Policy Characteristics'!H:H,MATCH($C1223,'Policy Characteristics'!$C:$C,0)))</f>
        <v>0.01</v>
      </c>
      <c r="O1223" s="354" t="str">
        <f>IF(ISBLANK(INDEX('Policy Characteristics'!I:I,MATCH($C1223,'Policy Characteristics'!$C:$C,0))),"",INDEX('Policy Characteristics'!I:I,MATCH($C1223,'Policy Characteristics'!$C:$C,0)))</f>
        <v>% of fuel shifted</v>
      </c>
      <c r="P1223" s="354" t="str">
        <f>IF(ISBLANK(INDEX('Policy Characteristics'!J:J,MATCH($C1223,'Policy Characteristics'!$C:$C,0))),"",INDEX('Policy Characteristics'!J:J,MATCH($C1223,'Policy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3" s="354" t="str">
        <f>IF(ISBLANK(INDEX('Policy Characteristics'!K:K,MATCH($C1223,'Policy Characteristics'!$C:$C,0))),"",INDEX('Policy Characteristics'!K:K,MATCH($C1223,'Policy Characteristics'!$C:$C,0)))</f>
        <v>industry-ag-main.html#fuel-switching</v>
      </c>
      <c r="R1223" s="354" t="str">
        <f>IF(ISBLANK(INDEX('Policy Characteristics'!L:L,MATCH($C1223,'Policy Characteristics'!$C:$C,0))),"",INDEX('Policy Characteristics'!L:L,MATCH($C1223,'Policy Characteristics'!$C:$C,0)))</f>
        <v>industry-elec-and-hydrogen.html</v>
      </c>
    </row>
    <row r="1224" spans="1:18" s="345" customFormat="1" ht="19.899999999999999" customHeight="1">
      <c r="A1224" s="354" t="str">
        <f>IF(ISBLANK(INDEX('Policy Characteristics'!A:A,MATCH($C1224,'Policy Characteristics'!$C:$C,0))),"",INDEX('Policy Characteristics'!A:A,MATCH($C1224,'Policy Characteristics'!$C:$C,0)))</f>
        <v>Industry</v>
      </c>
      <c r="B1224" s="366" t="str">
        <f>IF(ISBLANK(INDEX('Policy Characteristics'!B:B,MATCH($C1224,'Policy Characteristics'!$C:$C,0))),"",INDEX('Policy Characteristics'!B:B,MATCH($C1224,'Policy Characteristics'!$C:$C,0)))</f>
        <v>Hydrogen Combustion</v>
      </c>
      <c r="C1224" s="354" t="str">
        <f t="shared" si="47"/>
        <v>Fraction of Eligible Industrial Energy Use Shifted to Hydrogen</v>
      </c>
      <c r="D1224" s="348" t="s">
        <v>804</v>
      </c>
      <c r="E1224" t="s">
        <v>848</v>
      </c>
      <c r="F1224" t="s">
        <v>805</v>
      </c>
      <c r="G1224" s="253" t="s">
        <v>849</v>
      </c>
      <c r="H1224" s="18">
        <v>2119</v>
      </c>
      <c r="I1224" s="367" t="s">
        <v>680</v>
      </c>
      <c r="J1224" s="368" t="str">
        <f>IF(ISBLANK(INDEX('Policy Characteristics'!D:D,MATCH($C1224,'Policy Characteristics'!$C:$C,0))),"",INDEX('Policy Characteristics'!D:D,MATCH($C1224,'Policy Characteristics'!$C:$C,0)))</f>
        <v>Hydrogen Combustion</v>
      </c>
      <c r="K1224" s="354" t="str">
        <f>IF(ISBLANK(INDEX('Policy Characteristics'!E:E,MATCH($C1224,'Policy Characteristics'!$C:$C,0))),"",INDEX('Policy Characteristics'!E:E,MATCH($C1224,'Policy Characteristics'!$C:$C,0)))</f>
        <v>indst shift to hydrogen</v>
      </c>
      <c r="L1224" s="222">
        <f>IF(ISBLANK(INDEX('Policy Characteristics'!F:F,MATCH($C1224,'Policy Characteristics'!$C:$C,0))),"",INDEX('Policy Characteristics'!F:F,MATCH($C1224,'Policy Characteristics'!$C:$C,0)))</f>
        <v>0</v>
      </c>
      <c r="M1224" s="222">
        <f>IF(ISBLANK(INDEX('Policy Characteristics'!G:G,MATCH($C1224,'Policy Characteristics'!$C:$C,0))),"",INDEX('Policy Characteristics'!G:G,MATCH($C1224,'Policy Characteristics'!$C:$C,0)))</f>
        <v>1</v>
      </c>
      <c r="N1224" s="222">
        <f>IF(ISBLANK(INDEX('Policy Characteristics'!H:H,MATCH($C1224,'Policy Characteristics'!$C:$C,0))),"",INDEX('Policy Characteristics'!H:H,MATCH($C1224,'Policy Characteristics'!$C:$C,0)))</f>
        <v>0.01</v>
      </c>
      <c r="O1224" s="354" t="str">
        <f>IF(ISBLANK(INDEX('Policy Characteristics'!I:I,MATCH($C1224,'Policy Characteristics'!$C:$C,0))),"",INDEX('Policy Characteristics'!I:I,MATCH($C1224,'Policy Characteristics'!$C:$C,0)))</f>
        <v>% of fuel shifted</v>
      </c>
      <c r="P1224" s="354" t="str">
        <f>IF(ISBLANK(INDEX('Policy Characteristics'!J:J,MATCH($C1224,'Policy Characteristics'!$C:$C,0))),"",INDEX('Policy Characteristics'!J:J,MATCH($C1224,'Policy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4" s="354" t="str">
        <f>IF(ISBLANK(INDEX('Policy Characteristics'!K:K,MATCH($C1224,'Policy Characteristics'!$C:$C,0))),"",INDEX('Policy Characteristics'!K:K,MATCH($C1224,'Policy Characteristics'!$C:$C,0)))</f>
        <v>industry-ag-main.html#fuel-switching</v>
      </c>
      <c r="R1224" s="354" t="str">
        <f>IF(ISBLANK(INDEX('Policy Characteristics'!L:L,MATCH($C1224,'Policy Characteristics'!$C:$C,0))),"",INDEX('Policy Characteristics'!L:L,MATCH($C1224,'Policy Characteristics'!$C:$C,0)))</f>
        <v>industry-elec-and-hydrogen.html</v>
      </c>
    </row>
    <row r="1225" spans="1:18" s="345" customFormat="1" ht="19.899999999999999" customHeight="1">
      <c r="A1225" s="354" t="str">
        <f>IF(ISBLANK(INDEX('Policy Characteristics'!A:A,MATCH($C1225,'Policy Characteristics'!$C:$C,0))),"",INDEX('Policy Characteristics'!A:A,MATCH($C1225,'Policy Characteristics'!$C:$C,0)))</f>
        <v>Industry</v>
      </c>
      <c r="B1225" s="366" t="str">
        <f>IF(ISBLANK(INDEX('Policy Characteristics'!B:B,MATCH($C1225,'Policy Characteristics'!$C:$C,0))),"",INDEX('Policy Characteristics'!B:B,MATCH($C1225,'Policy Characteristics'!$C:$C,0)))</f>
        <v>Hydrogen Combustion</v>
      </c>
      <c r="C1225" s="354" t="str">
        <f t="shared" si="47"/>
        <v>Fraction of Eligible Industrial Energy Use Shifted to Hydrogen</v>
      </c>
      <c r="D1225" s="348" t="s">
        <v>804</v>
      </c>
      <c r="E1225" t="s">
        <v>850</v>
      </c>
      <c r="F1225" t="s">
        <v>805</v>
      </c>
      <c r="G1225" s="253" t="s">
        <v>851</v>
      </c>
      <c r="H1225" s="18">
        <v>2120</v>
      </c>
      <c r="I1225" s="367" t="s">
        <v>680</v>
      </c>
      <c r="J1225" s="368" t="str">
        <f>IF(ISBLANK(INDEX('Policy Characteristics'!D:D,MATCH($C1225,'Policy Characteristics'!$C:$C,0))),"",INDEX('Policy Characteristics'!D:D,MATCH($C1225,'Policy Characteristics'!$C:$C,0)))</f>
        <v>Hydrogen Combustion</v>
      </c>
      <c r="K1225" s="354" t="str">
        <f>IF(ISBLANK(INDEX('Policy Characteristics'!E:E,MATCH($C1225,'Policy Characteristics'!$C:$C,0))),"",INDEX('Policy Characteristics'!E:E,MATCH($C1225,'Policy Characteristics'!$C:$C,0)))</f>
        <v>indst shift to hydrogen</v>
      </c>
      <c r="L1225" s="222">
        <f>IF(ISBLANK(INDEX('Policy Characteristics'!F:F,MATCH($C1225,'Policy Characteristics'!$C:$C,0))),"",INDEX('Policy Characteristics'!F:F,MATCH($C1225,'Policy Characteristics'!$C:$C,0)))</f>
        <v>0</v>
      </c>
      <c r="M1225" s="222">
        <f>IF(ISBLANK(INDEX('Policy Characteristics'!G:G,MATCH($C1225,'Policy Characteristics'!$C:$C,0))),"",INDEX('Policy Characteristics'!G:G,MATCH($C1225,'Policy Characteristics'!$C:$C,0)))</f>
        <v>1</v>
      </c>
      <c r="N1225" s="222">
        <f>IF(ISBLANK(INDEX('Policy Characteristics'!H:H,MATCH($C1225,'Policy Characteristics'!$C:$C,0))),"",INDEX('Policy Characteristics'!H:H,MATCH($C1225,'Policy Characteristics'!$C:$C,0)))</f>
        <v>0.01</v>
      </c>
      <c r="O1225" s="354" t="str">
        <f>IF(ISBLANK(INDEX('Policy Characteristics'!I:I,MATCH($C1225,'Policy Characteristics'!$C:$C,0))),"",INDEX('Policy Characteristics'!I:I,MATCH($C1225,'Policy Characteristics'!$C:$C,0)))</f>
        <v>% of fuel shifted</v>
      </c>
      <c r="P1225" s="354" t="str">
        <f>IF(ISBLANK(INDEX('Policy Characteristics'!J:J,MATCH($C1225,'Policy Characteristics'!$C:$C,0))),"",INDEX('Policy Characteristics'!J:J,MATCH($C1225,'Policy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5" s="354" t="str">
        <f>IF(ISBLANK(INDEX('Policy Characteristics'!K:K,MATCH($C1225,'Policy Characteristics'!$C:$C,0))),"",INDEX('Policy Characteristics'!K:K,MATCH($C1225,'Policy Characteristics'!$C:$C,0)))</f>
        <v>industry-ag-main.html#fuel-switching</v>
      </c>
      <c r="R1225" s="354" t="str">
        <f>IF(ISBLANK(INDEX('Policy Characteristics'!L:L,MATCH($C1225,'Policy Characteristics'!$C:$C,0))),"",INDEX('Policy Characteristics'!L:L,MATCH($C1225,'Policy Characteristics'!$C:$C,0)))</f>
        <v>industry-elec-and-hydrogen.html</v>
      </c>
    </row>
    <row r="1226" spans="1:18" s="345" customFormat="1" ht="19.899999999999999" customHeight="1">
      <c r="A1226" s="354" t="str">
        <f>IF(ISBLANK(INDEX('Policy Characteristics'!A:A,MATCH($C1226,'Policy Characteristics'!$C:$C,0))),"",INDEX('Policy Characteristics'!A:A,MATCH($C1226,'Policy Characteristics'!$C:$C,0)))</f>
        <v>Industry</v>
      </c>
      <c r="B1226" s="366" t="str">
        <f>IF(ISBLANK(INDEX('Policy Characteristics'!B:B,MATCH($C1226,'Policy Characteristics'!$C:$C,0))),"",INDEX('Policy Characteristics'!B:B,MATCH($C1226,'Policy Characteristics'!$C:$C,0)))</f>
        <v>Hydrogen Combustion</v>
      </c>
      <c r="C1226" s="354" t="str">
        <f t="shared" si="47"/>
        <v>Fraction of Eligible Industrial Energy Use Shifted to Hydrogen</v>
      </c>
      <c r="D1226" s="348" t="s">
        <v>804</v>
      </c>
      <c r="E1226" t="s">
        <v>852</v>
      </c>
      <c r="F1226" t="s">
        <v>805</v>
      </c>
      <c r="G1226" s="253" t="s">
        <v>852</v>
      </c>
      <c r="H1226" s="18">
        <v>2121</v>
      </c>
      <c r="I1226" s="367" t="s">
        <v>680</v>
      </c>
      <c r="J1226" s="368" t="str">
        <f>IF(ISBLANK(INDEX('Policy Characteristics'!D:D,MATCH($C1226,'Policy Characteristics'!$C:$C,0))),"",INDEX('Policy Characteristics'!D:D,MATCH($C1226,'Policy Characteristics'!$C:$C,0)))</f>
        <v>Hydrogen Combustion</v>
      </c>
      <c r="K1226" s="354" t="str">
        <f>IF(ISBLANK(INDEX('Policy Characteristics'!E:E,MATCH($C1226,'Policy Characteristics'!$C:$C,0))),"",INDEX('Policy Characteristics'!E:E,MATCH($C1226,'Policy Characteristics'!$C:$C,0)))</f>
        <v>indst shift to hydrogen</v>
      </c>
      <c r="L1226" s="222">
        <f>IF(ISBLANK(INDEX('Policy Characteristics'!F:F,MATCH($C1226,'Policy Characteristics'!$C:$C,0))),"",INDEX('Policy Characteristics'!F:F,MATCH($C1226,'Policy Characteristics'!$C:$C,0)))</f>
        <v>0</v>
      </c>
      <c r="M1226" s="222">
        <f>IF(ISBLANK(INDEX('Policy Characteristics'!G:G,MATCH($C1226,'Policy Characteristics'!$C:$C,0))),"",INDEX('Policy Characteristics'!G:G,MATCH($C1226,'Policy Characteristics'!$C:$C,0)))</f>
        <v>1</v>
      </c>
      <c r="N1226" s="222">
        <f>IF(ISBLANK(INDEX('Policy Characteristics'!H:H,MATCH($C1226,'Policy Characteristics'!$C:$C,0))),"",INDEX('Policy Characteristics'!H:H,MATCH($C1226,'Policy Characteristics'!$C:$C,0)))</f>
        <v>0.01</v>
      </c>
      <c r="O1226" s="354" t="str">
        <f>IF(ISBLANK(INDEX('Policy Characteristics'!I:I,MATCH($C1226,'Policy Characteristics'!$C:$C,0))),"",INDEX('Policy Characteristics'!I:I,MATCH($C1226,'Policy Characteristics'!$C:$C,0)))</f>
        <v>% of fuel shifted</v>
      </c>
      <c r="P1226" s="354" t="str">
        <f>IF(ISBLANK(INDEX('Policy Characteristics'!J:J,MATCH($C1226,'Policy Characteristics'!$C:$C,0))),"",INDEX('Policy Characteristics'!J:J,MATCH($C1226,'Policy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6" s="354" t="str">
        <f>IF(ISBLANK(INDEX('Policy Characteristics'!K:K,MATCH($C1226,'Policy Characteristics'!$C:$C,0))),"",INDEX('Policy Characteristics'!K:K,MATCH($C1226,'Policy Characteristics'!$C:$C,0)))</f>
        <v>industry-ag-main.html#fuel-switching</v>
      </c>
      <c r="R1226" s="354" t="str">
        <f>IF(ISBLANK(INDEX('Policy Characteristics'!L:L,MATCH($C1226,'Policy Characteristics'!$C:$C,0))),"",INDEX('Policy Characteristics'!L:L,MATCH($C1226,'Policy Characteristics'!$C:$C,0)))</f>
        <v>industry-elec-and-hydrogen.html</v>
      </c>
    </row>
    <row r="1227" spans="1:18" s="345" customFormat="1" ht="19.899999999999999" customHeight="1">
      <c r="A1227" s="354" t="str">
        <f>IF(ISBLANK(INDEX('Policy Characteristics'!A:A,MATCH($C1227,'Policy Characteristics'!$C:$C,0))),"",INDEX('Policy Characteristics'!A:A,MATCH($C1227,'Policy Characteristics'!$C:$C,0)))</f>
        <v>Industry</v>
      </c>
      <c r="B1227" s="366" t="str">
        <f>IF(ISBLANK(INDEX('Policy Characteristics'!B:B,MATCH($C1227,'Policy Characteristics'!$C:$C,0))),"",INDEX('Policy Characteristics'!B:B,MATCH($C1227,'Policy Characteristics'!$C:$C,0)))</f>
        <v>Hydrogen Combustion</v>
      </c>
      <c r="C1227" s="354" t="str">
        <f t="shared" si="47"/>
        <v>Fraction of Eligible Industrial Energy Use Shifted to Hydrogen</v>
      </c>
      <c r="D1227" s="348" t="s">
        <v>806</v>
      </c>
      <c r="E1227" t="s">
        <v>838</v>
      </c>
      <c r="F1227" t="s">
        <v>807</v>
      </c>
      <c r="G1227" s="253" t="s">
        <v>839</v>
      </c>
      <c r="H1227" s="18">
        <v>2122</v>
      </c>
      <c r="I1227" s="367" t="s">
        <v>680</v>
      </c>
      <c r="J1227" s="368" t="str">
        <f>IF(ISBLANK(INDEX('Policy Characteristics'!D:D,MATCH($C1227,'Policy Characteristics'!$C:$C,0))),"",INDEX('Policy Characteristics'!D:D,MATCH($C1227,'Policy Characteristics'!$C:$C,0)))</f>
        <v>Hydrogen Combustion</v>
      </c>
      <c r="K1227" s="354" t="str">
        <f>IF(ISBLANK(INDEX('Policy Characteristics'!E:E,MATCH($C1227,'Policy Characteristics'!$C:$C,0))),"",INDEX('Policy Characteristics'!E:E,MATCH($C1227,'Policy Characteristics'!$C:$C,0)))</f>
        <v>indst shift to hydrogen</v>
      </c>
      <c r="L1227" s="222">
        <f>IF(ISBLANK(INDEX('Policy Characteristics'!F:F,MATCH($C1227,'Policy Characteristics'!$C:$C,0))),"",INDEX('Policy Characteristics'!F:F,MATCH($C1227,'Policy Characteristics'!$C:$C,0)))</f>
        <v>0</v>
      </c>
      <c r="M1227" s="222">
        <f>IF(ISBLANK(INDEX('Policy Characteristics'!G:G,MATCH($C1227,'Policy Characteristics'!$C:$C,0))),"",INDEX('Policy Characteristics'!G:G,MATCH($C1227,'Policy Characteristics'!$C:$C,0)))</f>
        <v>1</v>
      </c>
      <c r="N1227" s="222">
        <f>IF(ISBLANK(INDEX('Policy Characteristics'!H:H,MATCH($C1227,'Policy Characteristics'!$C:$C,0))),"",INDEX('Policy Characteristics'!H:H,MATCH($C1227,'Policy Characteristics'!$C:$C,0)))</f>
        <v>0.01</v>
      </c>
      <c r="O1227" s="354" t="str">
        <f>IF(ISBLANK(INDEX('Policy Characteristics'!I:I,MATCH($C1227,'Policy Characteristics'!$C:$C,0))),"",INDEX('Policy Characteristics'!I:I,MATCH($C1227,'Policy Characteristics'!$C:$C,0)))</f>
        <v>% of fuel shifted</v>
      </c>
      <c r="P1227" s="354" t="str">
        <f>IF(ISBLANK(INDEX('Policy Characteristics'!J:J,MATCH($C1227,'Policy Characteristics'!$C:$C,0))),"",INDEX('Policy Characteristics'!J:J,MATCH($C1227,'Policy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7" s="354" t="str">
        <f>IF(ISBLANK(INDEX('Policy Characteristics'!K:K,MATCH($C1227,'Policy Characteristics'!$C:$C,0))),"",INDEX('Policy Characteristics'!K:K,MATCH($C1227,'Policy Characteristics'!$C:$C,0)))</f>
        <v>industry-ag-main.html#fuel-switching</v>
      </c>
      <c r="R1227" s="354" t="str">
        <f>IF(ISBLANK(INDEX('Policy Characteristics'!L:L,MATCH($C1227,'Policy Characteristics'!$C:$C,0))),"",INDEX('Policy Characteristics'!L:L,MATCH($C1227,'Policy Characteristics'!$C:$C,0)))</f>
        <v>industry-elec-and-hydrogen.html</v>
      </c>
    </row>
    <row r="1228" spans="1:18" s="345" customFormat="1" ht="19.899999999999999" customHeight="1">
      <c r="A1228" s="354" t="str">
        <f>IF(ISBLANK(INDEX('Policy Characteristics'!A:A,MATCH($C1228,'Policy Characteristics'!$C:$C,0))),"",INDEX('Policy Characteristics'!A:A,MATCH($C1228,'Policy Characteristics'!$C:$C,0)))</f>
        <v>Industry</v>
      </c>
      <c r="B1228" s="366" t="str">
        <f>IF(ISBLANK(INDEX('Policy Characteristics'!B:B,MATCH($C1228,'Policy Characteristics'!$C:$C,0))),"",INDEX('Policy Characteristics'!B:B,MATCH($C1228,'Policy Characteristics'!$C:$C,0)))</f>
        <v>Hydrogen Combustion</v>
      </c>
      <c r="C1228" s="354" t="str">
        <f t="shared" si="47"/>
        <v>Fraction of Eligible Industrial Energy Use Shifted to Hydrogen</v>
      </c>
      <c r="D1228" s="348" t="s">
        <v>806</v>
      </c>
      <c r="E1228" t="s">
        <v>840</v>
      </c>
      <c r="F1228" t="s">
        <v>807</v>
      </c>
      <c r="G1228" s="253" t="s">
        <v>841</v>
      </c>
      <c r="H1228" s="18">
        <v>2123</v>
      </c>
      <c r="I1228" s="367" t="s">
        <v>680</v>
      </c>
      <c r="J1228" s="368" t="str">
        <f>IF(ISBLANK(INDEX('Policy Characteristics'!D:D,MATCH($C1228,'Policy Characteristics'!$C:$C,0))),"",INDEX('Policy Characteristics'!D:D,MATCH($C1228,'Policy Characteristics'!$C:$C,0)))</f>
        <v>Hydrogen Combustion</v>
      </c>
      <c r="K1228" s="354" t="str">
        <f>IF(ISBLANK(INDEX('Policy Characteristics'!E:E,MATCH($C1228,'Policy Characteristics'!$C:$C,0))),"",INDEX('Policy Characteristics'!E:E,MATCH($C1228,'Policy Characteristics'!$C:$C,0)))</f>
        <v>indst shift to hydrogen</v>
      </c>
      <c r="L1228" s="222">
        <f>IF(ISBLANK(INDEX('Policy Characteristics'!F:F,MATCH($C1228,'Policy Characteristics'!$C:$C,0))),"",INDEX('Policy Characteristics'!F:F,MATCH($C1228,'Policy Characteristics'!$C:$C,0)))</f>
        <v>0</v>
      </c>
      <c r="M1228" s="222">
        <f>IF(ISBLANK(INDEX('Policy Characteristics'!G:G,MATCH($C1228,'Policy Characteristics'!$C:$C,0))),"",INDEX('Policy Characteristics'!G:G,MATCH($C1228,'Policy Characteristics'!$C:$C,0)))</f>
        <v>1</v>
      </c>
      <c r="N1228" s="222">
        <f>IF(ISBLANK(INDEX('Policy Characteristics'!H:H,MATCH($C1228,'Policy Characteristics'!$C:$C,0))),"",INDEX('Policy Characteristics'!H:H,MATCH($C1228,'Policy Characteristics'!$C:$C,0)))</f>
        <v>0.01</v>
      </c>
      <c r="O1228" s="354" t="str">
        <f>IF(ISBLANK(INDEX('Policy Characteristics'!I:I,MATCH($C1228,'Policy Characteristics'!$C:$C,0))),"",INDEX('Policy Characteristics'!I:I,MATCH($C1228,'Policy Characteristics'!$C:$C,0)))</f>
        <v>% of fuel shifted</v>
      </c>
      <c r="P1228" s="354" t="str">
        <f>IF(ISBLANK(INDEX('Policy Characteristics'!J:J,MATCH($C1228,'Policy Characteristics'!$C:$C,0))),"",INDEX('Policy Characteristics'!J:J,MATCH($C1228,'Policy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8" s="354" t="str">
        <f>IF(ISBLANK(INDEX('Policy Characteristics'!K:K,MATCH($C1228,'Policy Characteristics'!$C:$C,0))),"",INDEX('Policy Characteristics'!K:K,MATCH($C1228,'Policy Characteristics'!$C:$C,0)))</f>
        <v>industry-ag-main.html#fuel-switching</v>
      </c>
      <c r="R1228" s="354" t="str">
        <f>IF(ISBLANK(INDEX('Policy Characteristics'!L:L,MATCH($C1228,'Policy Characteristics'!$C:$C,0))),"",INDEX('Policy Characteristics'!L:L,MATCH($C1228,'Policy Characteristics'!$C:$C,0)))</f>
        <v>industry-elec-and-hydrogen.html</v>
      </c>
    </row>
    <row r="1229" spans="1:18" s="345" customFormat="1" ht="19.899999999999999" customHeight="1">
      <c r="A1229" s="354" t="str">
        <f>IF(ISBLANK(INDEX('Policy Characteristics'!A:A,MATCH($C1229,'Policy Characteristics'!$C:$C,0))),"",INDEX('Policy Characteristics'!A:A,MATCH($C1229,'Policy Characteristics'!$C:$C,0)))</f>
        <v>Industry</v>
      </c>
      <c r="B1229" s="366" t="str">
        <f>IF(ISBLANK(INDEX('Policy Characteristics'!B:B,MATCH($C1229,'Policy Characteristics'!$C:$C,0))),"",INDEX('Policy Characteristics'!B:B,MATCH($C1229,'Policy Characteristics'!$C:$C,0)))</f>
        <v>Hydrogen Combustion</v>
      </c>
      <c r="C1229" s="354" t="str">
        <f t="shared" si="47"/>
        <v>Fraction of Eligible Industrial Energy Use Shifted to Hydrogen</v>
      </c>
      <c r="D1229" s="348" t="s">
        <v>806</v>
      </c>
      <c r="E1229" t="s">
        <v>842</v>
      </c>
      <c r="F1229" t="s">
        <v>807</v>
      </c>
      <c r="G1229" s="253" t="s">
        <v>843</v>
      </c>
      <c r="H1229" s="18">
        <v>2124</v>
      </c>
      <c r="I1229" s="367" t="s">
        <v>680</v>
      </c>
      <c r="J1229" s="368" t="str">
        <f>IF(ISBLANK(INDEX('Policy Characteristics'!D:D,MATCH($C1229,'Policy Characteristics'!$C:$C,0))),"",INDEX('Policy Characteristics'!D:D,MATCH($C1229,'Policy Characteristics'!$C:$C,0)))</f>
        <v>Hydrogen Combustion</v>
      </c>
      <c r="K1229" s="354" t="str">
        <f>IF(ISBLANK(INDEX('Policy Characteristics'!E:E,MATCH($C1229,'Policy Characteristics'!$C:$C,0))),"",INDEX('Policy Characteristics'!E:E,MATCH($C1229,'Policy Characteristics'!$C:$C,0)))</f>
        <v>indst shift to hydrogen</v>
      </c>
      <c r="L1229" s="222">
        <f>IF(ISBLANK(INDEX('Policy Characteristics'!F:F,MATCH($C1229,'Policy Characteristics'!$C:$C,0))),"",INDEX('Policy Characteristics'!F:F,MATCH($C1229,'Policy Characteristics'!$C:$C,0)))</f>
        <v>0</v>
      </c>
      <c r="M1229" s="222">
        <f>IF(ISBLANK(INDEX('Policy Characteristics'!G:G,MATCH($C1229,'Policy Characteristics'!$C:$C,0))),"",INDEX('Policy Characteristics'!G:G,MATCH($C1229,'Policy Characteristics'!$C:$C,0)))</f>
        <v>1</v>
      </c>
      <c r="N1229" s="222">
        <f>IF(ISBLANK(INDEX('Policy Characteristics'!H:H,MATCH($C1229,'Policy Characteristics'!$C:$C,0))),"",INDEX('Policy Characteristics'!H:H,MATCH($C1229,'Policy Characteristics'!$C:$C,0)))</f>
        <v>0.01</v>
      </c>
      <c r="O1229" s="354" t="str">
        <f>IF(ISBLANK(INDEX('Policy Characteristics'!I:I,MATCH($C1229,'Policy Characteristics'!$C:$C,0))),"",INDEX('Policy Characteristics'!I:I,MATCH($C1229,'Policy Characteristics'!$C:$C,0)))</f>
        <v>% of fuel shifted</v>
      </c>
      <c r="P1229" s="354" t="str">
        <f>IF(ISBLANK(INDEX('Policy Characteristics'!J:J,MATCH($C1229,'Policy Characteristics'!$C:$C,0))),"",INDEX('Policy Characteristics'!J:J,MATCH($C1229,'Policy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9" s="354" t="str">
        <f>IF(ISBLANK(INDEX('Policy Characteristics'!K:K,MATCH($C1229,'Policy Characteristics'!$C:$C,0))),"",INDEX('Policy Characteristics'!K:K,MATCH($C1229,'Policy Characteristics'!$C:$C,0)))</f>
        <v>industry-ag-main.html#fuel-switching</v>
      </c>
      <c r="R1229" s="354" t="str">
        <f>IF(ISBLANK(INDEX('Policy Characteristics'!L:L,MATCH($C1229,'Policy Characteristics'!$C:$C,0))),"",INDEX('Policy Characteristics'!L:L,MATCH($C1229,'Policy Characteristics'!$C:$C,0)))</f>
        <v>industry-elec-and-hydrogen.html</v>
      </c>
    </row>
    <row r="1230" spans="1:18" s="345" customFormat="1" ht="19.899999999999999" customHeight="1">
      <c r="A1230" s="354" t="str">
        <f>IF(ISBLANK(INDEX('Policy Characteristics'!A:A,MATCH($C1230,'Policy Characteristics'!$C:$C,0))),"",INDEX('Policy Characteristics'!A:A,MATCH($C1230,'Policy Characteristics'!$C:$C,0)))</f>
        <v>Industry</v>
      </c>
      <c r="B1230" s="366" t="str">
        <f>IF(ISBLANK(INDEX('Policy Characteristics'!B:B,MATCH($C1230,'Policy Characteristics'!$C:$C,0))),"",INDEX('Policy Characteristics'!B:B,MATCH($C1230,'Policy Characteristics'!$C:$C,0)))</f>
        <v>Hydrogen Combustion</v>
      </c>
      <c r="C1230" s="354" t="str">
        <f t="shared" si="47"/>
        <v>Fraction of Eligible Industrial Energy Use Shifted to Hydrogen</v>
      </c>
      <c r="D1230" s="348" t="s">
        <v>806</v>
      </c>
      <c r="E1230" t="s">
        <v>844</v>
      </c>
      <c r="F1230" t="s">
        <v>807</v>
      </c>
      <c r="G1230" s="253" t="s">
        <v>845</v>
      </c>
      <c r="H1230" s="18">
        <v>2125</v>
      </c>
      <c r="I1230" s="367" t="s">
        <v>670</v>
      </c>
      <c r="J1230" s="368" t="str">
        <f>IF(ISBLANK(INDEX('Policy Characteristics'!D:D,MATCH($C1230,'Policy Characteristics'!$C:$C,0))),"",INDEX('Policy Characteristics'!D:D,MATCH($C1230,'Policy Characteristics'!$C:$C,0)))</f>
        <v>Hydrogen Combustion</v>
      </c>
      <c r="K1230" s="354" t="str">
        <f>IF(ISBLANK(INDEX('Policy Characteristics'!E:E,MATCH($C1230,'Policy Characteristics'!$C:$C,0))),"",INDEX('Policy Characteristics'!E:E,MATCH($C1230,'Policy Characteristics'!$C:$C,0)))</f>
        <v>indst shift to hydrogen</v>
      </c>
      <c r="L1230" s="222">
        <f>IF(ISBLANK(INDEX('Policy Characteristics'!F:F,MATCH($C1230,'Policy Characteristics'!$C:$C,0))),"",INDEX('Policy Characteristics'!F:F,MATCH($C1230,'Policy Characteristics'!$C:$C,0)))</f>
        <v>0</v>
      </c>
      <c r="M1230" s="222">
        <f>IF(ISBLANK(INDEX('Policy Characteristics'!G:G,MATCH($C1230,'Policy Characteristics'!$C:$C,0))),"",INDEX('Policy Characteristics'!G:G,MATCH($C1230,'Policy Characteristics'!$C:$C,0)))</f>
        <v>1</v>
      </c>
      <c r="N1230" s="222">
        <f>IF(ISBLANK(INDEX('Policy Characteristics'!H:H,MATCH($C1230,'Policy Characteristics'!$C:$C,0))),"",INDEX('Policy Characteristics'!H:H,MATCH($C1230,'Policy Characteristics'!$C:$C,0)))</f>
        <v>0.01</v>
      </c>
      <c r="O1230" s="354" t="str">
        <f>IF(ISBLANK(INDEX('Policy Characteristics'!I:I,MATCH($C1230,'Policy Characteristics'!$C:$C,0))),"",INDEX('Policy Characteristics'!I:I,MATCH($C1230,'Policy Characteristics'!$C:$C,0)))</f>
        <v>% of fuel shifted</v>
      </c>
      <c r="P1230" s="354" t="str">
        <f>IF(ISBLANK(INDEX('Policy Characteristics'!J:J,MATCH($C1230,'Policy Characteristics'!$C:$C,0))),"",INDEX('Policy Characteristics'!J:J,MATCH($C1230,'Policy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0" s="354" t="str">
        <f>IF(ISBLANK(INDEX('Policy Characteristics'!K:K,MATCH($C1230,'Policy Characteristics'!$C:$C,0))),"",INDEX('Policy Characteristics'!K:K,MATCH($C1230,'Policy Characteristics'!$C:$C,0)))</f>
        <v>industry-ag-main.html#fuel-switching</v>
      </c>
      <c r="R1230" s="354" t="str">
        <f>IF(ISBLANK(INDEX('Policy Characteristics'!L:L,MATCH($C1230,'Policy Characteristics'!$C:$C,0))),"",INDEX('Policy Characteristics'!L:L,MATCH($C1230,'Policy Characteristics'!$C:$C,0)))</f>
        <v>industry-elec-and-hydrogen.html</v>
      </c>
    </row>
    <row r="1231" spans="1:18" s="345" customFormat="1" ht="19.899999999999999" customHeight="1">
      <c r="A1231" s="354" t="str">
        <f>IF(ISBLANK(INDEX('Policy Characteristics'!A:A,MATCH($C1231,'Policy Characteristics'!$C:$C,0))),"",INDEX('Policy Characteristics'!A:A,MATCH($C1231,'Policy Characteristics'!$C:$C,0)))</f>
        <v>Industry</v>
      </c>
      <c r="B1231" s="366" t="str">
        <f>IF(ISBLANK(INDEX('Policy Characteristics'!B:B,MATCH($C1231,'Policy Characteristics'!$C:$C,0))),"",INDEX('Policy Characteristics'!B:B,MATCH($C1231,'Policy Characteristics'!$C:$C,0)))</f>
        <v>Hydrogen Combustion</v>
      </c>
      <c r="C1231" s="354" t="str">
        <f t="shared" si="47"/>
        <v>Fraction of Eligible Industrial Energy Use Shifted to Hydrogen</v>
      </c>
      <c r="D1231" s="348" t="s">
        <v>806</v>
      </c>
      <c r="E1231" t="s">
        <v>846</v>
      </c>
      <c r="F1231" t="s">
        <v>807</v>
      </c>
      <c r="G1231" s="253" t="s">
        <v>847</v>
      </c>
      <c r="H1231" s="18">
        <v>2126</v>
      </c>
      <c r="I1231" s="367" t="s">
        <v>680</v>
      </c>
      <c r="J1231" s="368" t="str">
        <f>IF(ISBLANK(INDEX('Policy Characteristics'!D:D,MATCH($C1231,'Policy Characteristics'!$C:$C,0))),"",INDEX('Policy Characteristics'!D:D,MATCH($C1231,'Policy Characteristics'!$C:$C,0)))</f>
        <v>Hydrogen Combustion</v>
      </c>
      <c r="K1231" s="354" t="str">
        <f>IF(ISBLANK(INDEX('Policy Characteristics'!E:E,MATCH($C1231,'Policy Characteristics'!$C:$C,0))),"",INDEX('Policy Characteristics'!E:E,MATCH($C1231,'Policy Characteristics'!$C:$C,0)))</f>
        <v>indst shift to hydrogen</v>
      </c>
      <c r="L1231" s="222">
        <f>IF(ISBLANK(INDEX('Policy Characteristics'!F:F,MATCH($C1231,'Policy Characteristics'!$C:$C,0))),"",INDEX('Policy Characteristics'!F:F,MATCH($C1231,'Policy Characteristics'!$C:$C,0)))</f>
        <v>0</v>
      </c>
      <c r="M1231" s="222">
        <f>IF(ISBLANK(INDEX('Policy Characteristics'!G:G,MATCH($C1231,'Policy Characteristics'!$C:$C,0))),"",INDEX('Policy Characteristics'!G:G,MATCH($C1231,'Policy Characteristics'!$C:$C,0)))</f>
        <v>1</v>
      </c>
      <c r="N1231" s="222">
        <f>IF(ISBLANK(INDEX('Policy Characteristics'!H:H,MATCH($C1231,'Policy Characteristics'!$C:$C,0))),"",INDEX('Policy Characteristics'!H:H,MATCH($C1231,'Policy Characteristics'!$C:$C,0)))</f>
        <v>0.01</v>
      </c>
      <c r="O1231" s="354" t="str">
        <f>IF(ISBLANK(INDEX('Policy Characteristics'!I:I,MATCH($C1231,'Policy Characteristics'!$C:$C,0))),"",INDEX('Policy Characteristics'!I:I,MATCH($C1231,'Policy Characteristics'!$C:$C,0)))</f>
        <v>% of fuel shifted</v>
      </c>
      <c r="P1231" s="354" t="str">
        <f>IF(ISBLANK(INDEX('Policy Characteristics'!J:J,MATCH($C1231,'Policy Characteristics'!$C:$C,0))),"",INDEX('Policy Characteristics'!J:J,MATCH($C1231,'Policy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1" s="354" t="str">
        <f>IF(ISBLANK(INDEX('Policy Characteristics'!K:K,MATCH($C1231,'Policy Characteristics'!$C:$C,0))),"",INDEX('Policy Characteristics'!K:K,MATCH($C1231,'Policy Characteristics'!$C:$C,0)))</f>
        <v>industry-ag-main.html#fuel-switching</v>
      </c>
      <c r="R1231" s="354" t="str">
        <f>IF(ISBLANK(INDEX('Policy Characteristics'!L:L,MATCH($C1231,'Policy Characteristics'!$C:$C,0))),"",INDEX('Policy Characteristics'!L:L,MATCH($C1231,'Policy Characteristics'!$C:$C,0)))</f>
        <v>industry-elec-and-hydrogen.html</v>
      </c>
    </row>
    <row r="1232" spans="1:18" s="345" customFormat="1" ht="19.899999999999999" customHeight="1">
      <c r="A1232" s="354" t="str">
        <f>IF(ISBLANK(INDEX('Policy Characteristics'!A:A,MATCH($C1232,'Policy Characteristics'!$C:$C,0))),"",INDEX('Policy Characteristics'!A:A,MATCH($C1232,'Policy Characteristics'!$C:$C,0)))</f>
        <v>Industry</v>
      </c>
      <c r="B1232" s="366" t="str">
        <f>IF(ISBLANK(INDEX('Policy Characteristics'!B:B,MATCH($C1232,'Policy Characteristics'!$C:$C,0))),"",INDEX('Policy Characteristics'!B:B,MATCH($C1232,'Policy Characteristics'!$C:$C,0)))</f>
        <v>Hydrogen Combustion</v>
      </c>
      <c r="C1232" s="354" t="str">
        <f t="shared" si="47"/>
        <v>Fraction of Eligible Industrial Energy Use Shifted to Hydrogen</v>
      </c>
      <c r="D1232" s="348" t="s">
        <v>806</v>
      </c>
      <c r="E1232" t="s">
        <v>848</v>
      </c>
      <c r="F1232" t="s">
        <v>807</v>
      </c>
      <c r="G1232" s="253" t="s">
        <v>849</v>
      </c>
      <c r="H1232" s="18">
        <v>2127</v>
      </c>
      <c r="I1232" s="367" t="s">
        <v>670</v>
      </c>
      <c r="J1232" s="368" t="str">
        <f>IF(ISBLANK(INDEX('Policy Characteristics'!D:D,MATCH($C1232,'Policy Characteristics'!$C:$C,0))),"",INDEX('Policy Characteristics'!D:D,MATCH($C1232,'Policy Characteristics'!$C:$C,0)))</f>
        <v>Hydrogen Combustion</v>
      </c>
      <c r="K1232" s="354" t="str">
        <f>IF(ISBLANK(INDEX('Policy Characteristics'!E:E,MATCH($C1232,'Policy Characteristics'!$C:$C,0))),"",INDEX('Policy Characteristics'!E:E,MATCH($C1232,'Policy Characteristics'!$C:$C,0)))</f>
        <v>indst shift to hydrogen</v>
      </c>
      <c r="L1232" s="222">
        <f>IF(ISBLANK(INDEX('Policy Characteristics'!F:F,MATCH($C1232,'Policy Characteristics'!$C:$C,0))),"",INDEX('Policy Characteristics'!F:F,MATCH($C1232,'Policy Characteristics'!$C:$C,0)))</f>
        <v>0</v>
      </c>
      <c r="M1232" s="222">
        <f>IF(ISBLANK(INDEX('Policy Characteristics'!G:G,MATCH($C1232,'Policy Characteristics'!$C:$C,0))),"",INDEX('Policy Characteristics'!G:G,MATCH($C1232,'Policy Characteristics'!$C:$C,0)))</f>
        <v>1</v>
      </c>
      <c r="N1232" s="222">
        <f>IF(ISBLANK(INDEX('Policy Characteristics'!H:H,MATCH($C1232,'Policy Characteristics'!$C:$C,0))),"",INDEX('Policy Characteristics'!H:H,MATCH($C1232,'Policy Characteristics'!$C:$C,0)))</f>
        <v>0.01</v>
      </c>
      <c r="O1232" s="354" t="str">
        <f>IF(ISBLANK(INDEX('Policy Characteristics'!I:I,MATCH($C1232,'Policy Characteristics'!$C:$C,0))),"",INDEX('Policy Characteristics'!I:I,MATCH($C1232,'Policy Characteristics'!$C:$C,0)))</f>
        <v>% of fuel shifted</v>
      </c>
      <c r="P1232" s="354" t="str">
        <f>IF(ISBLANK(INDEX('Policy Characteristics'!J:J,MATCH($C1232,'Policy Characteristics'!$C:$C,0))),"",INDEX('Policy Characteristics'!J:J,MATCH($C1232,'Policy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2" s="354" t="str">
        <f>IF(ISBLANK(INDEX('Policy Characteristics'!K:K,MATCH($C1232,'Policy Characteristics'!$C:$C,0))),"",INDEX('Policy Characteristics'!K:K,MATCH($C1232,'Policy Characteristics'!$C:$C,0)))</f>
        <v>industry-ag-main.html#fuel-switching</v>
      </c>
      <c r="R1232" s="354" t="str">
        <f>IF(ISBLANK(INDEX('Policy Characteristics'!L:L,MATCH($C1232,'Policy Characteristics'!$C:$C,0))),"",INDEX('Policy Characteristics'!L:L,MATCH($C1232,'Policy Characteristics'!$C:$C,0)))</f>
        <v>industry-elec-and-hydrogen.html</v>
      </c>
    </row>
    <row r="1233" spans="1:18" s="345" customFormat="1" ht="19.899999999999999" customHeight="1">
      <c r="A1233" s="354" t="str">
        <f>IF(ISBLANK(INDEX('Policy Characteristics'!A:A,MATCH($C1233,'Policy Characteristics'!$C:$C,0))),"",INDEX('Policy Characteristics'!A:A,MATCH($C1233,'Policy Characteristics'!$C:$C,0)))</f>
        <v>Industry</v>
      </c>
      <c r="B1233" s="366" t="str">
        <f>IF(ISBLANK(INDEX('Policy Characteristics'!B:B,MATCH($C1233,'Policy Characteristics'!$C:$C,0))),"",INDEX('Policy Characteristics'!B:B,MATCH($C1233,'Policy Characteristics'!$C:$C,0)))</f>
        <v>Hydrogen Combustion</v>
      </c>
      <c r="C1233" s="354" t="str">
        <f t="shared" si="47"/>
        <v>Fraction of Eligible Industrial Energy Use Shifted to Hydrogen</v>
      </c>
      <c r="D1233" s="348" t="s">
        <v>806</v>
      </c>
      <c r="E1233" t="s">
        <v>850</v>
      </c>
      <c r="F1233" t="s">
        <v>807</v>
      </c>
      <c r="G1233" s="253" t="s">
        <v>851</v>
      </c>
      <c r="H1233" s="18">
        <v>2128</v>
      </c>
      <c r="I1233" s="367" t="s">
        <v>680</v>
      </c>
      <c r="J1233" s="368" t="str">
        <f>IF(ISBLANK(INDEX('Policy Characteristics'!D:D,MATCH($C1233,'Policy Characteristics'!$C:$C,0))),"",INDEX('Policy Characteristics'!D:D,MATCH($C1233,'Policy Characteristics'!$C:$C,0)))</f>
        <v>Hydrogen Combustion</v>
      </c>
      <c r="K1233" s="354" t="str">
        <f>IF(ISBLANK(INDEX('Policy Characteristics'!E:E,MATCH($C1233,'Policy Characteristics'!$C:$C,0))),"",INDEX('Policy Characteristics'!E:E,MATCH($C1233,'Policy Characteristics'!$C:$C,0)))</f>
        <v>indst shift to hydrogen</v>
      </c>
      <c r="L1233" s="222">
        <f>IF(ISBLANK(INDEX('Policy Characteristics'!F:F,MATCH($C1233,'Policy Characteristics'!$C:$C,0))),"",INDEX('Policy Characteristics'!F:F,MATCH($C1233,'Policy Characteristics'!$C:$C,0)))</f>
        <v>0</v>
      </c>
      <c r="M1233" s="222">
        <f>IF(ISBLANK(INDEX('Policy Characteristics'!G:G,MATCH($C1233,'Policy Characteristics'!$C:$C,0))),"",INDEX('Policy Characteristics'!G:G,MATCH($C1233,'Policy Characteristics'!$C:$C,0)))</f>
        <v>1</v>
      </c>
      <c r="N1233" s="222">
        <f>IF(ISBLANK(INDEX('Policy Characteristics'!H:H,MATCH($C1233,'Policy Characteristics'!$C:$C,0))),"",INDEX('Policy Characteristics'!H:H,MATCH($C1233,'Policy Characteristics'!$C:$C,0)))</f>
        <v>0.01</v>
      </c>
      <c r="O1233" s="354" t="str">
        <f>IF(ISBLANK(INDEX('Policy Characteristics'!I:I,MATCH($C1233,'Policy Characteristics'!$C:$C,0))),"",INDEX('Policy Characteristics'!I:I,MATCH($C1233,'Policy Characteristics'!$C:$C,0)))</f>
        <v>% of fuel shifted</v>
      </c>
      <c r="P1233" s="354" t="str">
        <f>IF(ISBLANK(INDEX('Policy Characteristics'!J:J,MATCH($C1233,'Policy Characteristics'!$C:$C,0))),"",INDEX('Policy Characteristics'!J:J,MATCH($C1233,'Policy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3" s="354" t="str">
        <f>IF(ISBLANK(INDEX('Policy Characteristics'!K:K,MATCH($C1233,'Policy Characteristics'!$C:$C,0))),"",INDEX('Policy Characteristics'!K:K,MATCH($C1233,'Policy Characteristics'!$C:$C,0)))</f>
        <v>industry-ag-main.html#fuel-switching</v>
      </c>
      <c r="R1233" s="354" t="str">
        <f>IF(ISBLANK(INDEX('Policy Characteristics'!L:L,MATCH($C1233,'Policy Characteristics'!$C:$C,0))),"",INDEX('Policy Characteristics'!L:L,MATCH($C1233,'Policy Characteristics'!$C:$C,0)))</f>
        <v>industry-elec-and-hydrogen.html</v>
      </c>
    </row>
    <row r="1234" spans="1:18" s="345" customFormat="1" ht="19.899999999999999" customHeight="1">
      <c r="A1234" s="354" t="str">
        <f>IF(ISBLANK(INDEX('Policy Characteristics'!A:A,MATCH($C1234,'Policy Characteristics'!$C:$C,0))),"",INDEX('Policy Characteristics'!A:A,MATCH($C1234,'Policy Characteristics'!$C:$C,0)))</f>
        <v>Industry</v>
      </c>
      <c r="B1234" s="366" t="str">
        <f>IF(ISBLANK(INDEX('Policy Characteristics'!B:B,MATCH($C1234,'Policy Characteristics'!$C:$C,0))),"",INDEX('Policy Characteristics'!B:B,MATCH($C1234,'Policy Characteristics'!$C:$C,0)))</f>
        <v>Hydrogen Combustion</v>
      </c>
      <c r="C1234" s="354" t="str">
        <f t="shared" si="47"/>
        <v>Fraction of Eligible Industrial Energy Use Shifted to Hydrogen</v>
      </c>
      <c r="D1234" s="348" t="s">
        <v>806</v>
      </c>
      <c r="E1234" t="s">
        <v>852</v>
      </c>
      <c r="F1234" t="s">
        <v>807</v>
      </c>
      <c r="G1234" s="253" t="s">
        <v>852</v>
      </c>
      <c r="H1234" s="18">
        <v>2129</v>
      </c>
      <c r="I1234" s="367" t="s">
        <v>680</v>
      </c>
      <c r="J1234" s="368" t="str">
        <f>IF(ISBLANK(INDEX('Policy Characteristics'!D:D,MATCH($C1234,'Policy Characteristics'!$C:$C,0))),"",INDEX('Policy Characteristics'!D:D,MATCH($C1234,'Policy Characteristics'!$C:$C,0)))</f>
        <v>Hydrogen Combustion</v>
      </c>
      <c r="K1234" s="354" t="str">
        <f>IF(ISBLANK(INDEX('Policy Characteristics'!E:E,MATCH($C1234,'Policy Characteristics'!$C:$C,0))),"",INDEX('Policy Characteristics'!E:E,MATCH($C1234,'Policy Characteristics'!$C:$C,0)))</f>
        <v>indst shift to hydrogen</v>
      </c>
      <c r="L1234" s="222">
        <f>IF(ISBLANK(INDEX('Policy Characteristics'!F:F,MATCH($C1234,'Policy Characteristics'!$C:$C,0))),"",INDEX('Policy Characteristics'!F:F,MATCH($C1234,'Policy Characteristics'!$C:$C,0)))</f>
        <v>0</v>
      </c>
      <c r="M1234" s="222">
        <f>IF(ISBLANK(INDEX('Policy Characteristics'!G:G,MATCH($C1234,'Policy Characteristics'!$C:$C,0))),"",INDEX('Policy Characteristics'!G:G,MATCH($C1234,'Policy Characteristics'!$C:$C,0)))</f>
        <v>1</v>
      </c>
      <c r="N1234" s="222">
        <f>IF(ISBLANK(INDEX('Policy Characteristics'!H:H,MATCH($C1234,'Policy Characteristics'!$C:$C,0))),"",INDEX('Policy Characteristics'!H:H,MATCH($C1234,'Policy Characteristics'!$C:$C,0)))</f>
        <v>0.01</v>
      </c>
      <c r="O1234" s="354" t="str">
        <f>IF(ISBLANK(INDEX('Policy Characteristics'!I:I,MATCH($C1234,'Policy Characteristics'!$C:$C,0))),"",INDEX('Policy Characteristics'!I:I,MATCH($C1234,'Policy Characteristics'!$C:$C,0)))</f>
        <v>% of fuel shifted</v>
      </c>
      <c r="P1234" s="354" t="str">
        <f>IF(ISBLANK(INDEX('Policy Characteristics'!J:J,MATCH($C1234,'Policy Characteristics'!$C:$C,0))),"",INDEX('Policy Characteristics'!J:J,MATCH($C1234,'Policy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4" s="354" t="str">
        <f>IF(ISBLANK(INDEX('Policy Characteristics'!K:K,MATCH($C1234,'Policy Characteristics'!$C:$C,0))),"",INDEX('Policy Characteristics'!K:K,MATCH($C1234,'Policy Characteristics'!$C:$C,0)))</f>
        <v>industry-ag-main.html#fuel-switching</v>
      </c>
      <c r="R1234" s="354" t="str">
        <f>IF(ISBLANK(INDEX('Policy Characteristics'!L:L,MATCH($C1234,'Policy Characteristics'!$C:$C,0))),"",INDEX('Policy Characteristics'!L:L,MATCH($C1234,'Policy Characteristics'!$C:$C,0)))</f>
        <v>industry-elec-and-hydrogen.html</v>
      </c>
    </row>
    <row r="1235" spans="1:18" s="345" customFormat="1" ht="19.899999999999999" customHeight="1">
      <c r="A1235" s="354" t="str">
        <f>IF(ISBLANK(INDEX('Policy Characteristics'!A:A,MATCH($C1235,'Policy Characteristics'!$C:$C,0))),"",INDEX('Policy Characteristics'!A:A,MATCH($C1235,'Policy Characteristics'!$C:$C,0)))</f>
        <v>Industry</v>
      </c>
      <c r="B1235" s="366" t="str">
        <f>IF(ISBLANK(INDEX('Policy Characteristics'!B:B,MATCH($C1235,'Policy Characteristics'!$C:$C,0))),"",INDEX('Policy Characteristics'!B:B,MATCH($C1235,'Policy Characteristics'!$C:$C,0)))</f>
        <v>Hydrogen Combustion</v>
      </c>
      <c r="C1235" s="354" t="str">
        <f t="shared" si="47"/>
        <v>Fraction of Eligible Industrial Energy Use Shifted to Hydrogen</v>
      </c>
      <c r="D1235" s="348" t="s">
        <v>808</v>
      </c>
      <c r="E1235" t="s">
        <v>838</v>
      </c>
      <c r="F1235" t="s">
        <v>809</v>
      </c>
      <c r="G1235" s="253" t="s">
        <v>839</v>
      </c>
      <c r="H1235" s="18">
        <v>2130</v>
      </c>
      <c r="I1235" s="367" t="s">
        <v>670</v>
      </c>
      <c r="J1235" s="368" t="str">
        <f>IF(ISBLANK(INDEX('Policy Characteristics'!D:D,MATCH($C1235,'Policy Characteristics'!$C:$C,0))),"",INDEX('Policy Characteristics'!D:D,MATCH($C1235,'Policy Characteristics'!$C:$C,0)))</f>
        <v>Hydrogen Combustion</v>
      </c>
      <c r="K1235" s="354" t="str">
        <f>IF(ISBLANK(INDEX('Policy Characteristics'!E:E,MATCH($C1235,'Policy Characteristics'!$C:$C,0))),"",INDEX('Policy Characteristics'!E:E,MATCH($C1235,'Policy Characteristics'!$C:$C,0)))</f>
        <v>indst shift to hydrogen</v>
      </c>
      <c r="L1235" s="222">
        <f>IF(ISBLANK(INDEX('Policy Characteristics'!F:F,MATCH($C1235,'Policy Characteristics'!$C:$C,0))),"",INDEX('Policy Characteristics'!F:F,MATCH($C1235,'Policy Characteristics'!$C:$C,0)))</f>
        <v>0</v>
      </c>
      <c r="M1235" s="222">
        <f>IF(ISBLANK(INDEX('Policy Characteristics'!G:G,MATCH($C1235,'Policy Characteristics'!$C:$C,0))),"",INDEX('Policy Characteristics'!G:G,MATCH($C1235,'Policy Characteristics'!$C:$C,0)))</f>
        <v>1</v>
      </c>
      <c r="N1235" s="222">
        <f>IF(ISBLANK(INDEX('Policy Characteristics'!H:H,MATCH($C1235,'Policy Characteristics'!$C:$C,0))),"",INDEX('Policy Characteristics'!H:H,MATCH($C1235,'Policy Characteristics'!$C:$C,0)))</f>
        <v>0.01</v>
      </c>
      <c r="O1235" s="354" t="str">
        <f>IF(ISBLANK(INDEX('Policy Characteristics'!I:I,MATCH($C1235,'Policy Characteristics'!$C:$C,0))),"",INDEX('Policy Characteristics'!I:I,MATCH($C1235,'Policy Characteristics'!$C:$C,0)))</f>
        <v>% of fuel shifted</v>
      </c>
      <c r="P1235" s="354" t="str">
        <f>IF(ISBLANK(INDEX('Policy Characteristics'!J:J,MATCH($C1235,'Policy Characteristics'!$C:$C,0))),"",INDEX('Policy Characteristics'!J:J,MATCH($C1235,'Policy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5" s="354" t="str">
        <f>IF(ISBLANK(INDEX('Policy Characteristics'!K:K,MATCH($C1235,'Policy Characteristics'!$C:$C,0))),"",INDEX('Policy Characteristics'!K:K,MATCH($C1235,'Policy Characteristics'!$C:$C,0)))</f>
        <v>industry-ag-main.html#fuel-switching</v>
      </c>
      <c r="R1235" s="354" t="str">
        <f>IF(ISBLANK(INDEX('Policy Characteristics'!L:L,MATCH($C1235,'Policy Characteristics'!$C:$C,0))),"",INDEX('Policy Characteristics'!L:L,MATCH($C1235,'Policy Characteristics'!$C:$C,0)))</f>
        <v>industry-elec-and-hydrogen.html</v>
      </c>
    </row>
    <row r="1236" spans="1:18" s="345" customFormat="1" ht="19.899999999999999" customHeight="1">
      <c r="A1236" s="354" t="str">
        <f>IF(ISBLANK(INDEX('Policy Characteristics'!A:A,MATCH($C1236,'Policy Characteristics'!$C:$C,0))),"",INDEX('Policy Characteristics'!A:A,MATCH($C1236,'Policy Characteristics'!$C:$C,0)))</f>
        <v>Industry</v>
      </c>
      <c r="B1236" s="366" t="str">
        <f>IF(ISBLANK(INDEX('Policy Characteristics'!B:B,MATCH($C1236,'Policy Characteristics'!$C:$C,0))),"",INDEX('Policy Characteristics'!B:B,MATCH($C1236,'Policy Characteristics'!$C:$C,0)))</f>
        <v>Hydrogen Combustion</v>
      </c>
      <c r="C1236" s="354" t="str">
        <f t="shared" si="47"/>
        <v>Fraction of Eligible Industrial Energy Use Shifted to Hydrogen</v>
      </c>
      <c r="D1236" s="348" t="s">
        <v>808</v>
      </c>
      <c r="E1236" t="s">
        <v>840</v>
      </c>
      <c r="F1236" t="s">
        <v>809</v>
      </c>
      <c r="G1236" s="253" t="s">
        <v>841</v>
      </c>
      <c r="H1236" s="18">
        <v>2131</v>
      </c>
      <c r="I1236" s="367" t="s">
        <v>670</v>
      </c>
      <c r="J1236" s="368" t="str">
        <f>IF(ISBLANK(INDEX('Policy Characteristics'!D:D,MATCH($C1236,'Policy Characteristics'!$C:$C,0))),"",INDEX('Policy Characteristics'!D:D,MATCH($C1236,'Policy Characteristics'!$C:$C,0)))</f>
        <v>Hydrogen Combustion</v>
      </c>
      <c r="K1236" s="354" t="str">
        <f>IF(ISBLANK(INDEX('Policy Characteristics'!E:E,MATCH($C1236,'Policy Characteristics'!$C:$C,0))),"",INDEX('Policy Characteristics'!E:E,MATCH($C1236,'Policy Characteristics'!$C:$C,0)))</f>
        <v>indst shift to hydrogen</v>
      </c>
      <c r="L1236" s="222">
        <f>IF(ISBLANK(INDEX('Policy Characteristics'!F:F,MATCH($C1236,'Policy Characteristics'!$C:$C,0))),"",INDEX('Policy Characteristics'!F:F,MATCH($C1236,'Policy Characteristics'!$C:$C,0)))</f>
        <v>0</v>
      </c>
      <c r="M1236" s="222">
        <f>IF(ISBLANK(INDEX('Policy Characteristics'!G:G,MATCH($C1236,'Policy Characteristics'!$C:$C,0))),"",INDEX('Policy Characteristics'!G:G,MATCH($C1236,'Policy Characteristics'!$C:$C,0)))</f>
        <v>1</v>
      </c>
      <c r="N1236" s="222">
        <f>IF(ISBLANK(INDEX('Policy Characteristics'!H:H,MATCH($C1236,'Policy Characteristics'!$C:$C,0))),"",INDEX('Policy Characteristics'!H:H,MATCH($C1236,'Policy Characteristics'!$C:$C,0)))</f>
        <v>0.01</v>
      </c>
      <c r="O1236" s="354" t="str">
        <f>IF(ISBLANK(INDEX('Policy Characteristics'!I:I,MATCH($C1236,'Policy Characteristics'!$C:$C,0))),"",INDEX('Policy Characteristics'!I:I,MATCH($C1236,'Policy Characteristics'!$C:$C,0)))</f>
        <v>% of fuel shifted</v>
      </c>
      <c r="P1236" s="354" t="str">
        <f>IF(ISBLANK(INDEX('Policy Characteristics'!J:J,MATCH($C1236,'Policy Characteristics'!$C:$C,0))),"",INDEX('Policy Characteristics'!J:J,MATCH($C1236,'Policy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6" s="354" t="str">
        <f>IF(ISBLANK(INDEX('Policy Characteristics'!K:K,MATCH($C1236,'Policy Characteristics'!$C:$C,0))),"",INDEX('Policy Characteristics'!K:K,MATCH($C1236,'Policy Characteristics'!$C:$C,0)))</f>
        <v>industry-ag-main.html#fuel-switching</v>
      </c>
      <c r="R1236" s="354" t="str">
        <f>IF(ISBLANK(INDEX('Policy Characteristics'!L:L,MATCH($C1236,'Policy Characteristics'!$C:$C,0))),"",INDEX('Policy Characteristics'!L:L,MATCH($C1236,'Policy Characteristics'!$C:$C,0)))</f>
        <v>industry-elec-and-hydrogen.html</v>
      </c>
    </row>
    <row r="1237" spans="1:18" s="345" customFormat="1" ht="19.899999999999999" customHeight="1">
      <c r="A1237" s="354" t="str">
        <f>IF(ISBLANK(INDEX('Policy Characteristics'!A:A,MATCH($C1237,'Policy Characteristics'!$C:$C,0))),"",INDEX('Policy Characteristics'!A:A,MATCH($C1237,'Policy Characteristics'!$C:$C,0)))</f>
        <v>Industry</v>
      </c>
      <c r="B1237" s="366" t="str">
        <f>IF(ISBLANK(INDEX('Policy Characteristics'!B:B,MATCH($C1237,'Policy Characteristics'!$C:$C,0))),"",INDEX('Policy Characteristics'!B:B,MATCH($C1237,'Policy Characteristics'!$C:$C,0)))</f>
        <v>Hydrogen Combustion</v>
      </c>
      <c r="C1237" s="354" t="str">
        <f t="shared" si="47"/>
        <v>Fraction of Eligible Industrial Energy Use Shifted to Hydrogen</v>
      </c>
      <c r="D1237" s="348" t="s">
        <v>808</v>
      </c>
      <c r="E1237" t="s">
        <v>842</v>
      </c>
      <c r="F1237" t="s">
        <v>809</v>
      </c>
      <c r="G1237" s="253" t="s">
        <v>843</v>
      </c>
      <c r="H1237" s="18">
        <v>2132</v>
      </c>
      <c r="I1237" s="367" t="s">
        <v>670</v>
      </c>
      <c r="J1237" s="368" t="str">
        <f>IF(ISBLANK(INDEX('Policy Characteristics'!D:D,MATCH($C1237,'Policy Characteristics'!$C:$C,0))),"",INDEX('Policy Characteristics'!D:D,MATCH($C1237,'Policy Characteristics'!$C:$C,0)))</f>
        <v>Hydrogen Combustion</v>
      </c>
      <c r="K1237" s="354" t="str">
        <f>IF(ISBLANK(INDEX('Policy Characteristics'!E:E,MATCH($C1237,'Policy Characteristics'!$C:$C,0))),"",INDEX('Policy Characteristics'!E:E,MATCH($C1237,'Policy Characteristics'!$C:$C,0)))</f>
        <v>indst shift to hydrogen</v>
      </c>
      <c r="L1237" s="222">
        <f>IF(ISBLANK(INDEX('Policy Characteristics'!F:F,MATCH($C1237,'Policy Characteristics'!$C:$C,0))),"",INDEX('Policy Characteristics'!F:F,MATCH($C1237,'Policy Characteristics'!$C:$C,0)))</f>
        <v>0</v>
      </c>
      <c r="M1237" s="222">
        <f>IF(ISBLANK(INDEX('Policy Characteristics'!G:G,MATCH($C1237,'Policy Characteristics'!$C:$C,0))),"",INDEX('Policy Characteristics'!G:G,MATCH($C1237,'Policy Characteristics'!$C:$C,0)))</f>
        <v>1</v>
      </c>
      <c r="N1237" s="222">
        <f>IF(ISBLANK(INDEX('Policy Characteristics'!H:H,MATCH($C1237,'Policy Characteristics'!$C:$C,0))),"",INDEX('Policy Characteristics'!H:H,MATCH($C1237,'Policy Characteristics'!$C:$C,0)))</f>
        <v>0.01</v>
      </c>
      <c r="O1237" s="354" t="str">
        <f>IF(ISBLANK(INDEX('Policy Characteristics'!I:I,MATCH($C1237,'Policy Characteristics'!$C:$C,0))),"",INDEX('Policy Characteristics'!I:I,MATCH($C1237,'Policy Characteristics'!$C:$C,0)))</f>
        <v>% of fuel shifted</v>
      </c>
      <c r="P1237" s="354" t="str">
        <f>IF(ISBLANK(INDEX('Policy Characteristics'!J:J,MATCH($C1237,'Policy Characteristics'!$C:$C,0))),"",INDEX('Policy Characteristics'!J:J,MATCH($C1237,'Policy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7" s="354" t="str">
        <f>IF(ISBLANK(INDEX('Policy Characteristics'!K:K,MATCH($C1237,'Policy Characteristics'!$C:$C,0))),"",INDEX('Policy Characteristics'!K:K,MATCH($C1237,'Policy Characteristics'!$C:$C,0)))</f>
        <v>industry-ag-main.html#fuel-switching</v>
      </c>
      <c r="R1237" s="354" t="str">
        <f>IF(ISBLANK(INDEX('Policy Characteristics'!L:L,MATCH($C1237,'Policy Characteristics'!$C:$C,0))),"",INDEX('Policy Characteristics'!L:L,MATCH($C1237,'Policy Characteristics'!$C:$C,0)))</f>
        <v>industry-elec-and-hydrogen.html</v>
      </c>
    </row>
    <row r="1238" spans="1:18" s="345" customFormat="1" ht="19.899999999999999" customHeight="1">
      <c r="A1238" s="354" t="str">
        <f>IF(ISBLANK(INDEX('Policy Characteristics'!A:A,MATCH($C1238,'Policy Characteristics'!$C:$C,0))),"",INDEX('Policy Characteristics'!A:A,MATCH($C1238,'Policy Characteristics'!$C:$C,0)))</f>
        <v>Industry</v>
      </c>
      <c r="B1238" s="366" t="str">
        <f>IF(ISBLANK(INDEX('Policy Characteristics'!B:B,MATCH($C1238,'Policy Characteristics'!$C:$C,0))),"",INDEX('Policy Characteristics'!B:B,MATCH($C1238,'Policy Characteristics'!$C:$C,0)))</f>
        <v>Hydrogen Combustion</v>
      </c>
      <c r="C1238" s="354" t="str">
        <f t="shared" si="47"/>
        <v>Fraction of Eligible Industrial Energy Use Shifted to Hydrogen</v>
      </c>
      <c r="D1238" s="348" t="s">
        <v>808</v>
      </c>
      <c r="E1238" t="s">
        <v>844</v>
      </c>
      <c r="F1238" t="s">
        <v>809</v>
      </c>
      <c r="G1238" s="253" t="s">
        <v>845</v>
      </c>
      <c r="H1238" s="18">
        <v>2133</v>
      </c>
      <c r="I1238" s="367" t="s">
        <v>670</v>
      </c>
      <c r="J1238" s="368" t="str">
        <f>IF(ISBLANK(INDEX('Policy Characteristics'!D:D,MATCH($C1238,'Policy Characteristics'!$C:$C,0))),"",INDEX('Policy Characteristics'!D:D,MATCH($C1238,'Policy Characteristics'!$C:$C,0)))</f>
        <v>Hydrogen Combustion</v>
      </c>
      <c r="K1238" s="354" t="str">
        <f>IF(ISBLANK(INDEX('Policy Characteristics'!E:E,MATCH($C1238,'Policy Characteristics'!$C:$C,0))),"",INDEX('Policy Characteristics'!E:E,MATCH($C1238,'Policy Characteristics'!$C:$C,0)))</f>
        <v>indst shift to hydrogen</v>
      </c>
      <c r="L1238" s="222">
        <f>IF(ISBLANK(INDEX('Policy Characteristics'!F:F,MATCH($C1238,'Policy Characteristics'!$C:$C,0))),"",INDEX('Policy Characteristics'!F:F,MATCH($C1238,'Policy Characteristics'!$C:$C,0)))</f>
        <v>0</v>
      </c>
      <c r="M1238" s="222">
        <f>IF(ISBLANK(INDEX('Policy Characteristics'!G:G,MATCH($C1238,'Policy Characteristics'!$C:$C,0))),"",INDEX('Policy Characteristics'!G:G,MATCH($C1238,'Policy Characteristics'!$C:$C,0)))</f>
        <v>1</v>
      </c>
      <c r="N1238" s="222">
        <f>IF(ISBLANK(INDEX('Policy Characteristics'!H:H,MATCH($C1238,'Policy Characteristics'!$C:$C,0))),"",INDEX('Policy Characteristics'!H:H,MATCH($C1238,'Policy Characteristics'!$C:$C,0)))</f>
        <v>0.01</v>
      </c>
      <c r="O1238" s="354" t="str">
        <f>IF(ISBLANK(INDEX('Policy Characteristics'!I:I,MATCH($C1238,'Policy Characteristics'!$C:$C,0))),"",INDEX('Policy Characteristics'!I:I,MATCH($C1238,'Policy Characteristics'!$C:$C,0)))</f>
        <v>% of fuel shifted</v>
      </c>
      <c r="P1238" s="354" t="str">
        <f>IF(ISBLANK(INDEX('Policy Characteristics'!J:J,MATCH($C1238,'Policy Characteristics'!$C:$C,0))),"",INDEX('Policy Characteristics'!J:J,MATCH($C1238,'Policy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8" s="354" t="str">
        <f>IF(ISBLANK(INDEX('Policy Characteristics'!K:K,MATCH($C1238,'Policy Characteristics'!$C:$C,0))),"",INDEX('Policy Characteristics'!K:K,MATCH($C1238,'Policy Characteristics'!$C:$C,0)))</f>
        <v>industry-ag-main.html#fuel-switching</v>
      </c>
      <c r="R1238" s="354" t="str">
        <f>IF(ISBLANK(INDEX('Policy Characteristics'!L:L,MATCH($C1238,'Policy Characteristics'!$C:$C,0))),"",INDEX('Policy Characteristics'!L:L,MATCH($C1238,'Policy Characteristics'!$C:$C,0)))</f>
        <v>industry-elec-and-hydrogen.html</v>
      </c>
    </row>
    <row r="1239" spans="1:18" s="345" customFormat="1" ht="19.899999999999999" customHeight="1">
      <c r="A1239" s="354" t="str">
        <f>IF(ISBLANK(INDEX('Policy Characteristics'!A:A,MATCH($C1239,'Policy Characteristics'!$C:$C,0))),"",INDEX('Policy Characteristics'!A:A,MATCH($C1239,'Policy Characteristics'!$C:$C,0)))</f>
        <v>Industry</v>
      </c>
      <c r="B1239" s="366" t="str">
        <f>IF(ISBLANK(INDEX('Policy Characteristics'!B:B,MATCH($C1239,'Policy Characteristics'!$C:$C,0))),"",INDEX('Policy Characteristics'!B:B,MATCH($C1239,'Policy Characteristics'!$C:$C,0)))</f>
        <v>Hydrogen Combustion</v>
      </c>
      <c r="C1239" s="354" t="str">
        <f t="shared" si="47"/>
        <v>Fraction of Eligible Industrial Energy Use Shifted to Hydrogen</v>
      </c>
      <c r="D1239" s="348" t="s">
        <v>808</v>
      </c>
      <c r="E1239" t="s">
        <v>846</v>
      </c>
      <c r="F1239" t="s">
        <v>809</v>
      </c>
      <c r="G1239" s="253" t="s">
        <v>847</v>
      </c>
      <c r="H1239" s="18">
        <v>2134</v>
      </c>
      <c r="I1239" s="367" t="s">
        <v>670</v>
      </c>
      <c r="J1239" s="368" t="str">
        <f>IF(ISBLANK(INDEX('Policy Characteristics'!D:D,MATCH($C1239,'Policy Characteristics'!$C:$C,0))),"",INDEX('Policy Characteristics'!D:D,MATCH($C1239,'Policy Characteristics'!$C:$C,0)))</f>
        <v>Hydrogen Combustion</v>
      </c>
      <c r="K1239" s="354" t="str">
        <f>IF(ISBLANK(INDEX('Policy Characteristics'!E:E,MATCH($C1239,'Policy Characteristics'!$C:$C,0))),"",INDEX('Policy Characteristics'!E:E,MATCH($C1239,'Policy Characteristics'!$C:$C,0)))</f>
        <v>indst shift to hydrogen</v>
      </c>
      <c r="L1239" s="222">
        <f>IF(ISBLANK(INDEX('Policy Characteristics'!F:F,MATCH($C1239,'Policy Characteristics'!$C:$C,0))),"",INDEX('Policy Characteristics'!F:F,MATCH($C1239,'Policy Characteristics'!$C:$C,0)))</f>
        <v>0</v>
      </c>
      <c r="M1239" s="222">
        <f>IF(ISBLANK(INDEX('Policy Characteristics'!G:G,MATCH($C1239,'Policy Characteristics'!$C:$C,0))),"",INDEX('Policy Characteristics'!G:G,MATCH($C1239,'Policy Characteristics'!$C:$C,0)))</f>
        <v>1</v>
      </c>
      <c r="N1239" s="222">
        <f>IF(ISBLANK(INDEX('Policy Characteristics'!H:H,MATCH($C1239,'Policy Characteristics'!$C:$C,0))),"",INDEX('Policy Characteristics'!H:H,MATCH($C1239,'Policy Characteristics'!$C:$C,0)))</f>
        <v>0.01</v>
      </c>
      <c r="O1239" s="354" t="str">
        <f>IF(ISBLANK(INDEX('Policy Characteristics'!I:I,MATCH($C1239,'Policy Characteristics'!$C:$C,0))),"",INDEX('Policy Characteristics'!I:I,MATCH($C1239,'Policy Characteristics'!$C:$C,0)))</f>
        <v>% of fuel shifted</v>
      </c>
      <c r="P1239" s="354" t="str">
        <f>IF(ISBLANK(INDEX('Policy Characteristics'!J:J,MATCH($C1239,'Policy Characteristics'!$C:$C,0))),"",INDEX('Policy Characteristics'!J:J,MATCH($C1239,'Policy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9" s="354" t="str">
        <f>IF(ISBLANK(INDEX('Policy Characteristics'!K:K,MATCH($C1239,'Policy Characteristics'!$C:$C,0))),"",INDEX('Policy Characteristics'!K:K,MATCH($C1239,'Policy Characteristics'!$C:$C,0)))</f>
        <v>industry-ag-main.html#fuel-switching</v>
      </c>
      <c r="R1239" s="354" t="str">
        <f>IF(ISBLANK(INDEX('Policy Characteristics'!L:L,MATCH($C1239,'Policy Characteristics'!$C:$C,0))),"",INDEX('Policy Characteristics'!L:L,MATCH($C1239,'Policy Characteristics'!$C:$C,0)))</f>
        <v>industry-elec-and-hydrogen.html</v>
      </c>
    </row>
    <row r="1240" spans="1:18" s="345" customFormat="1" ht="19.899999999999999" customHeight="1">
      <c r="A1240" s="354" t="str">
        <f>IF(ISBLANK(INDEX('Policy Characteristics'!A:A,MATCH($C1240,'Policy Characteristics'!$C:$C,0))),"",INDEX('Policy Characteristics'!A:A,MATCH($C1240,'Policy Characteristics'!$C:$C,0)))</f>
        <v>Industry</v>
      </c>
      <c r="B1240" s="366" t="str">
        <f>IF(ISBLANK(INDEX('Policy Characteristics'!B:B,MATCH($C1240,'Policy Characteristics'!$C:$C,0))),"",INDEX('Policy Characteristics'!B:B,MATCH($C1240,'Policy Characteristics'!$C:$C,0)))</f>
        <v>Hydrogen Combustion</v>
      </c>
      <c r="C1240" s="354" t="str">
        <f t="shared" si="47"/>
        <v>Fraction of Eligible Industrial Energy Use Shifted to Hydrogen</v>
      </c>
      <c r="D1240" s="348" t="s">
        <v>808</v>
      </c>
      <c r="E1240" t="s">
        <v>848</v>
      </c>
      <c r="F1240" t="s">
        <v>809</v>
      </c>
      <c r="G1240" s="253" t="s">
        <v>849</v>
      </c>
      <c r="H1240" s="18">
        <v>2135</v>
      </c>
      <c r="I1240" s="367" t="s">
        <v>670</v>
      </c>
      <c r="J1240" s="368" t="str">
        <f>IF(ISBLANK(INDEX('Policy Characteristics'!D:D,MATCH($C1240,'Policy Characteristics'!$C:$C,0))),"",INDEX('Policy Characteristics'!D:D,MATCH($C1240,'Policy Characteristics'!$C:$C,0)))</f>
        <v>Hydrogen Combustion</v>
      </c>
      <c r="K1240" s="354" t="str">
        <f>IF(ISBLANK(INDEX('Policy Characteristics'!E:E,MATCH($C1240,'Policy Characteristics'!$C:$C,0))),"",INDEX('Policy Characteristics'!E:E,MATCH($C1240,'Policy Characteristics'!$C:$C,0)))</f>
        <v>indst shift to hydrogen</v>
      </c>
      <c r="L1240" s="222">
        <f>IF(ISBLANK(INDEX('Policy Characteristics'!F:F,MATCH($C1240,'Policy Characteristics'!$C:$C,0))),"",INDEX('Policy Characteristics'!F:F,MATCH($C1240,'Policy Characteristics'!$C:$C,0)))</f>
        <v>0</v>
      </c>
      <c r="M1240" s="222">
        <f>IF(ISBLANK(INDEX('Policy Characteristics'!G:G,MATCH($C1240,'Policy Characteristics'!$C:$C,0))),"",INDEX('Policy Characteristics'!G:G,MATCH($C1240,'Policy Characteristics'!$C:$C,0)))</f>
        <v>1</v>
      </c>
      <c r="N1240" s="222">
        <f>IF(ISBLANK(INDEX('Policy Characteristics'!H:H,MATCH($C1240,'Policy Characteristics'!$C:$C,0))),"",INDEX('Policy Characteristics'!H:H,MATCH($C1240,'Policy Characteristics'!$C:$C,0)))</f>
        <v>0.01</v>
      </c>
      <c r="O1240" s="354" t="str">
        <f>IF(ISBLANK(INDEX('Policy Characteristics'!I:I,MATCH($C1240,'Policy Characteristics'!$C:$C,0))),"",INDEX('Policy Characteristics'!I:I,MATCH($C1240,'Policy Characteristics'!$C:$C,0)))</f>
        <v>% of fuel shifted</v>
      </c>
      <c r="P1240" s="354" t="str">
        <f>IF(ISBLANK(INDEX('Policy Characteristics'!J:J,MATCH($C1240,'Policy Characteristics'!$C:$C,0))),"",INDEX('Policy Characteristics'!J:J,MATCH($C1240,'Policy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0" s="354" t="str">
        <f>IF(ISBLANK(INDEX('Policy Characteristics'!K:K,MATCH($C1240,'Policy Characteristics'!$C:$C,0))),"",INDEX('Policy Characteristics'!K:K,MATCH($C1240,'Policy Characteristics'!$C:$C,0)))</f>
        <v>industry-ag-main.html#fuel-switching</v>
      </c>
      <c r="R1240" s="354" t="str">
        <f>IF(ISBLANK(INDEX('Policy Characteristics'!L:L,MATCH($C1240,'Policy Characteristics'!$C:$C,0))),"",INDEX('Policy Characteristics'!L:L,MATCH($C1240,'Policy Characteristics'!$C:$C,0)))</f>
        <v>industry-elec-and-hydrogen.html</v>
      </c>
    </row>
    <row r="1241" spans="1:18" s="345" customFormat="1" ht="19.899999999999999" customHeight="1">
      <c r="A1241" s="354" t="str">
        <f>IF(ISBLANK(INDEX('Policy Characteristics'!A:A,MATCH($C1241,'Policy Characteristics'!$C:$C,0))),"",INDEX('Policy Characteristics'!A:A,MATCH($C1241,'Policy Characteristics'!$C:$C,0)))</f>
        <v>Industry</v>
      </c>
      <c r="B1241" s="366" t="str">
        <f>IF(ISBLANK(INDEX('Policy Characteristics'!B:B,MATCH($C1241,'Policy Characteristics'!$C:$C,0))),"",INDEX('Policy Characteristics'!B:B,MATCH($C1241,'Policy Characteristics'!$C:$C,0)))</f>
        <v>Hydrogen Combustion</v>
      </c>
      <c r="C1241" s="354" t="str">
        <f t="shared" si="47"/>
        <v>Fraction of Eligible Industrial Energy Use Shifted to Hydrogen</v>
      </c>
      <c r="D1241" s="348" t="s">
        <v>808</v>
      </c>
      <c r="E1241" t="s">
        <v>850</v>
      </c>
      <c r="F1241" t="s">
        <v>809</v>
      </c>
      <c r="G1241" s="253" t="s">
        <v>851</v>
      </c>
      <c r="H1241" s="18">
        <v>2136</v>
      </c>
      <c r="I1241" s="367" t="s">
        <v>680</v>
      </c>
      <c r="J1241" s="368" t="str">
        <f>IF(ISBLANK(INDEX('Policy Characteristics'!D:D,MATCH($C1241,'Policy Characteristics'!$C:$C,0))),"",INDEX('Policy Characteristics'!D:D,MATCH($C1241,'Policy Characteristics'!$C:$C,0)))</f>
        <v>Hydrogen Combustion</v>
      </c>
      <c r="K1241" s="354" t="str">
        <f>IF(ISBLANK(INDEX('Policy Characteristics'!E:E,MATCH($C1241,'Policy Characteristics'!$C:$C,0))),"",INDEX('Policy Characteristics'!E:E,MATCH($C1241,'Policy Characteristics'!$C:$C,0)))</f>
        <v>indst shift to hydrogen</v>
      </c>
      <c r="L1241" s="222">
        <f>IF(ISBLANK(INDEX('Policy Characteristics'!F:F,MATCH($C1241,'Policy Characteristics'!$C:$C,0))),"",INDEX('Policy Characteristics'!F:F,MATCH($C1241,'Policy Characteristics'!$C:$C,0)))</f>
        <v>0</v>
      </c>
      <c r="M1241" s="222">
        <f>IF(ISBLANK(INDEX('Policy Characteristics'!G:G,MATCH($C1241,'Policy Characteristics'!$C:$C,0))),"",INDEX('Policy Characteristics'!G:G,MATCH($C1241,'Policy Characteristics'!$C:$C,0)))</f>
        <v>1</v>
      </c>
      <c r="N1241" s="222">
        <f>IF(ISBLANK(INDEX('Policy Characteristics'!H:H,MATCH($C1241,'Policy Characteristics'!$C:$C,0))),"",INDEX('Policy Characteristics'!H:H,MATCH($C1241,'Policy Characteristics'!$C:$C,0)))</f>
        <v>0.01</v>
      </c>
      <c r="O1241" s="354" t="str">
        <f>IF(ISBLANK(INDEX('Policy Characteristics'!I:I,MATCH($C1241,'Policy Characteristics'!$C:$C,0))),"",INDEX('Policy Characteristics'!I:I,MATCH($C1241,'Policy Characteristics'!$C:$C,0)))</f>
        <v>% of fuel shifted</v>
      </c>
      <c r="P1241" s="354" t="str">
        <f>IF(ISBLANK(INDEX('Policy Characteristics'!J:J,MATCH($C1241,'Policy Characteristics'!$C:$C,0))),"",INDEX('Policy Characteristics'!J:J,MATCH($C1241,'Policy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1" s="354" t="str">
        <f>IF(ISBLANK(INDEX('Policy Characteristics'!K:K,MATCH($C1241,'Policy Characteristics'!$C:$C,0))),"",INDEX('Policy Characteristics'!K:K,MATCH($C1241,'Policy Characteristics'!$C:$C,0)))</f>
        <v>industry-ag-main.html#fuel-switching</v>
      </c>
      <c r="R1241" s="354" t="str">
        <f>IF(ISBLANK(INDEX('Policy Characteristics'!L:L,MATCH($C1241,'Policy Characteristics'!$C:$C,0))),"",INDEX('Policy Characteristics'!L:L,MATCH($C1241,'Policy Characteristics'!$C:$C,0)))</f>
        <v>industry-elec-and-hydrogen.html</v>
      </c>
    </row>
    <row r="1242" spans="1:18" s="345" customFormat="1" ht="19.899999999999999" customHeight="1">
      <c r="A1242" s="354" t="str">
        <f>IF(ISBLANK(INDEX('Policy Characteristics'!A:A,MATCH($C1242,'Policy Characteristics'!$C:$C,0))),"",INDEX('Policy Characteristics'!A:A,MATCH($C1242,'Policy Characteristics'!$C:$C,0)))</f>
        <v>Industry</v>
      </c>
      <c r="B1242" s="366" t="str">
        <f>IF(ISBLANK(INDEX('Policy Characteristics'!B:B,MATCH($C1242,'Policy Characteristics'!$C:$C,0))),"",INDEX('Policy Characteristics'!B:B,MATCH($C1242,'Policy Characteristics'!$C:$C,0)))</f>
        <v>Hydrogen Combustion</v>
      </c>
      <c r="C1242" s="354" t="str">
        <f t="shared" si="47"/>
        <v>Fraction of Eligible Industrial Energy Use Shifted to Hydrogen</v>
      </c>
      <c r="D1242" s="348" t="s">
        <v>808</v>
      </c>
      <c r="E1242" t="s">
        <v>852</v>
      </c>
      <c r="F1242" t="s">
        <v>809</v>
      </c>
      <c r="G1242" s="253" t="s">
        <v>852</v>
      </c>
      <c r="H1242" s="18">
        <v>2137</v>
      </c>
      <c r="I1242" s="367" t="s">
        <v>680</v>
      </c>
      <c r="J1242" s="368" t="str">
        <f>IF(ISBLANK(INDEX('Policy Characteristics'!D:D,MATCH($C1242,'Policy Characteristics'!$C:$C,0))),"",INDEX('Policy Characteristics'!D:D,MATCH($C1242,'Policy Characteristics'!$C:$C,0)))</f>
        <v>Hydrogen Combustion</v>
      </c>
      <c r="K1242" s="354" t="str">
        <f>IF(ISBLANK(INDEX('Policy Characteristics'!E:E,MATCH($C1242,'Policy Characteristics'!$C:$C,0))),"",INDEX('Policy Characteristics'!E:E,MATCH($C1242,'Policy Characteristics'!$C:$C,0)))</f>
        <v>indst shift to hydrogen</v>
      </c>
      <c r="L1242" s="222">
        <f>IF(ISBLANK(INDEX('Policy Characteristics'!F:F,MATCH($C1242,'Policy Characteristics'!$C:$C,0))),"",INDEX('Policy Characteristics'!F:F,MATCH($C1242,'Policy Characteristics'!$C:$C,0)))</f>
        <v>0</v>
      </c>
      <c r="M1242" s="222">
        <f>IF(ISBLANK(INDEX('Policy Characteristics'!G:G,MATCH($C1242,'Policy Characteristics'!$C:$C,0))),"",INDEX('Policy Characteristics'!G:G,MATCH($C1242,'Policy Characteristics'!$C:$C,0)))</f>
        <v>1</v>
      </c>
      <c r="N1242" s="222">
        <f>IF(ISBLANK(INDEX('Policy Characteristics'!H:H,MATCH($C1242,'Policy Characteristics'!$C:$C,0))),"",INDEX('Policy Characteristics'!H:H,MATCH($C1242,'Policy Characteristics'!$C:$C,0)))</f>
        <v>0.01</v>
      </c>
      <c r="O1242" s="354" t="str">
        <f>IF(ISBLANK(INDEX('Policy Characteristics'!I:I,MATCH($C1242,'Policy Characteristics'!$C:$C,0))),"",INDEX('Policy Characteristics'!I:I,MATCH($C1242,'Policy Characteristics'!$C:$C,0)))</f>
        <v>% of fuel shifted</v>
      </c>
      <c r="P1242" s="354" t="str">
        <f>IF(ISBLANK(INDEX('Policy Characteristics'!J:J,MATCH($C1242,'Policy Characteristics'!$C:$C,0))),"",INDEX('Policy Characteristics'!J:J,MATCH($C1242,'Policy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2" s="354" t="str">
        <f>IF(ISBLANK(INDEX('Policy Characteristics'!K:K,MATCH($C1242,'Policy Characteristics'!$C:$C,0))),"",INDEX('Policy Characteristics'!K:K,MATCH($C1242,'Policy Characteristics'!$C:$C,0)))</f>
        <v>industry-ag-main.html#fuel-switching</v>
      </c>
      <c r="R1242" s="354" t="str">
        <f>IF(ISBLANK(INDEX('Policy Characteristics'!L:L,MATCH($C1242,'Policy Characteristics'!$C:$C,0))),"",INDEX('Policy Characteristics'!L:L,MATCH($C1242,'Policy Characteristics'!$C:$C,0)))</f>
        <v>industry-elec-and-hydrogen.html</v>
      </c>
    </row>
    <row r="1243" spans="1:18" s="345" customFormat="1" ht="19.899999999999999" customHeight="1">
      <c r="A1243" s="354" t="str">
        <f>IF(ISBLANK(INDEX('Policy Characteristics'!A:A,MATCH($C1243,'Policy Characteristics'!$C:$C,0))),"",INDEX('Policy Characteristics'!A:A,MATCH($C1243,'Policy Characteristics'!$C:$C,0)))</f>
        <v>Industry</v>
      </c>
      <c r="B1243" s="366" t="str">
        <f>IF(ISBLANK(INDEX('Policy Characteristics'!B:B,MATCH($C1243,'Policy Characteristics'!$C:$C,0))),"",INDEX('Policy Characteristics'!B:B,MATCH($C1243,'Policy Characteristics'!$C:$C,0)))</f>
        <v>Hydrogen Combustion</v>
      </c>
      <c r="C1243" s="354" t="str">
        <f t="shared" si="47"/>
        <v>Fraction of Eligible Industrial Energy Use Shifted to Hydrogen</v>
      </c>
      <c r="D1243" s="348" t="s">
        <v>810</v>
      </c>
      <c r="E1243" t="s">
        <v>838</v>
      </c>
      <c r="F1243" t="s">
        <v>811</v>
      </c>
      <c r="G1243" s="253" t="s">
        <v>839</v>
      </c>
      <c r="H1243" s="18">
        <v>2138</v>
      </c>
      <c r="I1243" s="367" t="s">
        <v>670</v>
      </c>
      <c r="J1243" s="368" t="str">
        <f>IF(ISBLANK(INDEX('Policy Characteristics'!D:D,MATCH($C1243,'Policy Characteristics'!$C:$C,0))),"",INDEX('Policy Characteristics'!D:D,MATCH($C1243,'Policy Characteristics'!$C:$C,0)))</f>
        <v>Hydrogen Combustion</v>
      </c>
      <c r="K1243" s="354" t="str">
        <f>IF(ISBLANK(INDEX('Policy Characteristics'!E:E,MATCH($C1243,'Policy Characteristics'!$C:$C,0))),"",INDEX('Policy Characteristics'!E:E,MATCH($C1243,'Policy Characteristics'!$C:$C,0)))</f>
        <v>indst shift to hydrogen</v>
      </c>
      <c r="L1243" s="222">
        <f>IF(ISBLANK(INDEX('Policy Characteristics'!F:F,MATCH($C1243,'Policy Characteristics'!$C:$C,0))),"",INDEX('Policy Characteristics'!F:F,MATCH($C1243,'Policy Characteristics'!$C:$C,0)))</f>
        <v>0</v>
      </c>
      <c r="M1243" s="222">
        <f>IF(ISBLANK(INDEX('Policy Characteristics'!G:G,MATCH($C1243,'Policy Characteristics'!$C:$C,0))),"",INDEX('Policy Characteristics'!G:G,MATCH($C1243,'Policy Characteristics'!$C:$C,0)))</f>
        <v>1</v>
      </c>
      <c r="N1243" s="222">
        <f>IF(ISBLANK(INDEX('Policy Characteristics'!H:H,MATCH($C1243,'Policy Characteristics'!$C:$C,0))),"",INDEX('Policy Characteristics'!H:H,MATCH($C1243,'Policy Characteristics'!$C:$C,0)))</f>
        <v>0.01</v>
      </c>
      <c r="O1243" s="354" t="str">
        <f>IF(ISBLANK(INDEX('Policy Characteristics'!I:I,MATCH($C1243,'Policy Characteristics'!$C:$C,0))),"",INDEX('Policy Characteristics'!I:I,MATCH($C1243,'Policy Characteristics'!$C:$C,0)))</f>
        <v>% of fuel shifted</v>
      </c>
      <c r="P1243" s="354" t="str">
        <f>IF(ISBLANK(INDEX('Policy Characteristics'!J:J,MATCH($C1243,'Policy Characteristics'!$C:$C,0))),"",INDEX('Policy Characteristics'!J:J,MATCH($C1243,'Policy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3" s="354" t="str">
        <f>IF(ISBLANK(INDEX('Policy Characteristics'!K:K,MATCH($C1243,'Policy Characteristics'!$C:$C,0))),"",INDEX('Policy Characteristics'!K:K,MATCH($C1243,'Policy Characteristics'!$C:$C,0)))</f>
        <v>industry-ag-main.html#fuel-switching</v>
      </c>
      <c r="R1243" s="354" t="str">
        <f>IF(ISBLANK(INDEX('Policy Characteristics'!L:L,MATCH($C1243,'Policy Characteristics'!$C:$C,0))),"",INDEX('Policy Characteristics'!L:L,MATCH($C1243,'Policy Characteristics'!$C:$C,0)))</f>
        <v>industry-elec-and-hydrogen.html</v>
      </c>
    </row>
    <row r="1244" spans="1:18" s="345" customFormat="1" ht="19.899999999999999" customHeight="1">
      <c r="A1244" s="354" t="str">
        <f>IF(ISBLANK(INDEX('Policy Characteristics'!A:A,MATCH($C1244,'Policy Characteristics'!$C:$C,0))),"",INDEX('Policy Characteristics'!A:A,MATCH($C1244,'Policy Characteristics'!$C:$C,0)))</f>
        <v>Industry</v>
      </c>
      <c r="B1244" s="366" t="str">
        <f>IF(ISBLANK(INDEX('Policy Characteristics'!B:B,MATCH($C1244,'Policy Characteristics'!$C:$C,0))),"",INDEX('Policy Characteristics'!B:B,MATCH($C1244,'Policy Characteristics'!$C:$C,0)))</f>
        <v>Hydrogen Combustion</v>
      </c>
      <c r="C1244" s="354" t="str">
        <f t="shared" si="47"/>
        <v>Fraction of Eligible Industrial Energy Use Shifted to Hydrogen</v>
      </c>
      <c r="D1244" s="348" t="s">
        <v>810</v>
      </c>
      <c r="E1244" t="s">
        <v>840</v>
      </c>
      <c r="F1244" t="s">
        <v>811</v>
      </c>
      <c r="G1244" s="253" t="s">
        <v>841</v>
      </c>
      <c r="H1244" s="18">
        <v>2139</v>
      </c>
      <c r="I1244" s="367" t="s">
        <v>670</v>
      </c>
      <c r="J1244" s="368" t="str">
        <f>IF(ISBLANK(INDEX('Policy Characteristics'!D:D,MATCH($C1244,'Policy Characteristics'!$C:$C,0))),"",INDEX('Policy Characteristics'!D:D,MATCH($C1244,'Policy Characteristics'!$C:$C,0)))</f>
        <v>Hydrogen Combustion</v>
      </c>
      <c r="K1244" s="354" t="str">
        <f>IF(ISBLANK(INDEX('Policy Characteristics'!E:E,MATCH($C1244,'Policy Characteristics'!$C:$C,0))),"",INDEX('Policy Characteristics'!E:E,MATCH($C1244,'Policy Characteristics'!$C:$C,0)))</f>
        <v>indst shift to hydrogen</v>
      </c>
      <c r="L1244" s="222">
        <f>IF(ISBLANK(INDEX('Policy Characteristics'!F:F,MATCH($C1244,'Policy Characteristics'!$C:$C,0))),"",INDEX('Policy Characteristics'!F:F,MATCH($C1244,'Policy Characteristics'!$C:$C,0)))</f>
        <v>0</v>
      </c>
      <c r="M1244" s="222">
        <f>IF(ISBLANK(INDEX('Policy Characteristics'!G:G,MATCH($C1244,'Policy Characteristics'!$C:$C,0))),"",INDEX('Policy Characteristics'!G:G,MATCH($C1244,'Policy Characteristics'!$C:$C,0)))</f>
        <v>1</v>
      </c>
      <c r="N1244" s="222">
        <f>IF(ISBLANK(INDEX('Policy Characteristics'!H:H,MATCH($C1244,'Policy Characteristics'!$C:$C,0))),"",INDEX('Policy Characteristics'!H:H,MATCH($C1244,'Policy Characteristics'!$C:$C,0)))</f>
        <v>0.01</v>
      </c>
      <c r="O1244" s="354" t="str">
        <f>IF(ISBLANK(INDEX('Policy Characteristics'!I:I,MATCH($C1244,'Policy Characteristics'!$C:$C,0))),"",INDEX('Policy Characteristics'!I:I,MATCH($C1244,'Policy Characteristics'!$C:$C,0)))</f>
        <v>% of fuel shifted</v>
      </c>
      <c r="P1244" s="354" t="str">
        <f>IF(ISBLANK(INDEX('Policy Characteristics'!J:J,MATCH($C1244,'Policy Characteristics'!$C:$C,0))),"",INDEX('Policy Characteristics'!J:J,MATCH($C1244,'Policy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4" s="354" t="str">
        <f>IF(ISBLANK(INDEX('Policy Characteristics'!K:K,MATCH($C1244,'Policy Characteristics'!$C:$C,0))),"",INDEX('Policy Characteristics'!K:K,MATCH($C1244,'Policy Characteristics'!$C:$C,0)))</f>
        <v>industry-ag-main.html#fuel-switching</v>
      </c>
      <c r="R1244" s="354" t="str">
        <f>IF(ISBLANK(INDEX('Policy Characteristics'!L:L,MATCH($C1244,'Policy Characteristics'!$C:$C,0))),"",INDEX('Policy Characteristics'!L:L,MATCH($C1244,'Policy Characteristics'!$C:$C,0)))</f>
        <v>industry-elec-and-hydrogen.html</v>
      </c>
    </row>
    <row r="1245" spans="1:18" s="345" customFormat="1" ht="19.899999999999999" customHeight="1">
      <c r="A1245" s="354" t="str">
        <f>IF(ISBLANK(INDEX('Policy Characteristics'!A:A,MATCH($C1245,'Policy Characteristics'!$C:$C,0))),"",INDEX('Policy Characteristics'!A:A,MATCH($C1245,'Policy Characteristics'!$C:$C,0)))</f>
        <v>Industry</v>
      </c>
      <c r="B1245" s="366" t="str">
        <f>IF(ISBLANK(INDEX('Policy Characteristics'!B:B,MATCH($C1245,'Policy Characteristics'!$C:$C,0))),"",INDEX('Policy Characteristics'!B:B,MATCH($C1245,'Policy Characteristics'!$C:$C,0)))</f>
        <v>Hydrogen Combustion</v>
      </c>
      <c r="C1245" s="354" t="str">
        <f t="shared" si="47"/>
        <v>Fraction of Eligible Industrial Energy Use Shifted to Hydrogen</v>
      </c>
      <c r="D1245" s="348" t="s">
        <v>810</v>
      </c>
      <c r="E1245" t="s">
        <v>842</v>
      </c>
      <c r="F1245" t="s">
        <v>811</v>
      </c>
      <c r="G1245" s="253" t="s">
        <v>843</v>
      </c>
      <c r="H1245" s="18">
        <v>2140</v>
      </c>
      <c r="I1245" s="367" t="s">
        <v>670</v>
      </c>
      <c r="J1245" s="368" t="str">
        <f>IF(ISBLANK(INDEX('Policy Characteristics'!D:D,MATCH($C1245,'Policy Characteristics'!$C:$C,0))),"",INDEX('Policy Characteristics'!D:D,MATCH($C1245,'Policy Characteristics'!$C:$C,0)))</f>
        <v>Hydrogen Combustion</v>
      </c>
      <c r="K1245" s="354" t="str">
        <f>IF(ISBLANK(INDEX('Policy Characteristics'!E:E,MATCH($C1245,'Policy Characteristics'!$C:$C,0))),"",INDEX('Policy Characteristics'!E:E,MATCH($C1245,'Policy Characteristics'!$C:$C,0)))</f>
        <v>indst shift to hydrogen</v>
      </c>
      <c r="L1245" s="222">
        <f>IF(ISBLANK(INDEX('Policy Characteristics'!F:F,MATCH($C1245,'Policy Characteristics'!$C:$C,0))),"",INDEX('Policy Characteristics'!F:F,MATCH($C1245,'Policy Characteristics'!$C:$C,0)))</f>
        <v>0</v>
      </c>
      <c r="M1245" s="222">
        <f>IF(ISBLANK(INDEX('Policy Characteristics'!G:G,MATCH($C1245,'Policy Characteristics'!$C:$C,0))),"",INDEX('Policy Characteristics'!G:G,MATCH($C1245,'Policy Characteristics'!$C:$C,0)))</f>
        <v>1</v>
      </c>
      <c r="N1245" s="222">
        <f>IF(ISBLANK(INDEX('Policy Characteristics'!H:H,MATCH($C1245,'Policy Characteristics'!$C:$C,0))),"",INDEX('Policy Characteristics'!H:H,MATCH($C1245,'Policy Characteristics'!$C:$C,0)))</f>
        <v>0.01</v>
      </c>
      <c r="O1245" s="354" t="str">
        <f>IF(ISBLANK(INDEX('Policy Characteristics'!I:I,MATCH($C1245,'Policy Characteristics'!$C:$C,0))),"",INDEX('Policy Characteristics'!I:I,MATCH($C1245,'Policy Characteristics'!$C:$C,0)))</f>
        <v>% of fuel shifted</v>
      </c>
      <c r="P1245" s="354" t="str">
        <f>IF(ISBLANK(INDEX('Policy Characteristics'!J:J,MATCH($C1245,'Policy Characteristics'!$C:$C,0))),"",INDEX('Policy Characteristics'!J:J,MATCH($C1245,'Policy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5" s="354" t="str">
        <f>IF(ISBLANK(INDEX('Policy Characteristics'!K:K,MATCH($C1245,'Policy Characteristics'!$C:$C,0))),"",INDEX('Policy Characteristics'!K:K,MATCH($C1245,'Policy Characteristics'!$C:$C,0)))</f>
        <v>industry-ag-main.html#fuel-switching</v>
      </c>
      <c r="R1245" s="354" t="str">
        <f>IF(ISBLANK(INDEX('Policy Characteristics'!L:L,MATCH($C1245,'Policy Characteristics'!$C:$C,0))),"",INDEX('Policy Characteristics'!L:L,MATCH($C1245,'Policy Characteristics'!$C:$C,0)))</f>
        <v>industry-elec-and-hydrogen.html</v>
      </c>
    </row>
    <row r="1246" spans="1:18" s="345" customFormat="1" ht="19.899999999999999" customHeight="1">
      <c r="A1246" s="354" t="str">
        <f>IF(ISBLANK(INDEX('Policy Characteristics'!A:A,MATCH($C1246,'Policy Characteristics'!$C:$C,0))),"",INDEX('Policy Characteristics'!A:A,MATCH($C1246,'Policy Characteristics'!$C:$C,0)))</f>
        <v>Industry</v>
      </c>
      <c r="B1246" s="366" t="str">
        <f>IF(ISBLANK(INDEX('Policy Characteristics'!B:B,MATCH($C1246,'Policy Characteristics'!$C:$C,0))),"",INDEX('Policy Characteristics'!B:B,MATCH($C1246,'Policy Characteristics'!$C:$C,0)))</f>
        <v>Hydrogen Combustion</v>
      </c>
      <c r="C1246" s="354" t="str">
        <f t="shared" si="47"/>
        <v>Fraction of Eligible Industrial Energy Use Shifted to Hydrogen</v>
      </c>
      <c r="D1246" s="348" t="s">
        <v>810</v>
      </c>
      <c r="E1246" t="s">
        <v>844</v>
      </c>
      <c r="F1246" t="s">
        <v>811</v>
      </c>
      <c r="G1246" s="253" t="s">
        <v>845</v>
      </c>
      <c r="H1246" s="18">
        <v>2141</v>
      </c>
      <c r="I1246" s="367" t="s">
        <v>670</v>
      </c>
      <c r="J1246" s="368" t="str">
        <f>IF(ISBLANK(INDEX('Policy Characteristics'!D:D,MATCH($C1246,'Policy Characteristics'!$C:$C,0))),"",INDEX('Policy Characteristics'!D:D,MATCH($C1246,'Policy Characteristics'!$C:$C,0)))</f>
        <v>Hydrogen Combustion</v>
      </c>
      <c r="K1246" s="354" t="str">
        <f>IF(ISBLANK(INDEX('Policy Characteristics'!E:E,MATCH($C1246,'Policy Characteristics'!$C:$C,0))),"",INDEX('Policy Characteristics'!E:E,MATCH($C1246,'Policy Characteristics'!$C:$C,0)))</f>
        <v>indst shift to hydrogen</v>
      </c>
      <c r="L1246" s="222">
        <f>IF(ISBLANK(INDEX('Policy Characteristics'!F:F,MATCH($C1246,'Policy Characteristics'!$C:$C,0))),"",INDEX('Policy Characteristics'!F:F,MATCH($C1246,'Policy Characteristics'!$C:$C,0)))</f>
        <v>0</v>
      </c>
      <c r="M1246" s="222">
        <f>IF(ISBLANK(INDEX('Policy Characteristics'!G:G,MATCH($C1246,'Policy Characteristics'!$C:$C,0))),"",INDEX('Policy Characteristics'!G:G,MATCH($C1246,'Policy Characteristics'!$C:$C,0)))</f>
        <v>1</v>
      </c>
      <c r="N1246" s="222">
        <f>IF(ISBLANK(INDEX('Policy Characteristics'!H:H,MATCH($C1246,'Policy Characteristics'!$C:$C,0))),"",INDEX('Policy Characteristics'!H:H,MATCH($C1246,'Policy Characteristics'!$C:$C,0)))</f>
        <v>0.01</v>
      </c>
      <c r="O1246" s="354" t="str">
        <f>IF(ISBLANK(INDEX('Policy Characteristics'!I:I,MATCH($C1246,'Policy Characteristics'!$C:$C,0))),"",INDEX('Policy Characteristics'!I:I,MATCH($C1246,'Policy Characteristics'!$C:$C,0)))</f>
        <v>% of fuel shifted</v>
      </c>
      <c r="P1246" s="354" t="str">
        <f>IF(ISBLANK(INDEX('Policy Characteristics'!J:J,MATCH($C1246,'Policy Characteristics'!$C:$C,0))),"",INDEX('Policy Characteristics'!J:J,MATCH($C1246,'Policy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6" s="354" t="str">
        <f>IF(ISBLANK(INDEX('Policy Characteristics'!K:K,MATCH($C1246,'Policy Characteristics'!$C:$C,0))),"",INDEX('Policy Characteristics'!K:K,MATCH($C1246,'Policy Characteristics'!$C:$C,0)))</f>
        <v>industry-ag-main.html#fuel-switching</v>
      </c>
      <c r="R1246" s="354" t="str">
        <f>IF(ISBLANK(INDEX('Policy Characteristics'!L:L,MATCH($C1246,'Policy Characteristics'!$C:$C,0))),"",INDEX('Policy Characteristics'!L:L,MATCH($C1246,'Policy Characteristics'!$C:$C,0)))</f>
        <v>industry-elec-and-hydrogen.html</v>
      </c>
    </row>
    <row r="1247" spans="1:18" s="345" customFormat="1" ht="19.899999999999999" customHeight="1">
      <c r="A1247" s="354" t="str">
        <f>IF(ISBLANK(INDEX('Policy Characteristics'!A:A,MATCH($C1247,'Policy Characteristics'!$C:$C,0))),"",INDEX('Policy Characteristics'!A:A,MATCH($C1247,'Policy Characteristics'!$C:$C,0)))</f>
        <v>Industry</v>
      </c>
      <c r="B1247" s="366" t="str">
        <f>IF(ISBLANK(INDEX('Policy Characteristics'!B:B,MATCH($C1247,'Policy Characteristics'!$C:$C,0))),"",INDEX('Policy Characteristics'!B:B,MATCH($C1247,'Policy Characteristics'!$C:$C,0)))</f>
        <v>Hydrogen Combustion</v>
      </c>
      <c r="C1247" s="354" t="str">
        <f t="shared" si="47"/>
        <v>Fraction of Eligible Industrial Energy Use Shifted to Hydrogen</v>
      </c>
      <c r="D1247" s="348" t="s">
        <v>810</v>
      </c>
      <c r="E1247" t="s">
        <v>846</v>
      </c>
      <c r="F1247" t="s">
        <v>811</v>
      </c>
      <c r="G1247" s="253" t="s">
        <v>847</v>
      </c>
      <c r="H1247" s="18">
        <v>2142</v>
      </c>
      <c r="I1247" s="367" t="s">
        <v>670</v>
      </c>
      <c r="J1247" s="368" t="str">
        <f>IF(ISBLANK(INDEX('Policy Characteristics'!D:D,MATCH($C1247,'Policy Characteristics'!$C:$C,0))),"",INDEX('Policy Characteristics'!D:D,MATCH($C1247,'Policy Characteristics'!$C:$C,0)))</f>
        <v>Hydrogen Combustion</v>
      </c>
      <c r="K1247" s="354" t="str">
        <f>IF(ISBLANK(INDEX('Policy Characteristics'!E:E,MATCH($C1247,'Policy Characteristics'!$C:$C,0))),"",INDEX('Policy Characteristics'!E:E,MATCH($C1247,'Policy Characteristics'!$C:$C,0)))</f>
        <v>indst shift to hydrogen</v>
      </c>
      <c r="L1247" s="222">
        <f>IF(ISBLANK(INDEX('Policy Characteristics'!F:F,MATCH($C1247,'Policy Characteristics'!$C:$C,0))),"",INDEX('Policy Characteristics'!F:F,MATCH($C1247,'Policy Characteristics'!$C:$C,0)))</f>
        <v>0</v>
      </c>
      <c r="M1247" s="222">
        <f>IF(ISBLANK(INDEX('Policy Characteristics'!G:G,MATCH($C1247,'Policy Characteristics'!$C:$C,0))),"",INDEX('Policy Characteristics'!G:G,MATCH($C1247,'Policy Characteristics'!$C:$C,0)))</f>
        <v>1</v>
      </c>
      <c r="N1247" s="222">
        <f>IF(ISBLANK(INDEX('Policy Characteristics'!H:H,MATCH($C1247,'Policy Characteristics'!$C:$C,0))),"",INDEX('Policy Characteristics'!H:H,MATCH($C1247,'Policy Characteristics'!$C:$C,0)))</f>
        <v>0.01</v>
      </c>
      <c r="O1247" s="354" t="str">
        <f>IF(ISBLANK(INDEX('Policy Characteristics'!I:I,MATCH($C1247,'Policy Characteristics'!$C:$C,0))),"",INDEX('Policy Characteristics'!I:I,MATCH($C1247,'Policy Characteristics'!$C:$C,0)))</f>
        <v>% of fuel shifted</v>
      </c>
      <c r="P1247" s="354" t="str">
        <f>IF(ISBLANK(INDEX('Policy Characteristics'!J:J,MATCH($C1247,'Policy Characteristics'!$C:$C,0))),"",INDEX('Policy Characteristics'!J:J,MATCH($C1247,'Policy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7" s="354" t="str">
        <f>IF(ISBLANK(INDEX('Policy Characteristics'!K:K,MATCH($C1247,'Policy Characteristics'!$C:$C,0))),"",INDEX('Policy Characteristics'!K:K,MATCH($C1247,'Policy Characteristics'!$C:$C,0)))</f>
        <v>industry-ag-main.html#fuel-switching</v>
      </c>
      <c r="R1247" s="354" t="str">
        <f>IF(ISBLANK(INDEX('Policy Characteristics'!L:L,MATCH($C1247,'Policy Characteristics'!$C:$C,0))),"",INDEX('Policy Characteristics'!L:L,MATCH($C1247,'Policy Characteristics'!$C:$C,0)))</f>
        <v>industry-elec-and-hydrogen.html</v>
      </c>
    </row>
    <row r="1248" spans="1:18" s="345" customFormat="1" ht="19.899999999999999" customHeight="1">
      <c r="A1248" s="354" t="str">
        <f>IF(ISBLANK(INDEX('Policy Characteristics'!A:A,MATCH($C1248,'Policy Characteristics'!$C:$C,0))),"",INDEX('Policy Characteristics'!A:A,MATCH($C1248,'Policy Characteristics'!$C:$C,0)))</f>
        <v>Industry</v>
      </c>
      <c r="B1248" s="366" t="str">
        <f>IF(ISBLANK(INDEX('Policy Characteristics'!B:B,MATCH($C1248,'Policy Characteristics'!$C:$C,0))),"",INDEX('Policy Characteristics'!B:B,MATCH($C1248,'Policy Characteristics'!$C:$C,0)))</f>
        <v>Hydrogen Combustion</v>
      </c>
      <c r="C1248" s="354" t="str">
        <f t="shared" si="47"/>
        <v>Fraction of Eligible Industrial Energy Use Shifted to Hydrogen</v>
      </c>
      <c r="D1248" s="348" t="s">
        <v>810</v>
      </c>
      <c r="E1248" t="s">
        <v>848</v>
      </c>
      <c r="F1248" t="s">
        <v>811</v>
      </c>
      <c r="G1248" s="253" t="s">
        <v>849</v>
      </c>
      <c r="H1248" s="18">
        <v>2143</v>
      </c>
      <c r="I1248" s="367" t="s">
        <v>670</v>
      </c>
      <c r="J1248" s="368" t="str">
        <f>IF(ISBLANK(INDEX('Policy Characteristics'!D:D,MATCH($C1248,'Policy Characteristics'!$C:$C,0))),"",INDEX('Policy Characteristics'!D:D,MATCH($C1248,'Policy Characteristics'!$C:$C,0)))</f>
        <v>Hydrogen Combustion</v>
      </c>
      <c r="K1248" s="354" t="str">
        <f>IF(ISBLANK(INDEX('Policy Characteristics'!E:E,MATCH($C1248,'Policy Characteristics'!$C:$C,0))),"",INDEX('Policy Characteristics'!E:E,MATCH($C1248,'Policy Characteristics'!$C:$C,0)))</f>
        <v>indst shift to hydrogen</v>
      </c>
      <c r="L1248" s="222">
        <f>IF(ISBLANK(INDEX('Policy Characteristics'!F:F,MATCH($C1248,'Policy Characteristics'!$C:$C,0))),"",INDEX('Policy Characteristics'!F:F,MATCH($C1248,'Policy Characteristics'!$C:$C,0)))</f>
        <v>0</v>
      </c>
      <c r="M1248" s="222">
        <f>IF(ISBLANK(INDEX('Policy Characteristics'!G:G,MATCH($C1248,'Policy Characteristics'!$C:$C,0))),"",INDEX('Policy Characteristics'!G:G,MATCH($C1248,'Policy Characteristics'!$C:$C,0)))</f>
        <v>1</v>
      </c>
      <c r="N1248" s="222">
        <f>IF(ISBLANK(INDEX('Policy Characteristics'!H:H,MATCH($C1248,'Policy Characteristics'!$C:$C,0))),"",INDEX('Policy Characteristics'!H:H,MATCH($C1248,'Policy Characteristics'!$C:$C,0)))</f>
        <v>0.01</v>
      </c>
      <c r="O1248" s="354" t="str">
        <f>IF(ISBLANK(INDEX('Policy Characteristics'!I:I,MATCH($C1248,'Policy Characteristics'!$C:$C,0))),"",INDEX('Policy Characteristics'!I:I,MATCH($C1248,'Policy Characteristics'!$C:$C,0)))</f>
        <v>% of fuel shifted</v>
      </c>
      <c r="P1248" s="354" t="str">
        <f>IF(ISBLANK(INDEX('Policy Characteristics'!J:J,MATCH($C1248,'Policy Characteristics'!$C:$C,0))),"",INDEX('Policy Characteristics'!J:J,MATCH($C1248,'Policy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8" s="354" t="str">
        <f>IF(ISBLANK(INDEX('Policy Characteristics'!K:K,MATCH($C1248,'Policy Characteristics'!$C:$C,0))),"",INDEX('Policy Characteristics'!K:K,MATCH($C1248,'Policy Characteristics'!$C:$C,0)))</f>
        <v>industry-ag-main.html#fuel-switching</v>
      </c>
      <c r="R1248" s="354" t="str">
        <f>IF(ISBLANK(INDEX('Policy Characteristics'!L:L,MATCH($C1248,'Policy Characteristics'!$C:$C,0))),"",INDEX('Policy Characteristics'!L:L,MATCH($C1248,'Policy Characteristics'!$C:$C,0)))</f>
        <v>industry-elec-and-hydrogen.html</v>
      </c>
    </row>
    <row r="1249" spans="1:18" s="345" customFormat="1" ht="19.899999999999999" customHeight="1">
      <c r="A1249" s="354" t="str">
        <f>IF(ISBLANK(INDEX('Policy Characteristics'!A:A,MATCH($C1249,'Policy Characteristics'!$C:$C,0))),"",INDEX('Policy Characteristics'!A:A,MATCH($C1249,'Policy Characteristics'!$C:$C,0)))</f>
        <v>Industry</v>
      </c>
      <c r="B1249" s="366" t="str">
        <f>IF(ISBLANK(INDEX('Policy Characteristics'!B:B,MATCH($C1249,'Policy Characteristics'!$C:$C,0))),"",INDEX('Policy Characteristics'!B:B,MATCH($C1249,'Policy Characteristics'!$C:$C,0)))</f>
        <v>Hydrogen Combustion</v>
      </c>
      <c r="C1249" s="354" t="str">
        <f t="shared" si="47"/>
        <v>Fraction of Eligible Industrial Energy Use Shifted to Hydrogen</v>
      </c>
      <c r="D1249" s="348" t="s">
        <v>810</v>
      </c>
      <c r="E1249" t="s">
        <v>850</v>
      </c>
      <c r="F1249" t="s">
        <v>811</v>
      </c>
      <c r="G1249" s="253" t="s">
        <v>851</v>
      </c>
      <c r="H1249" s="18">
        <v>2144</v>
      </c>
      <c r="I1249" s="367" t="s">
        <v>680</v>
      </c>
      <c r="J1249" s="368" t="str">
        <f>IF(ISBLANK(INDEX('Policy Characteristics'!D:D,MATCH($C1249,'Policy Characteristics'!$C:$C,0))),"",INDEX('Policy Characteristics'!D:D,MATCH($C1249,'Policy Characteristics'!$C:$C,0)))</f>
        <v>Hydrogen Combustion</v>
      </c>
      <c r="K1249" s="354" t="str">
        <f>IF(ISBLANK(INDEX('Policy Characteristics'!E:E,MATCH($C1249,'Policy Characteristics'!$C:$C,0))),"",INDEX('Policy Characteristics'!E:E,MATCH($C1249,'Policy Characteristics'!$C:$C,0)))</f>
        <v>indst shift to hydrogen</v>
      </c>
      <c r="L1249" s="222">
        <f>IF(ISBLANK(INDEX('Policy Characteristics'!F:F,MATCH($C1249,'Policy Characteristics'!$C:$C,0))),"",INDEX('Policy Characteristics'!F:F,MATCH($C1249,'Policy Characteristics'!$C:$C,0)))</f>
        <v>0</v>
      </c>
      <c r="M1249" s="222">
        <f>IF(ISBLANK(INDEX('Policy Characteristics'!G:G,MATCH($C1249,'Policy Characteristics'!$C:$C,0))),"",INDEX('Policy Characteristics'!G:G,MATCH($C1249,'Policy Characteristics'!$C:$C,0)))</f>
        <v>1</v>
      </c>
      <c r="N1249" s="222">
        <f>IF(ISBLANK(INDEX('Policy Characteristics'!H:H,MATCH($C1249,'Policy Characteristics'!$C:$C,0))),"",INDEX('Policy Characteristics'!H:H,MATCH($C1249,'Policy Characteristics'!$C:$C,0)))</f>
        <v>0.01</v>
      </c>
      <c r="O1249" s="354" t="str">
        <f>IF(ISBLANK(INDEX('Policy Characteristics'!I:I,MATCH($C1249,'Policy Characteristics'!$C:$C,0))),"",INDEX('Policy Characteristics'!I:I,MATCH($C1249,'Policy Characteristics'!$C:$C,0)))</f>
        <v>% of fuel shifted</v>
      </c>
      <c r="P1249" s="354" t="str">
        <f>IF(ISBLANK(INDEX('Policy Characteristics'!J:J,MATCH($C1249,'Policy Characteristics'!$C:$C,0))),"",INDEX('Policy Characteristics'!J:J,MATCH($C1249,'Policy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9" s="354" t="str">
        <f>IF(ISBLANK(INDEX('Policy Characteristics'!K:K,MATCH($C1249,'Policy Characteristics'!$C:$C,0))),"",INDEX('Policy Characteristics'!K:K,MATCH($C1249,'Policy Characteristics'!$C:$C,0)))</f>
        <v>industry-ag-main.html#fuel-switching</v>
      </c>
      <c r="R1249" s="354" t="str">
        <f>IF(ISBLANK(INDEX('Policy Characteristics'!L:L,MATCH($C1249,'Policy Characteristics'!$C:$C,0))),"",INDEX('Policy Characteristics'!L:L,MATCH($C1249,'Policy Characteristics'!$C:$C,0)))</f>
        <v>industry-elec-and-hydrogen.html</v>
      </c>
    </row>
    <row r="1250" spans="1:18" s="345" customFormat="1" ht="19.899999999999999" customHeight="1">
      <c r="A1250" s="354" t="str">
        <f>IF(ISBLANK(INDEX('Policy Characteristics'!A:A,MATCH($C1250,'Policy Characteristics'!$C:$C,0))),"",INDEX('Policy Characteristics'!A:A,MATCH($C1250,'Policy Characteristics'!$C:$C,0)))</f>
        <v>Industry</v>
      </c>
      <c r="B1250" s="366" t="str">
        <f>IF(ISBLANK(INDEX('Policy Characteristics'!B:B,MATCH($C1250,'Policy Characteristics'!$C:$C,0))),"",INDEX('Policy Characteristics'!B:B,MATCH($C1250,'Policy Characteristics'!$C:$C,0)))</f>
        <v>Hydrogen Combustion</v>
      </c>
      <c r="C1250" s="354" t="str">
        <f t="shared" si="47"/>
        <v>Fraction of Eligible Industrial Energy Use Shifted to Hydrogen</v>
      </c>
      <c r="D1250" s="348" t="s">
        <v>810</v>
      </c>
      <c r="E1250" t="s">
        <v>852</v>
      </c>
      <c r="F1250" t="s">
        <v>811</v>
      </c>
      <c r="G1250" s="253" t="s">
        <v>852</v>
      </c>
      <c r="H1250" s="18">
        <v>2145</v>
      </c>
      <c r="I1250" s="367" t="s">
        <v>670</v>
      </c>
      <c r="J1250" s="368" t="str">
        <f>IF(ISBLANK(INDEX('Policy Characteristics'!D:D,MATCH($C1250,'Policy Characteristics'!$C:$C,0))),"",INDEX('Policy Characteristics'!D:D,MATCH($C1250,'Policy Characteristics'!$C:$C,0)))</f>
        <v>Hydrogen Combustion</v>
      </c>
      <c r="K1250" s="354" t="str">
        <f>IF(ISBLANK(INDEX('Policy Characteristics'!E:E,MATCH($C1250,'Policy Characteristics'!$C:$C,0))),"",INDEX('Policy Characteristics'!E:E,MATCH($C1250,'Policy Characteristics'!$C:$C,0)))</f>
        <v>indst shift to hydrogen</v>
      </c>
      <c r="L1250" s="222">
        <f>IF(ISBLANK(INDEX('Policy Characteristics'!F:F,MATCH($C1250,'Policy Characteristics'!$C:$C,0))),"",INDEX('Policy Characteristics'!F:F,MATCH($C1250,'Policy Characteristics'!$C:$C,0)))</f>
        <v>0</v>
      </c>
      <c r="M1250" s="222">
        <f>IF(ISBLANK(INDEX('Policy Characteristics'!G:G,MATCH($C1250,'Policy Characteristics'!$C:$C,0))),"",INDEX('Policy Characteristics'!G:G,MATCH($C1250,'Policy Characteristics'!$C:$C,0)))</f>
        <v>1</v>
      </c>
      <c r="N1250" s="222">
        <f>IF(ISBLANK(INDEX('Policy Characteristics'!H:H,MATCH($C1250,'Policy Characteristics'!$C:$C,0))),"",INDEX('Policy Characteristics'!H:H,MATCH($C1250,'Policy Characteristics'!$C:$C,0)))</f>
        <v>0.01</v>
      </c>
      <c r="O1250" s="354" t="str">
        <f>IF(ISBLANK(INDEX('Policy Characteristics'!I:I,MATCH($C1250,'Policy Characteristics'!$C:$C,0))),"",INDEX('Policy Characteristics'!I:I,MATCH($C1250,'Policy Characteristics'!$C:$C,0)))</f>
        <v>% of fuel shifted</v>
      </c>
      <c r="P1250" s="354" t="str">
        <f>IF(ISBLANK(INDEX('Policy Characteristics'!J:J,MATCH($C1250,'Policy Characteristics'!$C:$C,0))),"",INDEX('Policy Characteristics'!J:J,MATCH($C1250,'Policy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0" s="354" t="str">
        <f>IF(ISBLANK(INDEX('Policy Characteristics'!K:K,MATCH($C1250,'Policy Characteristics'!$C:$C,0))),"",INDEX('Policy Characteristics'!K:K,MATCH($C1250,'Policy Characteristics'!$C:$C,0)))</f>
        <v>industry-ag-main.html#fuel-switching</v>
      </c>
      <c r="R1250" s="354" t="str">
        <f>IF(ISBLANK(INDEX('Policy Characteristics'!L:L,MATCH($C1250,'Policy Characteristics'!$C:$C,0))),"",INDEX('Policy Characteristics'!L:L,MATCH($C1250,'Policy Characteristics'!$C:$C,0)))</f>
        <v>industry-elec-and-hydrogen.html</v>
      </c>
    </row>
    <row r="1251" spans="1:18" s="345" customFormat="1" ht="19.899999999999999" customHeight="1">
      <c r="A1251" s="354" t="str">
        <f>IF(ISBLANK(INDEX('Policy Characteristics'!A:A,MATCH($C1251,'Policy Characteristics'!$C:$C,0))),"",INDEX('Policy Characteristics'!A:A,MATCH($C1251,'Policy Characteristics'!$C:$C,0)))</f>
        <v>Industry</v>
      </c>
      <c r="B1251" s="366" t="str">
        <f>IF(ISBLANK(INDEX('Policy Characteristics'!B:B,MATCH($C1251,'Policy Characteristics'!$C:$C,0))),"",INDEX('Policy Characteristics'!B:B,MATCH($C1251,'Policy Characteristics'!$C:$C,0)))</f>
        <v>Hydrogen Combustion</v>
      </c>
      <c r="C1251" s="354" t="str">
        <f t="shared" si="47"/>
        <v>Fraction of Eligible Industrial Energy Use Shifted to Hydrogen</v>
      </c>
      <c r="D1251" s="348" t="s">
        <v>812</v>
      </c>
      <c r="E1251" t="s">
        <v>838</v>
      </c>
      <c r="F1251" t="s">
        <v>813</v>
      </c>
      <c r="G1251" s="253" t="s">
        <v>839</v>
      </c>
      <c r="H1251" s="18">
        <v>2146</v>
      </c>
      <c r="I1251" s="367" t="s">
        <v>670</v>
      </c>
      <c r="J1251" s="368" t="str">
        <f>IF(ISBLANK(INDEX('Policy Characteristics'!D:D,MATCH($C1251,'Policy Characteristics'!$C:$C,0))),"",INDEX('Policy Characteristics'!D:D,MATCH($C1251,'Policy Characteristics'!$C:$C,0)))</f>
        <v>Hydrogen Combustion</v>
      </c>
      <c r="K1251" s="354" t="str">
        <f>IF(ISBLANK(INDEX('Policy Characteristics'!E:E,MATCH($C1251,'Policy Characteristics'!$C:$C,0))),"",INDEX('Policy Characteristics'!E:E,MATCH($C1251,'Policy Characteristics'!$C:$C,0)))</f>
        <v>indst shift to hydrogen</v>
      </c>
      <c r="L1251" s="222">
        <f>IF(ISBLANK(INDEX('Policy Characteristics'!F:F,MATCH($C1251,'Policy Characteristics'!$C:$C,0))),"",INDEX('Policy Characteristics'!F:F,MATCH($C1251,'Policy Characteristics'!$C:$C,0)))</f>
        <v>0</v>
      </c>
      <c r="M1251" s="222">
        <f>IF(ISBLANK(INDEX('Policy Characteristics'!G:G,MATCH($C1251,'Policy Characteristics'!$C:$C,0))),"",INDEX('Policy Characteristics'!G:G,MATCH($C1251,'Policy Characteristics'!$C:$C,0)))</f>
        <v>1</v>
      </c>
      <c r="N1251" s="222">
        <f>IF(ISBLANK(INDEX('Policy Characteristics'!H:H,MATCH($C1251,'Policy Characteristics'!$C:$C,0))),"",INDEX('Policy Characteristics'!H:H,MATCH($C1251,'Policy Characteristics'!$C:$C,0)))</f>
        <v>0.01</v>
      </c>
      <c r="O1251" s="354" t="str">
        <f>IF(ISBLANK(INDEX('Policy Characteristics'!I:I,MATCH($C1251,'Policy Characteristics'!$C:$C,0))),"",INDEX('Policy Characteristics'!I:I,MATCH($C1251,'Policy Characteristics'!$C:$C,0)))</f>
        <v>% of fuel shifted</v>
      </c>
      <c r="P1251" s="354" t="str">
        <f>IF(ISBLANK(INDEX('Policy Characteristics'!J:J,MATCH($C1251,'Policy Characteristics'!$C:$C,0))),"",INDEX('Policy Characteristics'!J:J,MATCH($C1251,'Policy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1" s="354" t="str">
        <f>IF(ISBLANK(INDEX('Policy Characteristics'!K:K,MATCH($C1251,'Policy Characteristics'!$C:$C,0))),"",INDEX('Policy Characteristics'!K:K,MATCH($C1251,'Policy Characteristics'!$C:$C,0)))</f>
        <v>industry-ag-main.html#fuel-switching</v>
      </c>
      <c r="R1251" s="354" t="str">
        <f>IF(ISBLANK(INDEX('Policy Characteristics'!L:L,MATCH($C1251,'Policy Characteristics'!$C:$C,0))),"",INDEX('Policy Characteristics'!L:L,MATCH($C1251,'Policy Characteristics'!$C:$C,0)))</f>
        <v>industry-elec-and-hydrogen.html</v>
      </c>
    </row>
    <row r="1252" spans="1:18" s="345" customFormat="1" ht="19.899999999999999" customHeight="1">
      <c r="A1252" s="354" t="str">
        <f>IF(ISBLANK(INDEX('Policy Characteristics'!A:A,MATCH($C1252,'Policy Characteristics'!$C:$C,0))),"",INDEX('Policy Characteristics'!A:A,MATCH($C1252,'Policy Characteristics'!$C:$C,0)))</f>
        <v>Industry</v>
      </c>
      <c r="B1252" s="366" t="str">
        <f>IF(ISBLANK(INDEX('Policy Characteristics'!B:B,MATCH($C1252,'Policy Characteristics'!$C:$C,0))),"",INDEX('Policy Characteristics'!B:B,MATCH($C1252,'Policy Characteristics'!$C:$C,0)))</f>
        <v>Hydrogen Combustion</v>
      </c>
      <c r="C1252" s="354" t="str">
        <f t="shared" si="47"/>
        <v>Fraction of Eligible Industrial Energy Use Shifted to Hydrogen</v>
      </c>
      <c r="D1252" s="348" t="s">
        <v>812</v>
      </c>
      <c r="E1252" t="s">
        <v>840</v>
      </c>
      <c r="F1252" t="s">
        <v>813</v>
      </c>
      <c r="G1252" s="253" t="s">
        <v>841</v>
      </c>
      <c r="H1252" s="18">
        <v>2147</v>
      </c>
      <c r="I1252" s="367" t="s">
        <v>670</v>
      </c>
      <c r="J1252" s="368" t="str">
        <f>IF(ISBLANK(INDEX('Policy Characteristics'!D:D,MATCH($C1252,'Policy Characteristics'!$C:$C,0))),"",INDEX('Policy Characteristics'!D:D,MATCH($C1252,'Policy Characteristics'!$C:$C,0)))</f>
        <v>Hydrogen Combustion</v>
      </c>
      <c r="K1252" s="354" t="str">
        <f>IF(ISBLANK(INDEX('Policy Characteristics'!E:E,MATCH($C1252,'Policy Characteristics'!$C:$C,0))),"",INDEX('Policy Characteristics'!E:E,MATCH($C1252,'Policy Characteristics'!$C:$C,0)))</f>
        <v>indst shift to hydrogen</v>
      </c>
      <c r="L1252" s="222">
        <f>IF(ISBLANK(INDEX('Policy Characteristics'!F:F,MATCH($C1252,'Policy Characteristics'!$C:$C,0))),"",INDEX('Policy Characteristics'!F:F,MATCH($C1252,'Policy Characteristics'!$C:$C,0)))</f>
        <v>0</v>
      </c>
      <c r="M1252" s="222">
        <f>IF(ISBLANK(INDEX('Policy Characteristics'!G:G,MATCH($C1252,'Policy Characteristics'!$C:$C,0))),"",INDEX('Policy Characteristics'!G:G,MATCH($C1252,'Policy Characteristics'!$C:$C,0)))</f>
        <v>1</v>
      </c>
      <c r="N1252" s="222">
        <f>IF(ISBLANK(INDEX('Policy Characteristics'!H:H,MATCH($C1252,'Policy Characteristics'!$C:$C,0))),"",INDEX('Policy Characteristics'!H:H,MATCH($C1252,'Policy Characteristics'!$C:$C,0)))</f>
        <v>0.01</v>
      </c>
      <c r="O1252" s="354" t="str">
        <f>IF(ISBLANK(INDEX('Policy Characteristics'!I:I,MATCH($C1252,'Policy Characteristics'!$C:$C,0))),"",INDEX('Policy Characteristics'!I:I,MATCH($C1252,'Policy Characteristics'!$C:$C,0)))</f>
        <v>% of fuel shifted</v>
      </c>
      <c r="P1252" s="354" t="str">
        <f>IF(ISBLANK(INDEX('Policy Characteristics'!J:J,MATCH($C1252,'Policy Characteristics'!$C:$C,0))),"",INDEX('Policy Characteristics'!J:J,MATCH($C1252,'Policy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2" s="354" t="str">
        <f>IF(ISBLANK(INDEX('Policy Characteristics'!K:K,MATCH($C1252,'Policy Characteristics'!$C:$C,0))),"",INDEX('Policy Characteristics'!K:K,MATCH($C1252,'Policy Characteristics'!$C:$C,0)))</f>
        <v>industry-ag-main.html#fuel-switching</v>
      </c>
      <c r="R1252" s="354" t="str">
        <f>IF(ISBLANK(INDEX('Policy Characteristics'!L:L,MATCH($C1252,'Policy Characteristics'!$C:$C,0))),"",INDEX('Policy Characteristics'!L:L,MATCH($C1252,'Policy Characteristics'!$C:$C,0)))</f>
        <v>industry-elec-and-hydrogen.html</v>
      </c>
    </row>
    <row r="1253" spans="1:18" s="345" customFormat="1" ht="19.899999999999999" customHeight="1">
      <c r="A1253" s="354" t="str">
        <f>IF(ISBLANK(INDEX('Policy Characteristics'!A:A,MATCH($C1253,'Policy Characteristics'!$C:$C,0))),"",INDEX('Policy Characteristics'!A:A,MATCH($C1253,'Policy Characteristics'!$C:$C,0)))</f>
        <v>Industry</v>
      </c>
      <c r="B1253" s="366" t="str">
        <f>IF(ISBLANK(INDEX('Policy Characteristics'!B:B,MATCH($C1253,'Policy Characteristics'!$C:$C,0))),"",INDEX('Policy Characteristics'!B:B,MATCH($C1253,'Policy Characteristics'!$C:$C,0)))</f>
        <v>Hydrogen Combustion</v>
      </c>
      <c r="C1253" s="354" t="str">
        <f t="shared" si="47"/>
        <v>Fraction of Eligible Industrial Energy Use Shifted to Hydrogen</v>
      </c>
      <c r="D1253" s="348" t="s">
        <v>812</v>
      </c>
      <c r="E1253" t="s">
        <v>842</v>
      </c>
      <c r="F1253" t="s">
        <v>813</v>
      </c>
      <c r="G1253" s="253" t="s">
        <v>843</v>
      </c>
      <c r="H1253" s="18">
        <v>2148</v>
      </c>
      <c r="I1253" s="367" t="s">
        <v>670</v>
      </c>
      <c r="J1253" s="368" t="str">
        <f>IF(ISBLANK(INDEX('Policy Characteristics'!D:D,MATCH($C1253,'Policy Characteristics'!$C:$C,0))),"",INDEX('Policy Characteristics'!D:D,MATCH($C1253,'Policy Characteristics'!$C:$C,0)))</f>
        <v>Hydrogen Combustion</v>
      </c>
      <c r="K1253" s="354" t="str">
        <f>IF(ISBLANK(INDEX('Policy Characteristics'!E:E,MATCH($C1253,'Policy Characteristics'!$C:$C,0))),"",INDEX('Policy Characteristics'!E:E,MATCH($C1253,'Policy Characteristics'!$C:$C,0)))</f>
        <v>indst shift to hydrogen</v>
      </c>
      <c r="L1253" s="222">
        <f>IF(ISBLANK(INDEX('Policy Characteristics'!F:F,MATCH($C1253,'Policy Characteristics'!$C:$C,0))),"",INDEX('Policy Characteristics'!F:F,MATCH($C1253,'Policy Characteristics'!$C:$C,0)))</f>
        <v>0</v>
      </c>
      <c r="M1253" s="222">
        <f>IF(ISBLANK(INDEX('Policy Characteristics'!G:G,MATCH($C1253,'Policy Characteristics'!$C:$C,0))),"",INDEX('Policy Characteristics'!G:G,MATCH($C1253,'Policy Characteristics'!$C:$C,0)))</f>
        <v>1</v>
      </c>
      <c r="N1253" s="222">
        <f>IF(ISBLANK(INDEX('Policy Characteristics'!H:H,MATCH($C1253,'Policy Characteristics'!$C:$C,0))),"",INDEX('Policy Characteristics'!H:H,MATCH($C1253,'Policy Characteristics'!$C:$C,0)))</f>
        <v>0.01</v>
      </c>
      <c r="O1253" s="354" t="str">
        <f>IF(ISBLANK(INDEX('Policy Characteristics'!I:I,MATCH($C1253,'Policy Characteristics'!$C:$C,0))),"",INDEX('Policy Characteristics'!I:I,MATCH($C1253,'Policy Characteristics'!$C:$C,0)))</f>
        <v>% of fuel shifted</v>
      </c>
      <c r="P1253" s="354" t="str">
        <f>IF(ISBLANK(INDEX('Policy Characteristics'!J:J,MATCH($C1253,'Policy Characteristics'!$C:$C,0))),"",INDEX('Policy Characteristics'!J:J,MATCH($C1253,'Policy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3" s="354" t="str">
        <f>IF(ISBLANK(INDEX('Policy Characteristics'!K:K,MATCH($C1253,'Policy Characteristics'!$C:$C,0))),"",INDEX('Policy Characteristics'!K:K,MATCH($C1253,'Policy Characteristics'!$C:$C,0)))</f>
        <v>industry-ag-main.html#fuel-switching</v>
      </c>
      <c r="R1253" s="354" t="str">
        <f>IF(ISBLANK(INDEX('Policy Characteristics'!L:L,MATCH($C1253,'Policy Characteristics'!$C:$C,0))),"",INDEX('Policy Characteristics'!L:L,MATCH($C1253,'Policy Characteristics'!$C:$C,0)))</f>
        <v>industry-elec-and-hydrogen.html</v>
      </c>
    </row>
    <row r="1254" spans="1:18" s="345" customFormat="1" ht="19.899999999999999" customHeight="1">
      <c r="A1254" s="354" t="str">
        <f>IF(ISBLANK(INDEX('Policy Characteristics'!A:A,MATCH($C1254,'Policy Characteristics'!$C:$C,0))),"",INDEX('Policy Characteristics'!A:A,MATCH($C1254,'Policy Characteristics'!$C:$C,0)))</f>
        <v>Industry</v>
      </c>
      <c r="B1254" s="366" t="str">
        <f>IF(ISBLANK(INDEX('Policy Characteristics'!B:B,MATCH($C1254,'Policy Characteristics'!$C:$C,0))),"",INDEX('Policy Characteristics'!B:B,MATCH($C1254,'Policy Characteristics'!$C:$C,0)))</f>
        <v>Hydrogen Combustion</v>
      </c>
      <c r="C1254" s="354" t="str">
        <f t="shared" si="47"/>
        <v>Fraction of Eligible Industrial Energy Use Shifted to Hydrogen</v>
      </c>
      <c r="D1254" s="348" t="s">
        <v>812</v>
      </c>
      <c r="E1254" t="s">
        <v>844</v>
      </c>
      <c r="F1254" t="s">
        <v>813</v>
      </c>
      <c r="G1254" s="253" t="s">
        <v>845</v>
      </c>
      <c r="H1254" s="18">
        <v>2149</v>
      </c>
      <c r="I1254" s="367" t="s">
        <v>670</v>
      </c>
      <c r="J1254" s="368" t="str">
        <f>IF(ISBLANK(INDEX('Policy Characteristics'!D:D,MATCH($C1254,'Policy Characteristics'!$C:$C,0))),"",INDEX('Policy Characteristics'!D:D,MATCH($C1254,'Policy Characteristics'!$C:$C,0)))</f>
        <v>Hydrogen Combustion</v>
      </c>
      <c r="K1254" s="354" t="str">
        <f>IF(ISBLANK(INDEX('Policy Characteristics'!E:E,MATCH($C1254,'Policy Characteristics'!$C:$C,0))),"",INDEX('Policy Characteristics'!E:E,MATCH($C1254,'Policy Characteristics'!$C:$C,0)))</f>
        <v>indst shift to hydrogen</v>
      </c>
      <c r="L1254" s="222">
        <f>IF(ISBLANK(INDEX('Policy Characteristics'!F:F,MATCH($C1254,'Policy Characteristics'!$C:$C,0))),"",INDEX('Policy Characteristics'!F:F,MATCH($C1254,'Policy Characteristics'!$C:$C,0)))</f>
        <v>0</v>
      </c>
      <c r="M1254" s="222">
        <f>IF(ISBLANK(INDEX('Policy Characteristics'!G:G,MATCH($C1254,'Policy Characteristics'!$C:$C,0))),"",INDEX('Policy Characteristics'!G:G,MATCH($C1254,'Policy Characteristics'!$C:$C,0)))</f>
        <v>1</v>
      </c>
      <c r="N1254" s="222">
        <f>IF(ISBLANK(INDEX('Policy Characteristics'!H:H,MATCH($C1254,'Policy Characteristics'!$C:$C,0))),"",INDEX('Policy Characteristics'!H:H,MATCH($C1254,'Policy Characteristics'!$C:$C,0)))</f>
        <v>0.01</v>
      </c>
      <c r="O1254" s="354" t="str">
        <f>IF(ISBLANK(INDEX('Policy Characteristics'!I:I,MATCH($C1254,'Policy Characteristics'!$C:$C,0))),"",INDEX('Policy Characteristics'!I:I,MATCH($C1254,'Policy Characteristics'!$C:$C,0)))</f>
        <v>% of fuel shifted</v>
      </c>
      <c r="P1254" s="354" t="str">
        <f>IF(ISBLANK(INDEX('Policy Characteristics'!J:J,MATCH($C1254,'Policy Characteristics'!$C:$C,0))),"",INDEX('Policy Characteristics'!J:J,MATCH($C1254,'Policy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4" s="354" t="str">
        <f>IF(ISBLANK(INDEX('Policy Characteristics'!K:K,MATCH($C1254,'Policy Characteristics'!$C:$C,0))),"",INDEX('Policy Characteristics'!K:K,MATCH($C1254,'Policy Characteristics'!$C:$C,0)))</f>
        <v>industry-ag-main.html#fuel-switching</v>
      </c>
      <c r="R1254" s="354" t="str">
        <f>IF(ISBLANK(INDEX('Policy Characteristics'!L:L,MATCH($C1254,'Policy Characteristics'!$C:$C,0))),"",INDEX('Policy Characteristics'!L:L,MATCH($C1254,'Policy Characteristics'!$C:$C,0)))</f>
        <v>industry-elec-and-hydrogen.html</v>
      </c>
    </row>
    <row r="1255" spans="1:18" s="345" customFormat="1" ht="19.899999999999999" customHeight="1">
      <c r="A1255" s="354" t="str">
        <f>IF(ISBLANK(INDEX('Policy Characteristics'!A:A,MATCH($C1255,'Policy Characteristics'!$C:$C,0))),"",INDEX('Policy Characteristics'!A:A,MATCH($C1255,'Policy Characteristics'!$C:$C,0)))</f>
        <v>Industry</v>
      </c>
      <c r="B1255" s="366" t="str">
        <f>IF(ISBLANK(INDEX('Policy Characteristics'!B:B,MATCH($C1255,'Policy Characteristics'!$C:$C,0))),"",INDEX('Policy Characteristics'!B:B,MATCH($C1255,'Policy Characteristics'!$C:$C,0)))</f>
        <v>Hydrogen Combustion</v>
      </c>
      <c r="C1255" s="354" t="str">
        <f t="shared" si="47"/>
        <v>Fraction of Eligible Industrial Energy Use Shifted to Hydrogen</v>
      </c>
      <c r="D1255" s="348" t="s">
        <v>812</v>
      </c>
      <c r="E1255" t="s">
        <v>846</v>
      </c>
      <c r="F1255" t="s">
        <v>813</v>
      </c>
      <c r="G1255" s="253" t="s">
        <v>847</v>
      </c>
      <c r="H1255" s="18">
        <v>2150</v>
      </c>
      <c r="I1255" s="367" t="s">
        <v>680</v>
      </c>
      <c r="J1255" s="368" t="str">
        <f>IF(ISBLANK(INDEX('Policy Characteristics'!D:D,MATCH($C1255,'Policy Characteristics'!$C:$C,0))),"",INDEX('Policy Characteristics'!D:D,MATCH($C1255,'Policy Characteristics'!$C:$C,0)))</f>
        <v>Hydrogen Combustion</v>
      </c>
      <c r="K1255" s="354" t="str">
        <f>IF(ISBLANK(INDEX('Policy Characteristics'!E:E,MATCH($C1255,'Policy Characteristics'!$C:$C,0))),"",INDEX('Policy Characteristics'!E:E,MATCH($C1255,'Policy Characteristics'!$C:$C,0)))</f>
        <v>indst shift to hydrogen</v>
      </c>
      <c r="L1255" s="222">
        <f>IF(ISBLANK(INDEX('Policy Characteristics'!F:F,MATCH($C1255,'Policy Characteristics'!$C:$C,0))),"",INDEX('Policy Characteristics'!F:F,MATCH($C1255,'Policy Characteristics'!$C:$C,0)))</f>
        <v>0</v>
      </c>
      <c r="M1255" s="222">
        <f>IF(ISBLANK(INDEX('Policy Characteristics'!G:G,MATCH($C1255,'Policy Characteristics'!$C:$C,0))),"",INDEX('Policy Characteristics'!G:G,MATCH($C1255,'Policy Characteristics'!$C:$C,0)))</f>
        <v>1</v>
      </c>
      <c r="N1255" s="222">
        <f>IF(ISBLANK(INDEX('Policy Characteristics'!H:H,MATCH($C1255,'Policy Characteristics'!$C:$C,0))),"",INDEX('Policy Characteristics'!H:H,MATCH($C1255,'Policy Characteristics'!$C:$C,0)))</f>
        <v>0.01</v>
      </c>
      <c r="O1255" s="354" t="str">
        <f>IF(ISBLANK(INDEX('Policy Characteristics'!I:I,MATCH($C1255,'Policy Characteristics'!$C:$C,0))),"",INDEX('Policy Characteristics'!I:I,MATCH($C1255,'Policy Characteristics'!$C:$C,0)))</f>
        <v>% of fuel shifted</v>
      </c>
      <c r="P1255" s="354" t="str">
        <f>IF(ISBLANK(INDEX('Policy Characteristics'!J:J,MATCH($C1255,'Policy Characteristics'!$C:$C,0))),"",INDEX('Policy Characteristics'!J:J,MATCH($C1255,'Policy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5" s="354" t="str">
        <f>IF(ISBLANK(INDEX('Policy Characteristics'!K:K,MATCH($C1255,'Policy Characteristics'!$C:$C,0))),"",INDEX('Policy Characteristics'!K:K,MATCH($C1255,'Policy Characteristics'!$C:$C,0)))</f>
        <v>industry-ag-main.html#fuel-switching</v>
      </c>
      <c r="R1255" s="354" t="str">
        <f>IF(ISBLANK(INDEX('Policy Characteristics'!L:L,MATCH($C1255,'Policy Characteristics'!$C:$C,0))),"",INDEX('Policy Characteristics'!L:L,MATCH($C1255,'Policy Characteristics'!$C:$C,0)))</f>
        <v>industry-elec-and-hydrogen.html</v>
      </c>
    </row>
    <row r="1256" spans="1:18" s="345" customFormat="1" ht="19.899999999999999" customHeight="1">
      <c r="A1256" s="354" t="str">
        <f>IF(ISBLANK(INDEX('Policy Characteristics'!A:A,MATCH($C1256,'Policy Characteristics'!$C:$C,0))),"",INDEX('Policy Characteristics'!A:A,MATCH($C1256,'Policy Characteristics'!$C:$C,0)))</f>
        <v>Industry</v>
      </c>
      <c r="B1256" s="366" t="str">
        <f>IF(ISBLANK(INDEX('Policy Characteristics'!B:B,MATCH($C1256,'Policy Characteristics'!$C:$C,0))),"",INDEX('Policy Characteristics'!B:B,MATCH($C1256,'Policy Characteristics'!$C:$C,0)))</f>
        <v>Hydrogen Combustion</v>
      </c>
      <c r="C1256" s="354" t="str">
        <f t="shared" si="47"/>
        <v>Fraction of Eligible Industrial Energy Use Shifted to Hydrogen</v>
      </c>
      <c r="D1256" s="348" t="s">
        <v>812</v>
      </c>
      <c r="E1256" t="s">
        <v>848</v>
      </c>
      <c r="F1256" t="s">
        <v>813</v>
      </c>
      <c r="G1256" s="253" t="s">
        <v>849</v>
      </c>
      <c r="H1256" s="18">
        <v>2151</v>
      </c>
      <c r="I1256" s="367" t="s">
        <v>680</v>
      </c>
      <c r="J1256" s="368" t="str">
        <f>IF(ISBLANK(INDEX('Policy Characteristics'!D:D,MATCH($C1256,'Policy Characteristics'!$C:$C,0))),"",INDEX('Policy Characteristics'!D:D,MATCH($C1256,'Policy Characteristics'!$C:$C,0)))</f>
        <v>Hydrogen Combustion</v>
      </c>
      <c r="K1256" s="354" t="str">
        <f>IF(ISBLANK(INDEX('Policy Characteristics'!E:E,MATCH($C1256,'Policy Characteristics'!$C:$C,0))),"",INDEX('Policy Characteristics'!E:E,MATCH($C1256,'Policy Characteristics'!$C:$C,0)))</f>
        <v>indst shift to hydrogen</v>
      </c>
      <c r="L1256" s="222">
        <f>IF(ISBLANK(INDEX('Policy Characteristics'!F:F,MATCH($C1256,'Policy Characteristics'!$C:$C,0))),"",INDEX('Policy Characteristics'!F:F,MATCH($C1256,'Policy Characteristics'!$C:$C,0)))</f>
        <v>0</v>
      </c>
      <c r="M1256" s="222">
        <f>IF(ISBLANK(INDEX('Policy Characteristics'!G:G,MATCH($C1256,'Policy Characteristics'!$C:$C,0))),"",INDEX('Policy Characteristics'!G:G,MATCH($C1256,'Policy Characteristics'!$C:$C,0)))</f>
        <v>1</v>
      </c>
      <c r="N1256" s="222">
        <f>IF(ISBLANK(INDEX('Policy Characteristics'!H:H,MATCH($C1256,'Policy Characteristics'!$C:$C,0))),"",INDEX('Policy Characteristics'!H:H,MATCH($C1256,'Policy Characteristics'!$C:$C,0)))</f>
        <v>0.01</v>
      </c>
      <c r="O1256" s="354" t="str">
        <f>IF(ISBLANK(INDEX('Policy Characteristics'!I:I,MATCH($C1256,'Policy Characteristics'!$C:$C,0))),"",INDEX('Policy Characteristics'!I:I,MATCH($C1256,'Policy Characteristics'!$C:$C,0)))</f>
        <v>% of fuel shifted</v>
      </c>
      <c r="P1256" s="354" t="str">
        <f>IF(ISBLANK(INDEX('Policy Characteristics'!J:J,MATCH($C1256,'Policy Characteristics'!$C:$C,0))),"",INDEX('Policy Characteristics'!J:J,MATCH($C1256,'Policy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6" s="354" t="str">
        <f>IF(ISBLANK(INDEX('Policy Characteristics'!K:K,MATCH($C1256,'Policy Characteristics'!$C:$C,0))),"",INDEX('Policy Characteristics'!K:K,MATCH($C1256,'Policy Characteristics'!$C:$C,0)))</f>
        <v>industry-ag-main.html#fuel-switching</v>
      </c>
      <c r="R1256" s="354" t="str">
        <f>IF(ISBLANK(INDEX('Policy Characteristics'!L:L,MATCH($C1256,'Policy Characteristics'!$C:$C,0))),"",INDEX('Policy Characteristics'!L:L,MATCH($C1256,'Policy Characteristics'!$C:$C,0)))</f>
        <v>industry-elec-and-hydrogen.html</v>
      </c>
    </row>
    <row r="1257" spans="1:18" s="345" customFormat="1" ht="19.899999999999999" customHeight="1">
      <c r="A1257" s="354" t="str">
        <f>IF(ISBLANK(INDEX('Policy Characteristics'!A:A,MATCH($C1257,'Policy Characteristics'!$C:$C,0))),"",INDEX('Policy Characteristics'!A:A,MATCH($C1257,'Policy Characteristics'!$C:$C,0)))</f>
        <v>Industry</v>
      </c>
      <c r="B1257" s="366" t="str">
        <f>IF(ISBLANK(INDEX('Policy Characteristics'!B:B,MATCH($C1257,'Policy Characteristics'!$C:$C,0))),"",INDEX('Policy Characteristics'!B:B,MATCH($C1257,'Policy Characteristics'!$C:$C,0)))</f>
        <v>Hydrogen Combustion</v>
      </c>
      <c r="C1257" s="354" t="str">
        <f t="shared" si="47"/>
        <v>Fraction of Eligible Industrial Energy Use Shifted to Hydrogen</v>
      </c>
      <c r="D1257" s="348" t="s">
        <v>812</v>
      </c>
      <c r="E1257" t="s">
        <v>850</v>
      </c>
      <c r="F1257" t="s">
        <v>813</v>
      </c>
      <c r="G1257" s="253" t="s">
        <v>851</v>
      </c>
      <c r="H1257" s="18">
        <v>2152</v>
      </c>
      <c r="I1257" s="367" t="s">
        <v>680</v>
      </c>
      <c r="J1257" s="368" t="str">
        <f>IF(ISBLANK(INDEX('Policy Characteristics'!D:D,MATCH($C1257,'Policy Characteristics'!$C:$C,0))),"",INDEX('Policy Characteristics'!D:D,MATCH($C1257,'Policy Characteristics'!$C:$C,0)))</f>
        <v>Hydrogen Combustion</v>
      </c>
      <c r="K1257" s="354" t="str">
        <f>IF(ISBLANK(INDEX('Policy Characteristics'!E:E,MATCH($C1257,'Policy Characteristics'!$C:$C,0))),"",INDEX('Policy Characteristics'!E:E,MATCH($C1257,'Policy Characteristics'!$C:$C,0)))</f>
        <v>indst shift to hydrogen</v>
      </c>
      <c r="L1257" s="222">
        <f>IF(ISBLANK(INDEX('Policy Characteristics'!F:F,MATCH($C1257,'Policy Characteristics'!$C:$C,0))),"",INDEX('Policy Characteristics'!F:F,MATCH($C1257,'Policy Characteristics'!$C:$C,0)))</f>
        <v>0</v>
      </c>
      <c r="M1257" s="222">
        <f>IF(ISBLANK(INDEX('Policy Characteristics'!G:G,MATCH($C1257,'Policy Characteristics'!$C:$C,0))),"",INDEX('Policy Characteristics'!G:G,MATCH($C1257,'Policy Characteristics'!$C:$C,0)))</f>
        <v>1</v>
      </c>
      <c r="N1257" s="222">
        <f>IF(ISBLANK(INDEX('Policy Characteristics'!H:H,MATCH($C1257,'Policy Characteristics'!$C:$C,0))),"",INDEX('Policy Characteristics'!H:H,MATCH($C1257,'Policy Characteristics'!$C:$C,0)))</f>
        <v>0.01</v>
      </c>
      <c r="O1257" s="354" t="str">
        <f>IF(ISBLANK(INDEX('Policy Characteristics'!I:I,MATCH($C1257,'Policy Characteristics'!$C:$C,0))),"",INDEX('Policy Characteristics'!I:I,MATCH($C1257,'Policy Characteristics'!$C:$C,0)))</f>
        <v>% of fuel shifted</v>
      </c>
      <c r="P1257" s="354" t="str">
        <f>IF(ISBLANK(INDEX('Policy Characteristics'!J:J,MATCH($C1257,'Policy Characteristics'!$C:$C,0))),"",INDEX('Policy Characteristics'!J:J,MATCH($C1257,'Policy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7" s="354" t="str">
        <f>IF(ISBLANK(INDEX('Policy Characteristics'!K:K,MATCH($C1257,'Policy Characteristics'!$C:$C,0))),"",INDEX('Policy Characteristics'!K:K,MATCH($C1257,'Policy Characteristics'!$C:$C,0)))</f>
        <v>industry-ag-main.html#fuel-switching</v>
      </c>
      <c r="R1257" s="354" t="str">
        <f>IF(ISBLANK(INDEX('Policy Characteristics'!L:L,MATCH($C1257,'Policy Characteristics'!$C:$C,0))),"",INDEX('Policy Characteristics'!L:L,MATCH($C1257,'Policy Characteristics'!$C:$C,0)))</f>
        <v>industry-elec-and-hydrogen.html</v>
      </c>
    </row>
    <row r="1258" spans="1:18" s="345" customFormat="1" ht="19.899999999999999" customHeight="1">
      <c r="A1258" s="354" t="str">
        <f>IF(ISBLANK(INDEX('Policy Characteristics'!A:A,MATCH($C1258,'Policy Characteristics'!$C:$C,0))),"",INDEX('Policy Characteristics'!A:A,MATCH($C1258,'Policy Characteristics'!$C:$C,0)))</f>
        <v>Industry</v>
      </c>
      <c r="B1258" s="366" t="str">
        <f>IF(ISBLANK(INDEX('Policy Characteristics'!B:B,MATCH($C1258,'Policy Characteristics'!$C:$C,0))),"",INDEX('Policy Characteristics'!B:B,MATCH($C1258,'Policy Characteristics'!$C:$C,0)))</f>
        <v>Hydrogen Combustion</v>
      </c>
      <c r="C1258" s="354" t="str">
        <f t="shared" si="47"/>
        <v>Fraction of Eligible Industrial Energy Use Shifted to Hydrogen</v>
      </c>
      <c r="D1258" s="348" t="s">
        <v>812</v>
      </c>
      <c r="E1258" t="s">
        <v>852</v>
      </c>
      <c r="F1258" t="s">
        <v>813</v>
      </c>
      <c r="G1258" s="253" t="s">
        <v>852</v>
      </c>
      <c r="H1258" s="18">
        <v>2153</v>
      </c>
      <c r="I1258" s="367" t="s">
        <v>680</v>
      </c>
      <c r="J1258" s="368" t="str">
        <f>IF(ISBLANK(INDEX('Policy Characteristics'!D:D,MATCH($C1258,'Policy Characteristics'!$C:$C,0))),"",INDEX('Policy Characteristics'!D:D,MATCH($C1258,'Policy Characteristics'!$C:$C,0)))</f>
        <v>Hydrogen Combustion</v>
      </c>
      <c r="K1258" s="354" t="str">
        <f>IF(ISBLANK(INDEX('Policy Characteristics'!E:E,MATCH($C1258,'Policy Characteristics'!$C:$C,0))),"",INDEX('Policy Characteristics'!E:E,MATCH($C1258,'Policy Characteristics'!$C:$C,0)))</f>
        <v>indst shift to hydrogen</v>
      </c>
      <c r="L1258" s="222">
        <f>IF(ISBLANK(INDEX('Policy Characteristics'!F:F,MATCH($C1258,'Policy Characteristics'!$C:$C,0))),"",INDEX('Policy Characteristics'!F:F,MATCH($C1258,'Policy Characteristics'!$C:$C,0)))</f>
        <v>0</v>
      </c>
      <c r="M1258" s="222">
        <f>IF(ISBLANK(INDEX('Policy Characteristics'!G:G,MATCH($C1258,'Policy Characteristics'!$C:$C,0))),"",INDEX('Policy Characteristics'!G:G,MATCH($C1258,'Policy Characteristics'!$C:$C,0)))</f>
        <v>1</v>
      </c>
      <c r="N1258" s="222">
        <f>IF(ISBLANK(INDEX('Policy Characteristics'!H:H,MATCH($C1258,'Policy Characteristics'!$C:$C,0))),"",INDEX('Policy Characteristics'!H:H,MATCH($C1258,'Policy Characteristics'!$C:$C,0)))</f>
        <v>0.01</v>
      </c>
      <c r="O1258" s="354" t="str">
        <f>IF(ISBLANK(INDEX('Policy Characteristics'!I:I,MATCH($C1258,'Policy Characteristics'!$C:$C,0))),"",INDEX('Policy Characteristics'!I:I,MATCH($C1258,'Policy Characteristics'!$C:$C,0)))</f>
        <v>% of fuel shifted</v>
      </c>
      <c r="P1258" s="354" t="str">
        <f>IF(ISBLANK(INDEX('Policy Characteristics'!J:J,MATCH($C1258,'Policy Characteristics'!$C:$C,0))),"",INDEX('Policy Characteristics'!J:J,MATCH($C1258,'Policy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8" s="354" t="str">
        <f>IF(ISBLANK(INDEX('Policy Characteristics'!K:K,MATCH($C1258,'Policy Characteristics'!$C:$C,0))),"",INDEX('Policy Characteristics'!K:K,MATCH($C1258,'Policy Characteristics'!$C:$C,0)))</f>
        <v>industry-ag-main.html#fuel-switching</v>
      </c>
      <c r="R1258" s="354" t="str">
        <f>IF(ISBLANK(INDEX('Policy Characteristics'!L:L,MATCH($C1258,'Policy Characteristics'!$C:$C,0))),"",INDEX('Policy Characteristics'!L:L,MATCH($C1258,'Policy Characteristics'!$C:$C,0)))</f>
        <v>industry-elec-and-hydrogen.html</v>
      </c>
    </row>
    <row r="1259" spans="1:18" s="345" customFormat="1" ht="19.899999999999999" customHeight="1">
      <c r="A1259" s="354" t="str">
        <f>IF(ISBLANK(INDEX('Policy Characteristics'!A:A,MATCH($C1259,'Policy Characteristics'!$C:$C,0))),"",INDEX('Policy Characteristics'!A:A,MATCH($C1259,'Policy Characteristics'!$C:$C,0)))</f>
        <v>Industry</v>
      </c>
      <c r="B1259" s="366" t="str">
        <f>IF(ISBLANK(INDEX('Policy Characteristics'!B:B,MATCH($C1259,'Policy Characteristics'!$C:$C,0))),"",INDEX('Policy Characteristics'!B:B,MATCH($C1259,'Policy Characteristics'!$C:$C,0)))</f>
        <v>Hydrogen Combustion</v>
      </c>
      <c r="C1259" s="354" t="str">
        <f t="shared" si="47"/>
        <v>Fraction of Eligible Industrial Energy Use Shifted to Hydrogen</v>
      </c>
      <c r="D1259" s="348" t="s">
        <v>814</v>
      </c>
      <c r="E1259" t="s">
        <v>838</v>
      </c>
      <c r="F1259" t="s">
        <v>815</v>
      </c>
      <c r="G1259" s="253" t="s">
        <v>839</v>
      </c>
      <c r="H1259" s="18">
        <v>2154</v>
      </c>
      <c r="I1259" s="367" t="s">
        <v>670</v>
      </c>
      <c r="J1259" s="368" t="str">
        <f>IF(ISBLANK(INDEX('Policy Characteristics'!D:D,MATCH($C1259,'Policy Characteristics'!$C:$C,0))),"",INDEX('Policy Characteristics'!D:D,MATCH($C1259,'Policy Characteristics'!$C:$C,0)))</f>
        <v>Hydrogen Combustion</v>
      </c>
      <c r="K1259" s="354" t="str">
        <f>IF(ISBLANK(INDEX('Policy Characteristics'!E:E,MATCH($C1259,'Policy Characteristics'!$C:$C,0))),"",INDEX('Policy Characteristics'!E:E,MATCH($C1259,'Policy Characteristics'!$C:$C,0)))</f>
        <v>indst shift to hydrogen</v>
      </c>
      <c r="L1259" s="222">
        <f>IF(ISBLANK(INDEX('Policy Characteristics'!F:F,MATCH($C1259,'Policy Characteristics'!$C:$C,0))),"",INDEX('Policy Characteristics'!F:F,MATCH($C1259,'Policy Characteristics'!$C:$C,0)))</f>
        <v>0</v>
      </c>
      <c r="M1259" s="222">
        <f>IF(ISBLANK(INDEX('Policy Characteristics'!G:G,MATCH($C1259,'Policy Characteristics'!$C:$C,0))),"",INDEX('Policy Characteristics'!G:G,MATCH($C1259,'Policy Characteristics'!$C:$C,0)))</f>
        <v>1</v>
      </c>
      <c r="N1259" s="222">
        <f>IF(ISBLANK(INDEX('Policy Characteristics'!H:H,MATCH($C1259,'Policy Characteristics'!$C:$C,0))),"",INDEX('Policy Characteristics'!H:H,MATCH($C1259,'Policy Characteristics'!$C:$C,0)))</f>
        <v>0.01</v>
      </c>
      <c r="O1259" s="354" t="str">
        <f>IF(ISBLANK(INDEX('Policy Characteristics'!I:I,MATCH($C1259,'Policy Characteristics'!$C:$C,0))),"",INDEX('Policy Characteristics'!I:I,MATCH($C1259,'Policy Characteristics'!$C:$C,0)))</f>
        <v>% of fuel shifted</v>
      </c>
      <c r="P1259" s="354" t="str">
        <f>IF(ISBLANK(INDEX('Policy Characteristics'!J:J,MATCH($C1259,'Policy Characteristics'!$C:$C,0))),"",INDEX('Policy Characteristics'!J:J,MATCH($C1259,'Policy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9" s="354" t="str">
        <f>IF(ISBLANK(INDEX('Policy Characteristics'!K:K,MATCH($C1259,'Policy Characteristics'!$C:$C,0))),"",INDEX('Policy Characteristics'!K:K,MATCH($C1259,'Policy Characteristics'!$C:$C,0)))</f>
        <v>industry-ag-main.html#fuel-switching</v>
      </c>
      <c r="R1259" s="354" t="str">
        <f>IF(ISBLANK(INDEX('Policy Characteristics'!L:L,MATCH($C1259,'Policy Characteristics'!$C:$C,0))),"",INDEX('Policy Characteristics'!L:L,MATCH($C1259,'Policy Characteristics'!$C:$C,0)))</f>
        <v>industry-elec-and-hydrogen.html</v>
      </c>
    </row>
    <row r="1260" spans="1:18" s="345" customFormat="1" ht="19.899999999999999" customHeight="1">
      <c r="A1260" s="354" t="str">
        <f>IF(ISBLANK(INDEX('Policy Characteristics'!A:A,MATCH($C1260,'Policy Characteristics'!$C:$C,0))),"",INDEX('Policy Characteristics'!A:A,MATCH($C1260,'Policy Characteristics'!$C:$C,0)))</f>
        <v>Industry</v>
      </c>
      <c r="B1260" s="366" t="str">
        <f>IF(ISBLANK(INDEX('Policy Characteristics'!B:B,MATCH($C1260,'Policy Characteristics'!$C:$C,0))),"",INDEX('Policy Characteristics'!B:B,MATCH($C1260,'Policy Characteristics'!$C:$C,0)))</f>
        <v>Hydrogen Combustion</v>
      </c>
      <c r="C1260" s="354" t="str">
        <f t="shared" si="47"/>
        <v>Fraction of Eligible Industrial Energy Use Shifted to Hydrogen</v>
      </c>
      <c r="D1260" s="348" t="s">
        <v>814</v>
      </c>
      <c r="E1260" t="s">
        <v>840</v>
      </c>
      <c r="F1260" t="s">
        <v>815</v>
      </c>
      <c r="G1260" s="253" t="s">
        <v>841</v>
      </c>
      <c r="H1260" s="18">
        <v>2155</v>
      </c>
      <c r="I1260" s="367" t="s">
        <v>670</v>
      </c>
      <c r="J1260" s="368" t="str">
        <f>IF(ISBLANK(INDEX('Policy Characteristics'!D:D,MATCH($C1260,'Policy Characteristics'!$C:$C,0))),"",INDEX('Policy Characteristics'!D:D,MATCH($C1260,'Policy Characteristics'!$C:$C,0)))</f>
        <v>Hydrogen Combustion</v>
      </c>
      <c r="K1260" s="354" t="str">
        <f>IF(ISBLANK(INDEX('Policy Characteristics'!E:E,MATCH($C1260,'Policy Characteristics'!$C:$C,0))),"",INDEX('Policy Characteristics'!E:E,MATCH($C1260,'Policy Characteristics'!$C:$C,0)))</f>
        <v>indst shift to hydrogen</v>
      </c>
      <c r="L1260" s="222">
        <f>IF(ISBLANK(INDEX('Policy Characteristics'!F:F,MATCH($C1260,'Policy Characteristics'!$C:$C,0))),"",INDEX('Policy Characteristics'!F:F,MATCH($C1260,'Policy Characteristics'!$C:$C,0)))</f>
        <v>0</v>
      </c>
      <c r="M1260" s="222">
        <f>IF(ISBLANK(INDEX('Policy Characteristics'!G:G,MATCH($C1260,'Policy Characteristics'!$C:$C,0))),"",INDEX('Policy Characteristics'!G:G,MATCH($C1260,'Policy Characteristics'!$C:$C,0)))</f>
        <v>1</v>
      </c>
      <c r="N1260" s="222">
        <f>IF(ISBLANK(INDEX('Policy Characteristics'!H:H,MATCH($C1260,'Policy Characteristics'!$C:$C,0))),"",INDEX('Policy Characteristics'!H:H,MATCH($C1260,'Policy Characteristics'!$C:$C,0)))</f>
        <v>0.01</v>
      </c>
      <c r="O1260" s="354" t="str">
        <f>IF(ISBLANK(INDEX('Policy Characteristics'!I:I,MATCH($C1260,'Policy Characteristics'!$C:$C,0))),"",INDEX('Policy Characteristics'!I:I,MATCH($C1260,'Policy Characteristics'!$C:$C,0)))</f>
        <v>% of fuel shifted</v>
      </c>
      <c r="P1260" s="354" t="str">
        <f>IF(ISBLANK(INDEX('Policy Characteristics'!J:J,MATCH($C1260,'Policy Characteristics'!$C:$C,0))),"",INDEX('Policy Characteristics'!J:J,MATCH($C1260,'Policy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0" s="354" t="str">
        <f>IF(ISBLANK(INDEX('Policy Characteristics'!K:K,MATCH($C1260,'Policy Characteristics'!$C:$C,0))),"",INDEX('Policy Characteristics'!K:K,MATCH($C1260,'Policy Characteristics'!$C:$C,0)))</f>
        <v>industry-ag-main.html#fuel-switching</v>
      </c>
      <c r="R1260" s="354" t="str">
        <f>IF(ISBLANK(INDEX('Policy Characteristics'!L:L,MATCH($C1260,'Policy Characteristics'!$C:$C,0))),"",INDEX('Policy Characteristics'!L:L,MATCH($C1260,'Policy Characteristics'!$C:$C,0)))</f>
        <v>industry-elec-and-hydrogen.html</v>
      </c>
    </row>
    <row r="1261" spans="1:18" s="345" customFormat="1" ht="19.899999999999999" customHeight="1">
      <c r="A1261" s="354" t="str">
        <f>IF(ISBLANK(INDEX('Policy Characteristics'!A:A,MATCH($C1261,'Policy Characteristics'!$C:$C,0))),"",INDEX('Policy Characteristics'!A:A,MATCH($C1261,'Policy Characteristics'!$C:$C,0)))</f>
        <v>Industry</v>
      </c>
      <c r="B1261" s="366" t="str">
        <f>IF(ISBLANK(INDEX('Policy Characteristics'!B:B,MATCH($C1261,'Policy Characteristics'!$C:$C,0))),"",INDEX('Policy Characteristics'!B:B,MATCH($C1261,'Policy Characteristics'!$C:$C,0)))</f>
        <v>Hydrogen Combustion</v>
      </c>
      <c r="C1261" s="354" t="str">
        <f t="shared" si="47"/>
        <v>Fraction of Eligible Industrial Energy Use Shifted to Hydrogen</v>
      </c>
      <c r="D1261" s="348" t="s">
        <v>814</v>
      </c>
      <c r="E1261" t="s">
        <v>842</v>
      </c>
      <c r="F1261" t="s">
        <v>815</v>
      </c>
      <c r="G1261" s="253" t="s">
        <v>843</v>
      </c>
      <c r="H1261" s="18">
        <v>2156</v>
      </c>
      <c r="I1261" s="367" t="s">
        <v>670</v>
      </c>
      <c r="J1261" s="368" t="str">
        <f>IF(ISBLANK(INDEX('Policy Characteristics'!D:D,MATCH($C1261,'Policy Characteristics'!$C:$C,0))),"",INDEX('Policy Characteristics'!D:D,MATCH($C1261,'Policy Characteristics'!$C:$C,0)))</f>
        <v>Hydrogen Combustion</v>
      </c>
      <c r="K1261" s="354" t="str">
        <f>IF(ISBLANK(INDEX('Policy Characteristics'!E:E,MATCH($C1261,'Policy Characteristics'!$C:$C,0))),"",INDEX('Policy Characteristics'!E:E,MATCH($C1261,'Policy Characteristics'!$C:$C,0)))</f>
        <v>indst shift to hydrogen</v>
      </c>
      <c r="L1261" s="222">
        <f>IF(ISBLANK(INDEX('Policy Characteristics'!F:F,MATCH($C1261,'Policy Characteristics'!$C:$C,0))),"",INDEX('Policy Characteristics'!F:F,MATCH($C1261,'Policy Characteristics'!$C:$C,0)))</f>
        <v>0</v>
      </c>
      <c r="M1261" s="222">
        <f>IF(ISBLANK(INDEX('Policy Characteristics'!G:G,MATCH($C1261,'Policy Characteristics'!$C:$C,0))),"",INDEX('Policy Characteristics'!G:G,MATCH($C1261,'Policy Characteristics'!$C:$C,0)))</f>
        <v>1</v>
      </c>
      <c r="N1261" s="222">
        <f>IF(ISBLANK(INDEX('Policy Characteristics'!H:H,MATCH($C1261,'Policy Characteristics'!$C:$C,0))),"",INDEX('Policy Characteristics'!H:H,MATCH($C1261,'Policy Characteristics'!$C:$C,0)))</f>
        <v>0.01</v>
      </c>
      <c r="O1261" s="354" t="str">
        <f>IF(ISBLANK(INDEX('Policy Characteristics'!I:I,MATCH($C1261,'Policy Characteristics'!$C:$C,0))),"",INDEX('Policy Characteristics'!I:I,MATCH($C1261,'Policy Characteristics'!$C:$C,0)))</f>
        <v>% of fuel shifted</v>
      </c>
      <c r="P1261" s="354" t="str">
        <f>IF(ISBLANK(INDEX('Policy Characteristics'!J:J,MATCH($C1261,'Policy Characteristics'!$C:$C,0))),"",INDEX('Policy Characteristics'!J:J,MATCH($C1261,'Policy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1" s="354" t="str">
        <f>IF(ISBLANK(INDEX('Policy Characteristics'!K:K,MATCH($C1261,'Policy Characteristics'!$C:$C,0))),"",INDEX('Policy Characteristics'!K:K,MATCH($C1261,'Policy Characteristics'!$C:$C,0)))</f>
        <v>industry-ag-main.html#fuel-switching</v>
      </c>
      <c r="R1261" s="354" t="str">
        <f>IF(ISBLANK(INDEX('Policy Characteristics'!L:L,MATCH($C1261,'Policy Characteristics'!$C:$C,0))),"",INDEX('Policy Characteristics'!L:L,MATCH($C1261,'Policy Characteristics'!$C:$C,0)))</f>
        <v>industry-elec-and-hydrogen.html</v>
      </c>
    </row>
    <row r="1262" spans="1:18" s="345" customFormat="1" ht="19.899999999999999" customHeight="1">
      <c r="A1262" s="354" t="str">
        <f>IF(ISBLANK(INDEX('Policy Characteristics'!A:A,MATCH($C1262,'Policy Characteristics'!$C:$C,0))),"",INDEX('Policy Characteristics'!A:A,MATCH($C1262,'Policy Characteristics'!$C:$C,0)))</f>
        <v>Industry</v>
      </c>
      <c r="B1262" s="366" t="str">
        <f>IF(ISBLANK(INDEX('Policy Characteristics'!B:B,MATCH($C1262,'Policy Characteristics'!$C:$C,0))),"",INDEX('Policy Characteristics'!B:B,MATCH($C1262,'Policy Characteristics'!$C:$C,0)))</f>
        <v>Hydrogen Combustion</v>
      </c>
      <c r="C1262" s="354" t="str">
        <f t="shared" si="47"/>
        <v>Fraction of Eligible Industrial Energy Use Shifted to Hydrogen</v>
      </c>
      <c r="D1262" s="348" t="s">
        <v>814</v>
      </c>
      <c r="E1262" t="s">
        <v>844</v>
      </c>
      <c r="F1262" t="s">
        <v>815</v>
      </c>
      <c r="G1262" s="253" t="s">
        <v>845</v>
      </c>
      <c r="H1262" s="18">
        <v>2157</v>
      </c>
      <c r="I1262" s="367" t="s">
        <v>670</v>
      </c>
      <c r="J1262" s="368" t="str">
        <f>IF(ISBLANK(INDEX('Policy Characteristics'!D:D,MATCH($C1262,'Policy Characteristics'!$C:$C,0))),"",INDEX('Policy Characteristics'!D:D,MATCH($C1262,'Policy Characteristics'!$C:$C,0)))</f>
        <v>Hydrogen Combustion</v>
      </c>
      <c r="K1262" s="354" t="str">
        <f>IF(ISBLANK(INDEX('Policy Characteristics'!E:E,MATCH($C1262,'Policy Characteristics'!$C:$C,0))),"",INDEX('Policy Characteristics'!E:E,MATCH($C1262,'Policy Characteristics'!$C:$C,0)))</f>
        <v>indst shift to hydrogen</v>
      </c>
      <c r="L1262" s="222">
        <f>IF(ISBLANK(INDEX('Policy Characteristics'!F:F,MATCH($C1262,'Policy Characteristics'!$C:$C,0))),"",INDEX('Policy Characteristics'!F:F,MATCH($C1262,'Policy Characteristics'!$C:$C,0)))</f>
        <v>0</v>
      </c>
      <c r="M1262" s="222">
        <f>IF(ISBLANK(INDEX('Policy Characteristics'!G:G,MATCH($C1262,'Policy Characteristics'!$C:$C,0))),"",INDEX('Policy Characteristics'!G:G,MATCH($C1262,'Policy Characteristics'!$C:$C,0)))</f>
        <v>1</v>
      </c>
      <c r="N1262" s="222">
        <f>IF(ISBLANK(INDEX('Policy Characteristics'!H:H,MATCH($C1262,'Policy Characteristics'!$C:$C,0))),"",INDEX('Policy Characteristics'!H:H,MATCH($C1262,'Policy Characteristics'!$C:$C,0)))</f>
        <v>0.01</v>
      </c>
      <c r="O1262" s="354" t="str">
        <f>IF(ISBLANK(INDEX('Policy Characteristics'!I:I,MATCH($C1262,'Policy Characteristics'!$C:$C,0))),"",INDEX('Policy Characteristics'!I:I,MATCH($C1262,'Policy Characteristics'!$C:$C,0)))</f>
        <v>% of fuel shifted</v>
      </c>
      <c r="P1262" s="354" t="str">
        <f>IF(ISBLANK(INDEX('Policy Characteristics'!J:J,MATCH($C1262,'Policy Characteristics'!$C:$C,0))),"",INDEX('Policy Characteristics'!J:J,MATCH($C1262,'Policy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2" s="354" t="str">
        <f>IF(ISBLANK(INDEX('Policy Characteristics'!K:K,MATCH($C1262,'Policy Characteristics'!$C:$C,0))),"",INDEX('Policy Characteristics'!K:K,MATCH($C1262,'Policy Characteristics'!$C:$C,0)))</f>
        <v>industry-ag-main.html#fuel-switching</v>
      </c>
      <c r="R1262" s="354" t="str">
        <f>IF(ISBLANK(INDEX('Policy Characteristics'!L:L,MATCH($C1262,'Policy Characteristics'!$C:$C,0))),"",INDEX('Policy Characteristics'!L:L,MATCH($C1262,'Policy Characteristics'!$C:$C,0)))</f>
        <v>industry-elec-and-hydrogen.html</v>
      </c>
    </row>
    <row r="1263" spans="1:18" s="345" customFormat="1" ht="19.899999999999999" customHeight="1">
      <c r="A1263" s="354" t="str">
        <f>IF(ISBLANK(INDEX('Policy Characteristics'!A:A,MATCH($C1263,'Policy Characteristics'!$C:$C,0))),"",INDEX('Policy Characteristics'!A:A,MATCH($C1263,'Policy Characteristics'!$C:$C,0)))</f>
        <v>Industry</v>
      </c>
      <c r="B1263" s="366" t="str">
        <f>IF(ISBLANK(INDEX('Policy Characteristics'!B:B,MATCH($C1263,'Policy Characteristics'!$C:$C,0))),"",INDEX('Policy Characteristics'!B:B,MATCH($C1263,'Policy Characteristics'!$C:$C,0)))</f>
        <v>Hydrogen Combustion</v>
      </c>
      <c r="C1263" s="354" t="str">
        <f t="shared" si="47"/>
        <v>Fraction of Eligible Industrial Energy Use Shifted to Hydrogen</v>
      </c>
      <c r="D1263" s="348" t="s">
        <v>814</v>
      </c>
      <c r="E1263" t="s">
        <v>846</v>
      </c>
      <c r="F1263" t="s">
        <v>815</v>
      </c>
      <c r="G1263" s="253" t="s">
        <v>847</v>
      </c>
      <c r="H1263" s="18">
        <v>2158</v>
      </c>
      <c r="I1263" s="367" t="s">
        <v>680</v>
      </c>
      <c r="J1263" s="368" t="str">
        <f>IF(ISBLANK(INDEX('Policy Characteristics'!D:D,MATCH($C1263,'Policy Characteristics'!$C:$C,0))),"",INDEX('Policy Characteristics'!D:D,MATCH($C1263,'Policy Characteristics'!$C:$C,0)))</f>
        <v>Hydrogen Combustion</v>
      </c>
      <c r="K1263" s="354" t="str">
        <f>IF(ISBLANK(INDEX('Policy Characteristics'!E:E,MATCH($C1263,'Policy Characteristics'!$C:$C,0))),"",INDEX('Policy Characteristics'!E:E,MATCH($C1263,'Policy Characteristics'!$C:$C,0)))</f>
        <v>indst shift to hydrogen</v>
      </c>
      <c r="L1263" s="222">
        <f>IF(ISBLANK(INDEX('Policy Characteristics'!F:F,MATCH($C1263,'Policy Characteristics'!$C:$C,0))),"",INDEX('Policy Characteristics'!F:F,MATCH($C1263,'Policy Characteristics'!$C:$C,0)))</f>
        <v>0</v>
      </c>
      <c r="M1263" s="222">
        <f>IF(ISBLANK(INDEX('Policy Characteristics'!G:G,MATCH($C1263,'Policy Characteristics'!$C:$C,0))),"",INDEX('Policy Characteristics'!G:G,MATCH($C1263,'Policy Characteristics'!$C:$C,0)))</f>
        <v>1</v>
      </c>
      <c r="N1263" s="222">
        <f>IF(ISBLANK(INDEX('Policy Characteristics'!H:H,MATCH($C1263,'Policy Characteristics'!$C:$C,0))),"",INDEX('Policy Characteristics'!H:H,MATCH($C1263,'Policy Characteristics'!$C:$C,0)))</f>
        <v>0.01</v>
      </c>
      <c r="O1263" s="354" t="str">
        <f>IF(ISBLANK(INDEX('Policy Characteristics'!I:I,MATCH($C1263,'Policy Characteristics'!$C:$C,0))),"",INDEX('Policy Characteristics'!I:I,MATCH($C1263,'Policy Characteristics'!$C:$C,0)))</f>
        <v>% of fuel shifted</v>
      </c>
      <c r="P1263" s="354" t="str">
        <f>IF(ISBLANK(INDEX('Policy Characteristics'!J:J,MATCH($C1263,'Policy Characteristics'!$C:$C,0))),"",INDEX('Policy Characteristics'!J:J,MATCH($C1263,'Policy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3" s="354" t="str">
        <f>IF(ISBLANK(INDEX('Policy Characteristics'!K:K,MATCH($C1263,'Policy Characteristics'!$C:$C,0))),"",INDEX('Policy Characteristics'!K:K,MATCH($C1263,'Policy Characteristics'!$C:$C,0)))</f>
        <v>industry-ag-main.html#fuel-switching</v>
      </c>
      <c r="R1263" s="354" t="str">
        <f>IF(ISBLANK(INDEX('Policy Characteristics'!L:L,MATCH($C1263,'Policy Characteristics'!$C:$C,0))),"",INDEX('Policy Characteristics'!L:L,MATCH($C1263,'Policy Characteristics'!$C:$C,0)))</f>
        <v>industry-elec-and-hydrogen.html</v>
      </c>
    </row>
    <row r="1264" spans="1:18" s="345" customFormat="1" ht="19.899999999999999" customHeight="1">
      <c r="A1264" s="354" t="str">
        <f>IF(ISBLANK(INDEX('Policy Characteristics'!A:A,MATCH($C1264,'Policy Characteristics'!$C:$C,0))),"",INDEX('Policy Characteristics'!A:A,MATCH($C1264,'Policy Characteristics'!$C:$C,0)))</f>
        <v>Industry</v>
      </c>
      <c r="B1264" s="366" t="str">
        <f>IF(ISBLANK(INDEX('Policy Characteristics'!B:B,MATCH($C1264,'Policy Characteristics'!$C:$C,0))),"",INDEX('Policy Characteristics'!B:B,MATCH($C1264,'Policy Characteristics'!$C:$C,0)))</f>
        <v>Hydrogen Combustion</v>
      </c>
      <c r="C1264" s="354" t="str">
        <f t="shared" si="47"/>
        <v>Fraction of Eligible Industrial Energy Use Shifted to Hydrogen</v>
      </c>
      <c r="D1264" s="348" t="s">
        <v>814</v>
      </c>
      <c r="E1264" t="s">
        <v>848</v>
      </c>
      <c r="F1264" t="s">
        <v>815</v>
      </c>
      <c r="G1264" s="253" t="s">
        <v>849</v>
      </c>
      <c r="H1264" s="18">
        <v>2159</v>
      </c>
      <c r="I1264" s="367" t="s">
        <v>680</v>
      </c>
      <c r="J1264" s="368" t="str">
        <f>IF(ISBLANK(INDEX('Policy Characteristics'!D:D,MATCH($C1264,'Policy Characteristics'!$C:$C,0))),"",INDEX('Policy Characteristics'!D:D,MATCH($C1264,'Policy Characteristics'!$C:$C,0)))</f>
        <v>Hydrogen Combustion</v>
      </c>
      <c r="K1264" s="354" t="str">
        <f>IF(ISBLANK(INDEX('Policy Characteristics'!E:E,MATCH($C1264,'Policy Characteristics'!$C:$C,0))),"",INDEX('Policy Characteristics'!E:E,MATCH($C1264,'Policy Characteristics'!$C:$C,0)))</f>
        <v>indst shift to hydrogen</v>
      </c>
      <c r="L1264" s="222">
        <f>IF(ISBLANK(INDEX('Policy Characteristics'!F:F,MATCH($C1264,'Policy Characteristics'!$C:$C,0))),"",INDEX('Policy Characteristics'!F:F,MATCH($C1264,'Policy Characteristics'!$C:$C,0)))</f>
        <v>0</v>
      </c>
      <c r="M1264" s="222">
        <f>IF(ISBLANK(INDEX('Policy Characteristics'!G:G,MATCH($C1264,'Policy Characteristics'!$C:$C,0))),"",INDEX('Policy Characteristics'!G:G,MATCH($C1264,'Policy Characteristics'!$C:$C,0)))</f>
        <v>1</v>
      </c>
      <c r="N1264" s="222">
        <f>IF(ISBLANK(INDEX('Policy Characteristics'!H:H,MATCH($C1264,'Policy Characteristics'!$C:$C,0))),"",INDEX('Policy Characteristics'!H:H,MATCH($C1264,'Policy Characteristics'!$C:$C,0)))</f>
        <v>0.01</v>
      </c>
      <c r="O1264" s="354" t="str">
        <f>IF(ISBLANK(INDEX('Policy Characteristics'!I:I,MATCH($C1264,'Policy Characteristics'!$C:$C,0))),"",INDEX('Policy Characteristics'!I:I,MATCH($C1264,'Policy Characteristics'!$C:$C,0)))</f>
        <v>% of fuel shifted</v>
      </c>
      <c r="P1264" s="354" t="str">
        <f>IF(ISBLANK(INDEX('Policy Characteristics'!J:J,MATCH($C1264,'Policy Characteristics'!$C:$C,0))),"",INDEX('Policy Characteristics'!J:J,MATCH($C1264,'Policy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4" s="354" t="str">
        <f>IF(ISBLANK(INDEX('Policy Characteristics'!K:K,MATCH($C1264,'Policy Characteristics'!$C:$C,0))),"",INDEX('Policy Characteristics'!K:K,MATCH($C1264,'Policy Characteristics'!$C:$C,0)))</f>
        <v>industry-ag-main.html#fuel-switching</v>
      </c>
      <c r="R1264" s="354" t="str">
        <f>IF(ISBLANK(INDEX('Policy Characteristics'!L:L,MATCH($C1264,'Policy Characteristics'!$C:$C,0))),"",INDEX('Policy Characteristics'!L:L,MATCH($C1264,'Policy Characteristics'!$C:$C,0)))</f>
        <v>industry-elec-and-hydrogen.html</v>
      </c>
    </row>
    <row r="1265" spans="1:18" s="345" customFormat="1" ht="19.899999999999999" customHeight="1">
      <c r="A1265" s="354" t="str">
        <f>IF(ISBLANK(INDEX('Policy Characteristics'!A:A,MATCH($C1265,'Policy Characteristics'!$C:$C,0))),"",INDEX('Policy Characteristics'!A:A,MATCH($C1265,'Policy Characteristics'!$C:$C,0)))</f>
        <v>Industry</v>
      </c>
      <c r="B1265" s="366" t="str">
        <f>IF(ISBLANK(INDEX('Policy Characteristics'!B:B,MATCH($C1265,'Policy Characteristics'!$C:$C,0))),"",INDEX('Policy Characteristics'!B:B,MATCH($C1265,'Policy Characteristics'!$C:$C,0)))</f>
        <v>Hydrogen Combustion</v>
      </c>
      <c r="C1265" s="354" t="str">
        <f t="shared" si="47"/>
        <v>Fraction of Eligible Industrial Energy Use Shifted to Hydrogen</v>
      </c>
      <c r="D1265" s="348" t="s">
        <v>814</v>
      </c>
      <c r="E1265" t="s">
        <v>850</v>
      </c>
      <c r="F1265" t="s">
        <v>815</v>
      </c>
      <c r="G1265" s="253" t="s">
        <v>851</v>
      </c>
      <c r="H1265" s="18">
        <v>2160</v>
      </c>
      <c r="I1265" s="367" t="s">
        <v>680</v>
      </c>
      <c r="J1265" s="368" t="str">
        <f>IF(ISBLANK(INDEX('Policy Characteristics'!D:D,MATCH($C1265,'Policy Characteristics'!$C:$C,0))),"",INDEX('Policy Characteristics'!D:D,MATCH($C1265,'Policy Characteristics'!$C:$C,0)))</f>
        <v>Hydrogen Combustion</v>
      </c>
      <c r="K1265" s="354" t="str">
        <f>IF(ISBLANK(INDEX('Policy Characteristics'!E:E,MATCH($C1265,'Policy Characteristics'!$C:$C,0))),"",INDEX('Policy Characteristics'!E:E,MATCH($C1265,'Policy Characteristics'!$C:$C,0)))</f>
        <v>indst shift to hydrogen</v>
      </c>
      <c r="L1265" s="222">
        <f>IF(ISBLANK(INDEX('Policy Characteristics'!F:F,MATCH($C1265,'Policy Characteristics'!$C:$C,0))),"",INDEX('Policy Characteristics'!F:F,MATCH($C1265,'Policy Characteristics'!$C:$C,0)))</f>
        <v>0</v>
      </c>
      <c r="M1265" s="222">
        <f>IF(ISBLANK(INDEX('Policy Characteristics'!G:G,MATCH($C1265,'Policy Characteristics'!$C:$C,0))),"",INDEX('Policy Characteristics'!G:G,MATCH($C1265,'Policy Characteristics'!$C:$C,0)))</f>
        <v>1</v>
      </c>
      <c r="N1265" s="222">
        <f>IF(ISBLANK(INDEX('Policy Characteristics'!H:H,MATCH($C1265,'Policy Characteristics'!$C:$C,0))),"",INDEX('Policy Characteristics'!H:H,MATCH($C1265,'Policy Characteristics'!$C:$C,0)))</f>
        <v>0.01</v>
      </c>
      <c r="O1265" s="354" t="str">
        <f>IF(ISBLANK(INDEX('Policy Characteristics'!I:I,MATCH($C1265,'Policy Characteristics'!$C:$C,0))),"",INDEX('Policy Characteristics'!I:I,MATCH($C1265,'Policy Characteristics'!$C:$C,0)))</f>
        <v>% of fuel shifted</v>
      </c>
      <c r="P1265" s="354" t="str">
        <f>IF(ISBLANK(INDEX('Policy Characteristics'!J:J,MATCH($C1265,'Policy Characteristics'!$C:$C,0))),"",INDEX('Policy Characteristics'!J:J,MATCH($C1265,'Policy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5" s="354" t="str">
        <f>IF(ISBLANK(INDEX('Policy Characteristics'!K:K,MATCH($C1265,'Policy Characteristics'!$C:$C,0))),"",INDEX('Policy Characteristics'!K:K,MATCH($C1265,'Policy Characteristics'!$C:$C,0)))</f>
        <v>industry-ag-main.html#fuel-switching</v>
      </c>
      <c r="R1265" s="354" t="str">
        <f>IF(ISBLANK(INDEX('Policy Characteristics'!L:L,MATCH($C1265,'Policy Characteristics'!$C:$C,0))),"",INDEX('Policy Characteristics'!L:L,MATCH($C1265,'Policy Characteristics'!$C:$C,0)))</f>
        <v>industry-elec-and-hydrogen.html</v>
      </c>
    </row>
    <row r="1266" spans="1:18" s="345" customFormat="1" ht="19.899999999999999" customHeight="1">
      <c r="A1266" s="354" t="str">
        <f>IF(ISBLANK(INDEX('Policy Characteristics'!A:A,MATCH($C1266,'Policy Characteristics'!$C:$C,0))),"",INDEX('Policy Characteristics'!A:A,MATCH($C1266,'Policy Characteristics'!$C:$C,0)))</f>
        <v>Industry</v>
      </c>
      <c r="B1266" s="366" t="str">
        <f>IF(ISBLANK(INDEX('Policy Characteristics'!B:B,MATCH($C1266,'Policy Characteristics'!$C:$C,0))),"",INDEX('Policy Characteristics'!B:B,MATCH($C1266,'Policy Characteristics'!$C:$C,0)))</f>
        <v>Hydrogen Combustion</v>
      </c>
      <c r="C1266" s="354" t="str">
        <f t="shared" si="47"/>
        <v>Fraction of Eligible Industrial Energy Use Shifted to Hydrogen</v>
      </c>
      <c r="D1266" s="348" t="s">
        <v>814</v>
      </c>
      <c r="E1266" t="s">
        <v>852</v>
      </c>
      <c r="F1266" t="s">
        <v>815</v>
      </c>
      <c r="G1266" s="253" t="s">
        <v>852</v>
      </c>
      <c r="H1266" s="18">
        <v>2161</v>
      </c>
      <c r="I1266" s="367" t="s">
        <v>680</v>
      </c>
      <c r="J1266" s="368" t="str">
        <f>IF(ISBLANK(INDEX('Policy Characteristics'!D:D,MATCH($C1266,'Policy Characteristics'!$C:$C,0))),"",INDEX('Policy Characteristics'!D:D,MATCH($C1266,'Policy Characteristics'!$C:$C,0)))</f>
        <v>Hydrogen Combustion</v>
      </c>
      <c r="K1266" s="354" t="str">
        <f>IF(ISBLANK(INDEX('Policy Characteristics'!E:E,MATCH($C1266,'Policy Characteristics'!$C:$C,0))),"",INDEX('Policy Characteristics'!E:E,MATCH($C1266,'Policy Characteristics'!$C:$C,0)))</f>
        <v>indst shift to hydrogen</v>
      </c>
      <c r="L1266" s="222">
        <f>IF(ISBLANK(INDEX('Policy Characteristics'!F:F,MATCH($C1266,'Policy Characteristics'!$C:$C,0))),"",INDEX('Policy Characteristics'!F:F,MATCH($C1266,'Policy Characteristics'!$C:$C,0)))</f>
        <v>0</v>
      </c>
      <c r="M1266" s="222">
        <f>IF(ISBLANK(INDEX('Policy Characteristics'!G:G,MATCH($C1266,'Policy Characteristics'!$C:$C,0))),"",INDEX('Policy Characteristics'!G:G,MATCH($C1266,'Policy Characteristics'!$C:$C,0)))</f>
        <v>1</v>
      </c>
      <c r="N1266" s="222">
        <f>IF(ISBLANK(INDEX('Policy Characteristics'!H:H,MATCH($C1266,'Policy Characteristics'!$C:$C,0))),"",INDEX('Policy Characteristics'!H:H,MATCH($C1266,'Policy Characteristics'!$C:$C,0)))</f>
        <v>0.01</v>
      </c>
      <c r="O1266" s="354" t="str">
        <f>IF(ISBLANK(INDEX('Policy Characteristics'!I:I,MATCH($C1266,'Policy Characteristics'!$C:$C,0))),"",INDEX('Policy Characteristics'!I:I,MATCH($C1266,'Policy Characteristics'!$C:$C,0)))</f>
        <v>% of fuel shifted</v>
      </c>
      <c r="P1266" s="354" t="str">
        <f>IF(ISBLANK(INDEX('Policy Characteristics'!J:J,MATCH($C1266,'Policy Characteristics'!$C:$C,0))),"",INDEX('Policy Characteristics'!J:J,MATCH($C1266,'Policy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6" s="354" t="str">
        <f>IF(ISBLANK(INDEX('Policy Characteristics'!K:K,MATCH($C1266,'Policy Characteristics'!$C:$C,0))),"",INDEX('Policy Characteristics'!K:K,MATCH($C1266,'Policy Characteristics'!$C:$C,0)))</f>
        <v>industry-ag-main.html#fuel-switching</v>
      </c>
      <c r="R1266" s="354" t="str">
        <f>IF(ISBLANK(INDEX('Policy Characteristics'!L:L,MATCH($C1266,'Policy Characteristics'!$C:$C,0))),"",INDEX('Policy Characteristics'!L:L,MATCH($C1266,'Policy Characteristics'!$C:$C,0)))</f>
        <v>industry-elec-and-hydrogen.html</v>
      </c>
    </row>
    <row r="1267" spans="1:18" s="345" customFormat="1" ht="19.899999999999999" customHeight="1">
      <c r="A1267" s="354" t="str">
        <f>IF(ISBLANK(INDEX('Policy Characteristics'!A:A,MATCH($C1267,'Policy Characteristics'!$C:$C,0))),"",INDEX('Policy Characteristics'!A:A,MATCH($C1267,'Policy Characteristics'!$C:$C,0)))</f>
        <v>Industry</v>
      </c>
      <c r="B1267" s="366" t="str">
        <f>IF(ISBLANK(INDEX('Policy Characteristics'!B:B,MATCH($C1267,'Policy Characteristics'!$C:$C,0))),"",INDEX('Policy Characteristics'!B:B,MATCH($C1267,'Policy Characteristics'!$C:$C,0)))</f>
        <v>Hydrogen Combustion</v>
      </c>
      <c r="C1267" s="354" t="str">
        <f t="shared" si="47"/>
        <v>Fraction of Eligible Industrial Energy Use Shifted to Hydrogen</v>
      </c>
      <c r="D1267" s="348" t="s">
        <v>816</v>
      </c>
      <c r="E1267" t="s">
        <v>838</v>
      </c>
      <c r="F1267" t="s">
        <v>817</v>
      </c>
      <c r="G1267" s="253" t="s">
        <v>839</v>
      </c>
      <c r="H1267" s="18">
        <v>2162</v>
      </c>
      <c r="I1267" s="367" t="s">
        <v>670</v>
      </c>
      <c r="J1267" s="368" t="str">
        <f>IF(ISBLANK(INDEX('Policy Characteristics'!D:D,MATCH($C1267,'Policy Characteristics'!$C:$C,0))),"",INDEX('Policy Characteristics'!D:D,MATCH($C1267,'Policy Characteristics'!$C:$C,0)))</f>
        <v>Hydrogen Combustion</v>
      </c>
      <c r="K1267" s="354" t="str">
        <f>IF(ISBLANK(INDEX('Policy Characteristics'!E:E,MATCH($C1267,'Policy Characteristics'!$C:$C,0))),"",INDEX('Policy Characteristics'!E:E,MATCH($C1267,'Policy Characteristics'!$C:$C,0)))</f>
        <v>indst shift to hydrogen</v>
      </c>
      <c r="L1267" s="222">
        <f>IF(ISBLANK(INDEX('Policy Characteristics'!F:F,MATCH($C1267,'Policy Characteristics'!$C:$C,0))),"",INDEX('Policy Characteristics'!F:F,MATCH($C1267,'Policy Characteristics'!$C:$C,0)))</f>
        <v>0</v>
      </c>
      <c r="M1267" s="222">
        <f>IF(ISBLANK(INDEX('Policy Characteristics'!G:G,MATCH($C1267,'Policy Characteristics'!$C:$C,0))),"",INDEX('Policy Characteristics'!G:G,MATCH($C1267,'Policy Characteristics'!$C:$C,0)))</f>
        <v>1</v>
      </c>
      <c r="N1267" s="222">
        <f>IF(ISBLANK(INDEX('Policy Characteristics'!H:H,MATCH($C1267,'Policy Characteristics'!$C:$C,0))),"",INDEX('Policy Characteristics'!H:H,MATCH($C1267,'Policy Characteristics'!$C:$C,0)))</f>
        <v>0.01</v>
      </c>
      <c r="O1267" s="354" t="str">
        <f>IF(ISBLANK(INDEX('Policy Characteristics'!I:I,MATCH($C1267,'Policy Characteristics'!$C:$C,0))),"",INDEX('Policy Characteristics'!I:I,MATCH($C1267,'Policy Characteristics'!$C:$C,0)))</f>
        <v>% of fuel shifted</v>
      </c>
      <c r="P1267" s="354" t="str">
        <f>IF(ISBLANK(INDEX('Policy Characteristics'!J:J,MATCH($C1267,'Policy Characteristics'!$C:$C,0))),"",INDEX('Policy Characteristics'!J:J,MATCH($C1267,'Policy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7" s="354" t="str">
        <f>IF(ISBLANK(INDEX('Policy Characteristics'!K:K,MATCH($C1267,'Policy Characteristics'!$C:$C,0))),"",INDEX('Policy Characteristics'!K:K,MATCH($C1267,'Policy Characteristics'!$C:$C,0)))</f>
        <v>industry-ag-main.html#fuel-switching</v>
      </c>
      <c r="R1267" s="354" t="str">
        <f>IF(ISBLANK(INDEX('Policy Characteristics'!L:L,MATCH($C1267,'Policy Characteristics'!$C:$C,0))),"",INDEX('Policy Characteristics'!L:L,MATCH($C1267,'Policy Characteristics'!$C:$C,0)))</f>
        <v>industry-elec-and-hydrogen.html</v>
      </c>
    </row>
    <row r="1268" spans="1:18" s="345" customFormat="1" ht="19.899999999999999" customHeight="1">
      <c r="A1268" s="354" t="str">
        <f>IF(ISBLANK(INDEX('Policy Characteristics'!A:A,MATCH($C1268,'Policy Characteristics'!$C:$C,0))),"",INDEX('Policy Characteristics'!A:A,MATCH($C1268,'Policy Characteristics'!$C:$C,0)))</f>
        <v>Industry</v>
      </c>
      <c r="B1268" s="366" t="str">
        <f>IF(ISBLANK(INDEX('Policy Characteristics'!B:B,MATCH($C1268,'Policy Characteristics'!$C:$C,0))),"",INDEX('Policy Characteristics'!B:B,MATCH($C1268,'Policy Characteristics'!$C:$C,0)))</f>
        <v>Hydrogen Combustion</v>
      </c>
      <c r="C1268" s="354" t="str">
        <f t="shared" si="47"/>
        <v>Fraction of Eligible Industrial Energy Use Shifted to Hydrogen</v>
      </c>
      <c r="D1268" s="348" t="s">
        <v>816</v>
      </c>
      <c r="E1268" t="s">
        <v>840</v>
      </c>
      <c r="F1268" t="s">
        <v>817</v>
      </c>
      <c r="G1268" s="253" t="s">
        <v>841</v>
      </c>
      <c r="H1268" s="18">
        <v>2163</v>
      </c>
      <c r="I1268" s="367" t="s">
        <v>670</v>
      </c>
      <c r="J1268" s="368" t="str">
        <f>IF(ISBLANK(INDEX('Policy Characteristics'!D:D,MATCH($C1268,'Policy Characteristics'!$C:$C,0))),"",INDEX('Policy Characteristics'!D:D,MATCH($C1268,'Policy Characteristics'!$C:$C,0)))</f>
        <v>Hydrogen Combustion</v>
      </c>
      <c r="K1268" s="354" t="str">
        <f>IF(ISBLANK(INDEX('Policy Characteristics'!E:E,MATCH($C1268,'Policy Characteristics'!$C:$C,0))),"",INDEX('Policy Characteristics'!E:E,MATCH($C1268,'Policy Characteristics'!$C:$C,0)))</f>
        <v>indst shift to hydrogen</v>
      </c>
      <c r="L1268" s="222">
        <f>IF(ISBLANK(INDEX('Policy Characteristics'!F:F,MATCH($C1268,'Policy Characteristics'!$C:$C,0))),"",INDEX('Policy Characteristics'!F:F,MATCH($C1268,'Policy Characteristics'!$C:$C,0)))</f>
        <v>0</v>
      </c>
      <c r="M1268" s="222">
        <f>IF(ISBLANK(INDEX('Policy Characteristics'!G:G,MATCH($C1268,'Policy Characteristics'!$C:$C,0))),"",INDEX('Policy Characteristics'!G:G,MATCH($C1268,'Policy Characteristics'!$C:$C,0)))</f>
        <v>1</v>
      </c>
      <c r="N1268" s="222">
        <f>IF(ISBLANK(INDEX('Policy Characteristics'!H:H,MATCH($C1268,'Policy Characteristics'!$C:$C,0))),"",INDEX('Policy Characteristics'!H:H,MATCH($C1268,'Policy Characteristics'!$C:$C,0)))</f>
        <v>0.01</v>
      </c>
      <c r="O1268" s="354" t="str">
        <f>IF(ISBLANK(INDEX('Policy Characteristics'!I:I,MATCH($C1268,'Policy Characteristics'!$C:$C,0))),"",INDEX('Policy Characteristics'!I:I,MATCH($C1268,'Policy Characteristics'!$C:$C,0)))</f>
        <v>% of fuel shifted</v>
      </c>
      <c r="P1268" s="354" t="str">
        <f>IF(ISBLANK(INDEX('Policy Characteristics'!J:J,MATCH($C1268,'Policy Characteristics'!$C:$C,0))),"",INDEX('Policy Characteristics'!J:J,MATCH($C1268,'Policy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8" s="354" t="str">
        <f>IF(ISBLANK(INDEX('Policy Characteristics'!K:K,MATCH($C1268,'Policy Characteristics'!$C:$C,0))),"",INDEX('Policy Characteristics'!K:K,MATCH($C1268,'Policy Characteristics'!$C:$C,0)))</f>
        <v>industry-ag-main.html#fuel-switching</v>
      </c>
      <c r="R1268" s="354" t="str">
        <f>IF(ISBLANK(INDEX('Policy Characteristics'!L:L,MATCH($C1268,'Policy Characteristics'!$C:$C,0))),"",INDEX('Policy Characteristics'!L:L,MATCH($C1268,'Policy Characteristics'!$C:$C,0)))</f>
        <v>industry-elec-and-hydrogen.html</v>
      </c>
    </row>
    <row r="1269" spans="1:18" s="345" customFormat="1" ht="19.899999999999999" customHeight="1">
      <c r="A1269" s="354" t="str">
        <f>IF(ISBLANK(INDEX('Policy Characteristics'!A:A,MATCH($C1269,'Policy Characteristics'!$C:$C,0))),"",INDEX('Policy Characteristics'!A:A,MATCH($C1269,'Policy Characteristics'!$C:$C,0)))</f>
        <v>Industry</v>
      </c>
      <c r="B1269" s="366" t="str">
        <f>IF(ISBLANK(INDEX('Policy Characteristics'!B:B,MATCH($C1269,'Policy Characteristics'!$C:$C,0))),"",INDEX('Policy Characteristics'!B:B,MATCH($C1269,'Policy Characteristics'!$C:$C,0)))</f>
        <v>Hydrogen Combustion</v>
      </c>
      <c r="C1269" s="354" t="str">
        <f t="shared" ref="C1269:C1332" si="48">C$1139</f>
        <v>Fraction of Eligible Industrial Energy Use Shifted to Hydrogen</v>
      </c>
      <c r="D1269" s="348" t="s">
        <v>816</v>
      </c>
      <c r="E1269" t="s">
        <v>842</v>
      </c>
      <c r="F1269" t="s">
        <v>817</v>
      </c>
      <c r="G1269" s="253" t="s">
        <v>843</v>
      </c>
      <c r="H1269" s="18">
        <v>2164</v>
      </c>
      <c r="I1269" s="367" t="s">
        <v>670</v>
      </c>
      <c r="J1269" s="368" t="str">
        <f>IF(ISBLANK(INDEX('Policy Characteristics'!D:D,MATCH($C1269,'Policy Characteristics'!$C:$C,0))),"",INDEX('Policy Characteristics'!D:D,MATCH($C1269,'Policy Characteristics'!$C:$C,0)))</f>
        <v>Hydrogen Combustion</v>
      </c>
      <c r="K1269" s="354" t="str">
        <f>IF(ISBLANK(INDEX('Policy Characteristics'!E:E,MATCH($C1269,'Policy Characteristics'!$C:$C,0))),"",INDEX('Policy Characteristics'!E:E,MATCH($C1269,'Policy Characteristics'!$C:$C,0)))</f>
        <v>indst shift to hydrogen</v>
      </c>
      <c r="L1269" s="222">
        <f>IF(ISBLANK(INDEX('Policy Characteristics'!F:F,MATCH($C1269,'Policy Characteristics'!$C:$C,0))),"",INDEX('Policy Characteristics'!F:F,MATCH($C1269,'Policy Characteristics'!$C:$C,0)))</f>
        <v>0</v>
      </c>
      <c r="M1269" s="222">
        <f>IF(ISBLANK(INDEX('Policy Characteristics'!G:G,MATCH($C1269,'Policy Characteristics'!$C:$C,0))),"",INDEX('Policy Characteristics'!G:G,MATCH($C1269,'Policy Characteristics'!$C:$C,0)))</f>
        <v>1</v>
      </c>
      <c r="N1269" s="222">
        <f>IF(ISBLANK(INDEX('Policy Characteristics'!H:H,MATCH($C1269,'Policy Characteristics'!$C:$C,0))),"",INDEX('Policy Characteristics'!H:H,MATCH($C1269,'Policy Characteristics'!$C:$C,0)))</f>
        <v>0.01</v>
      </c>
      <c r="O1269" s="354" t="str">
        <f>IF(ISBLANK(INDEX('Policy Characteristics'!I:I,MATCH($C1269,'Policy Characteristics'!$C:$C,0))),"",INDEX('Policy Characteristics'!I:I,MATCH($C1269,'Policy Characteristics'!$C:$C,0)))</f>
        <v>% of fuel shifted</v>
      </c>
      <c r="P1269" s="354" t="str">
        <f>IF(ISBLANK(INDEX('Policy Characteristics'!J:J,MATCH($C1269,'Policy Characteristics'!$C:$C,0))),"",INDEX('Policy Characteristics'!J:J,MATCH($C1269,'Policy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9" s="354" t="str">
        <f>IF(ISBLANK(INDEX('Policy Characteristics'!K:K,MATCH($C1269,'Policy Characteristics'!$C:$C,0))),"",INDEX('Policy Characteristics'!K:K,MATCH($C1269,'Policy Characteristics'!$C:$C,0)))</f>
        <v>industry-ag-main.html#fuel-switching</v>
      </c>
      <c r="R1269" s="354" t="str">
        <f>IF(ISBLANK(INDEX('Policy Characteristics'!L:L,MATCH($C1269,'Policy Characteristics'!$C:$C,0))),"",INDEX('Policy Characteristics'!L:L,MATCH($C1269,'Policy Characteristics'!$C:$C,0)))</f>
        <v>industry-elec-and-hydrogen.html</v>
      </c>
    </row>
    <row r="1270" spans="1:18" s="345" customFormat="1" ht="19.899999999999999" customHeight="1">
      <c r="A1270" s="354" t="str">
        <f>IF(ISBLANK(INDEX('Policy Characteristics'!A:A,MATCH($C1270,'Policy Characteristics'!$C:$C,0))),"",INDEX('Policy Characteristics'!A:A,MATCH($C1270,'Policy Characteristics'!$C:$C,0)))</f>
        <v>Industry</v>
      </c>
      <c r="B1270" s="366" t="str">
        <f>IF(ISBLANK(INDEX('Policy Characteristics'!B:B,MATCH($C1270,'Policy Characteristics'!$C:$C,0))),"",INDEX('Policy Characteristics'!B:B,MATCH($C1270,'Policy Characteristics'!$C:$C,0)))</f>
        <v>Hydrogen Combustion</v>
      </c>
      <c r="C1270" s="354" t="str">
        <f t="shared" si="48"/>
        <v>Fraction of Eligible Industrial Energy Use Shifted to Hydrogen</v>
      </c>
      <c r="D1270" s="348" t="s">
        <v>816</v>
      </c>
      <c r="E1270" t="s">
        <v>844</v>
      </c>
      <c r="F1270" t="s">
        <v>817</v>
      </c>
      <c r="G1270" s="253" t="s">
        <v>845</v>
      </c>
      <c r="H1270" s="18">
        <v>2165</v>
      </c>
      <c r="I1270" s="367" t="s">
        <v>670</v>
      </c>
      <c r="J1270" s="368" t="str">
        <f>IF(ISBLANK(INDEX('Policy Characteristics'!D:D,MATCH($C1270,'Policy Characteristics'!$C:$C,0))),"",INDEX('Policy Characteristics'!D:D,MATCH($C1270,'Policy Characteristics'!$C:$C,0)))</f>
        <v>Hydrogen Combustion</v>
      </c>
      <c r="K1270" s="354" t="str">
        <f>IF(ISBLANK(INDEX('Policy Characteristics'!E:E,MATCH($C1270,'Policy Characteristics'!$C:$C,0))),"",INDEX('Policy Characteristics'!E:E,MATCH($C1270,'Policy Characteristics'!$C:$C,0)))</f>
        <v>indst shift to hydrogen</v>
      </c>
      <c r="L1270" s="222">
        <f>IF(ISBLANK(INDEX('Policy Characteristics'!F:F,MATCH($C1270,'Policy Characteristics'!$C:$C,0))),"",INDEX('Policy Characteristics'!F:F,MATCH($C1270,'Policy Characteristics'!$C:$C,0)))</f>
        <v>0</v>
      </c>
      <c r="M1270" s="222">
        <f>IF(ISBLANK(INDEX('Policy Characteristics'!G:G,MATCH($C1270,'Policy Characteristics'!$C:$C,0))),"",INDEX('Policy Characteristics'!G:G,MATCH($C1270,'Policy Characteristics'!$C:$C,0)))</f>
        <v>1</v>
      </c>
      <c r="N1270" s="222">
        <f>IF(ISBLANK(INDEX('Policy Characteristics'!H:H,MATCH($C1270,'Policy Characteristics'!$C:$C,0))),"",INDEX('Policy Characteristics'!H:H,MATCH($C1270,'Policy Characteristics'!$C:$C,0)))</f>
        <v>0.01</v>
      </c>
      <c r="O1270" s="354" t="str">
        <f>IF(ISBLANK(INDEX('Policy Characteristics'!I:I,MATCH($C1270,'Policy Characteristics'!$C:$C,0))),"",INDEX('Policy Characteristics'!I:I,MATCH($C1270,'Policy Characteristics'!$C:$C,0)))</f>
        <v>% of fuel shifted</v>
      </c>
      <c r="P1270" s="354" t="str">
        <f>IF(ISBLANK(INDEX('Policy Characteristics'!J:J,MATCH($C1270,'Policy Characteristics'!$C:$C,0))),"",INDEX('Policy Characteristics'!J:J,MATCH($C1270,'Policy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0" s="354" t="str">
        <f>IF(ISBLANK(INDEX('Policy Characteristics'!K:K,MATCH($C1270,'Policy Characteristics'!$C:$C,0))),"",INDEX('Policy Characteristics'!K:K,MATCH($C1270,'Policy Characteristics'!$C:$C,0)))</f>
        <v>industry-ag-main.html#fuel-switching</v>
      </c>
      <c r="R1270" s="354" t="str">
        <f>IF(ISBLANK(INDEX('Policy Characteristics'!L:L,MATCH($C1270,'Policy Characteristics'!$C:$C,0))),"",INDEX('Policy Characteristics'!L:L,MATCH($C1270,'Policy Characteristics'!$C:$C,0)))</f>
        <v>industry-elec-and-hydrogen.html</v>
      </c>
    </row>
    <row r="1271" spans="1:18" s="345" customFormat="1" ht="19.899999999999999" customHeight="1">
      <c r="A1271" s="354" t="str">
        <f>IF(ISBLANK(INDEX('Policy Characteristics'!A:A,MATCH($C1271,'Policy Characteristics'!$C:$C,0))),"",INDEX('Policy Characteristics'!A:A,MATCH($C1271,'Policy Characteristics'!$C:$C,0)))</f>
        <v>Industry</v>
      </c>
      <c r="B1271" s="366" t="str">
        <f>IF(ISBLANK(INDEX('Policy Characteristics'!B:B,MATCH($C1271,'Policy Characteristics'!$C:$C,0))),"",INDEX('Policy Characteristics'!B:B,MATCH($C1271,'Policy Characteristics'!$C:$C,0)))</f>
        <v>Hydrogen Combustion</v>
      </c>
      <c r="C1271" s="354" t="str">
        <f t="shared" si="48"/>
        <v>Fraction of Eligible Industrial Energy Use Shifted to Hydrogen</v>
      </c>
      <c r="D1271" s="348" t="s">
        <v>816</v>
      </c>
      <c r="E1271" t="s">
        <v>846</v>
      </c>
      <c r="F1271" t="s">
        <v>817</v>
      </c>
      <c r="G1271" s="253" t="s">
        <v>847</v>
      </c>
      <c r="H1271" s="18">
        <v>2166</v>
      </c>
      <c r="I1271" s="367" t="s">
        <v>680</v>
      </c>
      <c r="J1271" s="368" t="str">
        <f>IF(ISBLANK(INDEX('Policy Characteristics'!D:D,MATCH($C1271,'Policy Characteristics'!$C:$C,0))),"",INDEX('Policy Characteristics'!D:D,MATCH($C1271,'Policy Characteristics'!$C:$C,0)))</f>
        <v>Hydrogen Combustion</v>
      </c>
      <c r="K1271" s="354" t="str">
        <f>IF(ISBLANK(INDEX('Policy Characteristics'!E:E,MATCH($C1271,'Policy Characteristics'!$C:$C,0))),"",INDEX('Policy Characteristics'!E:E,MATCH($C1271,'Policy Characteristics'!$C:$C,0)))</f>
        <v>indst shift to hydrogen</v>
      </c>
      <c r="L1271" s="222">
        <f>IF(ISBLANK(INDEX('Policy Characteristics'!F:F,MATCH($C1271,'Policy Characteristics'!$C:$C,0))),"",INDEX('Policy Characteristics'!F:F,MATCH($C1271,'Policy Characteristics'!$C:$C,0)))</f>
        <v>0</v>
      </c>
      <c r="M1271" s="222">
        <f>IF(ISBLANK(INDEX('Policy Characteristics'!G:G,MATCH($C1271,'Policy Characteristics'!$C:$C,0))),"",INDEX('Policy Characteristics'!G:G,MATCH($C1271,'Policy Characteristics'!$C:$C,0)))</f>
        <v>1</v>
      </c>
      <c r="N1271" s="222">
        <f>IF(ISBLANK(INDEX('Policy Characteristics'!H:H,MATCH($C1271,'Policy Characteristics'!$C:$C,0))),"",INDEX('Policy Characteristics'!H:H,MATCH($C1271,'Policy Characteristics'!$C:$C,0)))</f>
        <v>0.01</v>
      </c>
      <c r="O1271" s="354" t="str">
        <f>IF(ISBLANK(INDEX('Policy Characteristics'!I:I,MATCH($C1271,'Policy Characteristics'!$C:$C,0))),"",INDEX('Policy Characteristics'!I:I,MATCH($C1271,'Policy Characteristics'!$C:$C,0)))</f>
        <v>% of fuel shifted</v>
      </c>
      <c r="P1271" s="354" t="str">
        <f>IF(ISBLANK(INDEX('Policy Characteristics'!J:J,MATCH($C1271,'Policy Characteristics'!$C:$C,0))),"",INDEX('Policy Characteristics'!J:J,MATCH($C1271,'Policy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1" s="354" t="str">
        <f>IF(ISBLANK(INDEX('Policy Characteristics'!K:K,MATCH($C1271,'Policy Characteristics'!$C:$C,0))),"",INDEX('Policy Characteristics'!K:K,MATCH($C1271,'Policy Characteristics'!$C:$C,0)))</f>
        <v>industry-ag-main.html#fuel-switching</v>
      </c>
      <c r="R1271" s="354" t="str">
        <f>IF(ISBLANK(INDEX('Policy Characteristics'!L:L,MATCH($C1271,'Policy Characteristics'!$C:$C,0))),"",INDEX('Policy Characteristics'!L:L,MATCH($C1271,'Policy Characteristics'!$C:$C,0)))</f>
        <v>industry-elec-and-hydrogen.html</v>
      </c>
    </row>
    <row r="1272" spans="1:18" s="345" customFormat="1" ht="19.899999999999999" customHeight="1">
      <c r="A1272" s="354" t="str">
        <f>IF(ISBLANK(INDEX('Policy Characteristics'!A:A,MATCH($C1272,'Policy Characteristics'!$C:$C,0))),"",INDEX('Policy Characteristics'!A:A,MATCH($C1272,'Policy Characteristics'!$C:$C,0)))</f>
        <v>Industry</v>
      </c>
      <c r="B1272" s="366" t="str">
        <f>IF(ISBLANK(INDEX('Policy Characteristics'!B:B,MATCH($C1272,'Policy Characteristics'!$C:$C,0))),"",INDEX('Policy Characteristics'!B:B,MATCH($C1272,'Policy Characteristics'!$C:$C,0)))</f>
        <v>Hydrogen Combustion</v>
      </c>
      <c r="C1272" s="354" t="str">
        <f t="shared" si="48"/>
        <v>Fraction of Eligible Industrial Energy Use Shifted to Hydrogen</v>
      </c>
      <c r="D1272" s="348" t="s">
        <v>816</v>
      </c>
      <c r="E1272" t="s">
        <v>848</v>
      </c>
      <c r="F1272" t="s">
        <v>817</v>
      </c>
      <c r="G1272" s="253" t="s">
        <v>849</v>
      </c>
      <c r="H1272" s="18">
        <v>2167</v>
      </c>
      <c r="I1272" s="367" t="s">
        <v>680</v>
      </c>
      <c r="J1272" s="368" t="str">
        <f>IF(ISBLANK(INDEX('Policy Characteristics'!D:D,MATCH($C1272,'Policy Characteristics'!$C:$C,0))),"",INDEX('Policy Characteristics'!D:D,MATCH($C1272,'Policy Characteristics'!$C:$C,0)))</f>
        <v>Hydrogen Combustion</v>
      </c>
      <c r="K1272" s="354" t="str">
        <f>IF(ISBLANK(INDEX('Policy Characteristics'!E:E,MATCH($C1272,'Policy Characteristics'!$C:$C,0))),"",INDEX('Policy Characteristics'!E:E,MATCH($C1272,'Policy Characteristics'!$C:$C,0)))</f>
        <v>indst shift to hydrogen</v>
      </c>
      <c r="L1272" s="222">
        <f>IF(ISBLANK(INDEX('Policy Characteristics'!F:F,MATCH($C1272,'Policy Characteristics'!$C:$C,0))),"",INDEX('Policy Characteristics'!F:F,MATCH($C1272,'Policy Characteristics'!$C:$C,0)))</f>
        <v>0</v>
      </c>
      <c r="M1272" s="222">
        <f>IF(ISBLANK(INDEX('Policy Characteristics'!G:G,MATCH($C1272,'Policy Characteristics'!$C:$C,0))),"",INDEX('Policy Characteristics'!G:G,MATCH($C1272,'Policy Characteristics'!$C:$C,0)))</f>
        <v>1</v>
      </c>
      <c r="N1272" s="222">
        <f>IF(ISBLANK(INDEX('Policy Characteristics'!H:H,MATCH($C1272,'Policy Characteristics'!$C:$C,0))),"",INDEX('Policy Characteristics'!H:H,MATCH($C1272,'Policy Characteristics'!$C:$C,0)))</f>
        <v>0.01</v>
      </c>
      <c r="O1272" s="354" t="str">
        <f>IF(ISBLANK(INDEX('Policy Characteristics'!I:I,MATCH($C1272,'Policy Characteristics'!$C:$C,0))),"",INDEX('Policy Characteristics'!I:I,MATCH($C1272,'Policy Characteristics'!$C:$C,0)))</f>
        <v>% of fuel shifted</v>
      </c>
      <c r="P1272" s="354" t="str">
        <f>IF(ISBLANK(INDEX('Policy Characteristics'!J:J,MATCH($C1272,'Policy Characteristics'!$C:$C,0))),"",INDEX('Policy Characteristics'!J:J,MATCH($C1272,'Policy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2" s="354" t="str">
        <f>IF(ISBLANK(INDEX('Policy Characteristics'!K:K,MATCH($C1272,'Policy Characteristics'!$C:$C,0))),"",INDEX('Policy Characteristics'!K:K,MATCH($C1272,'Policy Characteristics'!$C:$C,0)))</f>
        <v>industry-ag-main.html#fuel-switching</v>
      </c>
      <c r="R1272" s="354" t="str">
        <f>IF(ISBLANK(INDEX('Policy Characteristics'!L:L,MATCH($C1272,'Policy Characteristics'!$C:$C,0))),"",INDEX('Policy Characteristics'!L:L,MATCH($C1272,'Policy Characteristics'!$C:$C,0)))</f>
        <v>industry-elec-and-hydrogen.html</v>
      </c>
    </row>
    <row r="1273" spans="1:18" s="345" customFormat="1" ht="19.899999999999999" customHeight="1">
      <c r="A1273" s="354" t="str">
        <f>IF(ISBLANK(INDEX('Policy Characteristics'!A:A,MATCH($C1273,'Policy Characteristics'!$C:$C,0))),"",INDEX('Policy Characteristics'!A:A,MATCH($C1273,'Policy Characteristics'!$C:$C,0)))</f>
        <v>Industry</v>
      </c>
      <c r="B1273" s="366" t="str">
        <f>IF(ISBLANK(INDEX('Policy Characteristics'!B:B,MATCH($C1273,'Policy Characteristics'!$C:$C,0))),"",INDEX('Policy Characteristics'!B:B,MATCH($C1273,'Policy Characteristics'!$C:$C,0)))</f>
        <v>Hydrogen Combustion</v>
      </c>
      <c r="C1273" s="354" t="str">
        <f t="shared" si="48"/>
        <v>Fraction of Eligible Industrial Energy Use Shifted to Hydrogen</v>
      </c>
      <c r="D1273" s="348" t="s">
        <v>816</v>
      </c>
      <c r="E1273" t="s">
        <v>850</v>
      </c>
      <c r="F1273" t="s">
        <v>817</v>
      </c>
      <c r="G1273" s="253" t="s">
        <v>851</v>
      </c>
      <c r="H1273" s="18">
        <v>2168</v>
      </c>
      <c r="I1273" s="367" t="s">
        <v>680</v>
      </c>
      <c r="J1273" s="368" t="str">
        <f>IF(ISBLANK(INDEX('Policy Characteristics'!D:D,MATCH($C1273,'Policy Characteristics'!$C:$C,0))),"",INDEX('Policy Characteristics'!D:D,MATCH($C1273,'Policy Characteristics'!$C:$C,0)))</f>
        <v>Hydrogen Combustion</v>
      </c>
      <c r="K1273" s="354" t="str">
        <f>IF(ISBLANK(INDEX('Policy Characteristics'!E:E,MATCH($C1273,'Policy Characteristics'!$C:$C,0))),"",INDEX('Policy Characteristics'!E:E,MATCH($C1273,'Policy Characteristics'!$C:$C,0)))</f>
        <v>indst shift to hydrogen</v>
      </c>
      <c r="L1273" s="222">
        <f>IF(ISBLANK(INDEX('Policy Characteristics'!F:F,MATCH($C1273,'Policy Characteristics'!$C:$C,0))),"",INDEX('Policy Characteristics'!F:F,MATCH($C1273,'Policy Characteristics'!$C:$C,0)))</f>
        <v>0</v>
      </c>
      <c r="M1273" s="222">
        <f>IF(ISBLANK(INDEX('Policy Characteristics'!G:G,MATCH($C1273,'Policy Characteristics'!$C:$C,0))),"",INDEX('Policy Characteristics'!G:G,MATCH($C1273,'Policy Characteristics'!$C:$C,0)))</f>
        <v>1</v>
      </c>
      <c r="N1273" s="222">
        <f>IF(ISBLANK(INDEX('Policy Characteristics'!H:H,MATCH($C1273,'Policy Characteristics'!$C:$C,0))),"",INDEX('Policy Characteristics'!H:H,MATCH($C1273,'Policy Characteristics'!$C:$C,0)))</f>
        <v>0.01</v>
      </c>
      <c r="O1273" s="354" t="str">
        <f>IF(ISBLANK(INDEX('Policy Characteristics'!I:I,MATCH($C1273,'Policy Characteristics'!$C:$C,0))),"",INDEX('Policy Characteristics'!I:I,MATCH($C1273,'Policy Characteristics'!$C:$C,0)))</f>
        <v>% of fuel shifted</v>
      </c>
      <c r="P1273" s="354" t="str">
        <f>IF(ISBLANK(INDEX('Policy Characteristics'!J:J,MATCH($C1273,'Policy Characteristics'!$C:$C,0))),"",INDEX('Policy Characteristics'!J:J,MATCH($C1273,'Policy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3" s="354" t="str">
        <f>IF(ISBLANK(INDEX('Policy Characteristics'!K:K,MATCH($C1273,'Policy Characteristics'!$C:$C,0))),"",INDEX('Policy Characteristics'!K:K,MATCH($C1273,'Policy Characteristics'!$C:$C,0)))</f>
        <v>industry-ag-main.html#fuel-switching</v>
      </c>
      <c r="R1273" s="354" t="str">
        <f>IF(ISBLANK(INDEX('Policy Characteristics'!L:L,MATCH($C1273,'Policy Characteristics'!$C:$C,0))),"",INDEX('Policy Characteristics'!L:L,MATCH($C1273,'Policy Characteristics'!$C:$C,0)))</f>
        <v>industry-elec-and-hydrogen.html</v>
      </c>
    </row>
    <row r="1274" spans="1:18" s="345" customFormat="1" ht="19.899999999999999" customHeight="1">
      <c r="A1274" s="354" t="str">
        <f>IF(ISBLANK(INDEX('Policy Characteristics'!A:A,MATCH($C1274,'Policy Characteristics'!$C:$C,0))),"",INDEX('Policy Characteristics'!A:A,MATCH($C1274,'Policy Characteristics'!$C:$C,0)))</f>
        <v>Industry</v>
      </c>
      <c r="B1274" s="366" t="str">
        <f>IF(ISBLANK(INDEX('Policy Characteristics'!B:B,MATCH($C1274,'Policy Characteristics'!$C:$C,0))),"",INDEX('Policy Characteristics'!B:B,MATCH($C1274,'Policy Characteristics'!$C:$C,0)))</f>
        <v>Hydrogen Combustion</v>
      </c>
      <c r="C1274" s="354" t="str">
        <f t="shared" si="48"/>
        <v>Fraction of Eligible Industrial Energy Use Shifted to Hydrogen</v>
      </c>
      <c r="D1274" s="348" t="s">
        <v>816</v>
      </c>
      <c r="E1274" t="s">
        <v>852</v>
      </c>
      <c r="F1274" t="s">
        <v>817</v>
      </c>
      <c r="G1274" s="253" t="s">
        <v>852</v>
      </c>
      <c r="H1274" s="18">
        <v>2169</v>
      </c>
      <c r="I1274" s="367" t="s">
        <v>670</v>
      </c>
      <c r="J1274" s="368" t="str">
        <f>IF(ISBLANK(INDEX('Policy Characteristics'!D:D,MATCH($C1274,'Policy Characteristics'!$C:$C,0))),"",INDEX('Policy Characteristics'!D:D,MATCH($C1274,'Policy Characteristics'!$C:$C,0)))</f>
        <v>Hydrogen Combustion</v>
      </c>
      <c r="K1274" s="354" t="str">
        <f>IF(ISBLANK(INDEX('Policy Characteristics'!E:E,MATCH($C1274,'Policy Characteristics'!$C:$C,0))),"",INDEX('Policy Characteristics'!E:E,MATCH($C1274,'Policy Characteristics'!$C:$C,0)))</f>
        <v>indst shift to hydrogen</v>
      </c>
      <c r="L1274" s="222">
        <f>IF(ISBLANK(INDEX('Policy Characteristics'!F:F,MATCH($C1274,'Policy Characteristics'!$C:$C,0))),"",INDEX('Policy Characteristics'!F:F,MATCH($C1274,'Policy Characteristics'!$C:$C,0)))</f>
        <v>0</v>
      </c>
      <c r="M1274" s="222">
        <f>IF(ISBLANK(INDEX('Policy Characteristics'!G:G,MATCH($C1274,'Policy Characteristics'!$C:$C,0))),"",INDEX('Policy Characteristics'!G:G,MATCH($C1274,'Policy Characteristics'!$C:$C,0)))</f>
        <v>1</v>
      </c>
      <c r="N1274" s="222">
        <f>IF(ISBLANK(INDEX('Policy Characteristics'!H:H,MATCH($C1274,'Policy Characteristics'!$C:$C,0))),"",INDEX('Policy Characteristics'!H:H,MATCH($C1274,'Policy Characteristics'!$C:$C,0)))</f>
        <v>0.01</v>
      </c>
      <c r="O1274" s="354" t="str">
        <f>IF(ISBLANK(INDEX('Policy Characteristics'!I:I,MATCH($C1274,'Policy Characteristics'!$C:$C,0))),"",INDEX('Policy Characteristics'!I:I,MATCH($C1274,'Policy Characteristics'!$C:$C,0)))</f>
        <v>% of fuel shifted</v>
      </c>
      <c r="P1274" s="354" t="str">
        <f>IF(ISBLANK(INDEX('Policy Characteristics'!J:J,MATCH($C1274,'Policy Characteristics'!$C:$C,0))),"",INDEX('Policy Characteristics'!J:J,MATCH($C1274,'Policy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4" s="354" t="str">
        <f>IF(ISBLANK(INDEX('Policy Characteristics'!K:K,MATCH($C1274,'Policy Characteristics'!$C:$C,0))),"",INDEX('Policy Characteristics'!K:K,MATCH($C1274,'Policy Characteristics'!$C:$C,0)))</f>
        <v>industry-ag-main.html#fuel-switching</v>
      </c>
      <c r="R1274" s="354" t="str">
        <f>IF(ISBLANK(INDEX('Policy Characteristics'!L:L,MATCH($C1274,'Policy Characteristics'!$C:$C,0))),"",INDEX('Policy Characteristics'!L:L,MATCH($C1274,'Policy Characteristics'!$C:$C,0)))</f>
        <v>industry-elec-and-hydrogen.html</v>
      </c>
    </row>
    <row r="1275" spans="1:18" s="345" customFormat="1" ht="19.899999999999999" customHeight="1">
      <c r="A1275" s="354" t="str">
        <f>IF(ISBLANK(INDEX('Policy Characteristics'!A:A,MATCH($C1275,'Policy Characteristics'!$C:$C,0))),"",INDEX('Policy Characteristics'!A:A,MATCH($C1275,'Policy Characteristics'!$C:$C,0)))</f>
        <v>Industry</v>
      </c>
      <c r="B1275" s="366" t="str">
        <f>IF(ISBLANK(INDEX('Policy Characteristics'!B:B,MATCH($C1275,'Policy Characteristics'!$C:$C,0))),"",INDEX('Policy Characteristics'!B:B,MATCH($C1275,'Policy Characteristics'!$C:$C,0)))</f>
        <v>Hydrogen Combustion</v>
      </c>
      <c r="C1275" s="354" t="str">
        <f t="shared" si="48"/>
        <v>Fraction of Eligible Industrial Energy Use Shifted to Hydrogen</v>
      </c>
      <c r="D1275" s="348" t="s">
        <v>818</v>
      </c>
      <c r="E1275" t="s">
        <v>838</v>
      </c>
      <c r="F1275" t="s">
        <v>819</v>
      </c>
      <c r="G1275" s="253" t="s">
        <v>839</v>
      </c>
      <c r="H1275" s="18">
        <v>2170</v>
      </c>
      <c r="I1275" s="367" t="s">
        <v>670</v>
      </c>
      <c r="J1275" s="368" t="str">
        <f>IF(ISBLANK(INDEX('Policy Characteristics'!D:D,MATCH($C1275,'Policy Characteristics'!$C:$C,0))),"",INDEX('Policy Characteristics'!D:D,MATCH($C1275,'Policy Characteristics'!$C:$C,0)))</f>
        <v>Hydrogen Combustion</v>
      </c>
      <c r="K1275" s="354" t="str">
        <f>IF(ISBLANK(INDEX('Policy Characteristics'!E:E,MATCH($C1275,'Policy Characteristics'!$C:$C,0))),"",INDEX('Policy Characteristics'!E:E,MATCH($C1275,'Policy Characteristics'!$C:$C,0)))</f>
        <v>indst shift to hydrogen</v>
      </c>
      <c r="L1275" s="222">
        <f>IF(ISBLANK(INDEX('Policy Characteristics'!F:F,MATCH($C1275,'Policy Characteristics'!$C:$C,0))),"",INDEX('Policy Characteristics'!F:F,MATCH($C1275,'Policy Characteristics'!$C:$C,0)))</f>
        <v>0</v>
      </c>
      <c r="M1275" s="222">
        <f>IF(ISBLANK(INDEX('Policy Characteristics'!G:G,MATCH($C1275,'Policy Characteristics'!$C:$C,0))),"",INDEX('Policy Characteristics'!G:G,MATCH($C1275,'Policy Characteristics'!$C:$C,0)))</f>
        <v>1</v>
      </c>
      <c r="N1275" s="222">
        <f>IF(ISBLANK(INDEX('Policy Characteristics'!H:H,MATCH($C1275,'Policy Characteristics'!$C:$C,0))),"",INDEX('Policy Characteristics'!H:H,MATCH($C1275,'Policy Characteristics'!$C:$C,0)))</f>
        <v>0.01</v>
      </c>
      <c r="O1275" s="354" t="str">
        <f>IF(ISBLANK(INDEX('Policy Characteristics'!I:I,MATCH($C1275,'Policy Characteristics'!$C:$C,0))),"",INDEX('Policy Characteristics'!I:I,MATCH($C1275,'Policy Characteristics'!$C:$C,0)))</f>
        <v>% of fuel shifted</v>
      </c>
      <c r="P1275" s="354" t="str">
        <f>IF(ISBLANK(INDEX('Policy Characteristics'!J:J,MATCH($C1275,'Policy Characteristics'!$C:$C,0))),"",INDEX('Policy Characteristics'!J:J,MATCH($C1275,'Policy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5" s="354" t="str">
        <f>IF(ISBLANK(INDEX('Policy Characteristics'!K:K,MATCH($C1275,'Policy Characteristics'!$C:$C,0))),"",INDEX('Policy Characteristics'!K:K,MATCH($C1275,'Policy Characteristics'!$C:$C,0)))</f>
        <v>industry-ag-main.html#fuel-switching</v>
      </c>
      <c r="R1275" s="354" t="str">
        <f>IF(ISBLANK(INDEX('Policy Characteristics'!L:L,MATCH($C1275,'Policy Characteristics'!$C:$C,0))),"",INDEX('Policy Characteristics'!L:L,MATCH($C1275,'Policy Characteristics'!$C:$C,0)))</f>
        <v>industry-elec-and-hydrogen.html</v>
      </c>
    </row>
    <row r="1276" spans="1:18" s="345" customFormat="1" ht="19.899999999999999" customHeight="1">
      <c r="A1276" s="354" t="str">
        <f>IF(ISBLANK(INDEX('Policy Characteristics'!A:A,MATCH($C1276,'Policy Characteristics'!$C:$C,0))),"",INDEX('Policy Characteristics'!A:A,MATCH($C1276,'Policy Characteristics'!$C:$C,0)))</f>
        <v>Industry</v>
      </c>
      <c r="B1276" s="366" t="str">
        <f>IF(ISBLANK(INDEX('Policy Characteristics'!B:B,MATCH($C1276,'Policy Characteristics'!$C:$C,0))),"",INDEX('Policy Characteristics'!B:B,MATCH($C1276,'Policy Characteristics'!$C:$C,0)))</f>
        <v>Hydrogen Combustion</v>
      </c>
      <c r="C1276" s="354" t="str">
        <f t="shared" si="48"/>
        <v>Fraction of Eligible Industrial Energy Use Shifted to Hydrogen</v>
      </c>
      <c r="D1276" s="348" t="s">
        <v>818</v>
      </c>
      <c r="E1276" t="s">
        <v>840</v>
      </c>
      <c r="F1276" t="s">
        <v>819</v>
      </c>
      <c r="G1276" s="253" t="s">
        <v>841</v>
      </c>
      <c r="H1276" s="18">
        <v>2171</v>
      </c>
      <c r="I1276" s="367" t="s">
        <v>670</v>
      </c>
      <c r="J1276" s="368" t="str">
        <f>IF(ISBLANK(INDEX('Policy Characteristics'!D:D,MATCH($C1276,'Policy Characteristics'!$C:$C,0))),"",INDEX('Policy Characteristics'!D:D,MATCH($C1276,'Policy Characteristics'!$C:$C,0)))</f>
        <v>Hydrogen Combustion</v>
      </c>
      <c r="K1276" s="354" t="str">
        <f>IF(ISBLANK(INDEX('Policy Characteristics'!E:E,MATCH($C1276,'Policy Characteristics'!$C:$C,0))),"",INDEX('Policy Characteristics'!E:E,MATCH($C1276,'Policy Characteristics'!$C:$C,0)))</f>
        <v>indst shift to hydrogen</v>
      </c>
      <c r="L1276" s="222">
        <f>IF(ISBLANK(INDEX('Policy Characteristics'!F:F,MATCH($C1276,'Policy Characteristics'!$C:$C,0))),"",INDEX('Policy Characteristics'!F:F,MATCH($C1276,'Policy Characteristics'!$C:$C,0)))</f>
        <v>0</v>
      </c>
      <c r="M1276" s="222">
        <f>IF(ISBLANK(INDEX('Policy Characteristics'!G:G,MATCH($C1276,'Policy Characteristics'!$C:$C,0))),"",INDEX('Policy Characteristics'!G:G,MATCH($C1276,'Policy Characteristics'!$C:$C,0)))</f>
        <v>1</v>
      </c>
      <c r="N1276" s="222">
        <f>IF(ISBLANK(INDEX('Policy Characteristics'!H:H,MATCH($C1276,'Policy Characteristics'!$C:$C,0))),"",INDEX('Policy Characteristics'!H:H,MATCH($C1276,'Policy Characteristics'!$C:$C,0)))</f>
        <v>0.01</v>
      </c>
      <c r="O1276" s="354" t="str">
        <f>IF(ISBLANK(INDEX('Policy Characteristics'!I:I,MATCH($C1276,'Policy Characteristics'!$C:$C,0))),"",INDEX('Policy Characteristics'!I:I,MATCH($C1276,'Policy Characteristics'!$C:$C,0)))</f>
        <v>% of fuel shifted</v>
      </c>
      <c r="P1276" s="354" t="str">
        <f>IF(ISBLANK(INDEX('Policy Characteristics'!J:J,MATCH($C1276,'Policy Characteristics'!$C:$C,0))),"",INDEX('Policy Characteristics'!J:J,MATCH($C1276,'Policy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6" s="354" t="str">
        <f>IF(ISBLANK(INDEX('Policy Characteristics'!K:K,MATCH($C1276,'Policy Characteristics'!$C:$C,0))),"",INDEX('Policy Characteristics'!K:K,MATCH($C1276,'Policy Characteristics'!$C:$C,0)))</f>
        <v>industry-ag-main.html#fuel-switching</v>
      </c>
      <c r="R1276" s="354" t="str">
        <f>IF(ISBLANK(INDEX('Policy Characteristics'!L:L,MATCH($C1276,'Policy Characteristics'!$C:$C,0))),"",INDEX('Policy Characteristics'!L:L,MATCH($C1276,'Policy Characteristics'!$C:$C,0)))</f>
        <v>industry-elec-and-hydrogen.html</v>
      </c>
    </row>
    <row r="1277" spans="1:18" s="345" customFormat="1" ht="19.899999999999999" customHeight="1">
      <c r="A1277" s="354" t="str">
        <f>IF(ISBLANK(INDEX('Policy Characteristics'!A:A,MATCH($C1277,'Policy Characteristics'!$C:$C,0))),"",INDEX('Policy Characteristics'!A:A,MATCH($C1277,'Policy Characteristics'!$C:$C,0)))</f>
        <v>Industry</v>
      </c>
      <c r="B1277" s="366" t="str">
        <f>IF(ISBLANK(INDEX('Policy Characteristics'!B:B,MATCH($C1277,'Policy Characteristics'!$C:$C,0))),"",INDEX('Policy Characteristics'!B:B,MATCH($C1277,'Policy Characteristics'!$C:$C,0)))</f>
        <v>Hydrogen Combustion</v>
      </c>
      <c r="C1277" s="354" t="str">
        <f t="shared" si="48"/>
        <v>Fraction of Eligible Industrial Energy Use Shifted to Hydrogen</v>
      </c>
      <c r="D1277" s="348" t="s">
        <v>818</v>
      </c>
      <c r="E1277" t="s">
        <v>842</v>
      </c>
      <c r="F1277" t="s">
        <v>819</v>
      </c>
      <c r="G1277" s="253" t="s">
        <v>843</v>
      </c>
      <c r="H1277" s="18">
        <v>2172</v>
      </c>
      <c r="I1277" s="367" t="s">
        <v>670</v>
      </c>
      <c r="J1277" s="368" t="str">
        <f>IF(ISBLANK(INDEX('Policy Characteristics'!D:D,MATCH($C1277,'Policy Characteristics'!$C:$C,0))),"",INDEX('Policy Characteristics'!D:D,MATCH($C1277,'Policy Characteristics'!$C:$C,0)))</f>
        <v>Hydrogen Combustion</v>
      </c>
      <c r="K1277" s="354" t="str">
        <f>IF(ISBLANK(INDEX('Policy Characteristics'!E:E,MATCH($C1277,'Policy Characteristics'!$C:$C,0))),"",INDEX('Policy Characteristics'!E:E,MATCH($C1277,'Policy Characteristics'!$C:$C,0)))</f>
        <v>indst shift to hydrogen</v>
      </c>
      <c r="L1277" s="222">
        <f>IF(ISBLANK(INDEX('Policy Characteristics'!F:F,MATCH($C1277,'Policy Characteristics'!$C:$C,0))),"",INDEX('Policy Characteristics'!F:F,MATCH($C1277,'Policy Characteristics'!$C:$C,0)))</f>
        <v>0</v>
      </c>
      <c r="M1277" s="222">
        <f>IF(ISBLANK(INDEX('Policy Characteristics'!G:G,MATCH($C1277,'Policy Characteristics'!$C:$C,0))),"",INDEX('Policy Characteristics'!G:G,MATCH($C1277,'Policy Characteristics'!$C:$C,0)))</f>
        <v>1</v>
      </c>
      <c r="N1277" s="222">
        <f>IF(ISBLANK(INDEX('Policy Characteristics'!H:H,MATCH($C1277,'Policy Characteristics'!$C:$C,0))),"",INDEX('Policy Characteristics'!H:H,MATCH($C1277,'Policy Characteristics'!$C:$C,0)))</f>
        <v>0.01</v>
      </c>
      <c r="O1277" s="354" t="str">
        <f>IF(ISBLANK(INDEX('Policy Characteristics'!I:I,MATCH($C1277,'Policy Characteristics'!$C:$C,0))),"",INDEX('Policy Characteristics'!I:I,MATCH($C1277,'Policy Characteristics'!$C:$C,0)))</f>
        <v>% of fuel shifted</v>
      </c>
      <c r="P1277" s="354" t="str">
        <f>IF(ISBLANK(INDEX('Policy Characteristics'!J:J,MATCH($C1277,'Policy Characteristics'!$C:$C,0))),"",INDEX('Policy Characteristics'!J:J,MATCH($C1277,'Policy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7" s="354" t="str">
        <f>IF(ISBLANK(INDEX('Policy Characteristics'!K:K,MATCH($C1277,'Policy Characteristics'!$C:$C,0))),"",INDEX('Policy Characteristics'!K:K,MATCH($C1277,'Policy Characteristics'!$C:$C,0)))</f>
        <v>industry-ag-main.html#fuel-switching</v>
      </c>
      <c r="R1277" s="354" t="str">
        <f>IF(ISBLANK(INDEX('Policy Characteristics'!L:L,MATCH($C1277,'Policy Characteristics'!$C:$C,0))),"",INDEX('Policy Characteristics'!L:L,MATCH($C1277,'Policy Characteristics'!$C:$C,0)))</f>
        <v>industry-elec-and-hydrogen.html</v>
      </c>
    </row>
    <row r="1278" spans="1:18" s="345" customFormat="1" ht="19.899999999999999" customHeight="1">
      <c r="A1278" s="354" t="str">
        <f>IF(ISBLANK(INDEX('Policy Characteristics'!A:A,MATCH($C1278,'Policy Characteristics'!$C:$C,0))),"",INDEX('Policy Characteristics'!A:A,MATCH($C1278,'Policy Characteristics'!$C:$C,0)))</f>
        <v>Industry</v>
      </c>
      <c r="B1278" s="366" t="str">
        <f>IF(ISBLANK(INDEX('Policy Characteristics'!B:B,MATCH($C1278,'Policy Characteristics'!$C:$C,0))),"",INDEX('Policy Characteristics'!B:B,MATCH($C1278,'Policy Characteristics'!$C:$C,0)))</f>
        <v>Hydrogen Combustion</v>
      </c>
      <c r="C1278" s="354" t="str">
        <f t="shared" si="48"/>
        <v>Fraction of Eligible Industrial Energy Use Shifted to Hydrogen</v>
      </c>
      <c r="D1278" s="348" t="s">
        <v>818</v>
      </c>
      <c r="E1278" t="s">
        <v>844</v>
      </c>
      <c r="F1278" t="s">
        <v>819</v>
      </c>
      <c r="G1278" s="253" t="s">
        <v>845</v>
      </c>
      <c r="H1278" s="18">
        <v>2173</v>
      </c>
      <c r="I1278" s="367" t="s">
        <v>670</v>
      </c>
      <c r="J1278" s="368" t="str">
        <f>IF(ISBLANK(INDEX('Policy Characteristics'!D:D,MATCH($C1278,'Policy Characteristics'!$C:$C,0))),"",INDEX('Policy Characteristics'!D:D,MATCH($C1278,'Policy Characteristics'!$C:$C,0)))</f>
        <v>Hydrogen Combustion</v>
      </c>
      <c r="K1278" s="354" t="str">
        <f>IF(ISBLANK(INDEX('Policy Characteristics'!E:E,MATCH($C1278,'Policy Characteristics'!$C:$C,0))),"",INDEX('Policy Characteristics'!E:E,MATCH($C1278,'Policy Characteristics'!$C:$C,0)))</f>
        <v>indst shift to hydrogen</v>
      </c>
      <c r="L1278" s="222">
        <f>IF(ISBLANK(INDEX('Policy Characteristics'!F:F,MATCH($C1278,'Policy Characteristics'!$C:$C,0))),"",INDEX('Policy Characteristics'!F:F,MATCH($C1278,'Policy Characteristics'!$C:$C,0)))</f>
        <v>0</v>
      </c>
      <c r="M1278" s="222">
        <f>IF(ISBLANK(INDEX('Policy Characteristics'!G:G,MATCH($C1278,'Policy Characteristics'!$C:$C,0))),"",INDEX('Policy Characteristics'!G:G,MATCH($C1278,'Policy Characteristics'!$C:$C,0)))</f>
        <v>1</v>
      </c>
      <c r="N1278" s="222">
        <f>IF(ISBLANK(INDEX('Policy Characteristics'!H:H,MATCH($C1278,'Policy Characteristics'!$C:$C,0))),"",INDEX('Policy Characteristics'!H:H,MATCH($C1278,'Policy Characteristics'!$C:$C,0)))</f>
        <v>0.01</v>
      </c>
      <c r="O1278" s="354" t="str">
        <f>IF(ISBLANK(INDEX('Policy Characteristics'!I:I,MATCH($C1278,'Policy Characteristics'!$C:$C,0))),"",INDEX('Policy Characteristics'!I:I,MATCH($C1278,'Policy Characteristics'!$C:$C,0)))</f>
        <v>% of fuel shifted</v>
      </c>
      <c r="P1278" s="354" t="str">
        <f>IF(ISBLANK(INDEX('Policy Characteristics'!J:J,MATCH($C1278,'Policy Characteristics'!$C:$C,0))),"",INDEX('Policy Characteristics'!J:J,MATCH($C1278,'Policy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8" s="354" t="str">
        <f>IF(ISBLANK(INDEX('Policy Characteristics'!K:K,MATCH($C1278,'Policy Characteristics'!$C:$C,0))),"",INDEX('Policy Characteristics'!K:K,MATCH($C1278,'Policy Characteristics'!$C:$C,0)))</f>
        <v>industry-ag-main.html#fuel-switching</v>
      </c>
      <c r="R1278" s="354" t="str">
        <f>IF(ISBLANK(INDEX('Policy Characteristics'!L:L,MATCH($C1278,'Policy Characteristics'!$C:$C,0))),"",INDEX('Policy Characteristics'!L:L,MATCH($C1278,'Policy Characteristics'!$C:$C,0)))</f>
        <v>industry-elec-and-hydrogen.html</v>
      </c>
    </row>
    <row r="1279" spans="1:18" s="345" customFormat="1" ht="19.899999999999999" customHeight="1">
      <c r="A1279" s="354" t="str">
        <f>IF(ISBLANK(INDEX('Policy Characteristics'!A:A,MATCH($C1279,'Policy Characteristics'!$C:$C,0))),"",INDEX('Policy Characteristics'!A:A,MATCH($C1279,'Policy Characteristics'!$C:$C,0)))</f>
        <v>Industry</v>
      </c>
      <c r="B1279" s="366" t="str">
        <f>IF(ISBLANK(INDEX('Policy Characteristics'!B:B,MATCH($C1279,'Policy Characteristics'!$C:$C,0))),"",INDEX('Policy Characteristics'!B:B,MATCH($C1279,'Policy Characteristics'!$C:$C,0)))</f>
        <v>Hydrogen Combustion</v>
      </c>
      <c r="C1279" s="354" t="str">
        <f t="shared" si="48"/>
        <v>Fraction of Eligible Industrial Energy Use Shifted to Hydrogen</v>
      </c>
      <c r="D1279" s="348" t="s">
        <v>818</v>
      </c>
      <c r="E1279" t="s">
        <v>846</v>
      </c>
      <c r="F1279" t="s">
        <v>819</v>
      </c>
      <c r="G1279" s="253" t="s">
        <v>847</v>
      </c>
      <c r="H1279" s="18">
        <v>2174</v>
      </c>
      <c r="I1279" s="367" t="s">
        <v>680</v>
      </c>
      <c r="J1279" s="368" t="str">
        <f>IF(ISBLANK(INDEX('Policy Characteristics'!D:D,MATCH($C1279,'Policy Characteristics'!$C:$C,0))),"",INDEX('Policy Characteristics'!D:D,MATCH($C1279,'Policy Characteristics'!$C:$C,0)))</f>
        <v>Hydrogen Combustion</v>
      </c>
      <c r="K1279" s="354" t="str">
        <f>IF(ISBLANK(INDEX('Policy Characteristics'!E:E,MATCH($C1279,'Policy Characteristics'!$C:$C,0))),"",INDEX('Policy Characteristics'!E:E,MATCH($C1279,'Policy Characteristics'!$C:$C,0)))</f>
        <v>indst shift to hydrogen</v>
      </c>
      <c r="L1279" s="222">
        <f>IF(ISBLANK(INDEX('Policy Characteristics'!F:F,MATCH($C1279,'Policy Characteristics'!$C:$C,0))),"",INDEX('Policy Characteristics'!F:F,MATCH($C1279,'Policy Characteristics'!$C:$C,0)))</f>
        <v>0</v>
      </c>
      <c r="M1279" s="222">
        <f>IF(ISBLANK(INDEX('Policy Characteristics'!G:G,MATCH($C1279,'Policy Characteristics'!$C:$C,0))),"",INDEX('Policy Characteristics'!G:G,MATCH($C1279,'Policy Characteristics'!$C:$C,0)))</f>
        <v>1</v>
      </c>
      <c r="N1279" s="222">
        <f>IF(ISBLANK(INDEX('Policy Characteristics'!H:H,MATCH($C1279,'Policy Characteristics'!$C:$C,0))),"",INDEX('Policy Characteristics'!H:H,MATCH($C1279,'Policy Characteristics'!$C:$C,0)))</f>
        <v>0.01</v>
      </c>
      <c r="O1279" s="354" t="str">
        <f>IF(ISBLANK(INDEX('Policy Characteristics'!I:I,MATCH($C1279,'Policy Characteristics'!$C:$C,0))),"",INDEX('Policy Characteristics'!I:I,MATCH($C1279,'Policy Characteristics'!$C:$C,0)))</f>
        <v>% of fuel shifted</v>
      </c>
      <c r="P1279" s="354" t="str">
        <f>IF(ISBLANK(INDEX('Policy Characteristics'!J:J,MATCH($C1279,'Policy Characteristics'!$C:$C,0))),"",INDEX('Policy Characteristics'!J:J,MATCH($C1279,'Policy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9" s="354" t="str">
        <f>IF(ISBLANK(INDEX('Policy Characteristics'!K:K,MATCH($C1279,'Policy Characteristics'!$C:$C,0))),"",INDEX('Policy Characteristics'!K:K,MATCH($C1279,'Policy Characteristics'!$C:$C,0)))</f>
        <v>industry-ag-main.html#fuel-switching</v>
      </c>
      <c r="R1279" s="354" t="str">
        <f>IF(ISBLANK(INDEX('Policy Characteristics'!L:L,MATCH($C1279,'Policy Characteristics'!$C:$C,0))),"",INDEX('Policy Characteristics'!L:L,MATCH($C1279,'Policy Characteristics'!$C:$C,0)))</f>
        <v>industry-elec-and-hydrogen.html</v>
      </c>
    </row>
    <row r="1280" spans="1:18" s="345" customFormat="1" ht="19.899999999999999" customHeight="1">
      <c r="A1280" s="354" t="str">
        <f>IF(ISBLANK(INDEX('Policy Characteristics'!A:A,MATCH($C1280,'Policy Characteristics'!$C:$C,0))),"",INDEX('Policy Characteristics'!A:A,MATCH($C1280,'Policy Characteristics'!$C:$C,0)))</f>
        <v>Industry</v>
      </c>
      <c r="B1280" s="366" t="str">
        <f>IF(ISBLANK(INDEX('Policy Characteristics'!B:B,MATCH($C1280,'Policy Characteristics'!$C:$C,0))),"",INDEX('Policy Characteristics'!B:B,MATCH($C1280,'Policy Characteristics'!$C:$C,0)))</f>
        <v>Hydrogen Combustion</v>
      </c>
      <c r="C1280" s="354" t="str">
        <f t="shared" si="48"/>
        <v>Fraction of Eligible Industrial Energy Use Shifted to Hydrogen</v>
      </c>
      <c r="D1280" s="348" t="s">
        <v>818</v>
      </c>
      <c r="E1280" t="s">
        <v>848</v>
      </c>
      <c r="F1280" t="s">
        <v>819</v>
      </c>
      <c r="G1280" s="253" t="s">
        <v>849</v>
      </c>
      <c r="H1280" s="18">
        <v>2175</v>
      </c>
      <c r="I1280" s="367" t="s">
        <v>680</v>
      </c>
      <c r="J1280" s="368" t="str">
        <f>IF(ISBLANK(INDEX('Policy Characteristics'!D:D,MATCH($C1280,'Policy Characteristics'!$C:$C,0))),"",INDEX('Policy Characteristics'!D:D,MATCH($C1280,'Policy Characteristics'!$C:$C,0)))</f>
        <v>Hydrogen Combustion</v>
      </c>
      <c r="K1280" s="354" t="str">
        <f>IF(ISBLANK(INDEX('Policy Characteristics'!E:E,MATCH($C1280,'Policy Characteristics'!$C:$C,0))),"",INDEX('Policy Characteristics'!E:E,MATCH($C1280,'Policy Characteristics'!$C:$C,0)))</f>
        <v>indst shift to hydrogen</v>
      </c>
      <c r="L1280" s="222">
        <f>IF(ISBLANK(INDEX('Policy Characteristics'!F:F,MATCH($C1280,'Policy Characteristics'!$C:$C,0))),"",INDEX('Policy Characteristics'!F:F,MATCH($C1280,'Policy Characteristics'!$C:$C,0)))</f>
        <v>0</v>
      </c>
      <c r="M1280" s="222">
        <f>IF(ISBLANK(INDEX('Policy Characteristics'!G:G,MATCH($C1280,'Policy Characteristics'!$C:$C,0))),"",INDEX('Policy Characteristics'!G:G,MATCH($C1280,'Policy Characteristics'!$C:$C,0)))</f>
        <v>1</v>
      </c>
      <c r="N1280" s="222">
        <f>IF(ISBLANK(INDEX('Policy Characteristics'!H:H,MATCH($C1280,'Policy Characteristics'!$C:$C,0))),"",INDEX('Policy Characteristics'!H:H,MATCH($C1280,'Policy Characteristics'!$C:$C,0)))</f>
        <v>0.01</v>
      </c>
      <c r="O1280" s="354" t="str">
        <f>IF(ISBLANK(INDEX('Policy Characteristics'!I:I,MATCH($C1280,'Policy Characteristics'!$C:$C,0))),"",INDEX('Policy Characteristics'!I:I,MATCH($C1280,'Policy Characteristics'!$C:$C,0)))</f>
        <v>% of fuel shifted</v>
      </c>
      <c r="P1280" s="354" t="str">
        <f>IF(ISBLANK(INDEX('Policy Characteristics'!J:J,MATCH($C1280,'Policy Characteristics'!$C:$C,0))),"",INDEX('Policy Characteristics'!J:J,MATCH($C1280,'Policy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0" s="354" t="str">
        <f>IF(ISBLANK(INDEX('Policy Characteristics'!K:K,MATCH($C1280,'Policy Characteristics'!$C:$C,0))),"",INDEX('Policy Characteristics'!K:K,MATCH($C1280,'Policy Characteristics'!$C:$C,0)))</f>
        <v>industry-ag-main.html#fuel-switching</v>
      </c>
      <c r="R1280" s="354" t="str">
        <f>IF(ISBLANK(INDEX('Policy Characteristics'!L:L,MATCH($C1280,'Policy Characteristics'!$C:$C,0))),"",INDEX('Policy Characteristics'!L:L,MATCH($C1280,'Policy Characteristics'!$C:$C,0)))</f>
        <v>industry-elec-and-hydrogen.html</v>
      </c>
    </row>
    <row r="1281" spans="1:18" s="345" customFormat="1" ht="19.899999999999999" customHeight="1">
      <c r="A1281" s="354" t="str">
        <f>IF(ISBLANK(INDEX('Policy Characteristics'!A:A,MATCH($C1281,'Policy Characteristics'!$C:$C,0))),"",INDEX('Policy Characteristics'!A:A,MATCH($C1281,'Policy Characteristics'!$C:$C,0)))</f>
        <v>Industry</v>
      </c>
      <c r="B1281" s="366" t="str">
        <f>IF(ISBLANK(INDEX('Policy Characteristics'!B:B,MATCH($C1281,'Policy Characteristics'!$C:$C,0))),"",INDEX('Policy Characteristics'!B:B,MATCH($C1281,'Policy Characteristics'!$C:$C,0)))</f>
        <v>Hydrogen Combustion</v>
      </c>
      <c r="C1281" s="354" t="str">
        <f t="shared" si="48"/>
        <v>Fraction of Eligible Industrial Energy Use Shifted to Hydrogen</v>
      </c>
      <c r="D1281" s="348" t="s">
        <v>818</v>
      </c>
      <c r="E1281" t="s">
        <v>850</v>
      </c>
      <c r="F1281" t="s">
        <v>819</v>
      </c>
      <c r="G1281" s="253" t="s">
        <v>851</v>
      </c>
      <c r="H1281" s="18">
        <v>2176</v>
      </c>
      <c r="I1281" s="367" t="s">
        <v>680</v>
      </c>
      <c r="J1281" s="368" t="str">
        <f>IF(ISBLANK(INDEX('Policy Characteristics'!D:D,MATCH($C1281,'Policy Characteristics'!$C:$C,0))),"",INDEX('Policy Characteristics'!D:D,MATCH($C1281,'Policy Characteristics'!$C:$C,0)))</f>
        <v>Hydrogen Combustion</v>
      </c>
      <c r="K1281" s="354" t="str">
        <f>IF(ISBLANK(INDEX('Policy Characteristics'!E:E,MATCH($C1281,'Policy Characteristics'!$C:$C,0))),"",INDEX('Policy Characteristics'!E:E,MATCH($C1281,'Policy Characteristics'!$C:$C,0)))</f>
        <v>indst shift to hydrogen</v>
      </c>
      <c r="L1281" s="222">
        <f>IF(ISBLANK(INDEX('Policy Characteristics'!F:F,MATCH($C1281,'Policy Characteristics'!$C:$C,0))),"",INDEX('Policy Characteristics'!F:F,MATCH($C1281,'Policy Characteristics'!$C:$C,0)))</f>
        <v>0</v>
      </c>
      <c r="M1281" s="222">
        <f>IF(ISBLANK(INDEX('Policy Characteristics'!G:G,MATCH($C1281,'Policy Characteristics'!$C:$C,0))),"",INDEX('Policy Characteristics'!G:G,MATCH($C1281,'Policy Characteristics'!$C:$C,0)))</f>
        <v>1</v>
      </c>
      <c r="N1281" s="222">
        <f>IF(ISBLANK(INDEX('Policy Characteristics'!H:H,MATCH($C1281,'Policy Characteristics'!$C:$C,0))),"",INDEX('Policy Characteristics'!H:H,MATCH($C1281,'Policy Characteristics'!$C:$C,0)))</f>
        <v>0.01</v>
      </c>
      <c r="O1281" s="354" t="str">
        <f>IF(ISBLANK(INDEX('Policy Characteristics'!I:I,MATCH($C1281,'Policy Characteristics'!$C:$C,0))),"",INDEX('Policy Characteristics'!I:I,MATCH($C1281,'Policy Characteristics'!$C:$C,0)))</f>
        <v>% of fuel shifted</v>
      </c>
      <c r="P1281" s="354" t="str">
        <f>IF(ISBLANK(INDEX('Policy Characteristics'!J:J,MATCH($C1281,'Policy Characteristics'!$C:$C,0))),"",INDEX('Policy Characteristics'!J:J,MATCH($C1281,'Policy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1" s="354" t="str">
        <f>IF(ISBLANK(INDEX('Policy Characteristics'!K:K,MATCH($C1281,'Policy Characteristics'!$C:$C,0))),"",INDEX('Policy Characteristics'!K:K,MATCH($C1281,'Policy Characteristics'!$C:$C,0)))</f>
        <v>industry-ag-main.html#fuel-switching</v>
      </c>
      <c r="R1281" s="354" t="str">
        <f>IF(ISBLANK(INDEX('Policy Characteristics'!L:L,MATCH($C1281,'Policy Characteristics'!$C:$C,0))),"",INDEX('Policy Characteristics'!L:L,MATCH($C1281,'Policy Characteristics'!$C:$C,0)))</f>
        <v>industry-elec-and-hydrogen.html</v>
      </c>
    </row>
    <row r="1282" spans="1:18" s="345" customFormat="1" ht="19.899999999999999" customHeight="1">
      <c r="A1282" s="354" t="str">
        <f>IF(ISBLANK(INDEX('Policy Characteristics'!A:A,MATCH($C1282,'Policy Characteristics'!$C:$C,0))),"",INDEX('Policy Characteristics'!A:A,MATCH($C1282,'Policy Characteristics'!$C:$C,0)))</f>
        <v>Industry</v>
      </c>
      <c r="B1282" s="366" t="str">
        <f>IF(ISBLANK(INDEX('Policy Characteristics'!B:B,MATCH($C1282,'Policy Characteristics'!$C:$C,0))),"",INDEX('Policy Characteristics'!B:B,MATCH($C1282,'Policy Characteristics'!$C:$C,0)))</f>
        <v>Hydrogen Combustion</v>
      </c>
      <c r="C1282" s="354" t="str">
        <f t="shared" si="48"/>
        <v>Fraction of Eligible Industrial Energy Use Shifted to Hydrogen</v>
      </c>
      <c r="D1282" s="348" t="s">
        <v>818</v>
      </c>
      <c r="E1282" t="s">
        <v>852</v>
      </c>
      <c r="F1282" t="s">
        <v>819</v>
      </c>
      <c r="G1282" s="253" t="s">
        <v>852</v>
      </c>
      <c r="H1282" s="18">
        <v>2177</v>
      </c>
      <c r="I1282" s="367" t="s">
        <v>680</v>
      </c>
      <c r="J1282" s="368" t="str">
        <f>IF(ISBLANK(INDEX('Policy Characteristics'!D:D,MATCH($C1282,'Policy Characteristics'!$C:$C,0))),"",INDEX('Policy Characteristics'!D:D,MATCH($C1282,'Policy Characteristics'!$C:$C,0)))</f>
        <v>Hydrogen Combustion</v>
      </c>
      <c r="K1282" s="354" t="str">
        <f>IF(ISBLANK(INDEX('Policy Characteristics'!E:E,MATCH($C1282,'Policy Characteristics'!$C:$C,0))),"",INDEX('Policy Characteristics'!E:E,MATCH($C1282,'Policy Characteristics'!$C:$C,0)))</f>
        <v>indst shift to hydrogen</v>
      </c>
      <c r="L1282" s="222">
        <f>IF(ISBLANK(INDEX('Policy Characteristics'!F:F,MATCH($C1282,'Policy Characteristics'!$C:$C,0))),"",INDEX('Policy Characteristics'!F:F,MATCH($C1282,'Policy Characteristics'!$C:$C,0)))</f>
        <v>0</v>
      </c>
      <c r="M1282" s="222">
        <f>IF(ISBLANK(INDEX('Policy Characteristics'!G:G,MATCH($C1282,'Policy Characteristics'!$C:$C,0))),"",INDEX('Policy Characteristics'!G:G,MATCH($C1282,'Policy Characteristics'!$C:$C,0)))</f>
        <v>1</v>
      </c>
      <c r="N1282" s="222">
        <f>IF(ISBLANK(INDEX('Policy Characteristics'!H:H,MATCH($C1282,'Policy Characteristics'!$C:$C,0))),"",INDEX('Policy Characteristics'!H:H,MATCH($C1282,'Policy Characteristics'!$C:$C,0)))</f>
        <v>0.01</v>
      </c>
      <c r="O1282" s="354" t="str">
        <f>IF(ISBLANK(INDEX('Policy Characteristics'!I:I,MATCH($C1282,'Policy Characteristics'!$C:$C,0))),"",INDEX('Policy Characteristics'!I:I,MATCH($C1282,'Policy Characteristics'!$C:$C,0)))</f>
        <v>% of fuel shifted</v>
      </c>
      <c r="P1282" s="354" t="str">
        <f>IF(ISBLANK(INDEX('Policy Characteristics'!J:J,MATCH($C1282,'Policy Characteristics'!$C:$C,0))),"",INDEX('Policy Characteristics'!J:J,MATCH($C1282,'Policy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2" s="354" t="str">
        <f>IF(ISBLANK(INDEX('Policy Characteristics'!K:K,MATCH($C1282,'Policy Characteristics'!$C:$C,0))),"",INDEX('Policy Characteristics'!K:K,MATCH($C1282,'Policy Characteristics'!$C:$C,0)))</f>
        <v>industry-ag-main.html#fuel-switching</v>
      </c>
      <c r="R1282" s="354" t="str">
        <f>IF(ISBLANK(INDEX('Policy Characteristics'!L:L,MATCH($C1282,'Policy Characteristics'!$C:$C,0))),"",INDEX('Policy Characteristics'!L:L,MATCH($C1282,'Policy Characteristics'!$C:$C,0)))</f>
        <v>industry-elec-and-hydrogen.html</v>
      </c>
    </row>
    <row r="1283" spans="1:18" s="345" customFormat="1" ht="19.899999999999999" customHeight="1">
      <c r="A1283" s="354" t="str">
        <f>IF(ISBLANK(INDEX('Policy Characteristics'!A:A,MATCH($C1283,'Policy Characteristics'!$C:$C,0))),"",INDEX('Policy Characteristics'!A:A,MATCH($C1283,'Policy Characteristics'!$C:$C,0)))</f>
        <v>Industry</v>
      </c>
      <c r="B1283" s="366" t="str">
        <f>IF(ISBLANK(INDEX('Policy Characteristics'!B:B,MATCH($C1283,'Policy Characteristics'!$C:$C,0))),"",INDEX('Policy Characteristics'!B:B,MATCH($C1283,'Policy Characteristics'!$C:$C,0)))</f>
        <v>Hydrogen Combustion</v>
      </c>
      <c r="C1283" s="354" t="str">
        <f t="shared" si="48"/>
        <v>Fraction of Eligible Industrial Energy Use Shifted to Hydrogen</v>
      </c>
      <c r="D1283" s="348" t="s">
        <v>820</v>
      </c>
      <c r="E1283" t="s">
        <v>838</v>
      </c>
      <c r="F1283" t="s">
        <v>821</v>
      </c>
      <c r="G1283" s="253" t="s">
        <v>839</v>
      </c>
      <c r="H1283" s="18">
        <v>2178</v>
      </c>
      <c r="I1283" s="367" t="s">
        <v>670</v>
      </c>
      <c r="J1283" s="368" t="str">
        <f>IF(ISBLANK(INDEX('Policy Characteristics'!D:D,MATCH($C1283,'Policy Characteristics'!$C:$C,0))),"",INDEX('Policy Characteristics'!D:D,MATCH($C1283,'Policy Characteristics'!$C:$C,0)))</f>
        <v>Hydrogen Combustion</v>
      </c>
      <c r="K1283" s="354" t="str">
        <f>IF(ISBLANK(INDEX('Policy Characteristics'!E:E,MATCH($C1283,'Policy Characteristics'!$C:$C,0))),"",INDEX('Policy Characteristics'!E:E,MATCH($C1283,'Policy Characteristics'!$C:$C,0)))</f>
        <v>indst shift to hydrogen</v>
      </c>
      <c r="L1283" s="222">
        <f>IF(ISBLANK(INDEX('Policy Characteristics'!F:F,MATCH($C1283,'Policy Characteristics'!$C:$C,0))),"",INDEX('Policy Characteristics'!F:F,MATCH($C1283,'Policy Characteristics'!$C:$C,0)))</f>
        <v>0</v>
      </c>
      <c r="M1283" s="222">
        <f>IF(ISBLANK(INDEX('Policy Characteristics'!G:G,MATCH($C1283,'Policy Characteristics'!$C:$C,0))),"",INDEX('Policy Characteristics'!G:G,MATCH($C1283,'Policy Characteristics'!$C:$C,0)))</f>
        <v>1</v>
      </c>
      <c r="N1283" s="222">
        <f>IF(ISBLANK(INDEX('Policy Characteristics'!H:H,MATCH($C1283,'Policy Characteristics'!$C:$C,0))),"",INDEX('Policy Characteristics'!H:H,MATCH($C1283,'Policy Characteristics'!$C:$C,0)))</f>
        <v>0.01</v>
      </c>
      <c r="O1283" s="354" t="str">
        <f>IF(ISBLANK(INDEX('Policy Characteristics'!I:I,MATCH($C1283,'Policy Characteristics'!$C:$C,0))),"",INDEX('Policy Characteristics'!I:I,MATCH($C1283,'Policy Characteristics'!$C:$C,0)))</f>
        <v>% of fuel shifted</v>
      </c>
      <c r="P1283" s="354" t="str">
        <f>IF(ISBLANK(INDEX('Policy Characteristics'!J:J,MATCH($C1283,'Policy Characteristics'!$C:$C,0))),"",INDEX('Policy Characteristics'!J:J,MATCH($C1283,'Policy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3" s="354" t="str">
        <f>IF(ISBLANK(INDEX('Policy Characteristics'!K:K,MATCH($C1283,'Policy Characteristics'!$C:$C,0))),"",INDEX('Policy Characteristics'!K:K,MATCH($C1283,'Policy Characteristics'!$C:$C,0)))</f>
        <v>industry-ag-main.html#fuel-switching</v>
      </c>
      <c r="R1283" s="354" t="str">
        <f>IF(ISBLANK(INDEX('Policy Characteristics'!L:L,MATCH($C1283,'Policy Characteristics'!$C:$C,0))),"",INDEX('Policy Characteristics'!L:L,MATCH($C1283,'Policy Characteristics'!$C:$C,0)))</f>
        <v>industry-elec-and-hydrogen.html</v>
      </c>
    </row>
    <row r="1284" spans="1:18" s="345" customFormat="1" ht="19.899999999999999" customHeight="1">
      <c r="A1284" s="354" t="str">
        <f>IF(ISBLANK(INDEX('Policy Characteristics'!A:A,MATCH($C1284,'Policy Characteristics'!$C:$C,0))),"",INDEX('Policy Characteristics'!A:A,MATCH($C1284,'Policy Characteristics'!$C:$C,0)))</f>
        <v>Industry</v>
      </c>
      <c r="B1284" s="366" t="str">
        <f>IF(ISBLANK(INDEX('Policy Characteristics'!B:B,MATCH($C1284,'Policy Characteristics'!$C:$C,0))),"",INDEX('Policy Characteristics'!B:B,MATCH($C1284,'Policy Characteristics'!$C:$C,0)))</f>
        <v>Hydrogen Combustion</v>
      </c>
      <c r="C1284" s="354" t="str">
        <f t="shared" si="48"/>
        <v>Fraction of Eligible Industrial Energy Use Shifted to Hydrogen</v>
      </c>
      <c r="D1284" s="348" t="s">
        <v>820</v>
      </c>
      <c r="E1284" t="s">
        <v>840</v>
      </c>
      <c r="F1284" t="s">
        <v>821</v>
      </c>
      <c r="G1284" s="253" t="s">
        <v>841</v>
      </c>
      <c r="H1284" s="18">
        <v>2179</v>
      </c>
      <c r="I1284" s="367" t="s">
        <v>670</v>
      </c>
      <c r="J1284" s="368" t="str">
        <f>IF(ISBLANK(INDEX('Policy Characteristics'!D:D,MATCH($C1284,'Policy Characteristics'!$C:$C,0))),"",INDEX('Policy Characteristics'!D:D,MATCH($C1284,'Policy Characteristics'!$C:$C,0)))</f>
        <v>Hydrogen Combustion</v>
      </c>
      <c r="K1284" s="354" t="str">
        <f>IF(ISBLANK(INDEX('Policy Characteristics'!E:E,MATCH($C1284,'Policy Characteristics'!$C:$C,0))),"",INDEX('Policy Characteristics'!E:E,MATCH($C1284,'Policy Characteristics'!$C:$C,0)))</f>
        <v>indst shift to hydrogen</v>
      </c>
      <c r="L1284" s="222">
        <f>IF(ISBLANK(INDEX('Policy Characteristics'!F:F,MATCH($C1284,'Policy Characteristics'!$C:$C,0))),"",INDEX('Policy Characteristics'!F:F,MATCH($C1284,'Policy Characteristics'!$C:$C,0)))</f>
        <v>0</v>
      </c>
      <c r="M1284" s="222">
        <f>IF(ISBLANK(INDEX('Policy Characteristics'!G:G,MATCH($C1284,'Policy Characteristics'!$C:$C,0))),"",INDEX('Policy Characteristics'!G:G,MATCH($C1284,'Policy Characteristics'!$C:$C,0)))</f>
        <v>1</v>
      </c>
      <c r="N1284" s="222">
        <f>IF(ISBLANK(INDEX('Policy Characteristics'!H:H,MATCH($C1284,'Policy Characteristics'!$C:$C,0))),"",INDEX('Policy Characteristics'!H:H,MATCH($C1284,'Policy Characteristics'!$C:$C,0)))</f>
        <v>0.01</v>
      </c>
      <c r="O1284" s="354" t="str">
        <f>IF(ISBLANK(INDEX('Policy Characteristics'!I:I,MATCH($C1284,'Policy Characteristics'!$C:$C,0))),"",INDEX('Policy Characteristics'!I:I,MATCH($C1284,'Policy Characteristics'!$C:$C,0)))</f>
        <v>% of fuel shifted</v>
      </c>
      <c r="P1284" s="354" t="str">
        <f>IF(ISBLANK(INDEX('Policy Characteristics'!J:J,MATCH($C1284,'Policy Characteristics'!$C:$C,0))),"",INDEX('Policy Characteristics'!J:J,MATCH($C1284,'Policy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4" s="354" t="str">
        <f>IF(ISBLANK(INDEX('Policy Characteristics'!K:K,MATCH($C1284,'Policy Characteristics'!$C:$C,0))),"",INDEX('Policy Characteristics'!K:K,MATCH($C1284,'Policy Characteristics'!$C:$C,0)))</f>
        <v>industry-ag-main.html#fuel-switching</v>
      </c>
      <c r="R1284" s="354" t="str">
        <f>IF(ISBLANK(INDEX('Policy Characteristics'!L:L,MATCH($C1284,'Policy Characteristics'!$C:$C,0))),"",INDEX('Policy Characteristics'!L:L,MATCH($C1284,'Policy Characteristics'!$C:$C,0)))</f>
        <v>industry-elec-and-hydrogen.html</v>
      </c>
    </row>
    <row r="1285" spans="1:18" s="345" customFormat="1" ht="19.899999999999999" customHeight="1">
      <c r="A1285" s="354" t="str">
        <f>IF(ISBLANK(INDEX('Policy Characteristics'!A:A,MATCH($C1285,'Policy Characteristics'!$C:$C,0))),"",INDEX('Policy Characteristics'!A:A,MATCH($C1285,'Policy Characteristics'!$C:$C,0)))</f>
        <v>Industry</v>
      </c>
      <c r="B1285" s="366" t="str">
        <f>IF(ISBLANK(INDEX('Policy Characteristics'!B:B,MATCH($C1285,'Policy Characteristics'!$C:$C,0))),"",INDEX('Policy Characteristics'!B:B,MATCH($C1285,'Policy Characteristics'!$C:$C,0)))</f>
        <v>Hydrogen Combustion</v>
      </c>
      <c r="C1285" s="354" t="str">
        <f t="shared" si="48"/>
        <v>Fraction of Eligible Industrial Energy Use Shifted to Hydrogen</v>
      </c>
      <c r="D1285" s="348" t="s">
        <v>820</v>
      </c>
      <c r="E1285" t="s">
        <v>842</v>
      </c>
      <c r="F1285" t="s">
        <v>821</v>
      </c>
      <c r="G1285" s="253" t="s">
        <v>843</v>
      </c>
      <c r="H1285" s="18">
        <v>2180</v>
      </c>
      <c r="I1285" s="367" t="s">
        <v>670</v>
      </c>
      <c r="J1285" s="368" t="str">
        <f>IF(ISBLANK(INDEX('Policy Characteristics'!D:D,MATCH($C1285,'Policy Characteristics'!$C:$C,0))),"",INDEX('Policy Characteristics'!D:D,MATCH($C1285,'Policy Characteristics'!$C:$C,0)))</f>
        <v>Hydrogen Combustion</v>
      </c>
      <c r="K1285" s="354" t="str">
        <f>IF(ISBLANK(INDEX('Policy Characteristics'!E:E,MATCH($C1285,'Policy Characteristics'!$C:$C,0))),"",INDEX('Policy Characteristics'!E:E,MATCH($C1285,'Policy Characteristics'!$C:$C,0)))</f>
        <v>indst shift to hydrogen</v>
      </c>
      <c r="L1285" s="222">
        <f>IF(ISBLANK(INDEX('Policy Characteristics'!F:F,MATCH($C1285,'Policy Characteristics'!$C:$C,0))),"",INDEX('Policy Characteristics'!F:F,MATCH($C1285,'Policy Characteristics'!$C:$C,0)))</f>
        <v>0</v>
      </c>
      <c r="M1285" s="222">
        <f>IF(ISBLANK(INDEX('Policy Characteristics'!G:G,MATCH($C1285,'Policy Characteristics'!$C:$C,0))),"",INDEX('Policy Characteristics'!G:G,MATCH($C1285,'Policy Characteristics'!$C:$C,0)))</f>
        <v>1</v>
      </c>
      <c r="N1285" s="222">
        <f>IF(ISBLANK(INDEX('Policy Characteristics'!H:H,MATCH($C1285,'Policy Characteristics'!$C:$C,0))),"",INDEX('Policy Characteristics'!H:H,MATCH($C1285,'Policy Characteristics'!$C:$C,0)))</f>
        <v>0.01</v>
      </c>
      <c r="O1285" s="354" t="str">
        <f>IF(ISBLANK(INDEX('Policy Characteristics'!I:I,MATCH($C1285,'Policy Characteristics'!$C:$C,0))),"",INDEX('Policy Characteristics'!I:I,MATCH($C1285,'Policy Characteristics'!$C:$C,0)))</f>
        <v>% of fuel shifted</v>
      </c>
      <c r="P1285" s="354" t="str">
        <f>IF(ISBLANK(INDEX('Policy Characteristics'!J:J,MATCH($C1285,'Policy Characteristics'!$C:$C,0))),"",INDEX('Policy Characteristics'!J:J,MATCH($C1285,'Policy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5" s="354" t="str">
        <f>IF(ISBLANK(INDEX('Policy Characteristics'!K:K,MATCH($C1285,'Policy Characteristics'!$C:$C,0))),"",INDEX('Policy Characteristics'!K:K,MATCH($C1285,'Policy Characteristics'!$C:$C,0)))</f>
        <v>industry-ag-main.html#fuel-switching</v>
      </c>
      <c r="R1285" s="354" t="str">
        <f>IF(ISBLANK(INDEX('Policy Characteristics'!L:L,MATCH($C1285,'Policy Characteristics'!$C:$C,0))),"",INDEX('Policy Characteristics'!L:L,MATCH($C1285,'Policy Characteristics'!$C:$C,0)))</f>
        <v>industry-elec-and-hydrogen.html</v>
      </c>
    </row>
    <row r="1286" spans="1:18" s="345" customFormat="1" ht="19.899999999999999" customHeight="1">
      <c r="A1286" s="354" t="str">
        <f>IF(ISBLANK(INDEX('Policy Characteristics'!A:A,MATCH($C1286,'Policy Characteristics'!$C:$C,0))),"",INDEX('Policy Characteristics'!A:A,MATCH($C1286,'Policy Characteristics'!$C:$C,0)))</f>
        <v>Industry</v>
      </c>
      <c r="B1286" s="366" t="str">
        <f>IF(ISBLANK(INDEX('Policy Characteristics'!B:B,MATCH($C1286,'Policy Characteristics'!$C:$C,0))),"",INDEX('Policy Characteristics'!B:B,MATCH($C1286,'Policy Characteristics'!$C:$C,0)))</f>
        <v>Hydrogen Combustion</v>
      </c>
      <c r="C1286" s="354" t="str">
        <f t="shared" si="48"/>
        <v>Fraction of Eligible Industrial Energy Use Shifted to Hydrogen</v>
      </c>
      <c r="D1286" s="348" t="s">
        <v>820</v>
      </c>
      <c r="E1286" t="s">
        <v>844</v>
      </c>
      <c r="F1286" t="s">
        <v>821</v>
      </c>
      <c r="G1286" s="253" t="s">
        <v>845</v>
      </c>
      <c r="H1286" s="18">
        <v>2181</v>
      </c>
      <c r="I1286" s="367" t="s">
        <v>670</v>
      </c>
      <c r="J1286" s="368" t="str">
        <f>IF(ISBLANK(INDEX('Policy Characteristics'!D:D,MATCH($C1286,'Policy Characteristics'!$C:$C,0))),"",INDEX('Policy Characteristics'!D:D,MATCH($C1286,'Policy Characteristics'!$C:$C,0)))</f>
        <v>Hydrogen Combustion</v>
      </c>
      <c r="K1286" s="354" t="str">
        <f>IF(ISBLANK(INDEX('Policy Characteristics'!E:E,MATCH($C1286,'Policy Characteristics'!$C:$C,0))),"",INDEX('Policy Characteristics'!E:E,MATCH($C1286,'Policy Characteristics'!$C:$C,0)))</f>
        <v>indst shift to hydrogen</v>
      </c>
      <c r="L1286" s="222">
        <f>IF(ISBLANK(INDEX('Policy Characteristics'!F:F,MATCH($C1286,'Policy Characteristics'!$C:$C,0))),"",INDEX('Policy Characteristics'!F:F,MATCH($C1286,'Policy Characteristics'!$C:$C,0)))</f>
        <v>0</v>
      </c>
      <c r="M1286" s="222">
        <f>IF(ISBLANK(INDEX('Policy Characteristics'!G:G,MATCH($C1286,'Policy Characteristics'!$C:$C,0))),"",INDEX('Policy Characteristics'!G:G,MATCH($C1286,'Policy Characteristics'!$C:$C,0)))</f>
        <v>1</v>
      </c>
      <c r="N1286" s="222">
        <f>IF(ISBLANK(INDEX('Policy Characteristics'!H:H,MATCH($C1286,'Policy Characteristics'!$C:$C,0))),"",INDEX('Policy Characteristics'!H:H,MATCH($C1286,'Policy Characteristics'!$C:$C,0)))</f>
        <v>0.01</v>
      </c>
      <c r="O1286" s="354" t="str">
        <f>IF(ISBLANK(INDEX('Policy Characteristics'!I:I,MATCH($C1286,'Policy Characteristics'!$C:$C,0))),"",INDEX('Policy Characteristics'!I:I,MATCH($C1286,'Policy Characteristics'!$C:$C,0)))</f>
        <v>% of fuel shifted</v>
      </c>
      <c r="P1286" s="354" t="str">
        <f>IF(ISBLANK(INDEX('Policy Characteristics'!J:J,MATCH($C1286,'Policy Characteristics'!$C:$C,0))),"",INDEX('Policy Characteristics'!J:J,MATCH($C1286,'Policy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6" s="354" t="str">
        <f>IF(ISBLANK(INDEX('Policy Characteristics'!K:K,MATCH($C1286,'Policy Characteristics'!$C:$C,0))),"",INDEX('Policy Characteristics'!K:K,MATCH($C1286,'Policy Characteristics'!$C:$C,0)))</f>
        <v>industry-ag-main.html#fuel-switching</v>
      </c>
      <c r="R1286" s="354" t="str">
        <f>IF(ISBLANK(INDEX('Policy Characteristics'!L:L,MATCH($C1286,'Policy Characteristics'!$C:$C,0))),"",INDEX('Policy Characteristics'!L:L,MATCH($C1286,'Policy Characteristics'!$C:$C,0)))</f>
        <v>industry-elec-and-hydrogen.html</v>
      </c>
    </row>
    <row r="1287" spans="1:18" s="345" customFormat="1" ht="19.899999999999999" customHeight="1">
      <c r="A1287" s="354" t="str">
        <f>IF(ISBLANK(INDEX('Policy Characteristics'!A:A,MATCH($C1287,'Policy Characteristics'!$C:$C,0))),"",INDEX('Policy Characteristics'!A:A,MATCH($C1287,'Policy Characteristics'!$C:$C,0)))</f>
        <v>Industry</v>
      </c>
      <c r="B1287" s="366" t="str">
        <f>IF(ISBLANK(INDEX('Policy Characteristics'!B:B,MATCH($C1287,'Policy Characteristics'!$C:$C,0))),"",INDEX('Policy Characteristics'!B:B,MATCH($C1287,'Policy Characteristics'!$C:$C,0)))</f>
        <v>Hydrogen Combustion</v>
      </c>
      <c r="C1287" s="354" t="str">
        <f t="shared" si="48"/>
        <v>Fraction of Eligible Industrial Energy Use Shifted to Hydrogen</v>
      </c>
      <c r="D1287" s="348" t="s">
        <v>820</v>
      </c>
      <c r="E1287" t="s">
        <v>846</v>
      </c>
      <c r="F1287" t="s">
        <v>821</v>
      </c>
      <c r="G1287" s="253" t="s">
        <v>847</v>
      </c>
      <c r="H1287" s="18">
        <v>2182</v>
      </c>
      <c r="I1287" s="367" t="s">
        <v>680</v>
      </c>
      <c r="J1287" s="368" t="str">
        <f>IF(ISBLANK(INDEX('Policy Characteristics'!D:D,MATCH($C1287,'Policy Characteristics'!$C:$C,0))),"",INDEX('Policy Characteristics'!D:D,MATCH($C1287,'Policy Characteristics'!$C:$C,0)))</f>
        <v>Hydrogen Combustion</v>
      </c>
      <c r="K1287" s="354" t="str">
        <f>IF(ISBLANK(INDEX('Policy Characteristics'!E:E,MATCH($C1287,'Policy Characteristics'!$C:$C,0))),"",INDEX('Policy Characteristics'!E:E,MATCH($C1287,'Policy Characteristics'!$C:$C,0)))</f>
        <v>indst shift to hydrogen</v>
      </c>
      <c r="L1287" s="222">
        <f>IF(ISBLANK(INDEX('Policy Characteristics'!F:F,MATCH($C1287,'Policy Characteristics'!$C:$C,0))),"",INDEX('Policy Characteristics'!F:F,MATCH($C1287,'Policy Characteristics'!$C:$C,0)))</f>
        <v>0</v>
      </c>
      <c r="M1287" s="222">
        <f>IF(ISBLANK(INDEX('Policy Characteristics'!G:G,MATCH($C1287,'Policy Characteristics'!$C:$C,0))),"",INDEX('Policy Characteristics'!G:G,MATCH($C1287,'Policy Characteristics'!$C:$C,0)))</f>
        <v>1</v>
      </c>
      <c r="N1287" s="222">
        <f>IF(ISBLANK(INDEX('Policy Characteristics'!H:H,MATCH($C1287,'Policy Characteristics'!$C:$C,0))),"",INDEX('Policy Characteristics'!H:H,MATCH($C1287,'Policy Characteristics'!$C:$C,0)))</f>
        <v>0.01</v>
      </c>
      <c r="O1287" s="354" t="str">
        <f>IF(ISBLANK(INDEX('Policy Characteristics'!I:I,MATCH($C1287,'Policy Characteristics'!$C:$C,0))),"",INDEX('Policy Characteristics'!I:I,MATCH($C1287,'Policy Characteristics'!$C:$C,0)))</f>
        <v>% of fuel shifted</v>
      </c>
      <c r="P1287" s="354" t="str">
        <f>IF(ISBLANK(INDEX('Policy Characteristics'!J:J,MATCH($C1287,'Policy Characteristics'!$C:$C,0))),"",INDEX('Policy Characteristics'!J:J,MATCH($C1287,'Policy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7" s="354" t="str">
        <f>IF(ISBLANK(INDEX('Policy Characteristics'!K:K,MATCH($C1287,'Policy Characteristics'!$C:$C,0))),"",INDEX('Policy Characteristics'!K:K,MATCH($C1287,'Policy Characteristics'!$C:$C,0)))</f>
        <v>industry-ag-main.html#fuel-switching</v>
      </c>
      <c r="R1287" s="354" t="str">
        <f>IF(ISBLANK(INDEX('Policy Characteristics'!L:L,MATCH($C1287,'Policy Characteristics'!$C:$C,0))),"",INDEX('Policy Characteristics'!L:L,MATCH($C1287,'Policy Characteristics'!$C:$C,0)))</f>
        <v>industry-elec-and-hydrogen.html</v>
      </c>
    </row>
    <row r="1288" spans="1:18" s="345" customFormat="1" ht="19.899999999999999" customHeight="1">
      <c r="A1288" s="354" t="str">
        <f>IF(ISBLANK(INDEX('Policy Characteristics'!A:A,MATCH($C1288,'Policy Characteristics'!$C:$C,0))),"",INDEX('Policy Characteristics'!A:A,MATCH($C1288,'Policy Characteristics'!$C:$C,0)))</f>
        <v>Industry</v>
      </c>
      <c r="B1288" s="366" t="str">
        <f>IF(ISBLANK(INDEX('Policy Characteristics'!B:B,MATCH($C1288,'Policy Characteristics'!$C:$C,0))),"",INDEX('Policy Characteristics'!B:B,MATCH($C1288,'Policy Characteristics'!$C:$C,0)))</f>
        <v>Hydrogen Combustion</v>
      </c>
      <c r="C1288" s="354" t="str">
        <f t="shared" si="48"/>
        <v>Fraction of Eligible Industrial Energy Use Shifted to Hydrogen</v>
      </c>
      <c r="D1288" s="348" t="s">
        <v>820</v>
      </c>
      <c r="E1288" t="s">
        <v>848</v>
      </c>
      <c r="F1288" t="s">
        <v>821</v>
      </c>
      <c r="G1288" s="253" t="s">
        <v>849</v>
      </c>
      <c r="H1288" s="18">
        <v>2183</v>
      </c>
      <c r="I1288" s="367" t="s">
        <v>670</v>
      </c>
      <c r="J1288" s="368" t="str">
        <f>IF(ISBLANK(INDEX('Policy Characteristics'!D:D,MATCH($C1288,'Policy Characteristics'!$C:$C,0))),"",INDEX('Policy Characteristics'!D:D,MATCH($C1288,'Policy Characteristics'!$C:$C,0)))</f>
        <v>Hydrogen Combustion</v>
      </c>
      <c r="K1288" s="354" t="str">
        <f>IF(ISBLANK(INDEX('Policy Characteristics'!E:E,MATCH($C1288,'Policy Characteristics'!$C:$C,0))),"",INDEX('Policy Characteristics'!E:E,MATCH($C1288,'Policy Characteristics'!$C:$C,0)))</f>
        <v>indst shift to hydrogen</v>
      </c>
      <c r="L1288" s="222">
        <f>IF(ISBLANK(INDEX('Policy Characteristics'!F:F,MATCH($C1288,'Policy Characteristics'!$C:$C,0))),"",INDEX('Policy Characteristics'!F:F,MATCH($C1288,'Policy Characteristics'!$C:$C,0)))</f>
        <v>0</v>
      </c>
      <c r="M1288" s="222">
        <f>IF(ISBLANK(INDEX('Policy Characteristics'!G:G,MATCH($C1288,'Policy Characteristics'!$C:$C,0))),"",INDEX('Policy Characteristics'!G:G,MATCH($C1288,'Policy Characteristics'!$C:$C,0)))</f>
        <v>1</v>
      </c>
      <c r="N1288" s="222">
        <f>IF(ISBLANK(INDEX('Policy Characteristics'!H:H,MATCH($C1288,'Policy Characteristics'!$C:$C,0))),"",INDEX('Policy Characteristics'!H:H,MATCH($C1288,'Policy Characteristics'!$C:$C,0)))</f>
        <v>0.01</v>
      </c>
      <c r="O1288" s="354" t="str">
        <f>IF(ISBLANK(INDEX('Policy Characteristics'!I:I,MATCH($C1288,'Policy Characteristics'!$C:$C,0))),"",INDEX('Policy Characteristics'!I:I,MATCH($C1288,'Policy Characteristics'!$C:$C,0)))</f>
        <v>% of fuel shifted</v>
      </c>
      <c r="P1288" s="354" t="str">
        <f>IF(ISBLANK(INDEX('Policy Characteristics'!J:J,MATCH($C1288,'Policy Characteristics'!$C:$C,0))),"",INDEX('Policy Characteristics'!J:J,MATCH($C1288,'Policy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8" s="354" t="str">
        <f>IF(ISBLANK(INDEX('Policy Characteristics'!K:K,MATCH($C1288,'Policy Characteristics'!$C:$C,0))),"",INDEX('Policy Characteristics'!K:K,MATCH($C1288,'Policy Characteristics'!$C:$C,0)))</f>
        <v>industry-ag-main.html#fuel-switching</v>
      </c>
      <c r="R1288" s="354" t="str">
        <f>IF(ISBLANK(INDEX('Policy Characteristics'!L:L,MATCH($C1288,'Policy Characteristics'!$C:$C,0))),"",INDEX('Policy Characteristics'!L:L,MATCH($C1288,'Policy Characteristics'!$C:$C,0)))</f>
        <v>industry-elec-and-hydrogen.html</v>
      </c>
    </row>
    <row r="1289" spans="1:18" s="345" customFormat="1" ht="19.899999999999999" customHeight="1">
      <c r="A1289" s="354" t="str">
        <f>IF(ISBLANK(INDEX('Policy Characteristics'!A:A,MATCH($C1289,'Policy Characteristics'!$C:$C,0))),"",INDEX('Policy Characteristics'!A:A,MATCH($C1289,'Policy Characteristics'!$C:$C,0)))</f>
        <v>Industry</v>
      </c>
      <c r="B1289" s="366" t="str">
        <f>IF(ISBLANK(INDEX('Policy Characteristics'!B:B,MATCH($C1289,'Policy Characteristics'!$C:$C,0))),"",INDEX('Policy Characteristics'!B:B,MATCH($C1289,'Policy Characteristics'!$C:$C,0)))</f>
        <v>Hydrogen Combustion</v>
      </c>
      <c r="C1289" s="354" t="str">
        <f t="shared" si="48"/>
        <v>Fraction of Eligible Industrial Energy Use Shifted to Hydrogen</v>
      </c>
      <c r="D1289" s="348" t="s">
        <v>820</v>
      </c>
      <c r="E1289" t="s">
        <v>850</v>
      </c>
      <c r="F1289" t="s">
        <v>821</v>
      </c>
      <c r="G1289" s="253" t="s">
        <v>851</v>
      </c>
      <c r="H1289" s="18">
        <v>2184</v>
      </c>
      <c r="I1289" s="367" t="s">
        <v>680</v>
      </c>
      <c r="J1289" s="368" t="str">
        <f>IF(ISBLANK(INDEX('Policy Characteristics'!D:D,MATCH($C1289,'Policy Characteristics'!$C:$C,0))),"",INDEX('Policy Characteristics'!D:D,MATCH($C1289,'Policy Characteristics'!$C:$C,0)))</f>
        <v>Hydrogen Combustion</v>
      </c>
      <c r="K1289" s="354" t="str">
        <f>IF(ISBLANK(INDEX('Policy Characteristics'!E:E,MATCH($C1289,'Policy Characteristics'!$C:$C,0))),"",INDEX('Policy Characteristics'!E:E,MATCH($C1289,'Policy Characteristics'!$C:$C,0)))</f>
        <v>indst shift to hydrogen</v>
      </c>
      <c r="L1289" s="222">
        <f>IF(ISBLANK(INDEX('Policy Characteristics'!F:F,MATCH($C1289,'Policy Characteristics'!$C:$C,0))),"",INDEX('Policy Characteristics'!F:F,MATCH($C1289,'Policy Characteristics'!$C:$C,0)))</f>
        <v>0</v>
      </c>
      <c r="M1289" s="222">
        <f>IF(ISBLANK(INDEX('Policy Characteristics'!G:G,MATCH($C1289,'Policy Characteristics'!$C:$C,0))),"",INDEX('Policy Characteristics'!G:G,MATCH($C1289,'Policy Characteristics'!$C:$C,0)))</f>
        <v>1</v>
      </c>
      <c r="N1289" s="222">
        <f>IF(ISBLANK(INDEX('Policy Characteristics'!H:H,MATCH($C1289,'Policy Characteristics'!$C:$C,0))),"",INDEX('Policy Characteristics'!H:H,MATCH($C1289,'Policy Characteristics'!$C:$C,0)))</f>
        <v>0.01</v>
      </c>
      <c r="O1289" s="354" t="str">
        <f>IF(ISBLANK(INDEX('Policy Characteristics'!I:I,MATCH($C1289,'Policy Characteristics'!$C:$C,0))),"",INDEX('Policy Characteristics'!I:I,MATCH($C1289,'Policy Characteristics'!$C:$C,0)))</f>
        <v>% of fuel shifted</v>
      </c>
      <c r="P1289" s="354" t="str">
        <f>IF(ISBLANK(INDEX('Policy Characteristics'!J:J,MATCH($C1289,'Policy Characteristics'!$C:$C,0))),"",INDEX('Policy Characteristics'!J:J,MATCH($C1289,'Policy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9" s="354" t="str">
        <f>IF(ISBLANK(INDEX('Policy Characteristics'!K:K,MATCH($C1289,'Policy Characteristics'!$C:$C,0))),"",INDEX('Policy Characteristics'!K:K,MATCH($C1289,'Policy Characteristics'!$C:$C,0)))</f>
        <v>industry-ag-main.html#fuel-switching</v>
      </c>
      <c r="R1289" s="354" t="str">
        <f>IF(ISBLANK(INDEX('Policy Characteristics'!L:L,MATCH($C1289,'Policy Characteristics'!$C:$C,0))),"",INDEX('Policy Characteristics'!L:L,MATCH($C1289,'Policy Characteristics'!$C:$C,0)))</f>
        <v>industry-elec-and-hydrogen.html</v>
      </c>
    </row>
    <row r="1290" spans="1:18" s="345" customFormat="1" ht="19.899999999999999" customHeight="1">
      <c r="A1290" s="354" t="str">
        <f>IF(ISBLANK(INDEX('Policy Characteristics'!A:A,MATCH($C1290,'Policy Characteristics'!$C:$C,0))),"",INDEX('Policy Characteristics'!A:A,MATCH($C1290,'Policy Characteristics'!$C:$C,0)))</f>
        <v>Industry</v>
      </c>
      <c r="B1290" s="366" t="str">
        <f>IF(ISBLANK(INDEX('Policy Characteristics'!B:B,MATCH($C1290,'Policy Characteristics'!$C:$C,0))),"",INDEX('Policy Characteristics'!B:B,MATCH($C1290,'Policy Characteristics'!$C:$C,0)))</f>
        <v>Hydrogen Combustion</v>
      </c>
      <c r="C1290" s="354" t="str">
        <f t="shared" si="48"/>
        <v>Fraction of Eligible Industrial Energy Use Shifted to Hydrogen</v>
      </c>
      <c r="D1290" s="348" t="s">
        <v>820</v>
      </c>
      <c r="E1290" t="s">
        <v>852</v>
      </c>
      <c r="F1290" t="s">
        <v>821</v>
      </c>
      <c r="G1290" s="253" t="s">
        <v>852</v>
      </c>
      <c r="H1290" s="18">
        <v>2185</v>
      </c>
      <c r="I1290" s="367" t="s">
        <v>670</v>
      </c>
      <c r="J1290" s="368" t="str">
        <f>IF(ISBLANK(INDEX('Policy Characteristics'!D:D,MATCH($C1290,'Policy Characteristics'!$C:$C,0))),"",INDEX('Policy Characteristics'!D:D,MATCH($C1290,'Policy Characteristics'!$C:$C,0)))</f>
        <v>Hydrogen Combustion</v>
      </c>
      <c r="K1290" s="354" t="str">
        <f>IF(ISBLANK(INDEX('Policy Characteristics'!E:E,MATCH($C1290,'Policy Characteristics'!$C:$C,0))),"",INDEX('Policy Characteristics'!E:E,MATCH($C1290,'Policy Characteristics'!$C:$C,0)))</f>
        <v>indst shift to hydrogen</v>
      </c>
      <c r="L1290" s="222">
        <f>IF(ISBLANK(INDEX('Policy Characteristics'!F:F,MATCH($C1290,'Policy Characteristics'!$C:$C,0))),"",INDEX('Policy Characteristics'!F:F,MATCH($C1290,'Policy Characteristics'!$C:$C,0)))</f>
        <v>0</v>
      </c>
      <c r="M1290" s="222">
        <f>IF(ISBLANK(INDEX('Policy Characteristics'!G:G,MATCH($C1290,'Policy Characteristics'!$C:$C,0))),"",INDEX('Policy Characteristics'!G:G,MATCH($C1290,'Policy Characteristics'!$C:$C,0)))</f>
        <v>1</v>
      </c>
      <c r="N1290" s="222">
        <f>IF(ISBLANK(INDEX('Policy Characteristics'!H:H,MATCH($C1290,'Policy Characteristics'!$C:$C,0))),"",INDEX('Policy Characteristics'!H:H,MATCH($C1290,'Policy Characteristics'!$C:$C,0)))</f>
        <v>0.01</v>
      </c>
      <c r="O1290" s="354" t="str">
        <f>IF(ISBLANK(INDEX('Policy Characteristics'!I:I,MATCH($C1290,'Policy Characteristics'!$C:$C,0))),"",INDEX('Policy Characteristics'!I:I,MATCH($C1290,'Policy Characteristics'!$C:$C,0)))</f>
        <v>% of fuel shifted</v>
      </c>
      <c r="P1290" s="354" t="str">
        <f>IF(ISBLANK(INDEX('Policy Characteristics'!J:J,MATCH($C1290,'Policy Characteristics'!$C:$C,0))),"",INDEX('Policy Characteristics'!J:J,MATCH($C1290,'Policy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0" s="354" t="str">
        <f>IF(ISBLANK(INDEX('Policy Characteristics'!K:K,MATCH($C1290,'Policy Characteristics'!$C:$C,0))),"",INDEX('Policy Characteristics'!K:K,MATCH($C1290,'Policy Characteristics'!$C:$C,0)))</f>
        <v>industry-ag-main.html#fuel-switching</v>
      </c>
      <c r="R1290" s="354" t="str">
        <f>IF(ISBLANK(INDEX('Policy Characteristics'!L:L,MATCH($C1290,'Policy Characteristics'!$C:$C,0))),"",INDEX('Policy Characteristics'!L:L,MATCH($C1290,'Policy Characteristics'!$C:$C,0)))</f>
        <v>industry-elec-and-hydrogen.html</v>
      </c>
    </row>
    <row r="1291" spans="1:18" s="345" customFormat="1" ht="19.899999999999999" customHeight="1">
      <c r="A1291" s="354" t="str">
        <f>IF(ISBLANK(INDEX('Policy Characteristics'!A:A,MATCH($C1291,'Policy Characteristics'!$C:$C,0))),"",INDEX('Policy Characteristics'!A:A,MATCH($C1291,'Policy Characteristics'!$C:$C,0)))</f>
        <v>Industry</v>
      </c>
      <c r="B1291" s="366" t="str">
        <f>IF(ISBLANK(INDEX('Policy Characteristics'!B:B,MATCH($C1291,'Policy Characteristics'!$C:$C,0))),"",INDEX('Policy Characteristics'!B:B,MATCH($C1291,'Policy Characteristics'!$C:$C,0)))</f>
        <v>Hydrogen Combustion</v>
      </c>
      <c r="C1291" s="354" t="str">
        <f t="shared" si="48"/>
        <v>Fraction of Eligible Industrial Energy Use Shifted to Hydrogen</v>
      </c>
      <c r="D1291" s="348" t="s">
        <v>822</v>
      </c>
      <c r="E1291" t="s">
        <v>838</v>
      </c>
      <c r="F1291" t="s">
        <v>823</v>
      </c>
      <c r="G1291" s="253" t="s">
        <v>839</v>
      </c>
      <c r="H1291" s="18">
        <v>2186</v>
      </c>
      <c r="I1291" s="367" t="s">
        <v>670</v>
      </c>
      <c r="J1291" s="368" t="str">
        <f>IF(ISBLANK(INDEX('Policy Characteristics'!D:D,MATCH($C1291,'Policy Characteristics'!$C:$C,0))),"",INDEX('Policy Characteristics'!D:D,MATCH($C1291,'Policy Characteristics'!$C:$C,0)))</f>
        <v>Hydrogen Combustion</v>
      </c>
      <c r="K1291" s="354" t="str">
        <f>IF(ISBLANK(INDEX('Policy Characteristics'!E:E,MATCH($C1291,'Policy Characteristics'!$C:$C,0))),"",INDEX('Policy Characteristics'!E:E,MATCH($C1291,'Policy Characteristics'!$C:$C,0)))</f>
        <v>indst shift to hydrogen</v>
      </c>
      <c r="L1291" s="222">
        <f>IF(ISBLANK(INDEX('Policy Characteristics'!F:F,MATCH($C1291,'Policy Characteristics'!$C:$C,0))),"",INDEX('Policy Characteristics'!F:F,MATCH($C1291,'Policy Characteristics'!$C:$C,0)))</f>
        <v>0</v>
      </c>
      <c r="M1291" s="222">
        <f>IF(ISBLANK(INDEX('Policy Characteristics'!G:G,MATCH($C1291,'Policy Characteristics'!$C:$C,0))),"",INDEX('Policy Characteristics'!G:G,MATCH($C1291,'Policy Characteristics'!$C:$C,0)))</f>
        <v>1</v>
      </c>
      <c r="N1291" s="222">
        <f>IF(ISBLANK(INDEX('Policy Characteristics'!H:H,MATCH($C1291,'Policy Characteristics'!$C:$C,0))),"",INDEX('Policy Characteristics'!H:H,MATCH($C1291,'Policy Characteristics'!$C:$C,0)))</f>
        <v>0.01</v>
      </c>
      <c r="O1291" s="354" t="str">
        <f>IF(ISBLANK(INDEX('Policy Characteristics'!I:I,MATCH($C1291,'Policy Characteristics'!$C:$C,0))),"",INDEX('Policy Characteristics'!I:I,MATCH($C1291,'Policy Characteristics'!$C:$C,0)))</f>
        <v>% of fuel shifted</v>
      </c>
      <c r="P1291" s="354" t="str">
        <f>IF(ISBLANK(INDEX('Policy Characteristics'!J:J,MATCH($C1291,'Policy Characteristics'!$C:$C,0))),"",INDEX('Policy Characteristics'!J:J,MATCH($C1291,'Policy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1" s="354" t="str">
        <f>IF(ISBLANK(INDEX('Policy Characteristics'!K:K,MATCH($C1291,'Policy Characteristics'!$C:$C,0))),"",INDEX('Policy Characteristics'!K:K,MATCH($C1291,'Policy Characteristics'!$C:$C,0)))</f>
        <v>industry-ag-main.html#fuel-switching</v>
      </c>
      <c r="R1291" s="354" t="str">
        <f>IF(ISBLANK(INDEX('Policy Characteristics'!L:L,MATCH($C1291,'Policy Characteristics'!$C:$C,0))),"",INDEX('Policy Characteristics'!L:L,MATCH($C1291,'Policy Characteristics'!$C:$C,0)))</f>
        <v>industry-elec-and-hydrogen.html</v>
      </c>
    </row>
    <row r="1292" spans="1:18" s="345" customFormat="1" ht="19.899999999999999" customHeight="1">
      <c r="A1292" s="354" t="str">
        <f>IF(ISBLANK(INDEX('Policy Characteristics'!A:A,MATCH($C1292,'Policy Characteristics'!$C:$C,0))),"",INDEX('Policy Characteristics'!A:A,MATCH($C1292,'Policy Characteristics'!$C:$C,0)))</f>
        <v>Industry</v>
      </c>
      <c r="B1292" s="366" t="str">
        <f>IF(ISBLANK(INDEX('Policy Characteristics'!B:B,MATCH($C1292,'Policy Characteristics'!$C:$C,0))),"",INDEX('Policy Characteristics'!B:B,MATCH($C1292,'Policy Characteristics'!$C:$C,0)))</f>
        <v>Hydrogen Combustion</v>
      </c>
      <c r="C1292" s="354" t="str">
        <f t="shared" si="48"/>
        <v>Fraction of Eligible Industrial Energy Use Shifted to Hydrogen</v>
      </c>
      <c r="D1292" s="348" t="s">
        <v>822</v>
      </c>
      <c r="E1292" t="s">
        <v>840</v>
      </c>
      <c r="F1292" t="s">
        <v>823</v>
      </c>
      <c r="G1292" s="253" t="s">
        <v>841</v>
      </c>
      <c r="H1292" s="18">
        <v>2187</v>
      </c>
      <c r="I1292" s="367" t="s">
        <v>670</v>
      </c>
      <c r="J1292" s="368" t="str">
        <f>IF(ISBLANK(INDEX('Policy Characteristics'!D:D,MATCH($C1292,'Policy Characteristics'!$C:$C,0))),"",INDEX('Policy Characteristics'!D:D,MATCH($C1292,'Policy Characteristics'!$C:$C,0)))</f>
        <v>Hydrogen Combustion</v>
      </c>
      <c r="K1292" s="354" t="str">
        <f>IF(ISBLANK(INDEX('Policy Characteristics'!E:E,MATCH($C1292,'Policy Characteristics'!$C:$C,0))),"",INDEX('Policy Characteristics'!E:E,MATCH($C1292,'Policy Characteristics'!$C:$C,0)))</f>
        <v>indst shift to hydrogen</v>
      </c>
      <c r="L1292" s="222">
        <f>IF(ISBLANK(INDEX('Policy Characteristics'!F:F,MATCH($C1292,'Policy Characteristics'!$C:$C,0))),"",INDEX('Policy Characteristics'!F:F,MATCH($C1292,'Policy Characteristics'!$C:$C,0)))</f>
        <v>0</v>
      </c>
      <c r="M1292" s="222">
        <f>IF(ISBLANK(INDEX('Policy Characteristics'!G:G,MATCH($C1292,'Policy Characteristics'!$C:$C,0))),"",INDEX('Policy Characteristics'!G:G,MATCH($C1292,'Policy Characteristics'!$C:$C,0)))</f>
        <v>1</v>
      </c>
      <c r="N1292" s="222">
        <f>IF(ISBLANK(INDEX('Policy Characteristics'!H:H,MATCH($C1292,'Policy Characteristics'!$C:$C,0))),"",INDEX('Policy Characteristics'!H:H,MATCH($C1292,'Policy Characteristics'!$C:$C,0)))</f>
        <v>0.01</v>
      </c>
      <c r="O1292" s="354" t="str">
        <f>IF(ISBLANK(INDEX('Policy Characteristics'!I:I,MATCH($C1292,'Policy Characteristics'!$C:$C,0))),"",INDEX('Policy Characteristics'!I:I,MATCH($C1292,'Policy Characteristics'!$C:$C,0)))</f>
        <v>% of fuel shifted</v>
      </c>
      <c r="P1292" s="354" t="str">
        <f>IF(ISBLANK(INDEX('Policy Characteristics'!J:J,MATCH($C1292,'Policy Characteristics'!$C:$C,0))),"",INDEX('Policy Characteristics'!J:J,MATCH($C1292,'Policy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2" s="354" t="str">
        <f>IF(ISBLANK(INDEX('Policy Characteristics'!K:K,MATCH($C1292,'Policy Characteristics'!$C:$C,0))),"",INDEX('Policy Characteristics'!K:K,MATCH($C1292,'Policy Characteristics'!$C:$C,0)))</f>
        <v>industry-ag-main.html#fuel-switching</v>
      </c>
      <c r="R1292" s="354" t="str">
        <f>IF(ISBLANK(INDEX('Policy Characteristics'!L:L,MATCH($C1292,'Policy Characteristics'!$C:$C,0))),"",INDEX('Policy Characteristics'!L:L,MATCH($C1292,'Policy Characteristics'!$C:$C,0)))</f>
        <v>industry-elec-and-hydrogen.html</v>
      </c>
    </row>
    <row r="1293" spans="1:18" s="345" customFormat="1" ht="19.899999999999999" customHeight="1">
      <c r="A1293" s="354" t="str">
        <f>IF(ISBLANK(INDEX('Policy Characteristics'!A:A,MATCH($C1293,'Policy Characteristics'!$C:$C,0))),"",INDEX('Policy Characteristics'!A:A,MATCH($C1293,'Policy Characteristics'!$C:$C,0)))</f>
        <v>Industry</v>
      </c>
      <c r="B1293" s="366" t="str">
        <f>IF(ISBLANK(INDEX('Policy Characteristics'!B:B,MATCH($C1293,'Policy Characteristics'!$C:$C,0))),"",INDEX('Policy Characteristics'!B:B,MATCH($C1293,'Policy Characteristics'!$C:$C,0)))</f>
        <v>Hydrogen Combustion</v>
      </c>
      <c r="C1293" s="354" t="str">
        <f t="shared" si="48"/>
        <v>Fraction of Eligible Industrial Energy Use Shifted to Hydrogen</v>
      </c>
      <c r="D1293" s="348" t="s">
        <v>822</v>
      </c>
      <c r="E1293" t="s">
        <v>842</v>
      </c>
      <c r="F1293" t="s">
        <v>823</v>
      </c>
      <c r="G1293" s="253" t="s">
        <v>843</v>
      </c>
      <c r="H1293" s="18">
        <v>2188</v>
      </c>
      <c r="I1293" s="367" t="s">
        <v>670</v>
      </c>
      <c r="J1293" s="368" t="str">
        <f>IF(ISBLANK(INDEX('Policy Characteristics'!D:D,MATCH($C1293,'Policy Characteristics'!$C:$C,0))),"",INDEX('Policy Characteristics'!D:D,MATCH($C1293,'Policy Characteristics'!$C:$C,0)))</f>
        <v>Hydrogen Combustion</v>
      </c>
      <c r="K1293" s="354" t="str">
        <f>IF(ISBLANK(INDEX('Policy Characteristics'!E:E,MATCH($C1293,'Policy Characteristics'!$C:$C,0))),"",INDEX('Policy Characteristics'!E:E,MATCH($C1293,'Policy Characteristics'!$C:$C,0)))</f>
        <v>indst shift to hydrogen</v>
      </c>
      <c r="L1293" s="222">
        <f>IF(ISBLANK(INDEX('Policy Characteristics'!F:F,MATCH($C1293,'Policy Characteristics'!$C:$C,0))),"",INDEX('Policy Characteristics'!F:F,MATCH($C1293,'Policy Characteristics'!$C:$C,0)))</f>
        <v>0</v>
      </c>
      <c r="M1293" s="222">
        <f>IF(ISBLANK(INDEX('Policy Characteristics'!G:G,MATCH($C1293,'Policy Characteristics'!$C:$C,0))),"",INDEX('Policy Characteristics'!G:G,MATCH($C1293,'Policy Characteristics'!$C:$C,0)))</f>
        <v>1</v>
      </c>
      <c r="N1293" s="222">
        <f>IF(ISBLANK(INDEX('Policy Characteristics'!H:H,MATCH($C1293,'Policy Characteristics'!$C:$C,0))),"",INDEX('Policy Characteristics'!H:H,MATCH($C1293,'Policy Characteristics'!$C:$C,0)))</f>
        <v>0.01</v>
      </c>
      <c r="O1293" s="354" t="str">
        <f>IF(ISBLANK(INDEX('Policy Characteristics'!I:I,MATCH($C1293,'Policy Characteristics'!$C:$C,0))),"",INDEX('Policy Characteristics'!I:I,MATCH($C1293,'Policy Characteristics'!$C:$C,0)))</f>
        <v>% of fuel shifted</v>
      </c>
      <c r="P1293" s="354" t="str">
        <f>IF(ISBLANK(INDEX('Policy Characteristics'!J:J,MATCH($C1293,'Policy Characteristics'!$C:$C,0))),"",INDEX('Policy Characteristics'!J:J,MATCH($C1293,'Policy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3" s="354" t="str">
        <f>IF(ISBLANK(INDEX('Policy Characteristics'!K:K,MATCH($C1293,'Policy Characteristics'!$C:$C,0))),"",INDEX('Policy Characteristics'!K:K,MATCH($C1293,'Policy Characteristics'!$C:$C,0)))</f>
        <v>industry-ag-main.html#fuel-switching</v>
      </c>
      <c r="R1293" s="354" t="str">
        <f>IF(ISBLANK(INDEX('Policy Characteristics'!L:L,MATCH($C1293,'Policy Characteristics'!$C:$C,0))),"",INDEX('Policy Characteristics'!L:L,MATCH($C1293,'Policy Characteristics'!$C:$C,0)))</f>
        <v>industry-elec-and-hydrogen.html</v>
      </c>
    </row>
    <row r="1294" spans="1:18" s="345" customFormat="1" ht="19.899999999999999" customHeight="1">
      <c r="A1294" s="354" t="str">
        <f>IF(ISBLANK(INDEX('Policy Characteristics'!A:A,MATCH($C1294,'Policy Characteristics'!$C:$C,0))),"",INDEX('Policy Characteristics'!A:A,MATCH($C1294,'Policy Characteristics'!$C:$C,0)))</f>
        <v>Industry</v>
      </c>
      <c r="B1294" s="366" t="str">
        <f>IF(ISBLANK(INDEX('Policy Characteristics'!B:B,MATCH($C1294,'Policy Characteristics'!$C:$C,0))),"",INDEX('Policy Characteristics'!B:B,MATCH($C1294,'Policy Characteristics'!$C:$C,0)))</f>
        <v>Hydrogen Combustion</v>
      </c>
      <c r="C1294" s="354" t="str">
        <f t="shared" si="48"/>
        <v>Fraction of Eligible Industrial Energy Use Shifted to Hydrogen</v>
      </c>
      <c r="D1294" s="348" t="s">
        <v>822</v>
      </c>
      <c r="E1294" t="s">
        <v>844</v>
      </c>
      <c r="F1294" t="s">
        <v>823</v>
      </c>
      <c r="G1294" s="253" t="s">
        <v>845</v>
      </c>
      <c r="H1294" s="18">
        <v>2189</v>
      </c>
      <c r="I1294" s="367" t="s">
        <v>670</v>
      </c>
      <c r="J1294" s="368" t="str">
        <f>IF(ISBLANK(INDEX('Policy Characteristics'!D:D,MATCH($C1294,'Policy Characteristics'!$C:$C,0))),"",INDEX('Policy Characteristics'!D:D,MATCH($C1294,'Policy Characteristics'!$C:$C,0)))</f>
        <v>Hydrogen Combustion</v>
      </c>
      <c r="K1294" s="354" t="str">
        <f>IF(ISBLANK(INDEX('Policy Characteristics'!E:E,MATCH($C1294,'Policy Characteristics'!$C:$C,0))),"",INDEX('Policy Characteristics'!E:E,MATCH($C1294,'Policy Characteristics'!$C:$C,0)))</f>
        <v>indst shift to hydrogen</v>
      </c>
      <c r="L1294" s="222">
        <f>IF(ISBLANK(INDEX('Policy Characteristics'!F:F,MATCH($C1294,'Policy Characteristics'!$C:$C,0))),"",INDEX('Policy Characteristics'!F:F,MATCH($C1294,'Policy Characteristics'!$C:$C,0)))</f>
        <v>0</v>
      </c>
      <c r="M1294" s="222">
        <f>IF(ISBLANK(INDEX('Policy Characteristics'!G:G,MATCH($C1294,'Policy Characteristics'!$C:$C,0))),"",INDEX('Policy Characteristics'!G:G,MATCH($C1294,'Policy Characteristics'!$C:$C,0)))</f>
        <v>1</v>
      </c>
      <c r="N1294" s="222">
        <f>IF(ISBLANK(INDEX('Policy Characteristics'!H:H,MATCH($C1294,'Policy Characteristics'!$C:$C,0))),"",INDEX('Policy Characteristics'!H:H,MATCH($C1294,'Policy Characteristics'!$C:$C,0)))</f>
        <v>0.01</v>
      </c>
      <c r="O1294" s="354" t="str">
        <f>IF(ISBLANK(INDEX('Policy Characteristics'!I:I,MATCH($C1294,'Policy Characteristics'!$C:$C,0))),"",INDEX('Policy Characteristics'!I:I,MATCH($C1294,'Policy Characteristics'!$C:$C,0)))</f>
        <v>% of fuel shifted</v>
      </c>
      <c r="P1294" s="354" t="str">
        <f>IF(ISBLANK(INDEX('Policy Characteristics'!J:J,MATCH($C1294,'Policy Characteristics'!$C:$C,0))),"",INDEX('Policy Characteristics'!J:J,MATCH($C1294,'Policy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4" s="354" t="str">
        <f>IF(ISBLANK(INDEX('Policy Characteristics'!K:K,MATCH($C1294,'Policy Characteristics'!$C:$C,0))),"",INDEX('Policy Characteristics'!K:K,MATCH($C1294,'Policy Characteristics'!$C:$C,0)))</f>
        <v>industry-ag-main.html#fuel-switching</v>
      </c>
      <c r="R1294" s="354" t="str">
        <f>IF(ISBLANK(INDEX('Policy Characteristics'!L:L,MATCH($C1294,'Policy Characteristics'!$C:$C,0))),"",INDEX('Policy Characteristics'!L:L,MATCH($C1294,'Policy Characteristics'!$C:$C,0)))</f>
        <v>industry-elec-and-hydrogen.html</v>
      </c>
    </row>
    <row r="1295" spans="1:18" s="345" customFormat="1" ht="19.899999999999999" customHeight="1">
      <c r="A1295" s="354" t="str">
        <f>IF(ISBLANK(INDEX('Policy Characteristics'!A:A,MATCH($C1295,'Policy Characteristics'!$C:$C,0))),"",INDEX('Policy Characteristics'!A:A,MATCH($C1295,'Policy Characteristics'!$C:$C,0)))</f>
        <v>Industry</v>
      </c>
      <c r="B1295" s="366" t="str">
        <f>IF(ISBLANK(INDEX('Policy Characteristics'!B:B,MATCH($C1295,'Policy Characteristics'!$C:$C,0))),"",INDEX('Policy Characteristics'!B:B,MATCH($C1295,'Policy Characteristics'!$C:$C,0)))</f>
        <v>Hydrogen Combustion</v>
      </c>
      <c r="C1295" s="354" t="str">
        <f t="shared" si="48"/>
        <v>Fraction of Eligible Industrial Energy Use Shifted to Hydrogen</v>
      </c>
      <c r="D1295" s="348" t="s">
        <v>822</v>
      </c>
      <c r="E1295" t="s">
        <v>846</v>
      </c>
      <c r="F1295" t="s">
        <v>823</v>
      </c>
      <c r="G1295" s="253" t="s">
        <v>847</v>
      </c>
      <c r="H1295" s="18">
        <v>2190</v>
      </c>
      <c r="I1295" s="367" t="s">
        <v>680</v>
      </c>
      <c r="J1295" s="368" t="str">
        <f>IF(ISBLANK(INDEX('Policy Characteristics'!D:D,MATCH($C1295,'Policy Characteristics'!$C:$C,0))),"",INDEX('Policy Characteristics'!D:D,MATCH($C1295,'Policy Characteristics'!$C:$C,0)))</f>
        <v>Hydrogen Combustion</v>
      </c>
      <c r="K1295" s="354" t="str">
        <f>IF(ISBLANK(INDEX('Policy Characteristics'!E:E,MATCH($C1295,'Policy Characteristics'!$C:$C,0))),"",INDEX('Policy Characteristics'!E:E,MATCH($C1295,'Policy Characteristics'!$C:$C,0)))</f>
        <v>indst shift to hydrogen</v>
      </c>
      <c r="L1295" s="222">
        <f>IF(ISBLANK(INDEX('Policy Characteristics'!F:F,MATCH($C1295,'Policy Characteristics'!$C:$C,0))),"",INDEX('Policy Characteristics'!F:F,MATCH($C1295,'Policy Characteristics'!$C:$C,0)))</f>
        <v>0</v>
      </c>
      <c r="M1295" s="222">
        <f>IF(ISBLANK(INDEX('Policy Characteristics'!G:G,MATCH($C1295,'Policy Characteristics'!$C:$C,0))),"",INDEX('Policy Characteristics'!G:G,MATCH($C1295,'Policy Characteristics'!$C:$C,0)))</f>
        <v>1</v>
      </c>
      <c r="N1295" s="222">
        <f>IF(ISBLANK(INDEX('Policy Characteristics'!H:H,MATCH($C1295,'Policy Characteristics'!$C:$C,0))),"",INDEX('Policy Characteristics'!H:H,MATCH($C1295,'Policy Characteristics'!$C:$C,0)))</f>
        <v>0.01</v>
      </c>
      <c r="O1295" s="354" t="str">
        <f>IF(ISBLANK(INDEX('Policy Characteristics'!I:I,MATCH($C1295,'Policy Characteristics'!$C:$C,0))),"",INDEX('Policy Characteristics'!I:I,MATCH($C1295,'Policy Characteristics'!$C:$C,0)))</f>
        <v>% of fuel shifted</v>
      </c>
      <c r="P1295" s="354" t="str">
        <f>IF(ISBLANK(INDEX('Policy Characteristics'!J:J,MATCH($C1295,'Policy Characteristics'!$C:$C,0))),"",INDEX('Policy Characteristics'!J:J,MATCH($C1295,'Policy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5" s="354" t="str">
        <f>IF(ISBLANK(INDEX('Policy Characteristics'!K:K,MATCH($C1295,'Policy Characteristics'!$C:$C,0))),"",INDEX('Policy Characteristics'!K:K,MATCH($C1295,'Policy Characteristics'!$C:$C,0)))</f>
        <v>industry-ag-main.html#fuel-switching</v>
      </c>
      <c r="R1295" s="354" t="str">
        <f>IF(ISBLANK(INDEX('Policy Characteristics'!L:L,MATCH($C1295,'Policy Characteristics'!$C:$C,0))),"",INDEX('Policy Characteristics'!L:L,MATCH($C1295,'Policy Characteristics'!$C:$C,0)))</f>
        <v>industry-elec-and-hydrogen.html</v>
      </c>
    </row>
    <row r="1296" spans="1:18" s="345" customFormat="1" ht="19.899999999999999" customHeight="1">
      <c r="A1296" s="354" t="str">
        <f>IF(ISBLANK(INDEX('Policy Characteristics'!A:A,MATCH($C1296,'Policy Characteristics'!$C:$C,0))),"",INDEX('Policy Characteristics'!A:A,MATCH($C1296,'Policy Characteristics'!$C:$C,0)))</f>
        <v>Industry</v>
      </c>
      <c r="B1296" s="366" t="str">
        <f>IF(ISBLANK(INDEX('Policy Characteristics'!B:B,MATCH($C1296,'Policy Characteristics'!$C:$C,0))),"",INDEX('Policy Characteristics'!B:B,MATCH($C1296,'Policy Characteristics'!$C:$C,0)))</f>
        <v>Hydrogen Combustion</v>
      </c>
      <c r="C1296" s="354" t="str">
        <f t="shared" si="48"/>
        <v>Fraction of Eligible Industrial Energy Use Shifted to Hydrogen</v>
      </c>
      <c r="D1296" s="348" t="s">
        <v>822</v>
      </c>
      <c r="E1296" t="s">
        <v>848</v>
      </c>
      <c r="F1296" t="s">
        <v>823</v>
      </c>
      <c r="G1296" s="253" t="s">
        <v>849</v>
      </c>
      <c r="H1296" s="18">
        <v>2191</v>
      </c>
      <c r="I1296" s="367" t="s">
        <v>680</v>
      </c>
      <c r="J1296" s="368" t="str">
        <f>IF(ISBLANK(INDEX('Policy Characteristics'!D:D,MATCH($C1296,'Policy Characteristics'!$C:$C,0))),"",INDEX('Policy Characteristics'!D:D,MATCH($C1296,'Policy Characteristics'!$C:$C,0)))</f>
        <v>Hydrogen Combustion</v>
      </c>
      <c r="K1296" s="354" t="str">
        <f>IF(ISBLANK(INDEX('Policy Characteristics'!E:E,MATCH($C1296,'Policy Characteristics'!$C:$C,0))),"",INDEX('Policy Characteristics'!E:E,MATCH($C1296,'Policy Characteristics'!$C:$C,0)))</f>
        <v>indst shift to hydrogen</v>
      </c>
      <c r="L1296" s="222">
        <f>IF(ISBLANK(INDEX('Policy Characteristics'!F:F,MATCH($C1296,'Policy Characteristics'!$C:$C,0))),"",INDEX('Policy Characteristics'!F:F,MATCH($C1296,'Policy Characteristics'!$C:$C,0)))</f>
        <v>0</v>
      </c>
      <c r="M1296" s="222">
        <f>IF(ISBLANK(INDEX('Policy Characteristics'!G:G,MATCH($C1296,'Policy Characteristics'!$C:$C,0))),"",INDEX('Policy Characteristics'!G:G,MATCH($C1296,'Policy Characteristics'!$C:$C,0)))</f>
        <v>1</v>
      </c>
      <c r="N1296" s="222">
        <f>IF(ISBLANK(INDEX('Policy Characteristics'!H:H,MATCH($C1296,'Policy Characteristics'!$C:$C,0))),"",INDEX('Policy Characteristics'!H:H,MATCH($C1296,'Policy Characteristics'!$C:$C,0)))</f>
        <v>0.01</v>
      </c>
      <c r="O1296" s="354" t="str">
        <f>IF(ISBLANK(INDEX('Policy Characteristics'!I:I,MATCH($C1296,'Policy Characteristics'!$C:$C,0))),"",INDEX('Policy Characteristics'!I:I,MATCH($C1296,'Policy Characteristics'!$C:$C,0)))</f>
        <v>% of fuel shifted</v>
      </c>
      <c r="P1296" s="354" t="str">
        <f>IF(ISBLANK(INDEX('Policy Characteristics'!J:J,MATCH($C1296,'Policy Characteristics'!$C:$C,0))),"",INDEX('Policy Characteristics'!J:J,MATCH($C1296,'Policy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6" s="354" t="str">
        <f>IF(ISBLANK(INDEX('Policy Characteristics'!K:K,MATCH($C1296,'Policy Characteristics'!$C:$C,0))),"",INDEX('Policy Characteristics'!K:K,MATCH($C1296,'Policy Characteristics'!$C:$C,0)))</f>
        <v>industry-ag-main.html#fuel-switching</v>
      </c>
      <c r="R1296" s="354" t="str">
        <f>IF(ISBLANK(INDEX('Policy Characteristics'!L:L,MATCH($C1296,'Policy Characteristics'!$C:$C,0))),"",INDEX('Policy Characteristics'!L:L,MATCH($C1296,'Policy Characteristics'!$C:$C,0)))</f>
        <v>industry-elec-and-hydrogen.html</v>
      </c>
    </row>
    <row r="1297" spans="1:18" s="345" customFormat="1" ht="19.899999999999999" customHeight="1">
      <c r="A1297" s="354" t="str">
        <f>IF(ISBLANK(INDEX('Policy Characteristics'!A:A,MATCH($C1297,'Policy Characteristics'!$C:$C,0))),"",INDEX('Policy Characteristics'!A:A,MATCH($C1297,'Policy Characteristics'!$C:$C,0)))</f>
        <v>Industry</v>
      </c>
      <c r="B1297" s="366" t="str">
        <f>IF(ISBLANK(INDEX('Policy Characteristics'!B:B,MATCH($C1297,'Policy Characteristics'!$C:$C,0))),"",INDEX('Policy Characteristics'!B:B,MATCH($C1297,'Policy Characteristics'!$C:$C,0)))</f>
        <v>Hydrogen Combustion</v>
      </c>
      <c r="C1297" s="354" t="str">
        <f t="shared" si="48"/>
        <v>Fraction of Eligible Industrial Energy Use Shifted to Hydrogen</v>
      </c>
      <c r="D1297" s="348" t="s">
        <v>822</v>
      </c>
      <c r="E1297" t="s">
        <v>850</v>
      </c>
      <c r="F1297" t="s">
        <v>823</v>
      </c>
      <c r="G1297" s="253" t="s">
        <v>851</v>
      </c>
      <c r="H1297" s="18">
        <v>2192</v>
      </c>
      <c r="I1297" s="367" t="s">
        <v>680</v>
      </c>
      <c r="J1297" s="368" t="str">
        <f>IF(ISBLANK(INDEX('Policy Characteristics'!D:D,MATCH($C1297,'Policy Characteristics'!$C:$C,0))),"",INDEX('Policy Characteristics'!D:D,MATCH($C1297,'Policy Characteristics'!$C:$C,0)))</f>
        <v>Hydrogen Combustion</v>
      </c>
      <c r="K1297" s="354" t="str">
        <f>IF(ISBLANK(INDEX('Policy Characteristics'!E:E,MATCH($C1297,'Policy Characteristics'!$C:$C,0))),"",INDEX('Policy Characteristics'!E:E,MATCH($C1297,'Policy Characteristics'!$C:$C,0)))</f>
        <v>indst shift to hydrogen</v>
      </c>
      <c r="L1297" s="222">
        <f>IF(ISBLANK(INDEX('Policy Characteristics'!F:F,MATCH($C1297,'Policy Characteristics'!$C:$C,0))),"",INDEX('Policy Characteristics'!F:F,MATCH($C1297,'Policy Characteristics'!$C:$C,0)))</f>
        <v>0</v>
      </c>
      <c r="M1297" s="222">
        <f>IF(ISBLANK(INDEX('Policy Characteristics'!G:G,MATCH($C1297,'Policy Characteristics'!$C:$C,0))),"",INDEX('Policy Characteristics'!G:G,MATCH($C1297,'Policy Characteristics'!$C:$C,0)))</f>
        <v>1</v>
      </c>
      <c r="N1297" s="222">
        <f>IF(ISBLANK(INDEX('Policy Characteristics'!H:H,MATCH($C1297,'Policy Characteristics'!$C:$C,0))),"",INDEX('Policy Characteristics'!H:H,MATCH($C1297,'Policy Characteristics'!$C:$C,0)))</f>
        <v>0.01</v>
      </c>
      <c r="O1297" s="354" t="str">
        <f>IF(ISBLANK(INDEX('Policy Characteristics'!I:I,MATCH($C1297,'Policy Characteristics'!$C:$C,0))),"",INDEX('Policy Characteristics'!I:I,MATCH($C1297,'Policy Characteristics'!$C:$C,0)))</f>
        <v>% of fuel shifted</v>
      </c>
      <c r="P1297" s="354" t="str">
        <f>IF(ISBLANK(INDEX('Policy Characteristics'!J:J,MATCH($C1297,'Policy Characteristics'!$C:$C,0))),"",INDEX('Policy Characteristics'!J:J,MATCH($C1297,'Policy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7" s="354" t="str">
        <f>IF(ISBLANK(INDEX('Policy Characteristics'!K:K,MATCH($C1297,'Policy Characteristics'!$C:$C,0))),"",INDEX('Policy Characteristics'!K:K,MATCH($C1297,'Policy Characteristics'!$C:$C,0)))</f>
        <v>industry-ag-main.html#fuel-switching</v>
      </c>
      <c r="R1297" s="354" t="str">
        <f>IF(ISBLANK(INDEX('Policy Characteristics'!L:L,MATCH($C1297,'Policy Characteristics'!$C:$C,0))),"",INDEX('Policy Characteristics'!L:L,MATCH($C1297,'Policy Characteristics'!$C:$C,0)))</f>
        <v>industry-elec-and-hydrogen.html</v>
      </c>
    </row>
    <row r="1298" spans="1:18" s="345" customFormat="1" ht="19.899999999999999" customHeight="1">
      <c r="A1298" s="354" t="str">
        <f>IF(ISBLANK(INDEX('Policy Characteristics'!A:A,MATCH($C1298,'Policy Characteristics'!$C:$C,0))),"",INDEX('Policy Characteristics'!A:A,MATCH($C1298,'Policy Characteristics'!$C:$C,0)))</f>
        <v>Industry</v>
      </c>
      <c r="B1298" s="366" t="str">
        <f>IF(ISBLANK(INDEX('Policy Characteristics'!B:B,MATCH($C1298,'Policy Characteristics'!$C:$C,0))),"",INDEX('Policy Characteristics'!B:B,MATCH($C1298,'Policy Characteristics'!$C:$C,0)))</f>
        <v>Hydrogen Combustion</v>
      </c>
      <c r="C1298" s="354" t="str">
        <f t="shared" si="48"/>
        <v>Fraction of Eligible Industrial Energy Use Shifted to Hydrogen</v>
      </c>
      <c r="D1298" s="348" t="s">
        <v>822</v>
      </c>
      <c r="E1298" t="s">
        <v>852</v>
      </c>
      <c r="F1298" t="s">
        <v>823</v>
      </c>
      <c r="G1298" s="253" t="s">
        <v>852</v>
      </c>
      <c r="H1298" s="18">
        <v>2193</v>
      </c>
      <c r="I1298" s="367" t="s">
        <v>670</v>
      </c>
      <c r="J1298" s="368" t="str">
        <f>IF(ISBLANK(INDEX('Policy Characteristics'!D:D,MATCH($C1298,'Policy Characteristics'!$C:$C,0))),"",INDEX('Policy Characteristics'!D:D,MATCH($C1298,'Policy Characteristics'!$C:$C,0)))</f>
        <v>Hydrogen Combustion</v>
      </c>
      <c r="K1298" s="354" t="str">
        <f>IF(ISBLANK(INDEX('Policy Characteristics'!E:E,MATCH($C1298,'Policy Characteristics'!$C:$C,0))),"",INDEX('Policy Characteristics'!E:E,MATCH($C1298,'Policy Characteristics'!$C:$C,0)))</f>
        <v>indst shift to hydrogen</v>
      </c>
      <c r="L1298" s="222">
        <f>IF(ISBLANK(INDEX('Policy Characteristics'!F:F,MATCH($C1298,'Policy Characteristics'!$C:$C,0))),"",INDEX('Policy Characteristics'!F:F,MATCH($C1298,'Policy Characteristics'!$C:$C,0)))</f>
        <v>0</v>
      </c>
      <c r="M1298" s="222">
        <f>IF(ISBLANK(INDEX('Policy Characteristics'!G:G,MATCH($C1298,'Policy Characteristics'!$C:$C,0))),"",INDEX('Policy Characteristics'!G:G,MATCH($C1298,'Policy Characteristics'!$C:$C,0)))</f>
        <v>1</v>
      </c>
      <c r="N1298" s="222">
        <f>IF(ISBLANK(INDEX('Policy Characteristics'!H:H,MATCH($C1298,'Policy Characteristics'!$C:$C,0))),"",INDEX('Policy Characteristics'!H:H,MATCH($C1298,'Policy Characteristics'!$C:$C,0)))</f>
        <v>0.01</v>
      </c>
      <c r="O1298" s="354" t="str">
        <f>IF(ISBLANK(INDEX('Policy Characteristics'!I:I,MATCH($C1298,'Policy Characteristics'!$C:$C,0))),"",INDEX('Policy Characteristics'!I:I,MATCH($C1298,'Policy Characteristics'!$C:$C,0)))</f>
        <v>% of fuel shifted</v>
      </c>
      <c r="P1298" s="354" t="str">
        <f>IF(ISBLANK(INDEX('Policy Characteristics'!J:J,MATCH($C1298,'Policy Characteristics'!$C:$C,0))),"",INDEX('Policy Characteristics'!J:J,MATCH($C1298,'Policy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8" s="354" t="str">
        <f>IF(ISBLANK(INDEX('Policy Characteristics'!K:K,MATCH($C1298,'Policy Characteristics'!$C:$C,0))),"",INDEX('Policy Characteristics'!K:K,MATCH($C1298,'Policy Characteristics'!$C:$C,0)))</f>
        <v>industry-ag-main.html#fuel-switching</v>
      </c>
      <c r="R1298" s="354" t="str">
        <f>IF(ISBLANK(INDEX('Policy Characteristics'!L:L,MATCH($C1298,'Policy Characteristics'!$C:$C,0))),"",INDEX('Policy Characteristics'!L:L,MATCH($C1298,'Policy Characteristics'!$C:$C,0)))</f>
        <v>industry-elec-and-hydrogen.html</v>
      </c>
    </row>
    <row r="1299" spans="1:18" s="345" customFormat="1" ht="19.899999999999999" customHeight="1">
      <c r="A1299" s="354" t="str">
        <f>IF(ISBLANK(INDEX('Policy Characteristics'!A:A,MATCH($C1299,'Policy Characteristics'!$C:$C,0))),"",INDEX('Policy Characteristics'!A:A,MATCH($C1299,'Policy Characteristics'!$C:$C,0)))</f>
        <v>Industry</v>
      </c>
      <c r="B1299" s="366" t="str">
        <f>IF(ISBLANK(INDEX('Policy Characteristics'!B:B,MATCH($C1299,'Policy Characteristics'!$C:$C,0))),"",INDEX('Policy Characteristics'!B:B,MATCH($C1299,'Policy Characteristics'!$C:$C,0)))</f>
        <v>Hydrogen Combustion</v>
      </c>
      <c r="C1299" s="354" t="str">
        <f t="shared" si="48"/>
        <v>Fraction of Eligible Industrial Energy Use Shifted to Hydrogen</v>
      </c>
      <c r="D1299" s="348" t="s">
        <v>824</v>
      </c>
      <c r="E1299" t="s">
        <v>838</v>
      </c>
      <c r="F1299" t="s">
        <v>825</v>
      </c>
      <c r="G1299" s="253" t="s">
        <v>839</v>
      </c>
      <c r="H1299" s="18">
        <v>2194</v>
      </c>
      <c r="I1299" s="367" t="s">
        <v>670</v>
      </c>
      <c r="J1299" s="368" t="str">
        <f>IF(ISBLANK(INDEX('Policy Characteristics'!D:D,MATCH($C1299,'Policy Characteristics'!$C:$C,0))),"",INDEX('Policy Characteristics'!D:D,MATCH($C1299,'Policy Characteristics'!$C:$C,0)))</f>
        <v>Hydrogen Combustion</v>
      </c>
      <c r="K1299" s="354" t="str">
        <f>IF(ISBLANK(INDEX('Policy Characteristics'!E:E,MATCH($C1299,'Policy Characteristics'!$C:$C,0))),"",INDEX('Policy Characteristics'!E:E,MATCH($C1299,'Policy Characteristics'!$C:$C,0)))</f>
        <v>indst shift to hydrogen</v>
      </c>
      <c r="L1299" s="222">
        <f>IF(ISBLANK(INDEX('Policy Characteristics'!F:F,MATCH($C1299,'Policy Characteristics'!$C:$C,0))),"",INDEX('Policy Characteristics'!F:F,MATCH($C1299,'Policy Characteristics'!$C:$C,0)))</f>
        <v>0</v>
      </c>
      <c r="M1299" s="222">
        <f>IF(ISBLANK(INDEX('Policy Characteristics'!G:G,MATCH($C1299,'Policy Characteristics'!$C:$C,0))),"",INDEX('Policy Characteristics'!G:G,MATCH($C1299,'Policy Characteristics'!$C:$C,0)))</f>
        <v>1</v>
      </c>
      <c r="N1299" s="222">
        <f>IF(ISBLANK(INDEX('Policy Characteristics'!H:H,MATCH($C1299,'Policy Characteristics'!$C:$C,0))),"",INDEX('Policy Characteristics'!H:H,MATCH($C1299,'Policy Characteristics'!$C:$C,0)))</f>
        <v>0.01</v>
      </c>
      <c r="O1299" s="354" t="str">
        <f>IF(ISBLANK(INDEX('Policy Characteristics'!I:I,MATCH($C1299,'Policy Characteristics'!$C:$C,0))),"",INDEX('Policy Characteristics'!I:I,MATCH($C1299,'Policy Characteristics'!$C:$C,0)))</f>
        <v>% of fuel shifted</v>
      </c>
      <c r="P1299" s="354" t="str">
        <f>IF(ISBLANK(INDEX('Policy Characteristics'!J:J,MATCH($C1299,'Policy Characteristics'!$C:$C,0))),"",INDEX('Policy Characteristics'!J:J,MATCH($C1299,'Policy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9" s="354" t="str">
        <f>IF(ISBLANK(INDEX('Policy Characteristics'!K:K,MATCH($C1299,'Policy Characteristics'!$C:$C,0))),"",INDEX('Policy Characteristics'!K:K,MATCH($C1299,'Policy Characteristics'!$C:$C,0)))</f>
        <v>industry-ag-main.html#fuel-switching</v>
      </c>
      <c r="R1299" s="354" t="str">
        <f>IF(ISBLANK(INDEX('Policy Characteristics'!L:L,MATCH($C1299,'Policy Characteristics'!$C:$C,0))),"",INDEX('Policy Characteristics'!L:L,MATCH($C1299,'Policy Characteristics'!$C:$C,0)))</f>
        <v>industry-elec-and-hydrogen.html</v>
      </c>
    </row>
    <row r="1300" spans="1:18" s="345" customFormat="1" ht="19.899999999999999" customHeight="1">
      <c r="A1300" s="354" t="str">
        <f>IF(ISBLANK(INDEX('Policy Characteristics'!A:A,MATCH($C1300,'Policy Characteristics'!$C:$C,0))),"",INDEX('Policy Characteristics'!A:A,MATCH($C1300,'Policy Characteristics'!$C:$C,0)))</f>
        <v>Industry</v>
      </c>
      <c r="B1300" s="366" t="str">
        <f>IF(ISBLANK(INDEX('Policy Characteristics'!B:B,MATCH($C1300,'Policy Characteristics'!$C:$C,0))),"",INDEX('Policy Characteristics'!B:B,MATCH($C1300,'Policy Characteristics'!$C:$C,0)))</f>
        <v>Hydrogen Combustion</v>
      </c>
      <c r="C1300" s="354" t="str">
        <f t="shared" si="48"/>
        <v>Fraction of Eligible Industrial Energy Use Shifted to Hydrogen</v>
      </c>
      <c r="D1300" s="348" t="s">
        <v>824</v>
      </c>
      <c r="E1300" t="s">
        <v>840</v>
      </c>
      <c r="F1300" t="s">
        <v>825</v>
      </c>
      <c r="G1300" s="253" t="s">
        <v>841</v>
      </c>
      <c r="H1300" s="18">
        <v>2195</v>
      </c>
      <c r="I1300" s="367" t="s">
        <v>670</v>
      </c>
      <c r="J1300" s="368" t="str">
        <f>IF(ISBLANK(INDEX('Policy Characteristics'!D:D,MATCH($C1300,'Policy Characteristics'!$C:$C,0))),"",INDEX('Policy Characteristics'!D:D,MATCH($C1300,'Policy Characteristics'!$C:$C,0)))</f>
        <v>Hydrogen Combustion</v>
      </c>
      <c r="K1300" s="354" t="str">
        <f>IF(ISBLANK(INDEX('Policy Characteristics'!E:E,MATCH($C1300,'Policy Characteristics'!$C:$C,0))),"",INDEX('Policy Characteristics'!E:E,MATCH($C1300,'Policy Characteristics'!$C:$C,0)))</f>
        <v>indst shift to hydrogen</v>
      </c>
      <c r="L1300" s="222">
        <f>IF(ISBLANK(INDEX('Policy Characteristics'!F:F,MATCH($C1300,'Policy Characteristics'!$C:$C,0))),"",INDEX('Policy Characteristics'!F:F,MATCH($C1300,'Policy Characteristics'!$C:$C,0)))</f>
        <v>0</v>
      </c>
      <c r="M1300" s="222">
        <f>IF(ISBLANK(INDEX('Policy Characteristics'!G:G,MATCH($C1300,'Policy Characteristics'!$C:$C,0))),"",INDEX('Policy Characteristics'!G:G,MATCH($C1300,'Policy Characteristics'!$C:$C,0)))</f>
        <v>1</v>
      </c>
      <c r="N1300" s="222">
        <f>IF(ISBLANK(INDEX('Policy Characteristics'!H:H,MATCH($C1300,'Policy Characteristics'!$C:$C,0))),"",INDEX('Policy Characteristics'!H:H,MATCH($C1300,'Policy Characteristics'!$C:$C,0)))</f>
        <v>0.01</v>
      </c>
      <c r="O1300" s="354" t="str">
        <f>IF(ISBLANK(INDEX('Policy Characteristics'!I:I,MATCH($C1300,'Policy Characteristics'!$C:$C,0))),"",INDEX('Policy Characteristics'!I:I,MATCH($C1300,'Policy Characteristics'!$C:$C,0)))</f>
        <v>% of fuel shifted</v>
      </c>
      <c r="P1300" s="354" t="str">
        <f>IF(ISBLANK(INDEX('Policy Characteristics'!J:J,MATCH($C1300,'Policy Characteristics'!$C:$C,0))),"",INDEX('Policy Characteristics'!J:J,MATCH($C1300,'Policy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0" s="354" t="str">
        <f>IF(ISBLANK(INDEX('Policy Characteristics'!K:K,MATCH($C1300,'Policy Characteristics'!$C:$C,0))),"",INDEX('Policy Characteristics'!K:K,MATCH($C1300,'Policy Characteristics'!$C:$C,0)))</f>
        <v>industry-ag-main.html#fuel-switching</v>
      </c>
      <c r="R1300" s="354" t="str">
        <f>IF(ISBLANK(INDEX('Policy Characteristics'!L:L,MATCH($C1300,'Policy Characteristics'!$C:$C,0))),"",INDEX('Policy Characteristics'!L:L,MATCH($C1300,'Policy Characteristics'!$C:$C,0)))</f>
        <v>industry-elec-and-hydrogen.html</v>
      </c>
    </row>
    <row r="1301" spans="1:18" s="345" customFormat="1" ht="19.899999999999999" customHeight="1">
      <c r="A1301" s="354" t="str">
        <f>IF(ISBLANK(INDEX('Policy Characteristics'!A:A,MATCH($C1301,'Policy Characteristics'!$C:$C,0))),"",INDEX('Policy Characteristics'!A:A,MATCH($C1301,'Policy Characteristics'!$C:$C,0)))</f>
        <v>Industry</v>
      </c>
      <c r="B1301" s="366" t="str">
        <f>IF(ISBLANK(INDEX('Policy Characteristics'!B:B,MATCH($C1301,'Policy Characteristics'!$C:$C,0))),"",INDEX('Policy Characteristics'!B:B,MATCH($C1301,'Policy Characteristics'!$C:$C,0)))</f>
        <v>Hydrogen Combustion</v>
      </c>
      <c r="C1301" s="354" t="str">
        <f t="shared" si="48"/>
        <v>Fraction of Eligible Industrial Energy Use Shifted to Hydrogen</v>
      </c>
      <c r="D1301" s="348" t="s">
        <v>824</v>
      </c>
      <c r="E1301" t="s">
        <v>842</v>
      </c>
      <c r="F1301" t="s">
        <v>825</v>
      </c>
      <c r="G1301" s="253" t="s">
        <v>843</v>
      </c>
      <c r="H1301" s="18">
        <v>2196</v>
      </c>
      <c r="I1301" s="367" t="s">
        <v>670</v>
      </c>
      <c r="J1301" s="368" t="str">
        <f>IF(ISBLANK(INDEX('Policy Characteristics'!D:D,MATCH($C1301,'Policy Characteristics'!$C:$C,0))),"",INDEX('Policy Characteristics'!D:D,MATCH($C1301,'Policy Characteristics'!$C:$C,0)))</f>
        <v>Hydrogen Combustion</v>
      </c>
      <c r="K1301" s="354" t="str">
        <f>IF(ISBLANK(INDEX('Policy Characteristics'!E:E,MATCH($C1301,'Policy Characteristics'!$C:$C,0))),"",INDEX('Policy Characteristics'!E:E,MATCH($C1301,'Policy Characteristics'!$C:$C,0)))</f>
        <v>indst shift to hydrogen</v>
      </c>
      <c r="L1301" s="222">
        <f>IF(ISBLANK(INDEX('Policy Characteristics'!F:F,MATCH($C1301,'Policy Characteristics'!$C:$C,0))),"",INDEX('Policy Characteristics'!F:F,MATCH($C1301,'Policy Characteristics'!$C:$C,0)))</f>
        <v>0</v>
      </c>
      <c r="M1301" s="222">
        <f>IF(ISBLANK(INDEX('Policy Characteristics'!G:G,MATCH($C1301,'Policy Characteristics'!$C:$C,0))),"",INDEX('Policy Characteristics'!G:G,MATCH($C1301,'Policy Characteristics'!$C:$C,0)))</f>
        <v>1</v>
      </c>
      <c r="N1301" s="222">
        <f>IF(ISBLANK(INDEX('Policy Characteristics'!H:H,MATCH($C1301,'Policy Characteristics'!$C:$C,0))),"",INDEX('Policy Characteristics'!H:H,MATCH($C1301,'Policy Characteristics'!$C:$C,0)))</f>
        <v>0.01</v>
      </c>
      <c r="O1301" s="354" t="str">
        <f>IF(ISBLANK(INDEX('Policy Characteristics'!I:I,MATCH($C1301,'Policy Characteristics'!$C:$C,0))),"",INDEX('Policy Characteristics'!I:I,MATCH($C1301,'Policy Characteristics'!$C:$C,0)))</f>
        <v>% of fuel shifted</v>
      </c>
      <c r="P1301" s="354" t="str">
        <f>IF(ISBLANK(INDEX('Policy Characteristics'!J:J,MATCH($C1301,'Policy Characteristics'!$C:$C,0))),"",INDEX('Policy Characteristics'!J:J,MATCH($C1301,'Policy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1" s="354" t="str">
        <f>IF(ISBLANK(INDEX('Policy Characteristics'!K:K,MATCH($C1301,'Policy Characteristics'!$C:$C,0))),"",INDEX('Policy Characteristics'!K:K,MATCH($C1301,'Policy Characteristics'!$C:$C,0)))</f>
        <v>industry-ag-main.html#fuel-switching</v>
      </c>
      <c r="R1301" s="354" t="str">
        <f>IF(ISBLANK(INDEX('Policy Characteristics'!L:L,MATCH($C1301,'Policy Characteristics'!$C:$C,0))),"",INDEX('Policy Characteristics'!L:L,MATCH($C1301,'Policy Characteristics'!$C:$C,0)))</f>
        <v>industry-elec-and-hydrogen.html</v>
      </c>
    </row>
    <row r="1302" spans="1:18" s="345" customFormat="1" ht="19.899999999999999" customHeight="1">
      <c r="A1302" s="354" t="str">
        <f>IF(ISBLANK(INDEX('Policy Characteristics'!A:A,MATCH($C1302,'Policy Characteristics'!$C:$C,0))),"",INDEX('Policy Characteristics'!A:A,MATCH($C1302,'Policy Characteristics'!$C:$C,0)))</f>
        <v>Industry</v>
      </c>
      <c r="B1302" s="366" t="str">
        <f>IF(ISBLANK(INDEX('Policy Characteristics'!B:B,MATCH($C1302,'Policy Characteristics'!$C:$C,0))),"",INDEX('Policy Characteristics'!B:B,MATCH($C1302,'Policy Characteristics'!$C:$C,0)))</f>
        <v>Hydrogen Combustion</v>
      </c>
      <c r="C1302" s="354" t="str">
        <f t="shared" si="48"/>
        <v>Fraction of Eligible Industrial Energy Use Shifted to Hydrogen</v>
      </c>
      <c r="D1302" s="348" t="s">
        <v>824</v>
      </c>
      <c r="E1302" t="s">
        <v>844</v>
      </c>
      <c r="F1302" t="s">
        <v>825</v>
      </c>
      <c r="G1302" s="253" t="s">
        <v>845</v>
      </c>
      <c r="H1302" s="18">
        <v>2197</v>
      </c>
      <c r="I1302" s="367" t="s">
        <v>670</v>
      </c>
      <c r="J1302" s="368" t="str">
        <f>IF(ISBLANK(INDEX('Policy Characteristics'!D:D,MATCH($C1302,'Policy Characteristics'!$C:$C,0))),"",INDEX('Policy Characteristics'!D:D,MATCH($C1302,'Policy Characteristics'!$C:$C,0)))</f>
        <v>Hydrogen Combustion</v>
      </c>
      <c r="K1302" s="354" t="str">
        <f>IF(ISBLANK(INDEX('Policy Characteristics'!E:E,MATCH($C1302,'Policy Characteristics'!$C:$C,0))),"",INDEX('Policy Characteristics'!E:E,MATCH($C1302,'Policy Characteristics'!$C:$C,0)))</f>
        <v>indst shift to hydrogen</v>
      </c>
      <c r="L1302" s="222">
        <f>IF(ISBLANK(INDEX('Policy Characteristics'!F:F,MATCH($C1302,'Policy Characteristics'!$C:$C,0))),"",INDEX('Policy Characteristics'!F:F,MATCH($C1302,'Policy Characteristics'!$C:$C,0)))</f>
        <v>0</v>
      </c>
      <c r="M1302" s="222">
        <f>IF(ISBLANK(INDEX('Policy Characteristics'!G:G,MATCH($C1302,'Policy Characteristics'!$C:$C,0))),"",INDEX('Policy Characteristics'!G:G,MATCH($C1302,'Policy Characteristics'!$C:$C,0)))</f>
        <v>1</v>
      </c>
      <c r="N1302" s="222">
        <f>IF(ISBLANK(INDEX('Policy Characteristics'!H:H,MATCH($C1302,'Policy Characteristics'!$C:$C,0))),"",INDEX('Policy Characteristics'!H:H,MATCH($C1302,'Policy Characteristics'!$C:$C,0)))</f>
        <v>0.01</v>
      </c>
      <c r="O1302" s="354" t="str">
        <f>IF(ISBLANK(INDEX('Policy Characteristics'!I:I,MATCH($C1302,'Policy Characteristics'!$C:$C,0))),"",INDEX('Policy Characteristics'!I:I,MATCH($C1302,'Policy Characteristics'!$C:$C,0)))</f>
        <v>% of fuel shifted</v>
      </c>
      <c r="P1302" s="354" t="str">
        <f>IF(ISBLANK(INDEX('Policy Characteristics'!J:J,MATCH($C1302,'Policy Characteristics'!$C:$C,0))),"",INDEX('Policy Characteristics'!J:J,MATCH($C1302,'Policy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2" s="354" t="str">
        <f>IF(ISBLANK(INDEX('Policy Characteristics'!K:K,MATCH($C1302,'Policy Characteristics'!$C:$C,0))),"",INDEX('Policy Characteristics'!K:K,MATCH($C1302,'Policy Characteristics'!$C:$C,0)))</f>
        <v>industry-ag-main.html#fuel-switching</v>
      </c>
      <c r="R1302" s="354" t="str">
        <f>IF(ISBLANK(INDEX('Policy Characteristics'!L:L,MATCH($C1302,'Policy Characteristics'!$C:$C,0))),"",INDEX('Policy Characteristics'!L:L,MATCH($C1302,'Policy Characteristics'!$C:$C,0)))</f>
        <v>industry-elec-and-hydrogen.html</v>
      </c>
    </row>
    <row r="1303" spans="1:18" s="345" customFormat="1" ht="19.899999999999999" customHeight="1">
      <c r="A1303" s="354" t="str">
        <f>IF(ISBLANK(INDEX('Policy Characteristics'!A:A,MATCH($C1303,'Policy Characteristics'!$C:$C,0))),"",INDEX('Policy Characteristics'!A:A,MATCH($C1303,'Policy Characteristics'!$C:$C,0)))</f>
        <v>Industry</v>
      </c>
      <c r="B1303" s="366" t="str">
        <f>IF(ISBLANK(INDEX('Policy Characteristics'!B:B,MATCH($C1303,'Policy Characteristics'!$C:$C,0))),"",INDEX('Policy Characteristics'!B:B,MATCH($C1303,'Policy Characteristics'!$C:$C,0)))</f>
        <v>Hydrogen Combustion</v>
      </c>
      <c r="C1303" s="354" t="str">
        <f t="shared" si="48"/>
        <v>Fraction of Eligible Industrial Energy Use Shifted to Hydrogen</v>
      </c>
      <c r="D1303" s="348" t="s">
        <v>824</v>
      </c>
      <c r="E1303" t="s">
        <v>846</v>
      </c>
      <c r="F1303" t="s">
        <v>825</v>
      </c>
      <c r="G1303" s="253" t="s">
        <v>847</v>
      </c>
      <c r="H1303" s="18">
        <v>2198</v>
      </c>
      <c r="I1303" s="367" t="s">
        <v>680</v>
      </c>
      <c r="J1303" s="368" t="str">
        <f>IF(ISBLANK(INDEX('Policy Characteristics'!D:D,MATCH($C1303,'Policy Characteristics'!$C:$C,0))),"",INDEX('Policy Characteristics'!D:D,MATCH($C1303,'Policy Characteristics'!$C:$C,0)))</f>
        <v>Hydrogen Combustion</v>
      </c>
      <c r="K1303" s="354" t="str">
        <f>IF(ISBLANK(INDEX('Policy Characteristics'!E:E,MATCH($C1303,'Policy Characteristics'!$C:$C,0))),"",INDEX('Policy Characteristics'!E:E,MATCH($C1303,'Policy Characteristics'!$C:$C,0)))</f>
        <v>indst shift to hydrogen</v>
      </c>
      <c r="L1303" s="222">
        <f>IF(ISBLANK(INDEX('Policy Characteristics'!F:F,MATCH($C1303,'Policy Characteristics'!$C:$C,0))),"",INDEX('Policy Characteristics'!F:F,MATCH($C1303,'Policy Characteristics'!$C:$C,0)))</f>
        <v>0</v>
      </c>
      <c r="M1303" s="222">
        <f>IF(ISBLANK(INDEX('Policy Characteristics'!G:G,MATCH($C1303,'Policy Characteristics'!$C:$C,0))),"",INDEX('Policy Characteristics'!G:G,MATCH($C1303,'Policy Characteristics'!$C:$C,0)))</f>
        <v>1</v>
      </c>
      <c r="N1303" s="222">
        <f>IF(ISBLANK(INDEX('Policy Characteristics'!H:H,MATCH($C1303,'Policy Characteristics'!$C:$C,0))),"",INDEX('Policy Characteristics'!H:H,MATCH($C1303,'Policy Characteristics'!$C:$C,0)))</f>
        <v>0.01</v>
      </c>
      <c r="O1303" s="354" t="str">
        <f>IF(ISBLANK(INDEX('Policy Characteristics'!I:I,MATCH($C1303,'Policy Characteristics'!$C:$C,0))),"",INDEX('Policy Characteristics'!I:I,MATCH($C1303,'Policy Characteristics'!$C:$C,0)))</f>
        <v>% of fuel shifted</v>
      </c>
      <c r="P1303" s="354" t="str">
        <f>IF(ISBLANK(INDEX('Policy Characteristics'!J:J,MATCH($C1303,'Policy Characteristics'!$C:$C,0))),"",INDEX('Policy Characteristics'!J:J,MATCH($C1303,'Policy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3" s="354" t="str">
        <f>IF(ISBLANK(INDEX('Policy Characteristics'!K:K,MATCH($C1303,'Policy Characteristics'!$C:$C,0))),"",INDEX('Policy Characteristics'!K:K,MATCH($C1303,'Policy Characteristics'!$C:$C,0)))</f>
        <v>industry-ag-main.html#fuel-switching</v>
      </c>
      <c r="R1303" s="354" t="str">
        <f>IF(ISBLANK(INDEX('Policy Characteristics'!L:L,MATCH($C1303,'Policy Characteristics'!$C:$C,0))),"",INDEX('Policy Characteristics'!L:L,MATCH($C1303,'Policy Characteristics'!$C:$C,0)))</f>
        <v>industry-elec-and-hydrogen.html</v>
      </c>
    </row>
    <row r="1304" spans="1:18" s="345" customFormat="1" ht="19.899999999999999" customHeight="1">
      <c r="A1304" s="354" t="str">
        <f>IF(ISBLANK(INDEX('Policy Characteristics'!A:A,MATCH($C1304,'Policy Characteristics'!$C:$C,0))),"",INDEX('Policy Characteristics'!A:A,MATCH($C1304,'Policy Characteristics'!$C:$C,0)))</f>
        <v>Industry</v>
      </c>
      <c r="B1304" s="366" t="str">
        <f>IF(ISBLANK(INDEX('Policy Characteristics'!B:B,MATCH($C1304,'Policy Characteristics'!$C:$C,0))),"",INDEX('Policy Characteristics'!B:B,MATCH($C1304,'Policy Characteristics'!$C:$C,0)))</f>
        <v>Hydrogen Combustion</v>
      </c>
      <c r="C1304" s="354" t="str">
        <f t="shared" si="48"/>
        <v>Fraction of Eligible Industrial Energy Use Shifted to Hydrogen</v>
      </c>
      <c r="D1304" s="348" t="s">
        <v>824</v>
      </c>
      <c r="E1304" t="s">
        <v>848</v>
      </c>
      <c r="F1304" t="s">
        <v>825</v>
      </c>
      <c r="G1304" s="253" t="s">
        <v>849</v>
      </c>
      <c r="H1304" s="18">
        <v>2199</v>
      </c>
      <c r="I1304" s="367" t="s">
        <v>670</v>
      </c>
      <c r="J1304" s="368" t="str">
        <f>IF(ISBLANK(INDEX('Policy Characteristics'!D:D,MATCH($C1304,'Policy Characteristics'!$C:$C,0))),"",INDEX('Policy Characteristics'!D:D,MATCH($C1304,'Policy Characteristics'!$C:$C,0)))</f>
        <v>Hydrogen Combustion</v>
      </c>
      <c r="K1304" s="354" t="str">
        <f>IF(ISBLANK(INDEX('Policy Characteristics'!E:E,MATCH($C1304,'Policy Characteristics'!$C:$C,0))),"",INDEX('Policy Characteristics'!E:E,MATCH($C1304,'Policy Characteristics'!$C:$C,0)))</f>
        <v>indst shift to hydrogen</v>
      </c>
      <c r="L1304" s="222">
        <f>IF(ISBLANK(INDEX('Policy Characteristics'!F:F,MATCH($C1304,'Policy Characteristics'!$C:$C,0))),"",INDEX('Policy Characteristics'!F:F,MATCH($C1304,'Policy Characteristics'!$C:$C,0)))</f>
        <v>0</v>
      </c>
      <c r="M1304" s="222">
        <f>IF(ISBLANK(INDEX('Policy Characteristics'!G:G,MATCH($C1304,'Policy Characteristics'!$C:$C,0))),"",INDEX('Policy Characteristics'!G:G,MATCH($C1304,'Policy Characteristics'!$C:$C,0)))</f>
        <v>1</v>
      </c>
      <c r="N1304" s="222">
        <f>IF(ISBLANK(INDEX('Policy Characteristics'!H:H,MATCH($C1304,'Policy Characteristics'!$C:$C,0))),"",INDEX('Policy Characteristics'!H:H,MATCH($C1304,'Policy Characteristics'!$C:$C,0)))</f>
        <v>0.01</v>
      </c>
      <c r="O1304" s="354" t="str">
        <f>IF(ISBLANK(INDEX('Policy Characteristics'!I:I,MATCH($C1304,'Policy Characteristics'!$C:$C,0))),"",INDEX('Policy Characteristics'!I:I,MATCH($C1304,'Policy Characteristics'!$C:$C,0)))</f>
        <v>% of fuel shifted</v>
      </c>
      <c r="P1304" s="354" t="str">
        <f>IF(ISBLANK(INDEX('Policy Characteristics'!J:J,MATCH($C1304,'Policy Characteristics'!$C:$C,0))),"",INDEX('Policy Characteristics'!J:J,MATCH($C1304,'Policy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4" s="354" t="str">
        <f>IF(ISBLANK(INDEX('Policy Characteristics'!K:K,MATCH($C1304,'Policy Characteristics'!$C:$C,0))),"",INDEX('Policy Characteristics'!K:K,MATCH($C1304,'Policy Characteristics'!$C:$C,0)))</f>
        <v>industry-ag-main.html#fuel-switching</v>
      </c>
      <c r="R1304" s="354" t="str">
        <f>IF(ISBLANK(INDEX('Policy Characteristics'!L:L,MATCH($C1304,'Policy Characteristics'!$C:$C,0))),"",INDEX('Policy Characteristics'!L:L,MATCH($C1304,'Policy Characteristics'!$C:$C,0)))</f>
        <v>industry-elec-and-hydrogen.html</v>
      </c>
    </row>
    <row r="1305" spans="1:18" s="345" customFormat="1" ht="19.899999999999999" customHeight="1">
      <c r="A1305" s="354" t="str">
        <f>IF(ISBLANK(INDEX('Policy Characteristics'!A:A,MATCH($C1305,'Policy Characteristics'!$C:$C,0))),"",INDEX('Policy Characteristics'!A:A,MATCH($C1305,'Policy Characteristics'!$C:$C,0)))</f>
        <v>Industry</v>
      </c>
      <c r="B1305" s="366" t="str">
        <f>IF(ISBLANK(INDEX('Policy Characteristics'!B:B,MATCH($C1305,'Policy Characteristics'!$C:$C,0))),"",INDEX('Policy Characteristics'!B:B,MATCH($C1305,'Policy Characteristics'!$C:$C,0)))</f>
        <v>Hydrogen Combustion</v>
      </c>
      <c r="C1305" s="354" t="str">
        <f t="shared" si="48"/>
        <v>Fraction of Eligible Industrial Energy Use Shifted to Hydrogen</v>
      </c>
      <c r="D1305" s="348" t="s">
        <v>824</v>
      </c>
      <c r="E1305" t="s">
        <v>850</v>
      </c>
      <c r="F1305" t="s">
        <v>825</v>
      </c>
      <c r="G1305" s="253" t="s">
        <v>851</v>
      </c>
      <c r="H1305" s="18">
        <v>2200</v>
      </c>
      <c r="I1305" s="367" t="s">
        <v>680</v>
      </c>
      <c r="J1305" s="368" t="str">
        <f>IF(ISBLANK(INDEX('Policy Characteristics'!D:D,MATCH($C1305,'Policy Characteristics'!$C:$C,0))),"",INDEX('Policy Characteristics'!D:D,MATCH($C1305,'Policy Characteristics'!$C:$C,0)))</f>
        <v>Hydrogen Combustion</v>
      </c>
      <c r="K1305" s="354" t="str">
        <f>IF(ISBLANK(INDEX('Policy Characteristics'!E:E,MATCH($C1305,'Policy Characteristics'!$C:$C,0))),"",INDEX('Policy Characteristics'!E:E,MATCH($C1305,'Policy Characteristics'!$C:$C,0)))</f>
        <v>indst shift to hydrogen</v>
      </c>
      <c r="L1305" s="222">
        <f>IF(ISBLANK(INDEX('Policy Characteristics'!F:F,MATCH($C1305,'Policy Characteristics'!$C:$C,0))),"",INDEX('Policy Characteristics'!F:F,MATCH($C1305,'Policy Characteristics'!$C:$C,0)))</f>
        <v>0</v>
      </c>
      <c r="M1305" s="222">
        <f>IF(ISBLANK(INDEX('Policy Characteristics'!G:G,MATCH($C1305,'Policy Characteristics'!$C:$C,0))),"",INDEX('Policy Characteristics'!G:G,MATCH($C1305,'Policy Characteristics'!$C:$C,0)))</f>
        <v>1</v>
      </c>
      <c r="N1305" s="222">
        <f>IF(ISBLANK(INDEX('Policy Characteristics'!H:H,MATCH($C1305,'Policy Characteristics'!$C:$C,0))),"",INDEX('Policy Characteristics'!H:H,MATCH($C1305,'Policy Characteristics'!$C:$C,0)))</f>
        <v>0.01</v>
      </c>
      <c r="O1305" s="354" t="str">
        <f>IF(ISBLANK(INDEX('Policy Characteristics'!I:I,MATCH($C1305,'Policy Characteristics'!$C:$C,0))),"",INDEX('Policy Characteristics'!I:I,MATCH($C1305,'Policy Characteristics'!$C:$C,0)))</f>
        <v>% of fuel shifted</v>
      </c>
      <c r="P1305" s="354" t="str">
        <f>IF(ISBLANK(INDEX('Policy Characteristics'!J:J,MATCH($C1305,'Policy Characteristics'!$C:$C,0))),"",INDEX('Policy Characteristics'!J:J,MATCH($C1305,'Policy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5" s="354" t="str">
        <f>IF(ISBLANK(INDEX('Policy Characteristics'!K:K,MATCH($C1305,'Policy Characteristics'!$C:$C,0))),"",INDEX('Policy Characteristics'!K:K,MATCH($C1305,'Policy Characteristics'!$C:$C,0)))</f>
        <v>industry-ag-main.html#fuel-switching</v>
      </c>
      <c r="R1305" s="354" t="str">
        <f>IF(ISBLANK(INDEX('Policy Characteristics'!L:L,MATCH($C1305,'Policy Characteristics'!$C:$C,0))),"",INDEX('Policy Characteristics'!L:L,MATCH($C1305,'Policy Characteristics'!$C:$C,0)))</f>
        <v>industry-elec-and-hydrogen.html</v>
      </c>
    </row>
    <row r="1306" spans="1:18" s="345" customFormat="1" ht="19.899999999999999" customHeight="1">
      <c r="A1306" s="354" t="str">
        <f>IF(ISBLANK(INDEX('Policy Characteristics'!A:A,MATCH($C1306,'Policy Characteristics'!$C:$C,0))),"",INDEX('Policy Characteristics'!A:A,MATCH($C1306,'Policy Characteristics'!$C:$C,0)))</f>
        <v>Industry</v>
      </c>
      <c r="B1306" s="366" t="str">
        <f>IF(ISBLANK(INDEX('Policy Characteristics'!B:B,MATCH($C1306,'Policy Characteristics'!$C:$C,0))),"",INDEX('Policy Characteristics'!B:B,MATCH($C1306,'Policy Characteristics'!$C:$C,0)))</f>
        <v>Hydrogen Combustion</v>
      </c>
      <c r="C1306" s="354" t="str">
        <f t="shared" si="48"/>
        <v>Fraction of Eligible Industrial Energy Use Shifted to Hydrogen</v>
      </c>
      <c r="D1306" s="348" t="s">
        <v>824</v>
      </c>
      <c r="E1306" t="s">
        <v>852</v>
      </c>
      <c r="F1306" t="s">
        <v>825</v>
      </c>
      <c r="G1306" s="253" t="s">
        <v>852</v>
      </c>
      <c r="H1306" s="18">
        <v>2201</v>
      </c>
      <c r="I1306" s="367" t="s">
        <v>680</v>
      </c>
      <c r="J1306" s="368" t="str">
        <f>IF(ISBLANK(INDEX('Policy Characteristics'!D:D,MATCH($C1306,'Policy Characteristics'!$C:$C,0))),"",INDEX('Policy Characteristics'!D:D,MATCH($C1306,'Policy Characteristics'!$C:$C,0)))</f>
        <v>Hydrogen Combustion</v>
      </c>
      <c r="K1306" s="354" t="str">
        <f>IF(ISBLANK(INDEX('Policy Characteristics'!E:E,MATCH($C1306,'Policy Characteristics'!$C:$C,0))),"",INDEX('Policy Characteristics'!E:E,MATCH($C1306,'Policy Characteristics'!$C:$C,0)))</f>
        <v>indst shift to hydrogen</v>
      </c>
      <c r="L1306" s="222">
        <f>IF(ISBLANK(INDEX('Policy Characteristics'!F:F,MATCH($C1306,'Policy Characteristics'!$C:$C,0))),"",INDEX('Policy Characteristics'!F:F,MATCH($C1306,'Policy Characteristics'!$C:$C,0)))</f>
        <v>0</v>
      </c>
      <c r="M1306" s="222">
        <f>IF(ISBLANK(INDEX('Policy Characteristics'!G:G,MATCH($C1306,'Policy Characteristics'!$C:$C,0))),"",INDEX('Policy Characteristics'!G:G,MATCH($C1306,'Policy Characteristics'!$C:$C,0)))</f>
        <v>1</v>
      </c>
      <c r="N1306" s="222">
        <f>IF(ISBLANK(INDEX('Policy Characteristics'!H:H,MATCH($C1306,'Policy Characteristics'!$C:$C,0))),"",INDEX('Policy Characteristics'!H:H,MATCH($C1306,'Policy Characteristics'!$C:$C,0)))</f>
        <v>0.01</v>
      </c>
      <c r="O1306" s="354" t="str">
        <f>IF(ISBLANK(INDEX('Policy Characteristics'!I:I,MATCH($C1306,'Policy Characteristics'!$C:$C,0))),"",INDEX('Policy Characteristics'!I:I,MATCH($C1306,'Policy Characteristics'!$C:$C,0)))</f>
        <v>% of fuel shifted</v>
      </c>
      <c r="P1306" s="354" t="str">
        <f>IF(ISBLANK(INDEX('Policy Characteristics'!J:J,MATCH($C1306,'Policy Characteristics'!$C:$C,0))),"",INDEX('Policy Characteristics'!J:J,MATCH($C1306,'Policy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6" s="354" t="str">
        <f>IF(ISBLANK(INDEX('Policy Characteristics'!K:K,MATCH($C1306,'Policy Characteristics'!$C:$C,0))),"",INDEX('Policy Characteristics'!K:K,MATCH($C1306,'Policy Characteristics'!$C:$C,0)))</f>
        <v>industry-ag-main.html#fuel-switching</v>
      </c>
      <c r="R1306" s="354" t="str">
        <f>IF(ISBLANK(INDEX('Policy Characteristics'!L:L,MATCH($C1306,'Policy Characteristics'!$C:$C,0))),"",INDEX('Policy Characteristics'!L:L,MATCH($C1306,'Policy Characteristics'!$C:$C,0)))</f>
        <v>industry-elec-and-hydrogen.html</v>
      </c>
    </row>
    <row r="1307" spans="1:18" s="345" customFormat="1" ht="19.899999999999999" customHeight="1">
      <c r="A1307" s="354" t="str">
        <f>IF(ISBLANK(INDEX('Policy Characteristics'!A:A,MATCH($C1307,'Policy Characteristics'!$C:$C,0))),"",INDEX('Policy Characteristics'!A:A,MATCH($C1307,'Policy Characteristics'!$C:$C,0)))</f>
        <v>Industry</v>
      </c>
      <c r="B1307" s="366" t="str">
        <f>IF(ISBLANK(INDEX('Policy Characteristics'!B:B,MATCH($C1307,'Policy Characteristics'!$C:$C,0))),"",INDEX('Policy Characteristics'!B:B,MATCH($C1307,'Policy Characteristics'!$C:$C,0)))</f>
        <v>Hydrogen Combustion</v>
      </c>
      <c r="C1307" s="354" t="str">
        <f t="shared" si="48"/>
        <v>Fraction of Eligible Industrial Energy Use Shifted to Hydrogen</v>
      </c>
      <c r="D1307" s="348" t="s">
        <v>826</v>
      </c>
      <c r="E1307" t="s">
        <v>838</v>
      </c>
      <c r="F1307" t="s">
        <v>827</v>
      </c>
      <c r="G1307" s="253" t="s">
        <v>839</v>
      </c>
      <c r="H1307" s="18">
        <v>2202</v>
      </c>
      <c r="I1307" s="367" t="s">
        <v>670</v>
      </c>
      <c r="J1307" s="368" t="str">
        <f>IF(ISBLANK(INDEX('Policy Characteristics'!D:D,MATCH($C1307,'Policy Characteristics'!$C:$C,0))),"",INDEX('Policy Characteristics'!D:D,MATCH($C1307,'Policy Characteristics'!$C:$C,0)))</f>
        <v>Hydrogen Combustion</v>
      </c>
      <c r="K1307" s="354" t="str">
        <f>IF(ISBLANK(INDEX('Policy Characteristics'!E:E,MATCH($C1307,'Policy Characteristics'!$C:$C,0))),"",INDEX('Policy Characteristics'!E:E,MATCH($C1307,'Policy Characteristics'!$C:$C,0)))</f>
        <v>indst shift to hydrogen</v>
      </c>
      <c r="L1307" s="222">
        <f>IF(ISBLANK(INDEX('Policy Characteristics'!F:F,MATCH($C1307,'Policy Characteristics'!$C:$C,0))),"",INDEX('Policy Characteristics'!F:F,MATCH($C1307,'Policy Characteristics'!$C:$C,0)))</f>
        <v>0</v>
      </c>
      <c r="M1307" s="222">
        <f>IF(ISBLANK(INDEX('Policy Characteristics'!G:G,MATCH($C1307,'Policy Characteristics'!$C:$C,0))),"",INDEX('Policy Characteristics'!G:G,MATCH($C1307,'Policy Characteristics'!$C:$C,0)))</f>
        <v>1</v>
      </c>
      <c r="N1307" s="222">
        <f>IF(ISBLANK(INDEX('Policy Characteristics'!H:H,MATCH($C1307,'Policy Characteristics'!$C:$C,0))),"",INDEX('Policy Characteristics'!H:H,MATCH($C1307,'Policy Characteristics'!$C:$C,0)))</f>
        <v>0.01</v>
      </c>
      <c r="O1307" s="354" t="str">
        <f>IF(ISBLANK(INDEX('Policy Characteristics'!I:I,MATCH($C1307,'Policy Characteristics'!$C:$C,0))),"",INDEX('Policy Characteristics'!I:I,MATCH($C1307,'Policy Characteristics'!$C:$C,0)))</f>
        <v>% of fuel shifted</v>
      </c>
      <c r="P1307" s="354" t="str">
        <f>IF(ISBLANK(INDEX('Policy Characteristics'!J:J,MATCH($C1307,'Policy Characteristics'!$C:$C,0))),"",INDEX('Policy Characteristics'!J:J,MATCH($C1307,'Policy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7" s="354" t="str">
        <f>IF(ISBLANK(INDEX('Policy Characteristics'!K:K,MATCH($C1307,'Policy Characteristics'!$C:$C,0))),"",INDEX('Policy Characteristics'!K:K,MATCH($C1307,'Policy Characteristics'!$C:$C,0)))</f>
        <v>industry-ag-main.html#fuel-switching</v>
      </c>
      <c r="R1307" s="354" t="str">
        <f>IF(ISBLANK(INDEX('Policy Characteristics'!L:L,MATCH($C1307,'Policy Characteristics'!$C:$C,0))),"",INDEX('Policy Characteristics'!L:L,MATCH($C1307,'Policy Characteristics'!$C:$C,0)))</f>
        <v>industry-elec-and-hydrogen.html</v>
      </c>
    </row>
    <row r="1308" spans="1:18" s="345" customFormat="1" ht="19.899999999999999" customHeight="1">
      <c r="A1308" s="354" t="str">
        <f>IF(ISBLANK(INDEX('Policy Characteristics'!A:A,MATCH($C1308,'Policy Characteristics'!$C:$C,0))),"",INDEX('Policy Characteristics'!A:A,MATCH($C1308,'Policy Characteristics'!$C:$C,0)))</f>
        <v>Industry</v>
      </c>
      <c r="B1308" s="366" t="str">
        <f>IF(ISBLANK(INDEX('Policy Characteristics'!B:B,MATCH($C1308,'Policy Characteristics'!$C:$C,0))),"",INDEX('Policy Characteristics'!B:B,MATCH($C1308,'Policy Characteristics'!$C:$C,0)))</f>
        <v>Hydrogen Combustion</v>
      </c>
      <c r="C1308" s="354" t="str">
        <f t="shared" si="48"/>
        <v>Fraction of Eligible Industrial Energy Use Shifted to Hydrogen</v>
      </c>
      <c r="D1308" s="348" t="s">
        <v>826</v>
      </c>
      <c r="E1308" t="s">
        <v>840</v>
      </c>
      <c r="F1308" t="s">
        <v>827</v>
      </c>
      <c r="G1308" s="253" t="s">
        <v>841</v>
      </c>
      <c r="H1308" s="18">
        <v>2203</v>
      </c>
      <c r="I1308" s="367" t="s">
        <v>670</v>
      </c>
      <c r="J1308" s="368" t="str">
        <f>IF(ISBLANK(INDEX('Policy Characteristics'!D:D,MATCH($C1308,'Policy Characteristics'!$C:$C,0))),"",INDEX('Policy Characteristics'!D:D,MATCH($C1308,'Policy Characteristics'!$C:$C,0)))</f>
        <v>Hydrogen Combustion</v>
      </c>
      <c r="K1308" s="354" t="str">
        <f>IF(ISBLANK(INDEX('Policy Characteristics'!E:E,MATCH($C1308,'Policy Characteristics'!$C:$C,0))),"",INDEX('Policy Characteristics'!E:E,MATCH($C1308,'Policy Characteristics'!$C:$C,0)))</f>
        <v>indst shift to hydrogen</v>
      </c>
      <c r="L1308" s="222">
        <f>IF(ISBLANK(INDEX('Policy Characteristics'!F:F,MATCH($C1308,'Policy Characteristics'!$C:$C,0))),"",INDEX('Policy Characteristics'!F:F,MATCH($C1308,'Policy Characteristics'!$C:$C,0)))</f>
        <v>0</v>
      </c>
      <c r="M1308" s="222">
        <f>IF(ISBLANK(INDEX('Policy Characteristics'!G:G,MATCH($C1308,'Policy Characteristics'!$C:$C,0))),"",INDEX('Policy Characteristics'!G:G,MATCH($C1308,'Policy Characteristics'!$C:$C,0)))</f>
        <v>1</v>
      </c>
      <c r="N1308" s="222">
        <f>IF(ISBLANK(INDEX('Policy Characteristics'!H:H,MATCH($C1308,'Policy Characteristics'!$C:$C,0))),"",INDEX('Policy Characteristics'!H:H,MATCH($C1308,'Policy Characteristics'!$C:$C,0)))</f>
        <v>0.01</v>
      </c>
      <c r="O1308" s="354" t="str">
        <f>IF(ISBLANK(INDEX('Policy Characteristics'!I:I,MATCH($C1308,'Policy Characteristics'!$C:$C,0))),"",INDEX('Policy Characteristics'!I:I,MATCH($C1308,'Policy Characteristics'!$C:$C,0)))</f>
        <v>% of fuel shifted</v>
      </c>
      <c r="P1308" s="354" t="str">
        <f>IF(ISBLANK(INDEX('Policy Characteristics'!J:J,MATCH($C1308,'Policy Characteristics'!$C:$C,0))),"",INDEX('Policy Characteristics'!J:J,MATCH($C1308,'Policy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8" s="354" t="str">
        <f>IF(ISBLANK(INDEX('Policy Characteristics'!K:K,MATCH($C1308,'Policy Characteristics'!$C:$C,0))),"",INDEX('Policy Characteristics'!K:K,MATCH($C1308,'Policy Characteristics'!$C:$C,0)))</f>
        <v>industry-ag-main.html#fuel-switching</v>
      </c>
      <c r="R1308" s="354" t="str">
        <f>IF(ISBLANK(INDEX('Policy Characteristics'!L:L,MATCH($C1308,'Policy Characteristics'!$C:$C,0))),"",INDEX('Policy Characteristics'!L:L,MATCH($C1308,'Policy Characteristics'!$C:$C,0)))</f>
        <v>industry-elec-and-hydrogen.html</v>
      </c>
    </row>
    <row r="1309" spans="1:18" s="345" customFormat="1" ht="19.899999999999999" customHeight="1">
      <c r="A1309" s="354" t="str">
        <f>IF(ISBLANK(INDEX('Policy Characteristics'!A:A,MATCH($C1309,'Policy Characteristics'!$C:$C,0))),"",INDEX('Policy Characteristics'!A:A,MATCH($C1309,'Policy Characteristics'!$C:$C,0)))</f>
        <v>Industry</v>
      </c>
      <c r="B1309" s="366" t="str">
        <f>IF(ISBLANK(INDEX('Policy Characteristics'!B:B,MATCH($C1309,'Policy Characteristics'!$C:$C,0))),"",INDEX('Policy Characteristics'!B:B,MATCH($C1309,'Policy Characteristics'!$C:$C,0)))</f>
        <v>Hydrogen Combustion</v>
      </c>
      <c r="C1309" s="354" t="str">
        <f t="shared" si="48"/>
        <v>Fraction of Eligible Industrial Energy Use Shifted to Hydrogen</v>
      </c>
      <c r="D1309" s="348" t="s">
        <v>826</v>
      </c>
      <c r="E1309" t="s">
        <v>842</v>
      </c>
      <c r="F1309" t="s">
        <v>827</v>
      </c>
      <c r="G1309" s="253" t="s">
        <v>843</v>
      </c>
      <c r="H1309" s="18">
        <v>2204</v>
      </c>
      <c r="I1309" s="367" t="s">
        <v>670</v>
      </c>
      <c r="J1309" s="368" t="str">
        <f>IF(ISBLANK(INDEX('Policy Characteristics'!D:D,MATCH($C1309,'Policy Characteristics'!$C:$C,0))),"",INDEX('Policy Characteristics'!D:D,MATCH($C1309,'Policy Characteristics'!$C:$C,0)))</f>
        <v>Hydrogen Combustion</v>
      </c>
      <c r="K1309" s="354" t="str">
        <f>IF(ISBLANK(INDEX('Policy Characteristics'!E:E,MATCH($C1309,'Policy Characteristics'!$C:$C,0))),"",INDEX('Policy Characteristics'!E:E,MATCH($C1309,'Policy Characteristics'!$C:$C,0)))</f>
        <v>indst shift to hydrogen</v>
      </c>
      <c r="L1309" s="222">
        <f>IF(ISBLANK(INDEX('Policy Characteristics'!F:F,MATCH($C1309,'Policy Characteristics'!$C:$C,0))),"",INDEX('Policy Characteristics'!F:F,MATCH($C1309,'Policy Characteristics'!$C:$C,0)))</f>
        <v>0</v>
      </c>
      <c r="M1309" s="222">
        <f>IF(ISBLANK(INDEX('Policy Characteristics'!G:G,MATCH($C1309,'Policy Characteristics'!$C:$C,0))),"",INDEX('Policy Characteristics'!G:G,MATCH($C1309,'Policy Characteristics'!$C:$C,0)))</f>
        <v>1</v>
      </c>
      <c r="N1309" s="222">
        <f>IF(ISBLANK(INDEX('Policy Characteristics'!H:H,MATCH($C1309,'Policy Characteristics'!$C:$C,0))),"",INDEX('Policy Characteristics'!H:H,MATCH($C1309,'Policy Characteristics'!$C:$C,0)))</f>
        <v>0.01</v>
      </c>
      <c r="O1309" s="354" t="str">
        <f>IF(ISBLANK(INDEX('Policy Characteristics'!I:I,MATCH($C1309,'Policy Characteristics'!$C:$C,0))),"",INDEX('Policy Characteristics'!I:I,MATCH($C1309,'Policy Characteristics'!$C:$C,0)))</f>
        <v>% of fuel shifted</v>
      </c>
      <c r="P1309" s="354" t="str">
        <f>IF(ISBLANK(INDEX('Policy Characteristics'!J:J,MATCH($C1309,'Policy Characteristics'!$C:$C,0))),"",INDEX('Policy Characteristics'!J:J,MATCH($C1309,'Policy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9" s="354" t="str">
        <f>IF(ISBLANK(INDEX('Policy Characteristics'!K:K,MATCH($C1309,'Policy Characteristics'!$C:$C,0))),"",INDEX('Policy Characteristics'!K:K,MATCH($C1309,'Policy Characteristics'!$C:$C,0)))</f>
        <v>industry-ag-main.html#fuel-switching</v>
      </c>
      <c r="R1309" s="354" t="str">
        <f>IF(ISBLANK(INDEX('Policy Characteristics'!L:L,MATCH($C1309,'Policy Characteristics'!$C:$C,0))),"",INDEX('Policy Characteristics'!L:L,MATCH($C1309,'Policy Characteristics'!$C:$C,0)))</f>
        <v>industry-elec-and-hydrogen.html</v>
      </c>
    </row>
    <row r="1310" spans="1:18" s="345" customFormat="1" ht="19.899999999999999" customHeight="1">
      <c r="A1310" s="354" t="str">
        <f>IF(ISBLANK(INDEX('Policy Characteristics'!A:A,MATCH($C1310,'Policy Characteristics'!$C:$C,0))),"",INDEX('Policy Characteristics'!A:A,MATCH($C1310,'Policy Characteristics'!$C:$C,0)))</f>
        <v>Industry</v>
      </c>
      <c r="B1310" s="366" t="str">
        <f>IF(ISBLANK(INDEX('Policy Characteristics'!B:B,MATCH($C1310,'Policy Characteristics'!$C:$C,0))),"",INDEX('Policy Characteristics'!B:B,MATCH($C1310,'Policy Characteristics'!$C:$C,0)))</f>
        <v>Hydrogen Combustion</v>
      </c>
      <c r="C1310" s="354" t="str">
        <f t="shared" si="48"/>
        <v>Fraction of Eligible Industrial Energy Use Shifted to Hydrogen</v>
      </c>
      <c r="D1310" s="348" t="s">
        <v>826</v>
      </c>
      <c r="E1310" t="s">
        <v>844</v>
      </c>
      <c r="F1310" t="s">
        <v>827</v>
      </c>
      <c r="G1310" s="253" t="s">
        <v>845</v>
      </c>
      <c r="H1310" s="18">
        <v>2205</v>
      </c>
      <c r="I1310" s="367" t="s">
        <v>670</v>
      </c>
      <c r="J1310" s="368" t="str">
        <f>IF(ISBLANK(INDEX('Policy Characteristics'!D:D,MATCH($C1310,'Policy Characteristics'!$C:$C,0))),"",INDEX('Policy Characteristics'!D:D,MATCH($C1310,'Policy Characteristics'!$C:$C,0)))</f>
        <v>Hydrogen Combustion</v>
      </c>
      <c r="K1310" s="354" t="str">
        <f>IF(ISBLANK(INDEX('Policy Characteristics'!E:E,MATCH($C1310,'Policy Characteristics'!$C:$C,0))),"",INDEX('Policy Characteristics'!E:E,MATCH($C1310,'Policy Characteristics'!$C:$C,0)))</f>
        <v>indst shift to hydrogen</v>
      </c>
      <c r="L1310" s="222">
        <f>IF(ISBLANK(INDEX('Policy Characteristics'!F:F,MATCH($C1310,'Policy Characteristics'!$C:$C,0))),"",INDEX('Policy Characteristics'!F:F,MATCH($C1310,'Policy Characteristics'!$C:$C,0)))</f>
        <v>0</v>
      </c>
      <c r="M1310" s="222">
        <f>IF(ISBLANK(INDEX('Policy Characteristics'!G:G,MATCH($C1310,'Policy Characteristics'!$C:$C,0))),"",INDEX('Policy Characteristics'!G:G,MATCH($C1310,'Policy Characteristics'!$C:$C,0)))</f>
        <v>1</v>
      </c>
      <c r="N1310" s="222">
        <f>IF(ISBLANK(INDEX('Policy Characteristics'!H:H,MATCH($C1310,'Policy Characteristics'!$C:$C,0))),"",INDEX('Policy Characteristics'!H:H,MATCH($C1310,'Policy Characteristics'!$C:$C,0)))</f>
        <v>0.01</v>
      </c>
      <c r="O1310" s="354" t="str">
        <f>IF(ISBLANK(INDEX('Policy Characteristics'!I:I,MATCH($C1310,'Policy Characteristics'!$C:$C,0))),"",INDEX('Policy Characteristics'!I:I,MATCH($C1310,'Policy Characteristics'!$C:$C,0)))</f>
        <v>% of fuel shifted</v>
      </c>
      <c r="P1310" s="354" t="str">
        <f>IF(ISBLANK(INDEX('Policy Characteristics'!J:J,MATCH($C1310,'Policy Characteristics'!$C:$C,0))),"",INDEX('Policy Characteristics'!J:J,MATCH($C1310,'Policy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0" s="354" t="str">
        <f>IF(ISBLANK(INDEX('Policy Characteristics'!K:K,MATCH($C1310,'Policy Characteristics'!$C:$C,0))),"",INDEX('Policy Characteristics'!K:K,MATCH($C1310,'Policy Characteristics'!$C:$C,0)))</f>
        <v>industry-ag-main.html#fuel-switching</v>
      </c>
      <c r="R1310" s="354" t="str">
        <f>IF(ISBLANK(INDEX('Policy Characteristics'!L:L,MATCH($C1310,'Policy Characteristics'!$C:$C,0))),"",INDEX('Policy Characteristics'!L:L,MATCH($C1310,'Policy Characteristics'!$C:$C,0)))</f>
        <v>industry-elec-and-hydrogen.html</v>
      </c>
    </row>
    <row r="1311" spans="1:18" s="345" customFormat="1" ht="19.899999999999999" customHeight="1">
      <c r="A1311" s="354" t="str">
        <f>IF(ISBLANK(INDEX('Policy Characteristics'!A:A,MATCH($C1311,'Policy Characteristics'!$C:$C,0))),"",INDEX('Policy Characteristics'!A:A,MATCH($C1311,'Policy Characteristics'!$C:$C,0)))</f>
        <v>Industry</v>
      </c>
      <c r="B1311" s="366" t="str">
        <f>IF(ISBLANK(INDEX('Policy Characteristics'!B:B,MATCH($C1311,'Policy Characteristics'!$C:$C,0))),"",INDEX('Policy Characteristics'!B:B,MATCH($C1311,'Policy Characteristics'!$C:$C,0)))</f>
        <v>Hydrogen Combustion</v>
      </c>
      <c r="C1311" s="354" t="str">
        <f t="shared" si="48"/>
        <v>Fraction of Eligible Industrial Energy Use Shifted to Hydrogen</v>
      </c>
      <c r="D1311" s="348" t="s">
        <v>826</v>
      </c>
      <c r="E1311" t="s">
        <v>846</v>
      </c>
      <c r="F1311" t="s">
        <v>827</v>
      </c>
      <c r="G1311" s="253" t="s">
        <v>847</v>
      </c>
      <c r="H1311" s="18">
        <v>2206</v>
      </c>
      <c r="I1311" s="367" t="s">
        <v>680</v>
      </c>
      <c r="J1311" s="368" t="str">
        <f>IF(ISBLANK(INDEX('Policy Characteristics'!D:D,MATCH($C1311,'Policy Characteristics'!$C:$C,0))),"",INDEX('Policy Characteristics'!D:D,MATCH($C1311,'Policy Characteristics'!$C:$C,0)))</f>
        <v>Hydrogen Combustion</v>
      </c>
      <c r="K1311" s="354" t="str">
        <f>IF(ISBLANK(INDEX('Policy Characteristics'!E:E,MATCH($C1311,'Policy Characteristics'!$C:$C,0))),"",INDEX('Policy Characteristics'!E:E,MATCH($C1311,'Policy Characteristics'!$C:$C,0)))</f>
        <v>indst shift to hydrogen</v>
      </c>
      <c r="L1311" s="222">
        <f>IF(ISBLANK(INDEX('Policy Characteristics'!F:F,MATCH($C1311,'Policy Characteristics'!$C:$C,0))),"",INDEX('Policy Characteristics'!F:F,MATCH($C1311,'Policy Characteristics'!$C:$C,0)))</f>
        <v>0</v>
      </c>
      <c r="M1311" s="222">
        <f>IF(ISBLANK(INDEX('Policy Characteristics'!G:G,MATCH($C1311,'Policy Characteristics'!$C:$C,0))),"",INDEX('Policy Characteristics'!G:G,MATCH($C1311,'Policy Characteristics'!$C:$C,0)))</f>
        <v>1</v>
      </c>
      <c r="N1311" s="222">
        <f>IF(ISBLANK(INDEX('Policy Characteristics'!H:H,MATCH($C1311,'Policy Characteristics'!$C:$C,0))),"",INDEX('Policy Characteristics'!H:H,MATCH($C1311,'Policy Characteristics'!$C:$C,0)))</f>
        <v>0.01</v>
      </c>
      <c r="O1311" s="354" t="str">
        <f>IF(ISBLANK(INDEX('Policy Characteristics'!I:I,MATCH($C1311,'Policy Characteristics'!$C:$C,0))),"",INDEX('Policy Characteristics'!I:I,MATCH($C1311,'Policy Characteristics'!$C:$C,0)))</f>
        <v>% of fuel shifted</v>
      </c>
      <c r="P1311" s="354" t="str">
        <f>IF(ISBLANK(INDEX('Policy Characteristics'!J:J,MATCH($C1311,'Policy Characteristics'!$C:$C,0))),"",INDEX('Policy Characteristics'!J:J,MATCH($C1311,'Policy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1" s="354" t="str">
        <f>IF(ISBLANK(INDEX('Policy Characteristics'!K:K,MATCH($C1311,'Policy Characteristics'!$C:$C,0))),"",INDEX('Policy Characteristics'!K:K,MATCH($C1311,'Policy Characteristics'!$C:$C,0)))</f>
        <v>industry-ag-main.html#fuel-switching</v>
      </c>
      <c r="R1311" s="354" t="str">
        <f>IF(ISBLANK(INDEX('Policy Characteristics'!L:L,MATCH($C1311,'Policy Characteristics'!$C:$C,0))),"",INDEX('Policy Characteristics'!L:L,MATCH($C1311,'Policy Characteristics'!$C:$C,0)))</f>
        <v>industry-elec-and-hydrogen.html</v>
      </c>
    </row>
    <row r="1312" spans="1:18" s="345" customFormat="1" ht="19.899999999999999" customHeight="1">
      <c r="A1312" s="354" t="str">
        <f>IF(ISBLANK(INDEX('Policy Characteristics'!A:A,MATCH($C1312,'Policy Characteristics'!$C:$C,0))),"",INDEX('Policy Characteristics'!A:A,MATCH($C1312,'Policy Characteristics'!$C:$C,0)))</f>
        <v>Industry</v>
      </c>
      <c r="B1312" s="366" t="str">
        <f>IF(ISBLANK(INDEX('Policy Characteristics'!B:B,MATCH($C1312,'Policy Characteristics'!$C:$C,0))),"",INDEX('Policy Characteristics'!B:B,MATCH($C1312,'Policy Characteristics'!$C:$C,0)))</f>
        <v>Hydrogen Combustion</v>
      </c>
      <c r="C1312" s="354" t="str">
        <f t="shared" si="48"/>
        <v>Fraction of Eligible Industrial Energy Use Shifted to Hydrogen</v>
      </c>
      <c r="D1312" s="348" t="s">
        <v>826</v>
      </c>
      <c r="E1312" t="s">
        <v>848</v>
      </c>
      <c r="F1312" t="s">
        <v>827</v>
      </c>
      <c r="G1312" s="253" t="s">
        <v>849</v>
      </c>
      <c r="H1312" s="18">
        <v>2207</v>
      </c>
      <c r="I1312" s="367" t="s">
        <v>670</v>
      </c>
      <c r="J1312" s="368" t="str">
        <f>IF(ISBLANK(INDEX('Policy Characteristics'!D:D,MATCH($C1312,'Policy Characteristics'!$C:$C,0))),"",INDEX('Policy Characteristics'!D:D,MATCH($C1312,'Policy Characteristics'!$C:$C,0)))</f>
        <v>Hydrogen Combustion</v>
      </c>
      <c r="K1312" s="354" t="str">
        <f>IF(ISBLANK(INDEX('Policy Characteristics'!E:E,MATCH($C1312,'Policy Characteristics'!$C:$C,0))),"",INDEX('Policy Characteristics'!E:E,MATCH($C1312,'Policy Characteristics'!$C:$C,0)))</f>
        <v>indst shift to hydrogen</v>
      </c>
      <c r="L1312" s="222">
        <f>IF(ISBLANK(INDEX('Policy Characteristics'!F:F,MATCH($C1312,'Policy Characteristics'!$C:$C,0))),"",INDEX('Policy Characteristics'!F:F,MATCH($C1312,'Policy Characteristics'!$C:$C,0)))</f>
        <v>0</v>
      </c>
      <c r="M1312" s="222">
        <f>IF(ISBLANK(INDEX('Policy Characteristics'!G:G,MATCH($C1312,'Policy Characteristics'!$C:$C,0))),"",INDEX('Policy Characteristics'!G:G,MATCH($C1312,'Policy Characteristics'!$C:$C,0)))</f>
        <v>1</v>
      </c>
      <c r="N1312" s="222">
        <f>IF(ISBLANK(INDEX('Policy Characteristics'!H:H,MATCH($C1312,'Policy Characteristics'!$C:$C,0))),"",INDEX('Policy Characteristics'!H:H,MATCH($C1312,'Policy Characteristics'!$C:$C,0)))</f>
        <v>0.01</v>
      </c>
      <c r="O1312" s="354" t="str">
        <f>IF(ISBLANK(INDEX('Policy Characteristics'!I:I,MATCH($C1312,'Policy Characteristics'!$C:$C,0))),"",INDEX('Policy Characteristics'!I:I,MATCH($C1312,'Policy Characteristics'!$C:$C,0)))</f>
        <v>% of fuel shifted</v>
      </c>
      <c r="P1312" s="354" t="str">
        <f>IF(ISBLANK(INDEX('Policy Characteristics'!J:J,MATCH($C1312,'Policy Characteristics'!$C:$C,0))),"",INDEX('Policy Characteristics'!J:J,MATCH($C1312,'Policy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2" s="354" t="str">
        <f>IF(ISBLANK(INDEX('Policy Characteristics'!K:K,MATCH($C1312,'Policy Characteristics'!$C:$C,0))),"",INDEX('Policy Characteristics'!K:K,MATCH($C1312,'Policy Characteristics'!$C:$C,0)))</f>
        <v>industry-ag-main.html#fuel-switching</v>
      </c>
      <c r="R1312" s="354" t="str">
        <f>IF(ISBLANK(INDEX('Policy Characteristics'!L:L,MATCH($C1312,'Policy Characteristics'!$C:$C,0))),"",INDEX('Policy Characteristics'!L:L,MATCH($C1312,'Policy Characteristics'!$C:$C,0)))</f>
        <v>industry-elec-and-hydrogen.html</v>
      </c>
    </row>
    <row r="1313" spans="1:18" s="345" customFormat="1" ht="19.899999999999999" customHeight="1">
      <c r="A1313" s="354" t="str">
        <f>IF(ISBLANK(INDEX('Policy Characteristics'!A:A,MATCH($C1313,'Policy Characteristics'!$C:$C,0))),"",INDEX('Policy Characteristics'!A:A,MATCH($C1313,'Policy Characteristics'!$C:$C,0)))</f>
        <v>Industry</v>
      </c>
      <c r="B1313" s="366" t="str">
        <f>IF(ISBLANK(INDEX('Policy Characteristics'!B:B,MATCH($C1313,'Policy Characteristics'!$C:$C,0))),"",INDEX('Policy Characteristics'!B:B,MATCH($C1313,'Policy Characteristics'!$C:$C,0)))</f>
        <v>Hydrogen Combustion</v>
      </c>
      <c r="C1313" s="354" t="str">
        <f t="shared" si="48"/>
        <v>Fraction of Eligible Industrial Energy Use Shifted to Hydrogen</v>
      </c>
      <c r="D1313" s="348" t="s">
        <v>826</v>
      </c>
      <c r="E1313" t="s">
        <v>850</v>
      </c>
      <c r="F1313" t="s">
        <v>827</v>
      </c>
      <c r="G1313" s="253" t="s">
        <v>851</v>
      </c>
      <c r="H1313" s="18">
        <v>2208</v>
      </c>
      <c r="I1313" s="367" t="s">
        <v>680</v>
      </c>
      <c r="J1313" s="368" t="str">
        <f>IF(ISBLANK(INDEX('Policy Characteristics'!D:D,MATCH($C1313,'Policy Characteristics'!$C:$C,0))),"",INDEX('Policy Characteristics'!D:D,MATCH($C1313,'Policy Characteristics'!$C:$C,0)))</f>
        <v>Hydrogen Combustion</v>
      </c>
      <c r="K1313" s="354" t="str">
        <f>IF(ISBLANK(INDEX('Policy Characteristics'!E:E,MATCH($C1313,'Policy Characteristics'!$C:$C,0))),"",INDEX('Policy Characteristics'!E:E,MATCH($C1313,'Policy Characteristics'!$C:$C,0)))</f>
        <v>indst shift to hydrogen</v>
      </c>
      <c r="L1313" s="222">
        <f>IF(ISBLANK(INDEX('Policy Characteristics'!F:F,MATCH($C1313,'Policy Characteristics'!$C:$C,0))),"",INDEX('Policy Characteristics'!F:F,MATCH($C1313,'Policy Characteristics'!$C:$C,0)))</f>
        <v>0</v>
      </c>
      <c r="M1313" s="222">
        <f>IF(ISBLANK(INDEX('Policy Characteristics'!G:G,MATCH($C1313,'Policy Characteristics'!$C:$C,0))),"",INDEX('Policy Characteristics'!G:G,MATCH($C1313,'Policy Characteristics'!$C:$C,0)))</f>
        <v>1</v>
      </c>
      <c r="N1313" s="222">
        <f>IF(ISBLANK(INDEX('Policy Characteristics'!H:H,MATCH($C1313,'Policy Characteristics'!$C:$C,0))),"",INDEX('Policy Characteristics'!H:H,MATCH($C1313,'Policy Characteristics'!$C:$C,0)))</f>
        <v>0.01</v>
      </c>
      <c r="O1313" s="354" t="str">
        <f>IF(ISBLANK(INDEX('Policy Characteristics'!I:I,MATCH($C1313,'Policy Characteristics'!$C:$C,0))),"",INDEX('Policy Characteristics'!I:I,MATCH($C1313,'Policy Characteristics'!$C:$C,0)))</f>
        <v>% of fuel shifted</v>
      </c>
      <c r="P1313" s="354" t="str">
        <f>IF(ISBLANK(INDEX('Policy Characteristics'!J:J,MATCH($C1313,'Policy Characteristics'!$C:$C,0))),"",INDEX('Policy Characteristics'!J:J,MATCH($C1313,'Policy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3" s="354" t="str">
        <f>IF(ISBLANK(INDEX('Policy Characteristics'!K:K,MATCH($C1313,'Policy Characteristics'!$C:$C,0))),"",INDEX('Policy Characteristics'!K:K,MATCH($C1313,'Policy Characteristics'!$C:$C,0)))</f>
        <v>industry-ag-main.html#fuel-switching</v>
      </c>
      <c r="R1313" s="354" t="str">
        <f>IF(ISBLANK(INDEX('Policy Characteristics'!L:L,MATCH($C1313,'Policy Characteristics'!$C:$C,0))),"",INDEX('Policy Characteristics'!L:L,MATCH($C1313,'Policy Characteristics'!$C:$C,0)))</f>
        <v>industry-elec-and-hydrogen.html</v>
      </c>
    </row>
    <row r="1314" spans="1:18" s="345" customFormat="1" ht="19.899999999999999" customHeight="1">
      <c r="A1314" s="354" t="str">
        <f>IF(ISBLANK(INDEX('Policy Characteristics'!A:A,MATCH($C1314,'Policy Characteristics'!$C:$C,0))),"",INDEX('Policy Characteristics'!A:A,MATCH($C1314,'Policy Characteristics'!$C:$C,0)))</f>
        <v>Industry</v>
      </c>
      <c r="B1314" s="366" t="str">
        <f>IF(ISBLANK(INDEX('Policy Characteristics'!B:B,MATCH($C1314,'Policy Characteristics'!$C:$C,0))),"",INDEX('Policy Characteristics'!B:B,MATCH($C1314,'Policy Characteristics'!$C:$C,0)))</f>
        <v>Hydrogen Combustion</v>
      </c>
      <c r="C1314" s="354" t="str">
        <f t="shared" si="48"/>
        <v>Fraction of Eligible Industrial Energy Use Shifted to Hydrogen</v>
      </c>
      <c r="D1314" s="348" t="s">
        <v>826</v>
      </c>
      <c r="E1314" t="s">
        <v>852</v>
      </c>
      <c r="F1314" t="s">
        <v>827</v>
      </c>
      <c r="G1314" s="253" t="s">
        <v>852</v>
      </c>
      <c r="H1314" s="18">
        <v>2209</v>
      </c>
      <c r="I1314" s="367" t="s">
        <v>680</v>
      </c>
      <c r="J1314" s="368" t="str">
        <f>IF(ISBLANK(INDEX('Policy Characteristics'!D:D,MATCH($C1314,'Policy Characteristics'!$C:$C,0))),"",INDEX('Policy Characteristics'!D:D,MATCH($C1314,'Policy Characteristics'!$C:$C,0)))</f>
        <v>Hydrogen Combustion</v>
      </c>
      <c r="K1314" s="354" t="str">
        <f>IF(ISBLANK(INDEX('Policy Characteristics'!E:E,MATCH($C1314,'Policy Characteristics'!$C:$C,0))),"",INDEX('Policy Characteristics'!E:E,MATCH($C1314,'Policy Characteristics'!$C:$C,0)))</f>
        <v>indst shift to hydrogen</v>
      </c>
      <c r="L1314" s="222">
        <f>IF(ISBLANK(INDEX('Policy Characteristics'!F:F,MATCH($C1314,'Policy Characteristics'!$C:$C,0))),"",INDEX('Policy Characteristics'!F:F,MATCH($C1314,'Policy Characteristics'!$C:$C,0)))</f>
        <v>0</v>
      </c>
      <c r="M1314" s="222">
        <f>IF(ISBLANK(INDEX('Policy Characteristics'!G:G,MATCH($C1314,'Policy Characteristics'!$C:$C,0))),"",INDEX('Policy Characteristics'!G:G,MATCH($C1314,'Policy Characteristics'!$C:$C,0)))</f>
        <v>1</v>
      </c>
      <c r="N1314" s="222">
        <f>IF(ISBLANK(INDEX('Policy Characteristics'!H:H,MATCH($C1314,'Policy Characteristics'!$C:$C,0))),"",INDEX('Policy Characteristics'!H:H,MATCH($C1314,'Policy Characteristics'!$C:$C,0)))</f>
        <v>0.01</v>
      </c>
      <c r="O1314" s="354" t="str">
        <f>IF(ISBLANK(INDEX('Policy Characteristics'!I:I,MATCH($C1314,'Policy Characteristics'!$C:$C,0))),"",INDEX('Policy Characteristics'!I:I,MATCH($C1314,'Policy Characteristics'!$C:$C,0)))</f>
        <v>% of fuel shifted</v>
      </c>
      <c r="P1314" s="354" t="str">
        <f>IF(ISBLANK(INDEX('Policy Characteristics'!J:J,MATCH($C1314,'Policy Characteristics'!$C:$C,0))),"",INDEX('Policy Characteristics'!J:J,MATCH($C1314,'Policy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4" s="354" t="str">
        <f>IF(ISBLANK(INDEX('Policy Characteristics'!K:K,MATCH($C1314,'Policy Characteristics'!$C:$C,0))),"",INDEX('Policy Characteristics'!K:K,MATCH($C1314,'Policy Characteristics'!$C:$C,0)))</f>
        <v>industry-ag-main.html#fuel-switching</v>
      </c>
      <c r="R1314" s="354" t="str">
        <f>IF(ISBLANK(INDEX('Policy Characteristics'!L:L,MATCH($C1314,'Policy Characteristics'!$C:$C,0))),"",INDEX('Policy Characteristics'!L:L,MATCH($C1314,'Policy Characteristics'!$C:$C,0)))</f>
        <v>industry-elec-and-hydrogen.html</v>
      </c>
    </row>
    <row r="1315" spans="1:18" s="345" customFormat="1" ht="19.899999999999999" customHeight="1">
      <c r="A1315" s="354" t="str">
        <f>IF(ISBLANK(INDEX('Policy Characteristics'!A:A,MATCH($C1315,'Policy Characteristics'!$C:$C,0))),"",INDEX('Policy Characteristics'!A:A,MATCH($C1315,'Policy Characteristics'!$C:$C,0)))</f>
        <v>Industry</v>
      </c>
      <c r="B1315" s="366" t="str">
        <f>IF(ISBLANK(INDEX('Policy Characteristics'!B:B,MATCH($C1315,'Policy Characteristics'!$C:$C,0))),"",INDEX('Policy Characteristics'!B:B,MATCH($C1315,'Policy Characteristics'!$C:$C,0)))</f>
        <v>Hydrogen Combustion</v>
      </c>
      <c r="C1315" s="354" t="str">
        <f t="shared" si="48"/>
        <v>Fraction of Eligible Industrial Energy Use Shifted to Hydrogen</v>
      </c>
      <c r="D1315" s="348" t="s">
        <v>828</v>
      </c>
      <c r="E1315" t="s">
        <v>838</v>
      </c>
      <c r="F1315" t="s">
        <v>829</v>
      </c>
      <c r="G1315" s="253" t="s">
        <v>839</v>
      </c>
      <c r="H1315" s="18">
        <v>2210</v>
      </c>
      <c r="I1315" s="367" t="s">
        <v>680</v>
      </c>
      <c r="J1315" s="368" t="str">
        <f>IF(ISBLANK(INDEX('Policy Characteristics'!D:D,MATCH($C1315,'Policy Characteristics'!$C:$C,0))),"",INDEX('Policy Characteristics'!D:D,MATCH($C1315,'Policy Characteristics'!$C:$C,0)))</f>
        <v>Hydrogen Combustion</v>
      </c>
      <c r="K1315" s="354" t="str">
        <f>IF(ISBLANK(INDEX('Policy Characteristics'!E:E,MATCH($C1315,'Policy Characteristics'!$C:$C,0))),"",INDEX('Policy Characteristics'!E:E,MATCH($C1315,'Policy Characteristics'!$C:$C,0)))</f>
        <v>indst shift to hydrogen</v>
      </c>
      <c r="L1315" s="222">
        <f>IF(ISBLANK(INDEX('Policy Characteristics'!F:F,MATCH($C1315,'Policy Characteristics'!$C:$C,0))),"",INDEX('Policy Characteristics'!F:F,MATCH($C1315,'Policy Characteristics'!$C:$C,0)))</f>
        <v>0</v>
      </c>
      <c r="M1315" s="222">
        <f>IF(ISBLANK(INDEX('Policy Characteristics'!G:G,MATCH($C1315,'Policy Characteristics'!$C:$C,0))),"",INDEX('Policy Characteristics'!G:G,MATCH($C1315,'Policy Characteristics'!$C:$C,0)))</f>
        <v>1</v>
      </c>
      <c r="N1315" s="222">
        <f>IF(ISBLANK(INDEX('Policy Characteristics'!H:H,MATCH($C1315,'Policy Characteristics'!$C:$C,0))),"",INDEX('Policy Characteristics'!H:H,MATCH($C1315,'Policy Characteristics'!$C:$C,0)))</f>
        <v>0.01</v>
      </c>
      <c r="O1315" s="354" t="str">
        <f>IF(ISBLANK(INDEX('Policy Characteristics'!I:I,MATCH($C1315,'Policy Characteristics'!$C:$C,0))),"",INDEX('Policy Characteristics'!I:I,MATCH($C1315,'Policy Characteristics'!$C:$C,0)))</f>
        <v>% of fuel shifted</v>
      </c>
      <c r="P1315" s="354" t="str">
        <f>IF(ISBLANK(INDEX('Policy Characteristics'!J:J,MATCH($C1315,'Policy Characteristics'!$C:$C,0))),"",INDEX('Policy Characteristics'!J:J,MATCH($C1315,'Policy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5" s="354" t="str">
        <f>IF(ISBLANK(INDEX('Policy Characteristics'!K:K,MATCH($C1315,'Policy Characteristics'!$C:$C,0))),"",INDEX('Policy Characteristics'!K:K,MATCH($C1315,'Policy Characteristics'!$C:$C,0)))</f>
        <v>industry-ag-main.html#fuel-switching</v>
      </c>
      <c r="R1315" s="354" t="str">
        <f>IF(ISBLANK(INDEX('Policy Characteristics'!L:L,MATCH($C1315,'Policy Characteristics'!$C:$C,0))),"",INDEX('Policy Characteristics'!L:L,MATCH($C1315,'Policy Characteristics'!$C:$C,0)))</f>
        <v>industry-elec-and-hydrogen.html</v>
      </c>
    </row>
    <row r="1316" spans="1:18" s="345" customFormat="1" ht="19.899999999999999" customHeight="1">
      <c r="A1316" s="354" t="str">
        <f>IF(ISBLANK(INDEX('Policy Characteristics'!A:A,MATCH($C1316,'Policy Characteristics'!$C:$C,0))),"",INDEX('Policy Characteristics'!A:A,MATCH($C1316,'Policy Characteristics'!$C:$C,0)))</f>
        <v>Industry</v>
      </c>
      <c r="B1316" s="366" t="str">
        <f>IF(ISBLANK(INDEX('Policy Characteristics'!B:B,MATCH($C1316,'Policy Characteristics'!$C:$C,0))),"",INDEX('Policy Characteristics'!B:B,MATCH($C1316,'Policy Characteristics'!$C:$C,0)))</f>
        <v>Hydrogen Combustion</v>
      </c>
      <c r="C1316" s="354" t="str">
        <f t="shared" si="48"/>
        <v>Fraction of Eligible Industrial Energy Use Shifted to Hydrogen</v>
      </c>
      <c r="D1316" s="348" t="s">
        <v>828</v>
      </c>
      <c r="E1316" t="s">
        <v>840</v>
      </c>
      <c r="F1316" t="s">
        <v>829</v>
      </c>
      <c r="G1316" s="253" t="s">
        <v>841</v>
      </c>
      <c r="H1316" s="18">
        <v>2211</v>
      </c>
      <c r="I1316" s="367" t="s">
        <v>680</v>
      </c>
      <c r="J1316" s="368" t="str">
        <f>IF(ISBLANK(INDEX('Policy Characteristics'!D:D,MATCH($C1316,'Policy Characteristics'!$C:$C,0))),"",INDEX('Policy Characteristics'!D:D,MATCH($C1316,'Policy Characteristics'!$C:$C,0)))</f>
        <v>Hydrogen Combustion</v>
      </c>
      <c r="K1316" s="354" t="str">
        <f>IF(ISBLANK(INDEX('Policy Characteristics'!E:E,MATCH($C1316,'Policy Characteristics'!$C:$C,0))),"",INDEX('Policy Characteristics'!E:E,MATCH($C1316,'Policy Characteristics'!$C:$C,0)))</f>
        <v>indst shift to hydrogen</v>
      </c>
      <c r="L1316" s="222">
        <f>IF(ISBLANK(INDEX('Policy Characteristics'!F:F,MATCH($C1316,'Policy Characteristics'!$C:$C,0))),"",INDEX('Policy Characteristics'!F:F,MATCH($C1316,'Policy Characteristics'!$C:$C,0)))</f>
        <v>0</v>
      </c>
      <c r="M1316" s="222">
        <f>IF(ISBLANK(INDEX('Policy Characteristics'!G:G,MATCH($C1316,'Policy Characteristics'!$C:$C,0))),"",INDEX('Policy Characteristics'!G:G,MATCH($C1316,'Policy Characteristics'!$C:$C,0)))</f>
        <v>1</v>
      </c>
      <c r="N1316" s="222">
        <f>IF(ISBLANK(INDEX('Policy Characteristics'!H:H,MATCH($C1316,'Policy Characteristics'!$C:$C,0))),"",INDEX('Policy Characteristics'!H:H,MATCH($C1316,'Policy Characteristics'!$C:$C,0)))</f>
        <v>0.01</v>
      </c>
      <c r="O1316" s="354" t="str">
        <f>IF(ISBLANK(INDEX('Policy Characteristics'!I:I,MATCH($C1316,'Policy Characteristics'!$C:$C,0))),"",INDEX('Policy Characteristics'!I:I,MATCH($C1316,'Policy Characteristics'!$C:$C,0)))</f>
        <v>% of fuel shifted</v>
      </c>
      <c r="P1316" s="354" t="str">
        <f>IF(ISBLANK(INDEX('Policy Characteristics'!J:J,MATCH($C1316,'Policy Characteristics'!$C:$C,0))),"",INDEX('Policy Characteristics'!J:J,MATCH($C1316,'Policy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6" s="354" t="str">
        <f>IF(ISBLANK(INDEX('Policy Characteristics'!K:K,MATCH($C1316,'Policy Characteristics'!$C:$C,0))),"",INDEX('Policy Characteristics'!K:K,MATCH($C1316,'Policy Characteristics'!$C:$C,0)))</f>
        <v>industry-ag-main.html#fuel-switching</v>
      </c>
      <c r="R1316" s="354" t="str">
        <f>IF(ISBLANK(INDEX('Policy Characteristics'!L:L,MATCH($C1316,'Policy Characteristics'!$C:$C,0))),"",INDEX('Policy Characteristics'!L:L,MATCH($C1316,'Policy Characteristics'!$C:$C,0)))</f>
        <v>industry-elec-and-hydrogen.html</v>
      </c>
    </row>
    <row r="1317" spans="1:18" s="345" customFormat="1" ht="19.899999999999999" customHeight="1">
      <c r="A1317" s="354" t="str">
        <f>IF(ISBLANK(INDEX('Policy Characteristics'!A:A,MATCH($C1317,'Policy Characteristics'!$C:$C,0))),"",INDEX('Policy Characteristics'!A:A,MATCH($C1317,'Policy Characteristics'!$C:$C,0)))</f>
        <v>Industry</v>
      </c>
      <c r="B1317" s="366" t="str">
        <f>IF(ISBLANK(INDEX('Policy Characteristics'!B:B,MATCH($C1317,'Policy Characteristics'!$C:$C,0))),"",INDEX('Policy Characteristics'!B:B,MATCH($C1317,'Policy Characteristics'!$C:$C,0)))</f>
        <v>Hydrogen Combustion</v>
      </c>
      <c r="C1317" s="354" t="str">
        <f t="shared" si="48"/>
        <v>Fraction of Eligible Industrial Energy Use Shifted to Hydrogen</v>
      </c>
      <c r="D1317" s="348" t="s">
        <v>828</v>
      </c>
      <c r="E1317" t="s">
        <v>842</v>
      </c>
      <c r="F1317" t="s">
        <v>829</v>
      </c>
      <c r="G1317" s="253" t="s">
        <v>843</v>
      </c>
      <c r="H1317" s="18">
        <v>2212</v>
      </c>
      <c r="I1317" s="367" t="s">
        <v>680</v>
      </c>
      <c r="J1317" s="368" t="str">
        <f>IF(ISBLANK(INDEX('Policy Characteristics'!D:D,MATCH($C1317,'Policy Characteristics'!$C:$C,0))),"",INDEX('Policy Characteristics'!D:D,MATCH($C1317,'Policy Characteristics'!$C:$C,0)))</f>
        <v>Hydrogen Combustion</v>
      </c>
      <c r="K1317" s="354" t="str">
        <f>IF(ISBLANK(INDEX('Policy Characteristics'!E:E,MATCH($C1317,'Policy Characteristics'!$C:$C,0))),"",INDEX('Policy Characteristics'!E:E,MATCH($C1317,'Policy Characteristics'!$C:$C,0)))</f>
        <v>indst shift to hydrogen</v>
      </c>
      <c r="L1317" s="222">
        <f>IF(ISBLANK(INDEX('Policy Characteristics'!F:F,MATCH($C1317,'Policy Characteristics'!$C:$C,0))),"",INDEX('Policy Characteristics'!F:F,MATCH($C1317,'Policy Characteristics'!$C:$C,0)))</f>
        <v>0</v>
      </c>
      <c r="M1317" s="222">
        <f>IF(ISBLANK(INDEX('Policy Characteristics'!G:G,MATCH($C1317,'Policy Characteristics'!$C:$C,0))),"",INDEX('Policy Characteristics'!G:G,MATCH($C1317,'Policy Characteristics'!$C:$C,0)))</f>
        <v>1</v>
      </c>
      <c r="N1317" s="222">
        <f>IF(ISBLANK(INDEX('Policy Characteristics'!H:H,MATCH($C1317,'Policy Characteristics'!$C:$C,0))),"",INDEX('Policy Characteristics'!H:H,MATCH($C1317,'Policy Characteristics'!$C:$C,0)))</f>
        <v>0.01</v>
      </c>
      <c r="O1317" s="354" t="str">
        <f>IF(ISBLANK(INDEX('Policy Characteristics'!I:I,MATCH($C1317,'Policy Characteristics'!$C:$C,0))),"",INDEX('Policy Characteristics'!I:I,MATCH($C1317,'Policy Characteristics'!$C:$C,0)))</f>
        <v>% of fuel shifted</v>
      </c>
      <c r="P1317" s="354" t="str">
        <f>IF(ISBLANK(INDEX('Policy Characteristics'!J:J,MATCH($C1317,'Policy Characteristics'!$C:$C,0))),"",INDEX('Policy Characteristics'!J:J,MATCH($C1317,'Policy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7" s="354" t="str">
        <f>IF(ISBLANK(INDEX('Policy Characteristics'!K:K,MATCH($C1317,'Policy Characteristics'!$C:$C,0))),"",INDEX('Policy Characteristics'!K:K,MATCH($C1317,'Policy Characteristics'!$C:$C,0)))</f>
        <v>industry-ag-main.html#fuel-switching</v>
      </c>
      <c r="R1317" s="354" t="str">
        <f>IF(ISBLANK(INDEX('Policy Characteristics'!L:L,MATCH($C1317,'Policy Characteristics'!$C:$C,0))),"",INDEX('Policy Characteristics'!L:L,MATCH($C1317,'Policy Characteristics'!$C:$C,0)))</f>
        <v>industry-elec-and-hydrogen.html</v>
      </c>
    </row>
    <row r="1318" spans="1:18" s="345" customFormat="1" ht="19.899999999999999" customHeight="1">
      <c r="A1318" s="354" t="str">
        <f>IF(ISBLANK(INDEX('Policy Characteristics'!A:A,MATCH($C1318,'Policy Characteristics'!$C:$C,0))),"",INDEX('Policy Characteristics'!A:A,MATCH($C1318,'Policy Characteristics'!$C:$C,0)))</f>
        <v>Industry</v>
      </c>
      <c r="B1318" s="366" t="str">
        <f>IF(ISBLANK(INDEX('Policy Characteristics'!B:B,MATCH($C1318,'Policy Characteristics'!$C:$C,0))),"",INDEX('Policy Characteristics'!B:B,MATCH($C1318,'Policy Characteristics'!$C:$C,0)))</f>
        <v>Hydrogen Combustion</v>
      </c>
      <c r="C1318" s="354" t="str">
        <f t="shared" si="48"/>
        <v>Fraction of Eligible Industrial Energy Use Shifted to Hydrogen</v>
      </c>
      <c r="D1318" s="348" t="s">
        <v>828</v>
      </c>
      <c r="E1318" t="s">
        <v>844</v>
      </c>
      <c r="F1318" t="s">
        <v>829</v>
      </c>
      <c r="G1318" s="253" t="s">
        <v>845</v>
      </c>
      <c r="H1318" s="18">
        <v>2213</v>
      </c>
      <c r="I1318" s="367" t="s">
        <v>680</v>
      </c>
      <c r="J1318" s="368" t="str">
        <f>IF(ISBLANK(INDEX('Policy Characteristics'!D:D,MATCH($C1318,'Policy Characteristics'!$C:$C,0))),"",INDEX('Policy Characteristics'!D:D,MATCH($C1318,'Policy Characteristics'!$C:$C,0)))</f>
        <v>Hydrogen Combustion</v>
      </c>
      <c r="K1318" s="354" t="str">
        <f>IF(ISBLANK(INDEX('Policy Characteristics'!E:E,MATCH($C1318,'Policy Characteristics'!$C:$C,0))),"",INDEX('Policy Characteristics'!E:E,MATCH($C1318,'Policy Characteristics'!$C:$C,0)))</f>
        <v>indst shift to hydrogen</v>
      </c>
      <c r="L1318" s="222">
        <f>IF(ISBLANK(INDEX('Policy Characteristics'!F:F,MATCH($C1318,'Policy Characteristics'!$C:$C,0))),"",INDEX('Policy Characteristics'!F:F,MATCH($C1318,'Policy Characteristics'!$C:$C,0)))</f>
        <v>0</v>
      </c>
      <c r="M1318" s="222">
        <f>IF(ISBLANK(INDEX('Policy Characteristics'!G:G,MATCH($C1318,'Policy Characteristics'!$C:$C,0))),"",INDEX('Policy Characteristics'!G:G,MATCH($C1318,'Policy Characteristics'!$C:$C,0)))</f>
        <v>1</v>
      </c>
      <c r="N1318" s="222">
        <f>IF(ISBLANK(INDEX('Policy Characteristics'!H:H,MATCH($C1318,'Policy Characteristics'!$C:$C,0))),"",INDEX('Policy Characteristics'!H:H,MATCH($C1318,'Policy Characteristics'!$C:$C,0)))</f>
        <v>0.01</v>
      </c>
      <c r="O1318" s="354" t="str">
        <f>IF(ISBLANK(INDEX('Policy Characteristics'!I:I,MATCH($C1318,'Policy Characteristics'!$C:$C,0))),"",INDEX('Policy Characteristics'!I:I,MATCH($C1318,'Policy Characteristics'!$C:$C,0)))</f>
        <v>% of fuel shifted</v>
      </c>
      <c r="P1318" s="354" t="str">
        <f>IF(ISBLANK(INDEX('Policy Characteristics'!J:J,MATCH($C1318,'Policy Characteristics'!$C:$C,0))),"",INDEX('Policy Characteristics'!J:J,MATCH($C1318,'Policy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8" s="354" t="str">
        <f>IF(ISBLANK(INDEX('Policy Characteristics'!K:K,MATCH($C1318,'Policy Characteristics'!$C:$C,0))),"",INDEX('Policy Characteristics'!K:K,MATCH($C1318,'Policy Characteristics'!$C:$C,0)))</f>
        <v>industry-ag-main.html#fuel-switching</v>
      </c>
      <c r="R1318" s="354" t="str">
        <f>IF(ISBLANK(INDEX('Policy Characteristics'!L:L,MATCH($C1318,'Policy Characteristics'!$C:$C,0))),"",INDEX('Policy Characteristics'!L:L,MATCH($C1318,'Policy Characteristics'!$C:$C,0)))</f>
        <v>industry-elec-and-hydrogen.html</v>
      </c>
    </row>
    <row r="1319" spans="1:18" s="345" customFormat="1" ht="19.899999999999999" customHeight="1">
      <c r="A1319" s="354" t="str">
        <f>IF(ISBLANK(INDEX('Policy Characteristics'!A:A,MATCH($C1319,'Policy Characteristics'!$C:$C,0))),"",INDEX('Policy Characteristics'!A:A,MATCH($C1319,'Policy Characteristics'!$C:$C,0)))</f>
        <v>Industry</v>
      </c>
      <c r="B1319" s="366" t="str">
        <f>IF(ISBLANK(INDEX('Policy Characteristics'!B:B,MATCH($C1319,'Policy Characteristics'!$C:$C,0))),"",INDEX('Policy Characteristics'!B:B,MATCH($C1319,'Policy Characteristics'!$C:$C,0)))</f>
        <v>Hydrogen Combustion</v>
      </c>
      <c r="C1319" s="354" t="str">
        <f t="shared" si="48"/>
        <v>Fraction of Eligible Industrial Energy Use Shifted to Hydrogen</v>
      </c>
      <c r="D1319" s="348" t="s">
        <v>828</v>
      </c>
      <c r="E1319" t="s">
        <v>846</v>
      </c>
      <c r="F1319" t="s">
        <v>829</v>
      </c>
      <c r="G1319" s="253" t="s">
        <v>847</v>
      </c>
      <c r="H1319" s="18">
        <v>2214</v>
      </c>
      <c r="I1319" s="367" t="s">
        <v>680</v>
      </c>
      <c r="J1319" s="368" t="str">
        <f>IF(ISBLANK(INDEX('Policy Characteristics'!D:D,MATCH($C1319,'Policy Characteristics'!$C:$C,0))),"",INDEX('Policy Characteristics'!D:D,MATCH($C1319,'Policy Characteristics'!$C:$C,0)))</f>
        <v>Hydrogen Combustion</v>
      </c>
      <c r="K1319" s="354" t="str">
        <f>IF(ISBLANK(INDEX('Policy Characteristics'!E:E,MATCH($C1319,'Policy Characteristics'!$C:$C,0))),"",INDEX('Policy Characteristics'!E:E,MATCH($C1319,'Policy Characteristics'!$C:$C,0)))</f>
        <v>indst shift to hydrogen</v>
      </c>
      <c r="L1319" s="222">
        <f>IF(ISBLANK(INDEX('Policy Characteristics'!F:F,MATCH($C1319,'Policy Characteristics'!$C:$C,0))),"",INDEX('Policy Characteristics'!F:F,MATCH($C1319,'Policy Characteristics'!$C:$C,0)))</f>
        <v>0</v>
      </c>
      <c r="M1319" s="222">
        <f>IF(ISBLANK(INDEX('Policy Characteristics'!G:G,MATCH($C1319,'Policy Characteristics'!$C:$C,0))),"",INDEX('Policy Characteristics'!G:G,MATCH($C1319,'Policy Characteristics'!$C:$C,0)))</f>
        <v>1</v>
      </c>
      <c r="N1319" s="222">
        <f>IF(ISBLANK(INDEX('Policy Characteristics'!H:H,MATCH($C1319,'Policy Characteristics'!$C:$C,0))),"",INDEX('Policy Characteristics'!H:H,MATCH($C1319,'Policy Characteristics'!$C:$C,0)))</f>
        <v>0.01</v>
      </c>
      <c r="O1319" s="354" t="str">
        <f>IF(ISBLANK(INDEX('Policy Characteristics'!I:I,MATCH($C1319,'Policy Characteristics'!$C:$C,0))),"",INDEX('Policy Characteristics'!I:I,MATCH($C1319,'Policy Characteristics'!$C:$C,0)))</f>
        <v>% of fuel shifted</v>
      </c>
      <c r="P1319" s="354" t="str">
        <f>IF(ISBLANK(INDEX('Policy Characteristics'!J:J,MATCH($C1319,'Policy Characteristics'!$C:$C,0))),"",INDEX('Policy Characteristics'!J:J,MATCH($C1319,'Policy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9" s="354" t="str">
        <f>IF(ISBLANK(INDEX('Policy Characteristics'!K:K,MATCH($C1319,'Policy Characteristics'!$C:$C,0))),"",INDEX('Policy Characteristics'!K:K,MATCH($C1319,'Policy Characteristics'!$C:$C,0)))</f>
        <v>industry-ag-main.html#fuel-switching</v>
      </c>
      <c r="R1319" s="354" t="str">
        <f>IF(ISBLANK(INDEX('Policy Characteristics'!L:L,MATCH($C1319,'Policy Characteristics'!$C:$C,0))),"",INDEX('Policy Characteristics'!L:L,MATCH($C1319,'Policy Characteristics'!$C:$C,0)))</f>
        <v>industry-elec-and-hydrogen.html</v>
      </c>
    </row>
    <row r="1320" spans="1:18" s="345" customFormat="1" ht="19.899999999999999" customHeight="1">
      <c r="A1320" s="354" t="str">
        <f>IF(ISBLANK(INDEX('Policy Characteristics'!A:A,MATCH($C1320,'Policy Characteristics'!$C:$C,0))),"",INDEX('Policy Characteristics'!A:A,MATCH($C1320,'Policy Characteristics'!$C:$C,0)))</f>
        <v>Industry</v>
      </c>
      <c r="B1320" s="366" t="str">
        <f>IF(ISBLANK(INDEX('Policy Characteristics'!B:B,MATCH($C1320,'Policy Characteristics'!$C:$C,0))),"",INDEX('Policy Characteristics'!B:B,MATCH($C1320,'Policy Characteristics'!$C:$C,0)))</f>
        <v>Hydrogen Combustion</v>
      </c>
      <c r="C1320" s="354" t="str">
        <f t="shared" si="48"/>
        <v>Fraction of Eligible Industrial Energy Use Shifted to Hydrogen</v>
      </c>
      <c r="D1320" s="348" t="s">
        <v>828</v>
      </c>
      <c r="E1320" t="s">
        <v>848</v>
      </c>
      <c r="F1320" t="s">
        <v>829</v>
      </c>
      <c r="G1320" s="253" t="s">
        <v>849</v>
      </c>
      <c r="H1320" s="18">
        <v>2215</v>
      </c>
      <c r="I1320" s="367" t="s">
        <v>670</v>
      </c>
      <c r="J1320" s="368" t="str">
        <f>IF(ISBLANK(INDEX('Policy Characteristics'!D:D,MATCH($C1320,'Policy Characteristics'!$C:$C,0))),"",INDEX('Policy Characteristics'!D:D,MATCH($C1320,'Policy Characteristics'!$C:$C,0)))</f>
        <v>Hydrogen Combustion</v>
      </c>
      <c r="K1320" s="354" t="str">
        <f>IF(ISBLANK(INDEX('Policy Characteristics'!E:E,MATCH($C1320,'Policy Characteristics'!$C:$C,0))),"",INDEX('Policy Characteristics'!E:E,MATCH($C1320,'Policy Characteristics'!$C:$C,0)))</f>
        <v>indst shift to hydrogen</v>
      </c>
      <c r="L1320" s="222">
        <f>IF(ISBLANK(INDEX('Policy Characteristics'!F:F,MATCH($C1320,'Policy Characteristics'!$C:$C,0))),"",INDEX('Policy Characteristics'!F:F,MATCH($C1320,'Policy Characteristics'!$C:$C,0)))</f>
        <v>0</v>
      </c>
      <c r="M1320" s="222">
        <f>IF(ISBLANK(INDEX('Policy Characteristics'!G:G,MATCH($C1320,'Policy Characteristics'!$C:$C,0))),"",INDEX('Policy Characteristics'!G:G,MATCH($C1320,'Policy Characteristics'!$C:$C,0)))</f>
        <v>1</v>
      </c>
      <c r="N1320" s="222">
        <f>IF(ISBLANK(INDEX('Policy Characteristics'!H:H,MATCH($C1320,'Policy Characteristics'!$C:$C,0))),"",INDEX('Policy Characteristics'!H:H,MATCH($C1320,'Policy Characteristics'!$C:$C,0)))</f>
        <v>0.01</v>
      </c>
      <c r="O1320" s="354" t="str">
        <f>IF(ISBLANK(INDEX('Policy Characteristics'!I:I,MATCH($C1320,'Policy Characteristics'!$C:$C,0))),"",INDEX('Policy Characteristics'!I:I,MATCH($C1320,'Policy Characteristics'!$C:$C,0)))</f>
        <v>% of fuel shifted</v>
      </c>
      <c r="P1320" s="354" t="str">
        <f>IF(ISBLANK(INDEX('Policy Characteristics'!J:J,MATCH($C1320,'Policy Characteristics'!$C:$C,0))),"",INDEX('Policy Characteristics'!J:J,MATCH($C1320,'Policy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20" s="354" t="str">
        <f>IF(ISBLANK(INDEX('Policy Characteristics'!K:K,MATCH($C1320,'Policy Characteristics'!$C:$C,0))),"",INDEX('Policy Characteristics'!K:K,MATCH($C1320,'Policy Characteristics'!$C:$C,0)))</f>
        <v>industry-ag-main.html#fuel-switching</v>
      </c>
      <c r="R1320" s="354" t="str">
        <f>IF(ISBLANK(INDEX('Policy Characteristics'!L:L,MATCH($C1320,'Policy Characteristics'!$C:$C,0))),"",INDEX('Policy Characteristics'!L:L,MATCH($C1320,'Policy Characteristics'!$C:$C,0)))</f>
        <v>industry-elec-and-hydrogen.html</v>
      </c>
    </row>
    <row r="1321" spans="1:18" s="345" customFormat="1" ht="19.899999999999999" customHeight="1">
      <c r="A1321" s="354" t="str">
        <f>IF(ISBLANK(INDEX('Policy Characteristics'!A:A,MATCH($C1321,'Policy Characteristics'!$C:$C,0))),"",INDEX('Policy Characteristics'!A:A,MATCH($C1321,'Policy Characteristics'!$C:$C,0)))</f>
        <v>Industry</v>
      </c>
      <c r="B1321" s="366" t="str">
        <f>IF(ISBLANK(INDEX('Policy Characteristics'!B:B,MATCH($C1321,'Policy Characteristics'!$C:$C,0))),"",INDEX('Policy Characteristics'!B:B,MATCH($C1321,'Policy Characteristics'!$C:$C,0)))</f>
        <v>Hydrogen Combustion</v>
      </c>
      <c r="C1321" s="354" t="str">
        <f t="shared" si="48"/>
        <v>Fraction of Eligible Industrial Energy Use Shifted to Hydrogen</v>
      </c>
      <c r="D1321" s="348" t="s">
        <v>828</v>
      </c>
      <c r="E1321" t="s">
        <v>850</v>
      </c>
      <c r="F1321" t="s">
        <v>829</v>
      </c>
      <c r="G1321" s="253" t="s">
        <v>851</v>
      </c>
      <c r="H1321" s="18">
        <v>2216</v>
      </c>
      <c r="I1321" s="367" t="s">
        <v>680</v>
      </c>
      <c r="J1321" s="368" t="str">
        <f>IF(ISBLANK(INDEX('Policy Characteristics'!D:D,MATCH($C1321,'Policy Characteristics'!$C:$C,0))),"",INDEX('Policy Characteristics'!D:D,MATCH($C1321,'Policy Characteristics'!$C:$C,0)))</f>
        <v>Hydrogen Combustion</v>
      </c>
      <c r="K1321" s="354" t="str">
        <f>IF(ISBLANK(INDEX('Policy Characteristics'!E:E,MATCH($C1321,'Policy Characteristics'!$C:$C,0))),"",INDEX('Policy Characteristics'!E:E,MATCH($C1321,'Policy Characteristics'!$C:$C,0)))</f>
        <v>indst shift to hydrogen</v>
      </c>
      <c r="L1321" s="222">
        <f>IF(ISBLANK(INDEX('Policy Characteristics'!F:F,MATCH($C1321,'Policy Characteristics'!$C:$C,0))),"",INDEX('Policy Characteristics'!F:F,MATCH($C1321,'Policy Characteristics'!$C:$C,0)))</f>
        <v>0</v>
      </c>
      <c r="M1321" s="222">
        <f>IF(ISBLANK(INDEX('Policy Characteristics'!G:G,MATCH($C1321,'Policy Characteristics'!$C:$C,0))),"",INDEX('Policy Characteristics'!G:G,MATCH($C1321,'Policy Characteristics'!$C:$C,0)))</f>
        <v>1</v>
      </c>
      <c r="N1321" s="222">
        <f>IF(ISBLANK(INDEX('Policy Characteristics'!H:H,MATCH($C1321,'Policy Characteristics'!$C:$C,0))),"",INDEX('Policy Characteristics'!H:H,MATCH($C1321,'Policy Characteristics'!$C:$C,0)))</f>
        <v>0.01</v>
      </c>
      <c r="O1321" s="354" t="str">
        <f>IF(ISBLANK(INDEX('Policy Characteristics'!I:I,MATCH($C1321,'Policy Characteristics'!$C:$C,0))),"",INDEX('Policy Characteristics'!I:I,MATCH($C1321,'Policy Characteristics'!$C:$C,0)))</f>
        <v>% of fuel shifted</v>
      </c>
      <c r="P1321" s="354" t="str">
        <f>IF(ISBLANK(INDEX('Policy Characteristics'!J:J,MATCH($C1321,'Policy Characteristics'!$C:$C,0))),"",INDEX('Policy Characteristics'!J:J,MATCH($C1321,'Policy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21" s="354" t="str">
        <f>IF(ISBLANK(INDEX('Policy Characteristics'!K:K,MATCH($C1321,'Policy Characteristics'!$C:$C,0))),"",INDEX('Policy Characteristics'!K:K,MATCH($C1321,'Policy Characteristics'!$C:$C,0)))</f>
        <v>industry-ag-main.html#fuel-switching</v>
      </c>
      <c r="R1321" s="354" t="str">
        <f>IF(ISBLANK(INDEX('Policy Characteristics'!L:L,MATCH($C1321,'Policy Characteristics'!$C:$C,0))),"",INDEX('Policy Characteristics'!L:L,MATCH($C1321,'Policy Characteristics'!$C:$C,0)))</f>
        <v>industry-elec-and-hydrogen.html</v>
      </c>
    </row>
    <row r="1322" spans="1:18" s="345" customFormat="1" ht="19.899999999999999" customHeight="1">
      <c r="A1322" s="354" t="str">
        <f>IF(ISBLANK(INDEX('Policy Characteristics'!A:A,MATCH($C1322,'Policy Characteristics'!$C:$C,0))),"",INDEX('Policy Characteristics'!A:A,MATCH($C1322,'Policy Characteristics'!$C:$C,0)))</f>
        <v>Industry</v>
      </c>
      <c r="B1322" s="366" t="str">
        <f>IF(ISBLANK(INDEX('Policy Characteristics'!B:B,MATCH($C1322,'Policy Characteristics'!$C:$C,0))),"",INDEX('Policy Characteristics'!B:B,MATCH($C1322,'Policy Characteristics'!$C:$C,0)))</f>
        <v>Hydrogen Combustion</v>
      </c>
      <c r="C1322" s="354" t="str">
        <f t="shared" si="48"/>
        <v>Fraction of Eligible Industrial Energy Use Shifted to Hydrogen</v>
      </c>
      <c r="D1322" s="348" t="s">
        <v>828</v>
      </c>
      <c r="E1322" t="s">
        <v>852</v>
      </c>
      <c r="F1322" t="s">
        <v>829</v>
      </c>
      <c r="G1322" s="253" t="s">
        <v>852</v>
      </c>
      <c r="H1322" s="18">
        <v>2217</v>
      </c>
      <c r="I1322" s="367" t="s">
        <v>680</v>
      </c>
      <c r="J1322" s="368" t="str">
        <f>IF(ISBLANK(INDEX('Policy Characteristics'!D:D,MATCH($C1322,'Policy Characteristics'!$C:$C,0))),"",INDEX('Policy Characteristics'!D:D,MATCH($C1322,'Policy Characteristics'!$C:$C,0)))</f>
        <v>Hydrogen Combustion</v>
      </c>
      <c r="K1322" s="354" t="str">
        <f>IF(ISBLANK(INDEX('Policy Characteristics'!E:E,MATCH($C1322,'Policy Characteristics'!$C:$C,0))),"",INDEX('Policy Characteristics'!E:E,MATCH($C1322,'Policy Characteristics'!$C:$C,0)))</f>
        <v>indst shift to hydrogen</v>
      </c>
      <c r="L1322" s="222">
        <f>IF(ISBLANK(INDEX('Policy Characteristics'!F:F,MATCH($C1322,'Policy Characteristics'!$C:$C,0))),"",INDEX('Policy Characteristics'!F:F,MATCH($C1322,'Policy Characteristics'!$C:$C,0)))</f>
        <v>0</v>
      </c>
      <c r="M1322" s="222">
        <f>IF(ISBLANK(INDEX('Policy Characteristics'!G:G,MATCH($C1322,'Policy Characteristics'!$C:$C,0))),"",INDEX('Policy Characteristics'!G:G,MATCH($C1322,'Policy Characteristics'!$C:$C,0)))</f>
        <v>1</v>
      </c>
      <c r="N1322" s="222">
        <f>IF(ISBLANK(INDEX('Policy Characteristics'!H:H,MATCH($C1322,'Policy Characteristics'!$C:$C,0))),"",INDEX('Policy Characteristics'!H:H,MATCH($C1322,'Policy Characteristics'!$C:$C,0)))</f>
        <v>0.01</v>
      </c>
      <c r="O1322" s="354" t="str">
        <f>IF(ISBLANK(INDEX('Policy Characteristics'!I:I,MATCH($C1322,'Policy Characteristics'!$C:$C,0))),"",INDEX('Policy Characteristics'!I:I,MATCH($C1322,'Policy Characteristics'!$C:$C,0)))</f>
        <v>% of fuel shifted</v>
      </c>
      <c r="P1322" s="354" t="str">
        <f>IF(ISBLANK(INDEX('Policy Characteristics'!J:J,MATCH($C1322,'Policy Characteristics'!$C:$C,0))),"",INDEX('Policy Characteristics'!J:J,MATCH($C1322,'Policy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22" s="354" t="str">
        <f>IF(ISBLANK(INDEX('Policy Characteristics'!K:K,MATCH($C1322,'Policy Characteristics'!$C:$C,0))),"",INDEX('Policy Characteristics'!K:K,MATCH($C1322,'Policy Characteristics'!$C:$C,0)))</f>
        <v>industry-ag-main.html#fuel-switching</v>
      </c>
      <c r="R1322" s="354" t="str">
        <f>IF(ISBLANK(INDEX('Policy Characteristics'!L:L,MATCH($C1322,'Policy Characteristics'!$C:$C,0))),"",INDEX('Policy Characteristics'!L:L,MATCH($C1322,'Policy Characteristics'!$C:$C,0)))</f>
        <v>industry-elec-and-hydrogen.html</v>
      </c>
    </row>
    <row r="1323" spans="1:18" s="345" customFormat="1" ht="19.899999999999999" customHeight="1">
      <c r="A1323" s="354" t="str">
        <f>IF(ISBLANK(INDEX('Policy Characteristics'!A:A,MATCH($C1323,'Policy Characteristics'!$C:$C,0))),"",INDEX('Policy Characteristics'!A:A,MATCH($C1323,'Policy Characteristics'!$C:$C,0)))</f>
        <v>Industry</v>
      </c>
      <c r="B1323" s="366" t="str">
        <f>IF(ISBLANK(INDEX('Policy Characteristics'!B:B,MATCH($C1323,'Policy Characteristics'!$C:$C,0))),"",INDEX('Policy Characteristics'!B:B,MATCH($C1323,'Policy Characteristics'!$C:$C,0)))</f>
        <v>Hydrogen Combustion</v>
      </c>
      <c r="C1323" s="354" t="str">
        <f t="shared" si="48"/>
        <v>Fraction of Eligible Industrial Energy Use Shifted to Hydrogen</v>
      </c>
      <c r="D1323" s="348" t="s">
        <v>830</v>
      </c>
      <c r="E1323" t="s">
        <v>838</v>
      </c>
      <c r="F1323" t="s">
        <v>831</v>
      </c>
      <c r="G1323" s="253" t="s">
        <v>839</v>
      </c>
      <c r="H1323" s="18">
        <v>2218</v>
      </c>
      <c r="I1323" s="367" t="s">
        <v>670</v>
      </c>
      <c r="J1323" s="368" t="str">
        <f>IF(ISBLANK(INDEX('Policy Characteristics'!D:D,MATCH($C1323,'Policy Characteristics'!$C:$C,0))),"",INDEX('Policy Characteristics'!D:D,MATCH($C1323,'Policy Characteristics'!$C:$C,0)))</f>
        <v>Hydrogen Combustion</v>
      </c>
      <c r="K1323" s="354" t="str">
        <f>IF(ISBLANK(INDEX('Policy Characteristics'!E:E,MATCH($C1323,'Policy Characteristics'!$C:$C,0))),"",INDEX('Policy Characteristics'!E:E,MATCH($C1323,'Policy Characteristics'!$C:$C,0)))</f>
        <v>indst shift to hydrogen</v>
      </c>
      <c r="L1323" s="222">
        <f>IF(ISBLANK(INDEX('Policy Characteristics'!F:F,MATCH($C1323,'Policy Characteristics'!$C:$C,0))),"",INDEX('Policy Characteristics'!F:F,MATCH($C1323,'Policy Characteristics'!$C:$C,0)))</f>
        <v>0</v>
      </c>
      <c r="M1323" s="222">
        <f>IF(ISBLANK(INDEX('Policy Characteristics'!G:G,MATCH($C1323,'Policy Characteristics'!$C:$C,0))),"",INDEX('Policy Characteristics'!G:G,MATCH($C1323,'Policy Characteristics'!$C:$C,0)))</f>
        <v>1</v>
      </c>
      <c r="N1323" s="222">
        <f>IF(ISBLANK(INDEX('Policy Characteristics'!H:H,MATCH($C1323,'Policy Characteristics'!$C:$C,0))),"",INDEX('Policy Characteristics'!H:H,MATCH($C1323,'Policy Characteristics'!$C:$C,0)))</f>
        <v>0.01</v>
      </c>
      <c r="O1323" s="354" t="str">
        <f>IF(ISBLANK(INDEX('Policy Characteristics'!I:I,MATCH($C1323,'Policy Characteristics'!$C:$C,0))),"",INDEX('Policy Characteristics'!I:I,MATCH($C1323,'Policy Characteristics'!$C:$C,0)))</f>
        <v>% of fuel shifted</v>
      </c>
      <c r="P1323" s="354" t="str">
        <f>IF(ISBLANK(INDEX('Policy Characteristics'!J:J,MATCH($C1323,'Policy Characteristics'!$C:$C,0))),"",INDEX('Policy Characteristics'!J:J,MATCH($C1323,'Policy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23" s="354" t="str">
        <f>IF(ISBLANK(INDEX('Policy Characteristics'!K:K,MATCH($C1323,'Policy Characteristics'!$C:$C,0))),"",INDEX('Policy Characteristics'!K:K,MATCH($C1323,'Policy Characteristics'!$C:$C,0)))</f>
        <v>industry-ag-main.html#fuel-switching</v>
      </c>
      <c r="R1323" s="354" t="str">
        <f>IF(ISBLANK(INDEX('Policy Characteristics'!L:L,MATCH($C1323,'Policy Characteristics'!$C:$C,0))),"",INDEX('Policy Characteristics'!L:L,MATCH($C1323,'Policy Characteristics'!$C:$C,0)))</f>
        <v>industry-elec-and-hydrogen.html</v>
      </c>
    </row>
    <row r="1324" spans="1:18" s="345" customFormat="1" ht="19.899999999999999" customHeight="1">
      <c r="A1324" s="354" t="str">
        <f>IF(ISBLANK(INDEX('Policy Characteristics'!A:A,MATCH($C1324,'Policy Characteristics'!$C:$C,0))),"",INDEX('Policy Characteristics'!A:A,MATCH($C1324,'Policy Characteristics'!$C:$C,0)))</f>
        <v>Industry</v>
      </c>
      <c r="B1324" s="366" t="str">
        <f>IF(ISBLANK(INDEX('Policy Characteristics'!B:B,MATCH($C1324,'Policy Characteristics'!$C:$C,0))),"",INDEX('Policy Characteristics'!B:B,MATCH($C1324,'Policy Characteristics'!$C:$C,0)))</f>
        <v>Hydrogen Combustion</v>
      </c>
      <c r="C1324" s="354" t="str">
        <f t="shared" si="48"/>
        <v>Fraction of Eligible Industrial Energy Use Shifted to Hydrogen</v>
      </c>
      <c r="D1324" s="348" t="s">
        <v>830</v>
      </c>
      <c r="E1324" t="s">
        <v>840</v>
      </c>
      <c r="F1324" t="s">
        <v>831</v>
      </c>
      <c r="G1324" s="253" t="s">
        <v>841</v>
      </c>
      <c r="H1324" s="18">
        <v>2219</v>
      </c>
      <c r="I1324" s="367" t="s">
        <v>680</v>
      </c>
      <c r="J1324" s="368" t="str">
        <f>IF(ISBLANK(INDEX('Policy Characteristics'!D:D,MATCH($C1324,'Policy Characteristics'!$C:$C,0))),"",INDEX('Policy Characteristics'!D:D,MATCH($C1324,'Policy Characteristics'!$C:$C,0)))</f>
        <v>Hydrogen Combustion</v>
      </c>
      <c r="K1324" s="354" t="str">
        <f>IF(ISBLANK(INDEX('Policy Characteristics'!E:E,MATCH($C1324,'Policy Characteristics'!$C:$C,0))),"",INDEX('Policy Characteristics'!E:E,MATCH($C1324,'Policy Characteristics'!$C:$C,0)))</f>
        <v>indst shift to hydrogen</v>
      </c>
      <c r="L1324" s="222">
        <f>IF(ISBLANK(INDEX('Policy Characteristics'!F:F,MATCH($C1324,'Policy Characteristics'!$C:$C,0))),"",INDEX('Policy Characteristics'!F:F,MATCH($C1324,'Policy Characteristics'!$C:$C,0)))</f>
        <v>0</v>
      </c>
      <c r="M1324" s="222">
        <f>IF(ISBLANK(INDEX('Policy Characteristics'!G:G,MATCH($C1324,'Policy Characteristics'!$C:$C,0))),"",INDEX('Policy Characteristics'!G:G,MATCH($C1324,'Policy Characteristics'!$C:$C,0)))</f>
        <v>1</v>
      </c>
      <c r="N1324" s="222">
        <f>IF(ISBLANK(INDEX('Policy Characteristics'!H:H,MATCH($C1324,'Policy Characteristics'!$C:$C,0))),"",INDEX('Policy Characteristics'!H:H,MATCH($C1324,'Policy Characteristics'!$C:$C,0)))</f>
        <v>0.01</v>
      </c>
      <c r="O1324" s="354" t="str">
        <f>IF(ISBLANK(INDEX('Policy Characteristics'!I:I,MATCH($C1324,'Policy Characteristics'!$C:$C,0))),"",INDEX('Policy Characteristics'!I:I,MATCH($C1324,'Policy Characteristics'!$C:$C,0)))</f>
        <v>% of fuel shifted</v>
      </c>
      <c r="P1324" s="354" t="str">
        <f>IF(ISBLANK(INDEX('Policy Characteristics'!J:J,MATCH($C1324,'Policy Characteristics'!$C:$C,0))),"",INDEX('Policy Characteristics'!J:J,MATCH($C1324,'Policy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24" s="354" t="str">
        <f>IF(ISBLANK(INDEX('Policy Characteristics'!K:K,MATCH($C1324,'Policy Characteristics'!$C:$C,0))),"",INDEX('Policy Characteristics'!K:K,MATCH($C1324,'Policy Characteristics'!$C:$C,0)))</f>
        <v>industry-ag-main.html#fuel-switching</v>
      </c>
      <c r="R1324" s="354" t="str">
        <f>IF(ISBLANK(INDEX('Policy Characteristics'!L:L,MATCH($C1324,'Policy Characteristics'!$C:$C,0))),"",INDEX('Policy Characteristics'!L:L,MATCH($C1324,'Policy Characteristics'!$C:$C,0)))</f>
        <v>industry-elec-and-hydrogen.html</v>
      </c>
    </row>
    <row r="1325" spans="1:18" s="345" customFormat="1" ht="19.899999999999999" customHeight="1">
      <c r="A1325" s="354" t="str">
        <f>IF(ISBLANK(INDEX('Policy Characteristics'!A:A,MATCH($C1325,'Policy Characteristics'!$C:$C,0))),"",INDEX('Policy Characteristics'!A:A,MATCH($C1325,'Policy Characteristics'!$C:$C,0)))</f>
        <v>Industry</v>
      </c>
      <c r="B1325" s="366" t="str">
        <f>IF(ISBLANK(INDEX('Policy Characteristics'!B:B,MATCH($C1325,'Policy Characteristics'!$C:$C,0))),"",INDEX('Policy Characteristics'!B:B,MATCH($C1325,'Policy Characteristics'!$C:$C,0)))</f>
        <v>Hydrogen Combustion</v>
      </c>
      <c r="C1325" s="354" t="str">
        <f t="shared" si="48"/>
        <v>Fraction of Eligible Industrial Energy Use Shifted to Hydrogen</v>
      </c>
      <c r="D1325" s="348" t="s">
        <v>830</v>
      </c>
      <c r="E1325" t="s">
        <v>842</v>
      </c>
      <c r="F1325" t="s">
        <v>831</v>
      </c>
      <c r="G1325" s="253" t="s">
        <v>843</v>
      </c>
      <c r="H1325" s="18">
        <v>2220</v>
      </c>
      <c r="I1325" s="367" t="s">
        <v>680</v>
      </c>
      <c r="J1325" s="368" t="str">
        <f>IF(ISBLANK(INDEX('Policy Characteristics'!D:D,MATCH($C1325,'Policy Characteristics'!$C:$C,0))),"",INDEX('Policy Characteristics'!D:D,MATCH($C1325,'Policy Characteristics'!$C:$C,0)))</f>
        <v>Hydrogen Combustion</v>
      </c>
      <c r="K1325" s="354" t="str">
        <f>IF(ISBLANK(INDEX('Policy Characteristics'!E:E,MATCH($C1325,'Policy Characteristics'!$C:$C,0))),"",INDEX('Policy Characteristics'!E:E,MATCH($C1325,'Policy Characteristics'!$C:$C,0)))</f>
        <v>indst shift to hydrogen</v>
      </c>
      <c r="L1325" s="222">
        <f>IF(ISBLANK(INDEX('Policy Characteristics'!F:F,MATCH($C1325,'Policy Characteristics'!$C:$C,0))),"",INDEX('Policy Characteristics'!F:F,MATCH($C1325,'Policy Characteristics'!$C:$C,0)))</f>
        <v>0</v>
      </c>
      <c r="M1325" s="222">
        <f>IF(ISBLANK(INDEX('Policy Characteristics'!G:G,MATCH($C1325,'Policy Characteristics'!$C:$C,0))),"",INDEX('Policy Characteristics'!G:G,MATCH($C1325,'Policy Characteristics'!$C:$C,0)))</f>
        <v>1</v>
      </c>
      <c r="N1325" s="222">
        <f>IF(ISBLANK(INDEX('Policy Characteristics'!H:H,MATCH($C1325,'Policy Characteristics'!$C:$C,0))),"",INDEX('Policy Characteristics'!H:H,MATCH($C1325,'Policy Characteristics'!$C:$C,0)))</f>
        <v>0.01</v>
      </c>
      <c r="O1325" s="354" t="str">
        <f>IF(ISBLANK(INDEX('Policy Characteristics'!I:I,MATCH($C1325,'Policy Characteristics'!$C:$C,0))),"",INDEX('Policy Characteristics'!I:I,MATCH($C1325,'Policy Characteristics'!$C:$C,0)))</f>
        <v>% of fuel shifted</v>
      </c>
      <c r="P1325" s="354" t="str">
        <f>IF(ISBLANK(INDEX('Policy Characteristics'!J:J,MATCH($C1325,'Policy Characteristics'!$C:$C,0))),"",INDEX('Policy Characteristics'!J:J,MATCH($C1325,'Policy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25" s="354" t="str">
        <f>IF(ISBLANK(INDEX('Policy Characteristics'!K:K,MATCH($C1325,'Policy Characteristics'!$C:$C,0))),"",INDEX('Policy Characteristics'!K:K,MATCH($C1325,'Policy Characteristics'!$C:$C,0)))</f>
        <v>industry-ag-main.html#fuel-switching</v>
      </c>
      <c r="R1325" s="354" t="str">
        <f>IF(ISBLANK(INDEX('Policy Characteristics'!L:L,MATCH($C1325,'Policy Characteristics'!$C:$C,0))),"",INDEX('Policy Characteristics'!L:L,MATCH($C1325,'Policy Characteristics'!$C:$C,0)))</f>
        <v>industry-elec-and-hydrogen.html</v>
      </c>
    </row>
    <row r="1326" spans="1:18" s="345" customFormat="1" ht="19.899999999999999" customHeight="1">
      <c r="A1326" s="354" t="str">
        <f>IF(ISBLANK(INDEX('Policy Characteristics'!A:A,MATCH($C1326,'Policy Characteristics'!$C:$C,0))),"",INDEX('Policy Characteristics'!A:A,MATCH($C1326,'Policy Characteristics'!$C:$C,0)))</f>
        <v>Industry</v>
      </c>
      <c r="B1326" s="366" t="str">
        <f>IF(ISBLANK(INDEX('Policy Characteristics'!B:B,MATCH($C1326,'Policy Characteristics'!$C:$C,0))),"",INDEX('Policy Characteristics'!B:B,MATCH($C1326,'Policy Characteristics'!$C:$C,0)))</f>
        <v>Hydrogen Combustion</v>
      </c>
      <c r="C1326" s="354" t="str">
        <f t="shared" si="48"/>
        <v>Fraction of Eligible Industrial Energy Use Shifted to Hydrogen</v>
      </c>
      <c r="D1326" s="348" t="s">
        <v>830</v>
      </c>
      <c r="E1326" t="s">
        <v>844</v>
      </c>
      <c r="F1326" t="s">
        <v>831</v>
      </c>
      <c r="G1326" s="253" t="s">
        <v>845</v>
      </c>
      <c r="H1326" s="18">
        <v>2221</v>
      </c>
      <c r="I1326" s="367" t="s">
        <v>680</v>
      </c>
      <c r="J1326" s="368" t="str">
        <f>IF(ISBLANK(INDEX('Policy Characteristics'!D:D,MATCH($C1326,'Policy Characteristics'!$C:$C,0))),"",INDEX('Policy Characteristics'!D:D,MATCH($C1326,'Policy Characteristics'!$C:$C,0)))</f>
        <v>Hydrogen Combustion</v>
      </c>
      <c r="K1326" s="354" t="str">
        <f>IF(ISBLANK(INDEX('Policy Characteristics'!E:E,MATCH($C1326,'Policy Characteristics'!$C:$C,0))),"",INDEX('Policy Characteristics'!E:E,MATCH($C1326,'Policy Characteristics'!$C:$C,0)))</f>
        <v>indst shift to hydrogen</v>
      </c>
      <c r="L1326" s="222">
        <f>IF(ISBLANK(INDEX('Policy Characteristics'!F:F,MATCH($C1326,'Policy Characteristics'!$C:$C,0))),"",INDEX('Policy Characteristics'!F:F,MATCH($C1326,'Policy Characteristics'!$C:$C,0)))</f>
        <v>0</v>
      </c>
      <c r="M1326" s="222">
        <f>IF(ISBLANK(INDEX('Policy Characteristics'!G:G,MATCH($C1326,'Policy Characteristics'!$C:$C,0))),"",INDEX('Policy Characteristics'!G:G,MATCH($C1326,'Policy Characteristics'!$C:$C,0)))</f>
        <v>1</v>
      </c>
      <c r="N1326" s="222">
        <f>IF(ISBLANK(INDEX('Policy Characteristics'!H:H,MATCH($C1326,'Policy Characteristics'!$C:$C,0))),"",INDEX('Policy Characteristics'!H:H,MATCH($C1326,'Policy Characteristics'!$C:$C,0)))</f>
        <v>0.01</v>
      </c>
      <c r="O1326" s="354" t="str">
        <f>IF(ISBLANK(INDEX('Policy Characteristics'!I:I,MATCH($C1326,'Policy Characteristics'!$C:$C,0))),"",INDEX('Policy Characteristics'!I:I,MATCH($C1326,'Policy Characteristics'!$C:$C,0)))</f>
        <v>% of fuel shifted</v>
      </c>
      <c r="P1326" s="354" t="str">
        <f>IF(ISBLANK(INDEX('Policy Characteristics'!J:J,MATCH($C1326,'Policy Characteristics'!$C:$C,0))),"",INDEX('Policy Characteristics'!J:J,MATCH($C1326,'Policy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26" s="354" t="str">
        <f>IF(ISBLANK(INDEX('Policy Characteristics'!K:K,MATCH($C1326,'Policy Characteristics'!$C:$C,0))),"",INDEX('Policy Characteristics'!K:K,MATCH($C1326,'Policy Characteristics'!$C:$C,0)))</f>
        <v>industry-ag-main.html#fuel-switching</v>
      </c>
      <c r="R1326" s="354" t="str">
        <f>IF(ISBLANK(INDEX('Policy Characteristics'!L:L,MATCH($C1326,'Policy Characteristics'!$C:$C,0))),"",INDEX('Policy Characteristics'!L:L,MATCH($C1326,'Policy Characteristics'!$C:$C,0)))</f>
        <v>industry-elec-and-hydrogen.html</v>
      </c>
    </row>
    <row r="1327" spans="1:18" s="345" customFormat="1" ht="19.899999999999999" customHeight="1">
      <c r="A1327" s="354" t="str">
        <f>IF(ISBLANK(INDEX('Policy Characteristics'!A:A,MATCH($C1327,'Policy Characteristics'!$C:$C,0))),"",INDEX('Policy Characteristics'!A:A,MATCH($C1327,'Policy Characteristics'!$C:$C,0)))</f>
        <v>Industry</v>
      </c>
      <c r="B1327" s="366" t="str">
        <f>IF(ISBLANK(INDEX('Policy Characteristics'!B:B,MATCH($C1327,'Policy Characteristics'!$C:$C,0))),"",INDEX('Policy Characteristics'!B:B,MATCH($C1327,'Policy Characteristics'!$C:$C,0)))</f>
        <v>Hydrogen Combustion</v>
      </c>
      <c r="C1327" s="354" t="str">
        <f t="shared" si="48"/>
        <v>Fraction of Eligible Industrial Energy Use Shifted to Hydrogen</v>
      </c>
      <c r="D1327" s="348" t="s">
        <v>830</v>
      </c>
      <c r="E1327" t="s">
        <v>846</v>
      </c>
      <c r="F1327" t="s">
        <v>831</v>
      </c>
      <c r="G1327" s="253" t="s">
        <v>847</v>
      </c>
      <c r="H1327" s="18">
        <v>2222</v>
      </c>
      <c r="I1327" s="367" t="s">
        <v>680</v>
      </c>
      <c r="J1327" s="368" t="str">
        <f>IF(ISBLANK(INDEX('Policy Characteristics'!D:D,MATCH($C1327,'Policy Characteristics'!$C:$C,0))),"",INDEX('Policy Characteristics'!D:D,MATCH($C1327,'Policy Characteristics'!$C:$C,0)))</f>
        <v>Hydrogen Combustion</v>
      </c>
      <c r="K1327" s="354" t="str">
        <f>IF(ISBLANK(INDEX('Policy Characteristics'!E:E,MATCH($C1327,'Policy Characteristics'!$C:$C,0))),"",INDEX('Policy Characteristics'!E:E,MATCH($C1327,'Policy Characteristics'!$C:$C,0)))</f>
        <v>indst shift to hydrogen</v>
      </c>
      <c r="L1327" s="222">
        <f>IF(ISBLANK(INDEX('Policy Characteristics'!F:F,MATCH($C1327,'Policy Characteristics'!$C:$C,0))),"",INDEX('Policy Characteristics'!F:F,MATCH($C1327,'Policy Characteristics'!$C:$C,0)))</f>
        <v>0</v>
      </c>
      <c r="M1327" s="222">
        <f>IF(ISBLANK(INDEX('Policy Characteristics'!G:G,MATCH($C1327,'Policy Characteristics'!$C:$C,0))),"",INDEX('Policy Characteristics'!G:G,MATCH($C1327,'Policy Characteristics'!$C:$C,0)))</f>
        <v>1</v>
      </c>
      <c r="N1327" s="222">
        <f>IF(ISBLANK(INDEX('Policy Characteristics'!H:H,MATCH($C1327,'Policy Characteristics'!$C:$C,0))),"",INDEX('Policy Characteristics'!H:H,MATCH($C1327,'Policy Characteristics'!$C:$C,0)))</f>
        <v>0.01</v>
      </c>
      <c r="O1327" s="354" t="str">
        <f>IF(ISBLANK(INDEX('Policy Characteristics'!I:I,MATCH($C1327,'Policy Characteristics'!$C:$C,0))),"",INDEX('Policy Characteristics'!I:I,MATCH($C1327,'Policy Characteristics'!$C:$C,0)))</f>
        <v>% of fuel shifted</v>
      </c>
      <c r="P1327" s="354" t="str">
        <f>IF(ISBLANK(INDEX('Policy Characteristics'!J:J,MATCH($C1327,'Policy Characteristics'!$C:$C,0))),"",INDEX('Policy Characteristics'!J:J,MATCH($C1327,'Policy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27" s="354" t="str">
        <f>IF(ISBLANK(INDEX('Policy Characteristics'!K:K,MATCH($C1327,'Policy Characteristics'!$C:$C,0))),"",INDEX('Policy Characteristics'!K:K,MATCH($C1327,'Policy Characteristics'!$C:$C,0)))</f>
        <v>industry-ag-main.html#fuel-switching</v>
      </c>
      <c r="R1327" s="354" t="str">
        <f>IF(ISBLANK(INDEX('Policy Characteristics'!L:L,MATCH($C1327,'Policy Characteristics'!$C:$C,0))),"",INDEX('Policy Characteristics'!L:L,MATCH($C1327,'Policy Characteristics'!$C:$C,0)))</f>
        <v>industry-elec-and-hydrogen.html</v>
      </c>
    </row>
    <row r="1328" spans="1:18" s="345" customFormat="1" ht="19.899999999999999" customHeight="1">
      <c r="A1328" s="354" t="str">
        <f>IF(ISBLANK(INDEX('Policy Characteristics'!A:A,MATCH($C1328,'Policy Characteristics'!$C:$C,0))),"",INDEX('Policy Characteristics'!A:A,MATCH($C1328,'Policy Characteristics'!$C:$C,0)))</f>
        <v>Industry</v>
      </c>
      <c r="B1328" s="366" t="str">
        <f>IF(ISBLANK(INDEX('Policy Characteristics'!B:B,MATCH($C1328,'Policy Characteristics'!$C:$C,0))),"",INDEX('Policy Characteristics'!B:B,MATCH($C1328,'Policy Characteristics'!$C:$C,0)))</f>
        <v>Hydrogen Combustion</v>
      </c>
      <c r="C1328" s="354" t="str">
        <f t="shared" si="48"/>
        <v>Fraction of Eligible Industrial Energy Use Shifted to Hydrogen</v>
      </c>
      <c r="D1328" s="348" t="s">
        <v>830</v>
      </c>
      <c r="E1328" t="s">
        <v>848</v>
      </c>
      <c r="F1328" t="s">
        <v>831</v>
      </c>
      <c r="G1328" s="253" t="s">
        <v>849</v>
      </c>
      <c r="H1328" s="18">
        <v>2223</v>
      </c>
      <c r="I1328" s="367" t="s">
        <v>680</v>
      </c>
      <c r="J1328" s="368" t="str">
        <f>IF(ISBLANK(INDEX('Policy Characteristics'!D:D,MATCH($C1328,'Policy Characteristics'!$C:$C,0))),"",INDEX('Policy Characteristics'!D:D,MATCH($C1328,'Policy Characteristics'!$C:$C,0)))</f>
        <v>Hydrogen Combustion</v>
      </c>
      <c r="K1328" s="354" t="str">
        <f>IF(ISBLANK(INDEX('Policy Characteristics'!E:E,MATCH($C1328,'Policy Characteristics'!$C:$C,0))),"",INDEX('Policy Characteristics'!E:E,MATCH($C1328,'Policy Characteristics'!$C:$C,0)))</f>
        <v>indst shift to hydrogen</v>
      </c>
      <c r="L1328" s="222">
        <f>IF(ISBLANK(INDEX('Policy Characteristics'!F:F,MATCH($C1328,'Policy Characteristics'!$C:$C,0))),"",INDEX('Policy Characteristics'!F:F,MATCH($C1328,'Policy Characteristics'!$C:$C,0)))</f>
        <v>0</v>
      </c>
      <c r="M1328" s="222">
        <f>IF(ISBLANK(INDEX('Policy Characteristics'!G:G,MATCH($C1328,'Policy Characteristics'!$C:$C,0))),"",INDEX('Policy Characteristics'!G:G,MATCH($C1328,'Policy Characteristics'!$C:$C,0)))</f>
        <v>1</v>
      </c>
      <c r="N1328" s="222">
        <f>IF(ISBLANK(INDEX('Policy Characteristics'!H:H,MATCH($C1328,'Policy Characteristics'!$C:$C,0))),"",INDEX('Policy Characteristics'!H:H,MATCH($C1328,'Policy Characteristics'!$C:$C,0)))</f>
        <v>0.01</v>
      </c>
      <c r="O1328" s="354" t="str">
        <f>IF(ISBLANK(INDEX('Policy Characteristics'!I:I,MATCH($C1328,'Policy Characteristics'!$C:$C,0))),"",INDEX('Policy Characteristics'!I:I,MATCH($C1328,'Policy Characteristics'!$C:$C,0)))</f>
        <v>% of fuel shifted</v>
      </c>
      <c r="P1328" s="354" t="str">
        <f>IF(ISBLANK(INDEX('Policy Characteristics'!J:J,MATCH($C1328,'Policy Characteristics'!$C:$C,0))),"",INDEX('Policy Characteristics'!J:J,MATCH($C1328,'Policy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28" s="354" t="str">
        <f>IF(ISBLANK(INDEX('Policy Characteristics'!K:K,MATCH($C1328,'Policy Characteristics'!$C:$C,0))),"",INDEX('Policy Characteristics'!K:K,MATCH($C1328,'Policy Characteristics'!$C:$C,0)))</f>
        <v>industry-ag-main.html#fuel-switching</v>
      </c>
      <c r="R1328" s="354" t="str">
        <f>IF(ISBLANK(INDEX('Policy Characteristics'!L:L,MATCH($C1328,'Policy Characteristics'!$C:$C,0))),"",INDEX('Policy Characteristics'!L:L,MATCH($C1328,'Policy Characteristics'!$C:$C,0)))</f>
        <v>industry-elec-and-hydrogen.html</v>
      </c>
    </row>
    <row r="1329" spans="1:18" s="345" customFormat="1" ht="19.899999999999999" customHeight="1">
      <c r="A1329" s="354" t="str">
        <f>IF(ISBLANK(INDEX('Policy Characteristics'!A:A,MATCH($C1329,'Policy Characteristics'!$C:$C,0))),"",INDEX('Policy Characteristics'!A:A,MATCH($C1329,'Policy Characteristics'!$C:$C,0)))</f>
        <v>Industry</v>
      </c>
      <c r="B1329" s="366" t="str">
        <f>IF(ISBLANK(INDEX('Policy Characteristics'!B:B,MATCH($C1329,'Policy Characteristics'!$C:$C,0))),"",INDEX('Policy Characteristics'!B:B,MATCH($C1329,'Policy Characteristics'!$C:$C,0)))</f>
        <v>Hydrogen Combustion</v>
      </c>
      <c r="C1329" s="354" t="str">
        <f t="shared" si="48"/>
        <v>Fraction of Eligible Industrial Energy Use Shifted to Hydrogen</v>
      </c>
      <c r="D1329" s="348" t="s">
        <v>830</v>
      </c>
      <c r="E1329" t="s">
        <v>850</v>
      </c>
      <c r="F1329" t="s">
        <v>831</v>
      </c>
      <c r="G1329" s="253" t="s">
        <v>851</v>
      </c>
      <c r="H1329" s="18">
        <v>2224</v>
      </c>
      <c r="I1329" s="367" t="s">
        <v>680</v>
      </c>
      <c r="J1329" s="368" t="str">
        <f>IF(ISBLANK(INDEX('Policy Characteristics'!D:D,MATCH($C1329,'Policy Characteristics'!$C:$C,0))),"",INDEX('Policy Characteristics'!D:D,MATCH($C1329,'Policy Characteristics'!$C:$C,0)))</f>
        <v>Hydrogen Combustion</v>
      </c>
      <c r="K1329" s="354" t="str">
        <f>IF(ISBLANK(INDEX('Policy Characteristics'!E:E,MATCH($C1329,'Policy Characteristics'!$C:$C,0))),"",INDEX('Policy Characteristics'!E:E,MATCH($C1329,'Policy Characteristics'!$C:$C,0)))</f>
        <v>indst shift to hydrogen</v>
      </c>
      <c r="L1329" s="222">
        <f>IF(ISBLANK(INDEX('Policy Characteristics'!F:F,MATCH($C1329,'Policy Characteristics'!$C:$C,0))),"",INDEX('Policy Characteristics'!F:F,MATCH($C1329,'Policy Characteristics'!$C:$C,0)))</f>
        <v>0</v>
      </c>
      <c r="M1329" s="222">
        <f>IF(ISBLANK(INDEX('Policy Characteristics'!G:G,MATCH($C1329,'Policy Characteristics'!$C:$C,0))),"",INDEX('Policy Characteristics'!G:G,MATCH($C1329,'Policy Characteristics'!$C:$C,0)))</f>
        <v>1</v>
      </c>
      <c r="N1329" s="222">
        <f>IF(ISBLANK(INDEX('Policy Characteristics'!H:H,MATCH($C1329,'Policy Characteristics'!$C:$C,0))),"",INDEX('Policy Characteristics'!H:H,MATCH($C1329,'Policy Characteristics'!$C:$C,0)))</f>
        <v>0.01</v>
      </c>
      <c r="O1329" s="354" t="str">
        <f>IF(ISBLANK(INDEX('Policy Characteristics'!I:I,MATCH($C1329,'Policy Characteristics'!$C:$C,0))),"",INDEX('Policy Characteristics'!I:I,MATCH($C1329,'Policy Characteristics'!$C:$C,0)))</f>
        <v>% of fuel shifted</v>
      </c>
      <c r="P1329" s="354" t="str">
        <f>IF(ISBLANK(INDEX('Policy Characteristics'!J:J,MATCH($C1329,'Policy Characteristics'!$C:$C,0))),"",INDEX('Policy Characteristics'!J:J,MATCH($C1329,'Policy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29" s="354" t="str">
        <f>IF(ISBLANK(INDEX('Policy Characteristics'!K:K,MATCH($C1329,'Policy Characteristics'!$C:$C,0))),"",INDEX('Policy Characteristics'!K:K,MATCH($C1329,'Policy Characteristics'!$C:$C,0)))</f>
        <v>industry-ag-main.html#fuel-switching</v>
      </c>
      <c r="R1329" s="354" t="str">
        <f>IF(ISBLANK(INDEX('Policy Characteristics'!L:L,MATCH($C1329,'Policy Characteristics'!$C:$C,0))),"",INDEX('Policy Characteristics'!L:L,MATCH($C1329,'Policy Characteristics'!$C:$C,0)))</f>
        <v>industry-elec-and-hydrogen.html</v>
      </c>
    </row>
    <row r="1330" spans="1:18" s="345" customFormat="1" ht="19.899999999999999" customHeight="1">
      <c r="A1330" s="354" t="str">
        <f>IF(ISBLANK(INDEX('Policy Characteristics'!A:A,MATCH($C1330,'Policy Characteristics'!$C:$C,0))),"",INDEX('Policy Characteristics'!A:A,MATCH($C1330,'Policy Characteristics'!$C:$C,0)))</f>
        <v>Industry</v>
      </c>
      <c r="B1330" s="366" t="str">
        <f>IF(ISBLANK(INDEX('Policy Characteristics'!B:B,MATCH($C1330,'Policy Characteristics'!$C:$C,0))),"",INDEX('Policy Characteristics'!B:B,MATCH($C1330,'Policy Characteristics'!$C:$C,0)))</f>
        <v>Hydrogen Combustion</v>
      </c>
      <c r="C1330" s="354" t="str">
        <f t="shared" si="48"/>
        <v>Fraction of Eligible Industrial Energy Use Shifted to Hydrogen</v>
      </c>
      <c r="D1330" s="348" t="s">
        <v>830</v>
      </c>
      <c r="E1330" t="s">
        <v>852</v>
      </c>
      <c r="F1330" t="s">
        <v>831</v>
      </c>
      <c r="G1330" s="253" t="s">
        <v>852</v>
      </c>
      <c r="H1330" s="18">
        <v>2225</v>
      </c>
      <c r="I1330" s="367" t="s">
        <v>680</v>
      </c>
      <c r="J1330" s="368" t="str">
        <f>IF(ISBLANK(INDEX('Policy Characteristics'!D:D,MATCH($C1330,'Policy Characteristics'!$C:$C,0))),"",INDEX('Policy Characteristics'!D:D,MATCH($C1330,'Policy Characteristics'!$C:$C,0)))</f>
        <v>Hydrogen Combustion</v>
      </c>
      <c r="K1330" s="354" t="str">
        <f>IF(ISBLANK(INDEX('Policy Characteristics'!E:E,MATCH($C1330,'Policy Characteristics'!$C:$C,0))),"",INDEX('Policy Characteristics'!E:E,MATCH($C1330,'Policy Characteristics'!$C:$C,0)))</f>
        <v>indst shift to hydrogen</v>
      </c>
      <c r="L1330" s="222">
        <f>IF(ISBLANK(INDEX('Policy Characteristics'!F:F,MATCH($C1330,'Policy Characteristics'!$C:$C,0))),"",INDEX('Policy Characteristics'!F:F,MATCH($C1330,'Policy Characteristics'!$C:$C,0)))</f>
        <v>0</v>
      </c>
      <c r="M1330" s="222">
        <f>IF(ISBLANK(INDEX('Policy Characteristics'!G:G,MATCH($C1330,'Policy Characteristics'!$C:$C,0))),"",INDEX('Policy Characteristics'!G:G,MATCH($C1330,'Policy Characteristics'!$C:$C,0)))</f>
        <v>1</v>
      </c>
      <c r="N1330" s="222">
        <f>IF(ISBLANK(INDEX('Policy Characteristics'!H:H,MATCH($C1330,'Policy Characteristics'!$C:$C,0))),"",INDEX('Policy Characteristics'!H:H,MATCH($C1330,'Policy Characteristics'!$C:$C,0)))</f>
        <v>0.01</v>
      </c>
      <c r="O1330" s="354" t="str">
        <f>IF(ISBLANK(INDEX('Policy Characteristics'!I:I,MATCH($C1330,'Policy Characteristics'!$C:$C,0))),"",INDEX('Policy Characteristics'!I:I,MATCH($C1330,'Policy Characteristics'!$C:$C,0)))</f>
        <v>% of fuel shifted</v>
      </c>
      <c r="P1330" s="354" t="str">
        <f>IF(ISBLANK(INDEX('Policy Characteristics'!J:J,MATCH($C1330,'Policy Characteristics'!$C:$C,0))),"",INDEX('Policy Characteristics'!J:J,MATCH($C1330,'Policy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30" s="354" t="str">
        <f>IF(ISBLANK(INDEX('Policy Characteristics'!K:K,MATCH($C1330,'Policy Characteristics'!$C:$C,0))),"",INDEX('Policy Characteristics'!K:K,MATCH($C1330,'Policy Characteristics'!$C:$C,0)))</f>
        <v>industry-ag-main.html#fuel-switching</v>
      </c>
      <c r="R1330" s="354" t="str">
        <f>IF(ISBLANK(INDEX('Policy Characteristics'!L:L,MATCH($C1330,'Policy Characteristics'!$C:$C,0))),"",INDEX('Policy Characteristics'!L:L,MATCH($C1330,'Policy Characteristics'!$C:$C,0)))</f>
        <v>industry-elec-and-hydrogen.html</v>
      </c>
    </row>
    <row r="1331" spans="1:18" s="345" customFormat="1" ht="19.899999999999999" customHeight="1">
      <c r="A1331" s="354" t="str">
        <f>IF(ISBLANK(INDEX('Policy Characteristics'!A:A,MATCH($C1331,'Policy Characteristics'!$C:$C,0))),"",INDEX('Policy Characteristics'!A:A,MATCH($C1331,'Policy Characteristics'!$C:$C,0)))</f>
        <v>Industry</v>
      </c>
      <c r="B1331" s="366" t="str">
        <f>IF(ISBLANK(INDEX('Policy Characteristics'!B:B,MATCH($C1331,'Policy Characteristics'!$C:$C,0))),"",INDEX('Policy Characteristics'!B:B,MATCH($C1331,'Policy Characteristics'!$C:$C,0)))</f>
        <v>Hydrogen Combustion</v>
      </c>
      <c r="C1331" s="354" t="str">
        <f t="shared" si="48"/>
        <v>Fraction of Eligible Industrial Energy Use Shifted to Hydrogen</v>
      </c>
      <c r="D1331" s="348" t="s">
        <v>832</v>
      </c>
      <c r="E1331" t="s">
        <v>838</v>
      </c>
      <c r="F1331" t="s">
        <v>833</v>
      </c>
      <c r="G1331" s="253" t="s">
        <v>839</v>
      </c>
      <c r="H1331" s="18">
        <v>2226</v>
      </c>
      <c r="I1331" s="367" t="s">
        <v>680</v>
      </c>
      <c r="J1331" s="368" t="str">
        <f>IF(ISBLANK(INDEX('Policy Characteristics'!D:D,MATCH($C1331,'Policy Characteristics'!$C:$C,0))),"",INDEX('Policy Characteristics'!D:D,MATCH($C1331,'Policy Characteristics'!$C:$C,0)))</f>
        <v>Hydrogen Combustion</v>
      </c>
      <c r="K1331" s="354" t="str">
        <f>IF(ISBLANK(INDEX('Policy Characteristics'!E:E,MATCH($C1331,'Policy Characteristics'!$C:$C,0))),"",INDEX('Policy Characteristics'!E:E,MATCH($C1331,'Policy Characteristics'!$C:$C,0)))</f>
        <v>indst shift to hydrogen</v>
      </c>
      <c r="L1331" s="222">
        <f>IF(ISBLANK(INDEX('Policy Characteristics'!F:F,MATCH($C1331,'Policy Characteristics'!$C:$C,0))),"",INDEX('Policy Characteristics'!F:F,MATCH($C1331,'Policy Characteristics'!$C:$C,0)))</f>
        <v>0</v>
      </c>
      <c r="M1331" s="222">
        <f>IF(ISBLANK(INDEX('Policy Characteristics'!G:G,MATCH($C1331,'Policy Characteristics'!$C:$C,0))),"",INDEX('Policy Characteristics'!G:G,MATCH($C1331,'Policy Characteristics'!$C:$C,0)))</f>
        <v>1</v>
      </c>
      <c r="N1331" s="222">
        <f>IF(ISBLANK(INDEX('Policy Characteristics'!H:H,MATCH($C1331,'Policy Characteristics'!$C:$C,0))),"",INDEX('Policy Characteristics'!H:H,MATCH($C1331,'Policy Characteristics'!$C:$C,0)))</f>
        <v>0.01</v>
      </c>
      <c r="O1331" s="354" t="str">
        <f>IF(ISBLANK(INDEX('Policy Characteristics'!I:I,MATCH($C1331,'Policy Characteristics'!$C:$C,0))),"",INDEX('Policy Characteristics'!I:I,MATCH($C1331,'Policy Characteristics'!$C:$C,0)))</f>
        <v>% of fuel shifted</v>
      </c>
      <c r="P1331" s="354" t="str">
        <f>IF(ISBLANK(INDEX('Policy Characteristics'!J:J,MATCH($C1331,'Policy Characteristics'!$C:$C,0))),"",INDEX('Policy Characteristics'!J:J,MATCH($C1331,'Policy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31" s="354" t="str">
        <f>IF(ISBLANK(INDEX('Policy Characteristics'!K:K,MATCH($C1331,'Policy Characteristics'!$C:$C,0))),"",INDEX('Policy Characteristics'!K:K,MATCH($C1331,'Policy Characteristics'!$C:$C,0)))</f>
        <v>industry-ag-main.html#fuel-switching</v>
      </c>
      <c r="R1331" s="354" t="str">
        <f>IF(ISBLANK(INDEX('Policy Characteristics'!L:L,MATCH($C1331,'Policy Characteristics'!$C:$C,0))),"",INDEX('Policy Characteristics'!L:L,MATCH($C1331,'Policy Characteristics'!$C:$C,0)))</f>
        <v>industry-elec-and-hydrogen.html</v>
      </c>
    </row>
    <row r="1332" spans="1:18" s="345" customFormat="1" ht="19.899999999999999" customHeight="1">
      <c r="A1332" s="354" t="str">
        <f>IF(ISBLANK(INDEX('Policy Characteristics'!A:A,MATCH($C1332,'Policy Characteristics'!$C:$C,0))),"",INDEX('Policy Characteristics'!A:A,MATCH($C1332,'Policy Characteristics'!$C:$C,0)))</f>
        <v>Industry</v>
      </c>
      <c r="B1332" s="366" t="str">
        <f>IF(ISBLANK(INDEX('Policy Characteristics'!B:B,MATCH($C1332,'Policy Characteristics'!$C:$C,0))),"",INDEX('Policy Characteristics'!B:B,MATCH($C1332,'Policy Characteristics'!$C:$C,0)))</f>
        <v>Hydrogen Combustion</v>
      </c>
      <c r="C1332" s="354" t="str">
        <f t="shared" si="48"/>
        <v>Fraction of Eligible Industrial Energy Use Shifted to Hydrogen</v>
      </c>
      <c r="D1332" s="348" t="s">
        <v>832</v>
      </c>
      <c r="E1332" t="s">
        <v>840</v>
      </c>
      <c r="F1332" t="s">
        <v>833</v>
      </c>
      <c r="G1332" s="253" t="s">
        <v>841</v>
      </c>
      <c r="H1332" s="18">
        <v>2227</v>
      </c>
      <c r="I1332" s="367" t="s">
        <v>670</v>
      </c>
      <c r="J1332" s="368" t="str">
        <f>IF(ISBLANK(INDEX('Policy Characteristics'!D:D,MATCH($C1332,'Policy Characteristics'!$C:$C,0))),"",INDEX('Policy Characteristics'!D:D,MATCH($C1332,'Policy Characteristics'!$C:$C,0)))</f>
        <v>Hydrogen Combustion</v>
      </c>
      <c r="K1332" s="354" t="str">
        <f>IF(ISBLANK(INDEX('Policy Characteristics'!E:E,MATCH($C1332,'Policy Characteristics'!$C:$C,0))),"",INDEX('Policy Characteristics'!E:E,MATCH($C1332,'Policy Characteristics'!$C:$C,0)))</f>
        <v>indst shift to hydrogen</v>
      </c>
      <c r="L1332" s="222">
        <f>IF(ISBLANK(INDEX('Policy Characteristics'!F:F,MATCH($C1332,'Policy Characteristics'!$C:$C,0))),"",INDEX('Policy Characteristics'!F:F,MATCH($C1332,'Policy Characteristics'!$C:$C,0)))</f>
        <v>0</v>
      </c>
      <c r="M1332" s="222">
        <f>IF(ISBLANK(INDEX('Policy Characteristics'!G:G,MATCH($C1332,'Policy Characteristics'!$C:$C,0))),"",INDEX('Policy Characteristics'!G:G,MATCH($C1332,'Policy Characteristics'!$C:$C,0)))</f>
        <v>1</v>
      </c>
      <c r="N1332" s="222">
        <f>IF(ISBLANK(INDEX('Policy Characteristics'!H:H,MATCH($C1332,'Policy Characteristics'!$C:$C,0))),"",INDEX('Policy Characteristics'!H:H,MATCH($C1332,'Policy Characteristics'!$C:$C,0)))</f>
        <v>0.01</v>
      </c>
      <c r="O1332" s="354" t="str">
        <f>IF(ISBLANK(INDEX('Policy Characteristics'!I:I,MATCH($C1332,'Policy Characteristics'!$C:$C,0))),"",INDEX('Policy Characteristics'!I:I,MATCH($C1332,'Policy Characteristics'!$C:$C,0)))</f>
        <v>% of fuel shifted</v>
      </c>
      <c r="P1332" s="354" t="str">
        <f>IF(ISBLANK(INDEX('Policy Characteristics'!J:J,MATCH($C1332,'Policy Characteristics'!$C:$C,0))),"",INDEX('Policy Characteristics'!J:J,MATCH($C1332,'Policy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32" s="354" t="str">
        <f>IF(ISBLANK(INDEX('Policy Characteristics'!K:K,MATCH($C1332,'Policy Characteristics'!$C:$C,0))),"",INDEX('Policy Characteristics'!K:K,MATCH($C1332,'Policy Characteristics'!$C:$C,0)))</f>
        <v>industry-ag-main.html#fuel-switching</v>
      </c>
      <c r="R1332" s="354" t="str">
        <f>IF(ISBLANK(INDEX('Policy Characteristics'!L:L,MATCH($C1332,'Policy Characteristics'!$C:$C,0))),"",INDEX('Policy Characteristics'!L:L,MATCH($C1332,'Policy Characteristics'!$C:$C,0)))</f>
        <v>industry-elec-and-hydrogen.html</v>
      </c>
    </row>
    <row r="1333" spans="1:18" s="345" customFormat="1" ht="19.899999999999999" customHeight="1">
      <c r="A1333" s="354" t="str">
        <f>IF(ISBLANK(INDEX('Policy Characteristics'!A:A,MATCH($C1333,'Policy Characteristics'!$C:$C,0))),"",INDEX('Policy Characteristics'!A:A,MATCH($C1333,'Policy Characteristics'!$C:$C,0)))</f>
        <v>Industry</v>
      </c>
      <c r="B1333" s="366" t="str">
        <f>IF(ISBLANK(INDEX('Policy Characteristics'!B:B,MATCH($C1333,'Policy Characteristics'!$C:$C,0))),"",INDEX('Policy Characteristics'!B:B,MATCH($C1333,'Policy Characteristics'!$C:$C,0)))</f>
        <v>Hydrogen Combustion</v>
      </c>
      <c r="C1333" s="354" t="str">
        <f t="shared" ref="C1333:C1338" si="49">C$1139</f>
        <v>Fraction of Eligible Industrial Energy Use Shifted to Hydrogen</v>
      </c>
      <c r="D1333" s="348" t="s">
        <v>832</v>
      </c>
      <c r="E1333" t="s">
        <v>842</v>
      </c>
      <c r="F1333" t="s">
        <v>833</v>
      </c>
      <c r="G1333" s="253" t="s">
        <v>843</v>
      </c>
      <c r="H1333" s="18">
        <v>2228</v>
      </c>
      <c r="I1333" s="367" t="s">
        <v>680</v>
      </c>
      <c r="J1333" s="368" t="str">
        <f>IF(ISBLANK(INDEX('Policy Characteristics'!D:D,MATCH($C1333,'Policy Characteristics'!$C:$C,0))),"",INDEX('Policy Characteristics'!D:D,MATCH($C1333,'Policy Characteristics'!$C:$C,0)))</f>
        <v>Hydrogen Combustion</v>
      </c>
      <c r="K1333" s="354" t="str">
        <f>IF(ISBLANK(INDEX('Policy Characteristics'!E:E,MATCH($C1333,'Policy Characteristics'!$C:$C,0))),"",INDEX('Policy Characteristics'!E:E,MATCH($C1333,'Policy Characteristics'!$C:$C,0)))</f>
        <v>indst shift to hydrogen</v>
      </c>
      <c r="L1333" s="222">
        <f>IF(ISBLANK(INDEX('Policy Characteristics'!F:F,MATCH($C1333,'Policy Characteristics'!$C:$C,0))),"",INDEX('Policy Characteristics'!F:F,MATCH($C1333,'Policy Characteristics'!$C:$C,0)))</f>
        <v>0</v>
      </c>
      <c r="M1333" s="222">
        <f>IF(ISBLANK(INDEX('Policy Characteristics'!G:G,MATCH($C1333,'Policy Characteristics'!$C:$C,0))),"",INDEX('Policy Characteristics'!G:G,MATCH($C1333,'Policy Characteristics'!$C:$C,0)))</f>
        <v>1</v>
      </c>
      <c r="N1333" s="222">
        <f>IF(ISBLANK(INDEX('Policy Characteristics'!H:H,MATCH($C1333,'Policy Characteristics'!$C:$C,0))),"",INDEX('Policy Characteristics'!H:H,MATCH($C1333,'Policy Characteristics'!$C:$C,0)))</f>
        <v>0.01</v>
      </c>
      <c r="O1333" s="354" t="str">
        <f>IF(ISBLANK(INDEX('Policy Characteristics'!I:I,MATCH($C1333,'Policy Characteristics'!$C:$C,0))),"",INDEX('Policy Characteristics'!I:I,MATCH($C1333,'Policy Characteristics'!$C:$C,0)))</f>
        <v>% of fuel shifted</v>
      </c>
      <c r="P1333" s="354" t="str">
        <f>IF(ISBLANK(INDEX('Policy Characteristics'!J:J,MATCH($C1333,'Policy Characteristics'!$C:$C,0))),"",INDEX('Policy Characteristics'!J:J,MATCH($C1333,'Policy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33" s="354" t="str">
        <f>IF(ISBLANK(INDEX('Policy Characteristics'!K:K,MATCH($C1333,'Policy Characteristics'!$C:$C,0))),"",INDEX('Policy Characteristics'!K:K,MATCH($C1333,'Policy Characteristics'!$C:$C,0)))</f>
        <v>industry-ag-main.html#fuel-switching</v>
      </c>
      <c r="R1333" s="354" t="str">
        <f>IF(ISBLANK(INDEX('Policy Characteristics'!L:L,MATCH($C1333,'Policy Characteristics'!$C:$C,0))),"",INDEX('Policy Characteristics'!L:L,MATCH($C1333,'Policy Characteristics'!$C:$C,0)))</f>
        <v>industry-elec-and-hydrogen.html</v>
      </c>
    </row>
    <row r="1334" spans="1:18" s="345" customFormat="1" ht="19.899999999999999" customHeight="1">
      <c r="A1334" s="354" t="str">
        <f>IF(ISBLANK(INDEX('Policy Characteristics'!A:A,MATCH($C1334,'Policy Characteristics'!$C:$C,0))),"",INDEX('Policy Characteristics'!A:A,MATCH($C1334,'Policy Characteristics'!$C:$C,0)))</f>
        <v>Industry</v>
      </c>
      <c r="B1334" s="366" t="str">
        <f>IF(ISBLANK(INDEX('Policy Characteristics'!B:B,MATCH($C1334,'Policy Characteristics'!$C:$C,0))),"",INDEX('Policy Characteristics'!B:B,MATCH($C1334,'Policy Characteristics'!$C:$C,0)))</f>
        <v>Hydrogen Combustion</v>
      </c>
      <c r="C1334" s="354" t="str">
        <f t="shared" si="49"/>
        <v>Fraction of Eligible Industrial Energy Use Shifted to Hydrogen</v>
      </c>
      <c r="D1334" s="348" t="s">
        <v>832</v>
      </c>
      <c r="E1334" t="s">
        <v>844</v>
      </c>
      <c r="F1334" t="s">
        <v>833</v>
      </c>
      <c r="G1334" s="253" t="s">
        <v>845</v>
      </c>
      <c r="H1334" s="18">
        <v>2229</v>
      </c>
      <c r="I1334" s="367" t="s">
        <v>680</v>
      </c>
      <c r="J1334" s="368" t="str">
        <f>IF(ISBLANK(INDEX('Policy Characteristics'!D:D,MATCH($C1334,'Policy Characteristics'!$C:$C,0))),"",INDEX('Policy Characteristics'!D:D,MATCH($C1334,'Policy Characteristics'!$C:$C,0)))</f>
        <v>Hydrogen Combustion</v>
      </c>
      <c r="K1334" s="354" t="str">
        <f>IF(ISBLANK(INDEX('Policy Characteristics'!E:E,MATCH($C1334,'Policy Characteristics'!$C:$C,0))),"",INDEX('Policy Characteristics'!E:E,MATCH($C1334,'Policy Characteristics'!$C:$C,0)))</f>
        <v>indst shift to hydrogen</v>
      </c>
      <c r="L1334" s="222">
        <f>IF(ISBLANK(INDEX('Policy Characteristics'!F:F,MATCH($C1334,'Policy Characteristics'!$C:$C,0))),"",INDEX('Policy Characteristics'!F:F,MATCH($C1334,'Policy Characteristics'!$C:$C,0)))</f>
        <v>0</v>
      </c>
      <c r="M1334" s="222">
        <f>IF(ISBLANK(INDEX('Policy Characteristics'!G:G,MATCH($C1334,'Policy Characteristics'!$C:$C,0))),"",INDEX('Policy Characteristics'!G:G,MATCH($C1334,'Policy Characteristics'!$C:$C,0)))</f>
        <v>1</v>
      </c>
      <c r="N1334" s="222">
        <f>IF(ISBLANK(INDEX('Policy Characteristics'!H:H,MATCH($C1334,'Policy Characteristics'!$C:$C,0))),"",INDEX('Policy Characteristics'!H:H,MATCH($C1334,'Policy Characteristics'!$C:$C,0)))</f>
        <v>0.01</v>
      </c>
      <c r="O1334" s="354" t="str">
        <f>IF(ISBLANK(INDEX('Policy Characteristics'!I:I,MATCH($C1334,'Policy Characteristics'!$C:$C,0))),"",INDEX('Policy Characteristics'!I:I,MATCH($C1334,'Policy Characteristics'!$C:$C,0)))</f>
        <v>% of fuel shifted</v>
      </c>
      <c r="P1334" s="354" t="str">
        <f>IF(ISBLANK(INDEX('Policy Characteristics'!J:J,MATCH($C1334,'Policy Characteristics'!$C:$C,0))),"",INDEX('Policy Characteristics'!J:J,MATCH($C1334,'Policy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34" s="354" t="str">
        <f>IF(ISBLANK(INDEX('Policy Characteristics'!K:K,MATCH($C1334,'Policy Characteristics'!$C:$C,0))),"",INDEX('Policy Characteristics'!K:K,MATCH($C1334,'Policy Characteristics'!$C:$C,0)))</f>
        <v>industry-ag-main.html#fuel-switching</v>
      </c>
      <c r="R1334" s="354" t="str">
        <f>IF(ISBLANK(INDEX('Policy Characteristics'!L:L,MATCH($C1334,'Policy Characteristics'!$C:$C,0))),"",INDEX('Policy Characteristics'!L:L,MATCH($C1334,'Policy Characteristics'!$C:$C,0)))</f>
        <v>industry-elec-and-hydrogen.html</v>
      </c>
    </row>
    <row r="1335" spans="1:18" s="345" customFormat="1" ht="19.899999999999999" customHeight="1">
      <c r="A1335" s="354" t="str">
        <f>IF(ISBLANK(INDEX('Policy Characteristics'!A:A,MATCH($C1335,'Policy Characteristics'!$C:$C,0))),"",INDEX('Policy Characteristics'!A:A,MATCH($C1335,'Policy Characteristics'!$C:$C,0)))</f>
        <v>Industry</v>
      </c>
      <c r="B1335" s="366" t="str">
        <f>IF(ISBLANK(INDEX('Policy Characteristics'!B:B,MATCH($C1335,'Policy Characteristics'!$C:$C,0))),"",INDEX('Policy Characteristics'!B:B,MATCH($C1335,'Policy Characteristics'!$C:$C,0)))</f>
        <v>Hydrogen Combustion</v>
      </c>
      <c r="C1335" s="354" t="str">
        <f t="shared" si="49"/>
        <v>Fraction of Eligible Industrial Energy Use Shifted to Hydrogen</v>
      </c>
      <c r="D1335" s="348" t="s">
        <v>832</v>
      </c>
      <c r="E1335" t="s">
        <v>846</v>
      </c>
      <c r="F1335" t="s">
        <v>833</v>
      </c>
      <c r="G1335" s="253" t="s">
        <v>847</v>
      </c>
      <c r="H1335" s="18">
        <v>2230</v>
      </c>
      <c r="I1335" s="367" t="s">
        <v>680</v>
      </c>
      <c r="J1335" s="368" t="str">
        <f>IF(ISBLANK(INDEX('Policy Characteristics'!D:D,MATCH($C1335,'Policy Characteristics'!$C:$C,0))),"",INDEX('Policy Characteristics'!D:D,MATCH($C1335,'Policy Characteristics'!$C:$C,0)))</f>
        <v>Hydrogen Combustion</v>
      </c>
      <c r="K1335" s="354" t="str">
        <f>IF(ISBLANK(INDEX('Policy Characteristics'!E:E,MATCH($C1335,'Policy Characteristics'!$C:$C,0))),"",INDEX('Policy Characteristics'!E:E,MATCH($C1335,'Policy Characteristics'!$C:$C,0)))</f>
        <v>indst shift to hydrogen</v>
      </c>
      <c r="L1335" s="222">
        <f>IF(ISBLANK(INDEX('Policy Characteristics'!F:F,MATCH($C1335,'Policy Characteristics'!$C:$C,0))),"",INDEX('Policy Characteristics'!F:F,MATCH($C1335,'Policy Characteristics'!$C:$C,0)))</f>
        <v>0</v>
      </c>
      <c r="M1335" s="222">
        <f>IF(ISBLANK(INDEX('Policy Characteristics'!G:G,MATCH($C1335,'Policy Characteristics'!$C:$C,0))),"",INDEX('Policy Characteristics'!G:G,MATCH($C1335,'Policy Characteristics'!$C:$C,0)))</f>
        <v>1</v>
      </c>
      <c r="N1335" s="222">
        <f>IF(ISBLANK(INDEX('Policy Characteristics'!H:H,MATCH($C1335,'Policy Characteristics'!$C:$C,0))),"",INDEX('Policy Characteristics'!H:H,MATCH($C1335,'Policy Characteristics'!$C:$C,0)))</f>
        <v>0.01</v>
      </c>
      <c r="O1335" s="354" t="str">
        <f>IF(ISBLANK(INDEX('Policy Characteristics'!I:I,MATCH($C1335,'Policy Characteristics'!$C:$C,0))),"",INDEX('Policy Characteristics'!I:I,MATCH($C1335,'Policy Characteristics'!$C:$C,0)))</f>
        <v>% of fuel shifted</v>
      </c>
      <c r="P1335" s="354" t="str">
        <f>IF(ISBLANK(INDEX('Policy Characteristics'!J:J,MATCH($C1335,'Policy Characteristics'!$C:$C,0))),"",INDEX('Policy Characteristics'!J:J,MATCH($C1335,'Policy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35" s="354" t="str">
        <f>IF(ISBLANK(INDEX('Policy Characteristics'!K:K,MATCH($C1335,'Policy Characteristics'!$C:$C,0))),"",INDEX('Policy Characteristics'!K:K,MATCH($C1335,'Policy Characteristics'!$C:$C,0)))</f>
        <v>industry-ag-main.html#fuel-switching</v>
      </c>
      <c r="R1335" s="354" t="str">
        <f>IF(ISBLANK(INDEX('Policy Characteristics'!L:L,MATCH($C1335,'Policy Characteristics'!$C:$C,0))),"",INDEX('Policy Characteristics'!L:L,MATCH($C1335,'Policy Characteristics'!$C:$C,0)))</f>
        <v>industry-elec-and-hydrogen.html</v>
      </c>
    </row>
    <row r="1336" spans="1:18" s="345" customFormat="1" ht="19.899999999999999" customHeight="1">
      <c r="A1336" s="354" t="str">
        <f>IF(ISBLANK(INDEX('Policy Characteristics'!A:A,MATCH($C1336,'Policy Characteristics'!$C:$C,0))),"",INDEX('Policy Characteristics'!A:A,MATCH($C1336,'Policy Characteristics'!$C:$C,0)))</f>
        <v>Industry</v>
      </c>
      <c r="B1336" s="366" t="str">
        <f>IF(ISBLANK(INDEX('Policy Characteristics'!B:B,MATCH($C1336,'Policy Characteristics'!$C:$C,0))),"",INDEX('Policy Characteristics'!B:B,MATCH($C1336,'Policy Characteristics'!$C:$C,0)))</f>
        <v>Hydrogen Combustion</v>
      </c>
      <c r="C1336" s="354" t="str">
        <f t="shared" si="49"/>
        <v>Fraction of Eligible Industrial Energy Use Shifted to Hydrogen</v>
      </c>
      <c r="D1336" s="348" t="s">
        <v>832</v>
      </c>
      <c r="E1336" t="s">
        <v>848</v>
      </c>
      <c r="F1336" t="s">
        <v>833</v>
      </c>
      <c r="G1336" s="253" t="s">
        <v>849</v>
      </c>
      <c r="H1336" s="18">
        <v>2231</v>
      </c>
      <c r="I1336" s="367" t="s">
        <v>680</v>
      </c>
      <c r="J1336" s="368" t="str">
        <f>IF(ISBLANK(INDEX('Policy Characteristics'!D:D,MATCH($C1336,'Policy Characteristics'!$C:$C,0))),"",INDEX('Policy Characteristics'!D:D,MATCH($C1336,'Policy Characteristics'!$C:$C,0)))</f>
        <v>Hydrogen Combustion</v>
      </c>
      <c r="K1336" s="354" t="str">
        <f>IF(ISBLANK(INDEX('Policy Characteristics'!E:E,MATCH($C1336,'Policy Characteristics'!$C:$C,0))),"",INDEX('Policy Characteristics'!E:E,MATCH($C1336,'Policy Characteristics'!$C:$C,0)))</f>
        <v>indst shift to hydrogen</v>
      </c>
      <c r="L1336" s="222">
        <f>IF(ISBLANK(INDEX('Policy Characteristics'!F:F,MATCH($C1336,'Policy Characteristics'!$C:$C,0))),"",INDEX('Policy Characteristics'!F:F,MATCH($C1336,'Policy Characteristics'!$C:$C,0)))</f>
        <v>0</v>
      </c>
      <c r="M1336" s="222">
        <f>IF(ISBLANK(INDEX('Policy Characteristics'!G:G,MATCH($C1336,'Policy Characteristics'!$C:$C,0))),"",INDEX('Policy Characteristics'!G:G,MATCH($C1336,'Policy Characteristics'!$C:$C,0)))</f>
        <v>1</v>
      </c>
      <c r="N1336" s="222">
        <f>IF(ISBLANK(INDEX('Policy Characteristics'!H:H,MATCH($C1336,'Policy Characteristics'!$C:$C,0))),"",INDEX('Policy Characteristics'!H:H,MATCH($C1336,'Policy Characteristics'!$C:$C,0)))</f>
        <v>0.01</v>
      </c>
      <c r="O1336" s="354" t="str">
        <f>IF(ISBLANK(INDEX('Policy Characteristics'!I:I,MATCH($C1336,'Policy Characteristics'!$C:$C,0))),"",INDEX('Policy Characteristics'!I:I,MATCH($C1336,'Policy Characteristics'!$C:$C,0)))</f>
        <v>% of fuel shifted</v>
      </c>
      <c r="P1336" s="354" t="str">
        <f>IF(ISBLANK(INDEX('Policy Characteristics'!J:J,MATCH($C1336,'Policy Characteristics'!$C:$C,0))),"",INDEX('Policy Characteristics'!J:J,MATCH($C1336,'Policy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36" s="354" t="str">
        <f>IF(ISBLANK(INDEX('Policy Characteristics'!K:K,MATCH($C1336,'Policy Characteristics'!$C:$C,0))),"",INDEX('Policy Characteristics'!K:K,MATCH($C1336,'Policy Characteristics'!$C:$C,0)))</f>
        <v>industry-ag-main.html#fuel-switching</v>
      </c>
      <c r="R1336" s="354" t="str">
        <f>IF(ISBLANK(INDEX('Policy Characteristics'!L:L,MATCH($C1336,'Policy Characteristics'!$C:$C,0))),"",INDEX('Policy Characteristics'!L:L,MATCH($C1336,'Policy Characteristics'!$C:$C,0)))</f>
        <v>industry-elec-and-hydrogen.html</v>
      </c>
    </row>
    <row r="1337" spans="1:18" s="345" customFormat="1" ht="19.899999999999999" customHeight="1">
      <c r="A1337" s="354" t="str">
        <f>IF(ISBLANK(INDEX('Policy Characteristics'!A:A,MATCH($C1337,'Policy Characteristics'!$C:$C,0))),"",INDEX('Policy Characteristics'!A:A,MATCH($C1337,'Policy Characteristics'!$C:$C,0)))</f>
        <v>Industry</v>
      </c>
      <c r="B1337" s="366" t="str">
        <f>IF(ISBLANK(INDEX('Policy Characteristics'!B:B,MATCH($C1337,'Policy Characteristics'!$C:$C,0))),"",INDEX('Policy Characteristics'!B:B,MATCH($C1337,'Policy Characteristics'!$C:$C,0)))</f>
        <v>Hydrogen Combustion</v>
      </c>
      <c r="C1337" s="354" t="str">
        <f t="shared" si="49"/>
        <v>Fraction of Eligible Industrial Energy Use Shifted to Hydrogen</v>
      </c>
      <c r="D1337" s="348" t="s">
        <v>832</v>
      </c>
      <c r="E1337" t="s">
        <v>850</v>
      </c>
      <c r="F1337" t="s">
        <v>833</v>
      </c>
      <c r="G1337" s="253" t="s">
        <v>851</v>
      </c>
      <c r="H1337" s="18">
        <v>2232</v>
      </c>
      <c r="I1337" s="367" t="s">
        <v>680</v>
      </c>
      <c r="J1337" s="368" t="str">
        <f>IF(ISBLANK(INDEX('Policy Characteristics'!D:D,MATCH($C1337,'Policy Characteristics'!$C:$C,0))),"",INDEX('Policy Characteristics'!D:D,MATCH($C1337,'Policy Characteristics'!$C:$C,0)))</f>
        <v>Hydrogen Combustion</v>
      </c>
      <c r="K1337" s="354" t="str">
        <f>IF(ISBLANK(INDEX('Policy Characteristics'!E:E,MATCH($C1337,'Policy Characteristics'!$C:$C,0))),"",INDEX('Policy Characteristics'!E:E,MATCH($C1337,'Policy Characteristics'!$C:$C,0)))</f>
        <v>indst shift to hydrogen</v>
      </c>
      <c r="L1337" s="222">
        <f>IF(ISBLANK(INDEX('Policy Characteristics'!F:F,MATCH($C1337,'Policy Characteristics'!$C:$C,0))),"",INDEX('Policy Characteristics'!F:F,MATCH($C1337,'Policy Characteristics'!$C:$C,0)))</f>
        <v>0</v>
      </c>
      <c r="M1337" s="222">
        <f>IF(ISBLANK(INDEX('Policy Characteristics'!G:G,MATCH($C1337,'Policy Characteristics'!$C:$C,0))),"",INDEX('Policy Characteristics'!G:G,MATCH($C1337,'Policy Characteristics'!$C:$C,0)))</f>
        <v>1</v>
      </c>
      <c r="N1337" s="222">
        <f>IF(ISBLANK(INDEX('Policy Characteristics'!H:H,MATCH($C1337,'Policy Characteristics'!$C:$C,0))),"",INDEX('Policy Characteristics'!H:H,MATCH($C1337,'Policy Characteristics'!$C:$C,0)))</f>
        <v>0.01</v>
      </c>
      <c r="O1337" s="354" t="str">
        <f>IF(ISBLANK(INDEX('Policy Characteristics'!I:I,MATCH($C1337,'Policy Characteristics'!$C:$C,0))),"",INDEX('Policy Characteristics'!I:I,MATCH($C1337,'Policy Characteristics'!$C:$C,0)))</f>
        <v>% of fuel shifted</v>
      </c>
      <c r="P1337" s="354" t="str">
        <f>IF(ISBLANK(INDEX('Policy Characteristics'!J:J,MATCH($C1337,'Policy Characteristics'!$C:$C,0))),"",INDEX('Policy Characteristics'!J:J,MATCH($C1337,'Policy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37" s="354" t="str">
        <f>IF(ISBLANK(INDEX('Policy Characteristics'!K:K,MATCH($C1337,'Policy Characteristics'!$C:$C,0))),"",INDEX('Policy Characteristics'!K:K,MATCH($C1337,'Policy Characteristics'!$C:$C,0)))</f>
        <v>industry-ag-main.html#fuel-switching</v>
      </c>
      <c r="R1337" s="354" t="str">
        <f>IF(ISBLANK(INDEX('Policy Characteristics'!L:L,MATCH($C1337,'Policy Characteristics'!$C:$C,0))),"",INDEX('Policy Characteristics'!L:L,MATCH($C1337,'Policy Characteristics'!$C:$C,0)))</f>
        <v>industry-elec-and-hydrogen.html</v>
      </c>
    </row>
    <row r="1338" spans="1:18" s="345" customFormat="1" ht="19.899999999999999" customHeight="1">
      <c r="A1338" s="354" t="str">
        <f>IF(ISBLANK(INDEX('Policy Characteristics'!A:A,MATCH($C1338,'Policy Characteristics'!$C:$C,0))),"",INDEX('Policy Characteristics'!A:A,MATCH($C1338,'Policy Characteristics'!$C:$C,0)))</f>
        <v>Industry</v>
      </c>
      <c r="B1338" s="366" t="str">
        <f>IF(ISBLANK(INDEX('Policy Characteristics'!B:B,MATCH($C1338,'Policy Characteristics'!$C:$C,0))),"",INDEX('Policy Characteristics'!B:B,MATCH($C1338,'Policy Characteristics'!$C:$C,0)))</f>
        <v>Hydrogen Combustion</v>
      </c>
      <c r="C1338" s="354" t="str">
        <f t="shared" si="49"/>
        <v>Fraction of Eligible Industrial Energy Use Shifted to Hydrogen</v>
      </c>
      <c r="D1338" s="348" t="s">
        <v>832</v>
      </c>
      <c r="E1338" t="s">
        <v>852</v>
      </c>
      <c r="F1338" t="s">
        <v>833</v>
      </c>
      <c r="G1338" s="253" t="s">
        <v>852</v>
      </c>
      <c r="H1338" s="18">
        <v>2233</v>
      </c>
      <c r="I1338" s="367" t="s">
        <v>680</v>
      </c>
      <c r="J1338" s="368" t="str">
        <f>IF(ISBLANK(INDEX('Policy Characteristics'!D:D,MATCH($C1338,'Policy Characteristics'!$C:$C,0))),"",INDEX('Policy Characteristics'!D:D,MATCH($C1338,'Policy Characteristics'!$C:$C,0)))</f>
        <v>Hydrogen Combustion</v>
      </c>
      <c r="K1338" s="354" t="str">
        <f>IF(ISBLANK(INDEX('Policy Characteristics'!E:E,MATCH($C1338,'Policy Characteristics'!$C:$C,0))),"",INDEX('Policy Characteristics'!E:E,MATCH($C1338,'Policy Characteristics'!$C:$C,0)))</f>
        <v>indst shift to hydrogen</v>
      </c>
      <c r="L1338" s="222">
        <f>IF(ISBLANK(INDEX('Policy Characteristics'!F:F,MATCH($C1338,'Policy Characteristics'!$C:$C,0))),"",INDEX('Policy Characteristics'!F:F,MATCH($C1338,'Policy Characteristics'!$C:$C,0)))</f>
        <v>0</v>
      </c>
      <c r="M1338" s="222">
        <f>IF(ISBLANK(INDEX('Policy Characteristics'!G:G,MATCH($C1338,'Policy Characteristics'!$C:$C,0))),"",INDEX('Policy Characteristics'!G:G,MATCH($C1338,'Policy Characteristics'!$C:$C,0)))</f>
        <v>1</v>
      </c>
      <c r="N1338" s="222">
        <f>IF(ISBLANK(INDEX('Policy Characteristics'!H:H,MATCH($C1338,'Policy Characteristics'!$C:$C,0))),"",INDEX('Policy Characteristics'!H:H,MATCH($C1338,'Policy Characteristics'!$C:$C,0)))</f>
        <v>0.01</v>
      </c>
      <c r="O1338" s="354" t="str">
        <f>IF(ISBLANK(INDEX('Policy Characteristics'!I:I,MATCH($C1338,'Policy Characteristics'!$C:$C,0))),"",INDEX('Policy Characteristics'!I:I,MATCH($C1338,'Policy Characteristics'!$C:$C,0)))</f>
        <v>% of fuel shifted</v>
      </c>
      <c r="P1338" s="354" t="str">
        <f>IF(ISBLANK(INDEX('Policy Characteristics'!J:J,MATCH($C1338,'Policy Characteristics'!$C:$C,0))),"",INDEX('Policy Characteristics'!J:J,MATCH($C1338,'Policy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38" s="354" t="str">
        <f>IF(ISBLANK(INDEX('Policy Characteristics'!K:K,MATCH($C1338,'Policy Characteristics'!$C:$C,0))),"",INDEX('Policy Characteristics'!K:K,MATCH($C1338,'Policy Characteristics'!$C:$C,0)))</f>
        <v>industry-ag-main.html#fuel-switching</v>
      </c>
      <c r="R1338" s="354" t="str">
        <f>IF(ISBLANK(INDEX('Policy Characteristics'!L:L,MATCH($C1338,'Policy Characteristics'!$C:$C,0))),"",INDEX('Policy Characteristics'!L:L,MATCH($C1338,'Policy Characteristics'!$C:$C,0)))</f>
        <v>industry-elec-and-hydrogen.html</v>
      </c>
    </row>
    <row r="1339" spans="1:18" s="354" customFormat="1" ht="19.899999999999999" customHeight="1">
      <c r="A1339" s="354" t="str">
        <f>IF(ISBLANK(INDEX('Policy Characteristics'!A:A,MATCH($C1339,'Policy Characteristics'!$C:$C,0))),"",INDEX('Policy Characteristics'!A:A,MATCH($C1339,'Policy Characteristics'!$C:$C,0)))</f>
        <v>Industry</v>
      </c>
      <c r="B1339" s="366" t="str">
        <f>IF(ISBLANK(INDEX('Policy Characteristics'!B:B,MATCH($C1339,'Policy Characteristics'!$C:$C,0))),"",INDEX('Policy Characteristics'!B:B,MATCH($C1339,'Policy Characteristics'!$C:$C,0)))</f>
        <v>Improved System Design</v>
      </c>
      <c r="C1339" t="s">
        <v>381</v>
      </c>
      <c r="D1339" s="253"/>
      <c r="E1339" s="253"/>
      <c r="F1339" s="253"/>
      <c r="G1339" s="253"/>
      <c r="H1339" s="18">
        <v>54</v>
      </c>
      <c r="I1339" s="367" t="s">
        <v>670</v>
      </c>
      <c r="J1339" s="368" t="str">
        <f>IF(ISBLANK(INDEX('Policy Characteristics'!D:D,MATCH($C1339,'Policy Characteristics'!$C:$C,0))),"",INDEX('Policy Characteristics'!D:D,MATCH($C1339,'Policy Characteristics'!$C:$C,0)))</f>
        <v>Improved System Design</v>
      </c>
      <c r="K1339" s="354" t="str">
        <f>IF(ISBLANK(INDEX('Policy Characteristics'!E:E,MATCH($C1339,'Policy Characteristics'!$C:$C,0))),"",INDEX('Policy Characteristics'!E:E,MATCH($C1339,'Policy Characteristics'!$C:$C,0)))</f>
        <v>indst system integration</v>
      </c>
      <c r="L1339" s="222">
        <f>IF(ISBLANK(INDEX('Policy Characteristics'!F:F,MATCH($C1339,'Policy Characteristics'!$C:$C,0))),"",INDEX('Policy Characteristics'!F:F,MATCH($C1339,'Policy Characteristics'!$C:$C,0)))</f>
        <v>0</v>
      </c>
      <c r="M1339" s="222">
        <f>IF(ISBLANK(INDEX('Policy Characteristics'!G:G,MATCH($C1339,'Policy Characteristics'!$C:$C,0))),"",INDEX('Policy Characteristics'!G:G,MATCH($C1339,'Policy Characteristics'!$C:$C,0)))</f>
        <v>1</v>
      </c>
      <c r="N1339" s="222">
        <f>IF(ISBLANK(INDEX('Policy Characteristics'!H:H,MATCH($C1339,'Policy Characteristics'!$C:$C,0))),"",INDEX('Policy Characteristics'!H:H,MATCH($C1339,'Policy Characteristics'!$C:$C,0)))</f>
        <v>0.01</v>
      </c>
      <c r="O1339" s="354" t="str">
        <f>IF(ISBLANK(INDEX('Policy Characteristics'!I:I,MATCH($C1339,'Policy Characteristics'!$C:$C,0))),"",INDEX('Policy Characteristics'!I:I,MATCH($C1339,'Policy Characteristics'!$C:$C,0)))</f>
        <v>% of potential achieved</v>
      </c>
      <c r="P1339" s="354" t="str">
        <f>IF(ISBLANK(INDEX('Policy Characteristics'!J:J,MATCH($C1339,'Policy Characteristics'!$C:$C,0))),"",INDEX('Policy Characteristics'!J:J,MATCH($C1339,'Policy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39" s="354" t="str">
        <f>IF(ISBLANK(INDEX('Policy Characteristics'!K:K,MATCH($C1339,'Policy Characteristics'!$C:$C,0))),"",INDEX('Policy Characteristics'!K:K,MATCH($C1339,'Policy Characteristics'!$C:$C,0)))</f>
        <v>industry-ag-main.html#system-integ</v>
      </c>
      <c r="R1339" s="354" t="str">
        <f>IF(ISBLANK(INDEX('Policy Characteristics'!L:L,MATCH($C1339,'Policy Characteristics'!$C:$C,0))),"",INDEX('Policy Characteristics'!L:L,MATCH($C1339,'Policy Characteristics'!$C:$C,0)))</f>
        <v>improved-system-design.html</v>
      </c>
    </row>
    <row r="1340" spans="1:18" s="354" customFormat="1" ht="19.899999999999999" customHeight="1">
      <c r="A1340" s="354" t="str">
        <f>IF(ISBLANK(INDEX('Policy Characteristics'!A:A,MATCH($C1340,'Policy Characteristics'!$C:$C,0))),"",INDEX('Policy Characteristics'!A:A,MATCH($C1340,'Policy Characteristics'!$C:$C,0)))</f>
        <v>Industry</v>
      </c>
      <c r="B1340" s="366" t="str">
        <f>IF(ISBLANK(INDEX('Policy Characteristics'!B:B,MATCH($C1340,'Policy Characteristics'!$C:$C,0))),"",INDEX('Policy Characteristics'!B:B,MATCH($C1340,'Policy Characteristics'!$C:$C,0)))</f>
        <v>Industry Energy Efficiency Standards</v>
      </c>
      <c r="C1340" t="s">
        <v>375</v>
      </c>
      <c r="D1340" s="253" t="s">
        <v>784</v>
      </c>
      <c r="E1340" s="253" t="s">
        <v>853</v>
      </c>
      <c r="F1340" t="s">
        <v>785</v>
      </c>
      <c r="G1340" s="253" t="s">
        <v>854</v>
      </c>
      <c r="H1340" s="18">
        <v>958</v>
      </c>
      <c r="I1340" s="367" t="s">
        <v>670</v>
      </c>
      <c r="J1340" s="368" t="str">
        <f>IF(ISBLANK(INDEX('Policy Characteristics'!D:D,MATCH($C1340,'Policy Characteristics'!$C:$C,0))),"",INDEX('Policy Characteristics'!D:D,MATCH($C1340,'Policy Characteristics'!$C:$C,0)))</f>
        <v>Industry Energy Efficiency Standards</v>
      </c>
      <c r="K1340" s="354" t="str">
        <f>IF(ISBLANK(INDEX('Policy Characteristics'!E:E,MATCH($C1340,'Policy Characteristics'!$C:$C,0))),"",INDEX('Policy Characteristics'!E:E,MATCH($C1340,'Policy Characteristics'!$C:$C,0)))</f>
        <v>indst efficiency standards</v>
      </c>
      <c r="L1340" s="222">
        <f>IF(ISBLANK(INDEX('Policy Characteristics'!F:F,MATCH($C1340,'Policy Characteristics'!$C:$C,0))),"",INDEX('Policy Characteristics'!F:F,MATCH($C1340,'Policy Characteristics'!$C:$C,0)))</f>
        <v>0</v>
      </c>
      <c r="M1340" s="222">
        <f>IF(ISBLANK(INDEX('Policy Characteristics'!G:G,MATCH($C1340,'Policy Characteristics'!$C:$C,0))),"",INDEX('Policy Characteristics'!G:G,MATCH($C1340,'Policy Characteristics'!$C:$C,0)))</f>
        <v>0.25</v>
      </c>
      <c r="N1340" s="222">
        <f>IF(ISBLANK(INDEX('Policy Characteristics'!H:H,MATCH($C1340,'Policy Characteristics'!$C:$C,0))),"",INDEX('Policy Characteristics'!H:H,MATCH($C1340,'Policy Characteristics'!$C:$C,0)))</f>
        <v>0.01</v>
      </c>
      <c r="O1340" s="354" t="str">
        <f>IF(ISBLANK(INDEX('Policy Characteristics'!I:I,MATCH($C1340,'Policy Characteristics'!$C:$C,0))),"",INDEX('Policy Characteristics'!I:I,MATCH($C1340,'Policy Characteristics'!$C:$C,0)))</f>
        <v>% reduction in energy use</v>
      </c>
      <c r="P1340" s="354"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0" s="354" t="str">
        <f>IF(ISBLANK(INDEX('Policy Characteristics'!K:K,MATCH($C1340,'Policy Characteristics'!$C:$C,0))),"",INDEX('Policy Characteristics'!K:K,MATCH($C1340,'Policy Characteristics'!$C:$C,0)))</f>
        <v>industry-ag-main.html#eff-stds</v>
      </c>
      <c r="R1340" s="354" t="str">
        <f>IF(ISBLANK(INDEX('Policy Characteristics'!L:L,MATCH($C1340,'Policy Characteristics'!$C:$C,0))),"",INDEX('Policy Characteristics'!L:L,MATCH($C1340,'Policy Characteristics'!$C:$C,0)))</f>
        <v>industry-energy-efficiency-standards.html</v>
      </c>
    </row>
    <row r="1341" spans="1:18" s="354" customFormat="1" ht="19.899999999999999" customHeight="1">
      <c r="A1341" s="354" t="str">
        <f>IF(ISBLANK(INDEX('Policy Characteristics'!A:A,MATCH($C1341,'Policy Characteristics'!$C:$C,0))),"",INDEX('Policy Characteristics'!A:A,MATCH($C1341,'Policy Characteristics'!$C:$C,0)))</f>
        <v>Industry</v>
      </c>
      <c r="B1341" s="366" t="str">
        <f>IF(ISBLANK(INDEX('Policy Characteristics'!B:B,MATCH($C1341,'Policy Characteristics'!$C:$C,0))),"",INDEX('Policy Characteristics'!B:B,MATCH($C1341,'Policy Characteristics'!$C:$C,0)))</f>
        <v>Industry Energy Efficiency Standards</v>
      </c>
      <c r="C1341" s="354" t="str">
        <f t="shared" ref="C1341:C1404" si="50">C$1340</f>
        <v>Percentage Improvement in Eqpt Efficiency Standards above BAU</v>
      </c>
      <c r="D1341" s="253" t="s">
        <v>784</v>
      </c>
      <c r="E1341" s="253" t="s">
        <v>855</v>
      </c>
      <c r="F1341" t="s">
        <v>785</v>
      </c>
      <c r="G1341" s="253" t="s">
        <v>856</v>
      </c>
      <c r="H1341" s="18">
        <v>959</v>
      </c>
      <c r="I1341" s="367" t="s">
        <v>680</v>
      </c>
      <c r="J1341" s="368" t="str">
        <f>IF(ISBLANK(INDEX('Policy Characteristics'!D:D,MATCH($C1341,'Policy Characteristics'!$C:$C,0))),"",INDEX('Policy Characteristics'!D:D,MATCH($C1341,'Policy Characteristics'!$C:$C,0)))</f>
        <v>Industry Energy Efficiency Standards</v>
      </c>
      <c r="K1341" s="354" t="str">
        <f>IF(ISBLANK(INDEX('Policy Characteristics'!E:E,MATCH($C1341,'Policy Characteristics'!$C:$C,0))),"",INDEX('Policy Characteristics'!E:E,MATCH($C1341,'Policy Characteristics'!$C:$C,0)))</f>
        <v>indst efficiency standards</v>
      </c>
      <c r="L1341" s="222">
        <f>IF(ISBLANK(INDEX('Policy Characteristics'!F:F,MATCH($C1341,'Policy Characteristics'!$C:$C,0))),"",INDEX('Policy Characteristics'!F:F,MATCH($C1341,'Policy Characteristics'!$C:$C,0)))</f>
        <v>0</v>
      </c>
      <c r="M1341" s="222">
        <f>IF(ISBLANK(INDEX('Policy Characteristics'!G:G,MATCH($C1341,'Policy Characteristics'!$C:$C,0))),"",INDEX('Policy Characteristics'!G:G,MATCH($C1341,'Policy Characteristics'!$C:$C,0)))</f>
        <v>0.25</v>
      </c>
      <c r="N1341" s="222">
        <f>IF(ISBLANK(INDEX('Policy Characteristics'!H:H,MATCH($C1341,'Policy Characteristics'!$C:$C,0))),"",INDEX('Policy Characteristics'!H:H,MATCH($C1341,'Policy Characteristics'!$C:$C,0)))</f>
        <v>0.01</v>
      </c>
      <c r="O1341" s="354" t="str">
        <f>IF(ISBLANK(INDEX('Policy Characteristics'!I:I,MATCH($C1341,'Policy Characteristics'!$C:$C,0))),"",INDEX('Policy Characteristics'!I:I,MATCH($C1341,'Policy Characteristics'!$C:$C,0)))</f>
        <v>% reduction in energy use</v>
      </c>
      <c r="P1341" s="354"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1" s="354" t="str">
        <f>IF(ISBLANK(INDEX('Policy Characteristics'!K:K,MATCH($C1341,'Policy Characteristics'!$C:$C,0))),"",INDEX('Policy Characteristics'!K:K,MATCH($C1341,'Policy Characteristics'!$C:$C,0)))</f>
        <v>industry-ag-main.html#eff-stds</v>
      </c>
      <c r="R1341" s="354" t="str">
        <f>IF(ISBLANK(INDEX('Policy Characteristics'!L:L,MATCH($C1341,'Policy Characteristics'!$C:$C,0))),"",INDEX('Policy Characteristics'!L:L,MATCH($C1341,'Policy Characteristics'!$C:$C,0)))</f>
        <v>industry-energy-efficiency-standards.html</v>
      </c>
    </row>
    <row r="1342" spans="1:18" s="354" customFormat="1" ht="19.899999999999999" customHeight="1">
      <c r="A1342" s="354" t="str">
        <f>IF(ISBLANK(INDEX('Policy Characteristics'!A:A,MATCH($C1342,'Policy Characteristics'!$C:$C,0))),"",INDEX('Policy Characteristics'!A:A,MATCH($C1342,'Policy Characteristics'!$C:$C,0)))</f>
        <v>Industry</v>
      </c>
      <c r="B1342" s="366" t="str">
        <f>IF(ISBLANK(INDEX('Policy Characteristics'!B:B,MATCH($C1342,'Policy Characteristics'!$C:$C,0))),"",INDEX('Policy Characteristics'!B:B,MATCH($C1342,'Policy Characteristics'!$C:$C,0)))</f>
        <v>Industry Energy Efficiency Standards</v>
      </c>
      <c r="C1342" s="354" t="str">
        <f t="shared" si="50"/>
        <v>Percentage Improvement in Eqpt Efficiency Standards above BAU</v>
      </c>
      <c r="D1342" s="253" t="s">
        <v>784</v>
      </c>
      <c r="E1342" s="253" t="s">
        <v>857</v>
      </c>
      <c r="F1342" t="s">
        <v>785</v>
      </c>
      <c r="G1342" s="253" t="s">
        <v>858</v>
      </c>
      <c r="H1342" s="18">
        <v>960</v>
      </c>
      <c r="I1342" s="367" t="s">
        <v>670</v>
      </c>
      <c r="J1342" s="368" t="str">
        <f>IF(ISBLANK(INDEX('Policy Characteristics'!D:D,MATCH($C1342,'Policy Characteristics'!$C:$C,0))),"",INDEX('Policy Characteristics'!D:D,MATCH($C1342,'Policy Characteristics'!$C:$C,0)))</f>
        <v>Industry Energy Efficiency Standards</v>
      </c>
      <c r="K1342" s="354" t="str">
        <f>IF(ISBLANK(INDEX('Policy Characteristics'!E:E,MATCH($C1342,'Policy Characteristics'!$C:$C,0))),"",INDEX('Policy Characteristics'!E:E,MATCH($C1342,'Policy Characteristics'!$C:$C,0)))</f>
        <v>indst efficiency standards</v>
      </c>
      <c r="L1342" s="222">
        <f>IF(ISBLANK(INDEX('Policy Characteristics'!F:F,MATCH($C1342,'Policy Characteristics'!$C:$C,0))),"",INDEX('Policy Characteristics'!F:F,MATCH($C1342,'Policy Characteristics'!$C:$C,0)))</f>
        <v>0</v>
      </c>
      <c r="M1342" s="222">
        <f>IF(ISBLANK(INDEX('Policy Characteristics'!G:G,MATCH($C1342,'Policy Characteristics'!$C:$C,0))),"",INDEX('Policy Characteristics'!G:G,MATCH($C1342,'Policy Characteristics'!$C:$C,0)))</f>
        <v>0.25</v>
      </c>
      <c r="N1342" s="222">
        <f>IF(ISBLANK(INDEX('Policy Characteristics'!H:H,MATCH($C1342,'Policy Characteristics'!$C:$C,0))),"",INDEX('Policy Characteristics'!H:H,MATCH($C1342,'Policy Characteristics'!$C:$C,0)))</f>
        <v>0.01</v>
      </c>
      <c r="O1342" s="354" t="str">
        <f>IF(ISBLANK(INDEX('Policy Characteristics'!I:I,MATCH($C1342,'Policy Characteristics'!$C:$C,0))),"",INDEX('Policy Characteristics'!I:I,MATCH($C1342,'Policy Characteristics'!$C:$C,0)))</f>
        <v>% reduction in energy use</v>
      </c>
      <c r="P1342" s="354"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2" s="354" t="str">
        <f>IF(ISBLANK(INDEX('Policy Characteristics'!K:K,MATCH($C1342,'Policy Characteristics'!$C:$C,0))),"",INDEX('Policy Characteristics'!K:K,MATCH($C1342,'Policy Characteristics'!$C:$C,0)))</f>
        <v>industry-ag-main.html#eff-stds</v>
      </c>
      <c r="R1342" s="354" t="str">
        <f>IF(ISBLANK(INDEX('Policy Characteristics'!L:L,MATCH($C1342,'Policy Characteristics'!$C:$C,0))),"",INDEX('Policy Characteristics'!L:L,MATCH($C1342,'Policy Characteristics'!$C:$C,0)))</f>
        <v>industry-energy-efficiency-standards.html</v>
      </c>
    </row>
    <row r="1343" spans="1:18" s="354" customFormat="1" ht="19.899999999999999" customHeight="1">
      <c r="A1343" s="354" t="str">
        <f>IF(ISBLANK(INDEX('Policy Characteristics'!A:A,MATCH($C1343,'Policy Characteristics'!$C:$C,0))),"",INDEX('Policy Characteristics'!A:A,MATCH($C1343,'Policy Characteristics'!$C:$C,0)))</f>
        <v>Industry</v>
      </c>
      <c r="B1343" s="366" t="str">
        <f>IF(ISBLANK(INDEX('Policy Characteristics'!B:B,MATCH($C1343,'Policy Characteristics'!$C:$C,0))),"",INDEX('Policy Characteristics'!B:B,MATCH($C1343,'Policy Characteristics'!$C:$C,0)))</f>
        <v>Industry Energy Efficiency Standards</v>
      </c>
      <c r="C1343" s="354" t="str">
        <f t="shared" si="50"/>
        <v>Percentage Improvement in Eqpt Efficiency Standards above BAU</v>
      </c>
      <c r="D1343" s="253" t="s">
        <v>784</v>
      </c>
      <c r="E1343" s="253" t="s">
        <v>859</v>
      </c>
      <c r="F1343" t="s">
        <v>785</v>
      </c>
      <c r="G1343" s="253" t="s">
        <v>860</v>
      </c>
      <c r="H1343" s="18">
        <v>961</v>
      </c>
      <c r="I1343" s="367" t="s">
        <v>680</v>
      </c>
      <c r="J1343" s="368" t="str">
        <f>IF(ISBLANK(INDEX('Policy Characteristics'!D:D,MATCH($C1343,'Policy Characteristics'!$C:$C,0))),"",INDEX('Policy Characteristics'!D:D,MATCH($C1343,'Policy Characteristics'!$C:$C,0)))</f>
        <v>Industry Energy Efficiency Standards</v>
      </c>
      <c r="K1343" s="354" t="str">
        <f>IF(ISBLANK(INDEX('Policy Characteristics'!E:E,MATCH($C1343,'Policy Characteristics'!$C:$C,0))),"",INDEX('Policy Characteristics'!E:E,MATCH($C1343,'Policy Characteristics'!$C:$C,0)))</f>
        <v>indst efficiency standards</v>
      </c>
      <c r="L1343" s="222">
        <f>IF(ISBLANK(INDEX('Policy Characteristics'!F:F,MATCH($C1343,'Policy Characteristics'!$C:$C,0))),"",INDEX('Policy Characteristics'!F:F,MATCH($C1343,'Policy Characteristics'!$C:$C,0)))</f>
        <v>0</v>
      </c>
      <c r="M1343" s="222">
        <f>IF(ISBLANK(INDEX('Policy Characteristics'!G:G,MATCH($C1343,'Policy Characteristics'!$C:$C,0))),"",INDEX('Policy Characteristics'!G:G,MATCH($C1343,'Policy Characteristics'!$C:$C,0)))</f>
        <v>0.25</v>
      </c>
      <c r="N1343" s="222">
        <f>IF(ISBLANK(INDEX('Policy Characteristics'!H:H,MATCH($C1343,'Policy Characteristics'!$C:$C,0))),"",INDEX('Policy Characteristics'!H:H,MATCH($C1343,'Policy Characteristics'!$C:$C,0)))</f>
        <v>0.01</v>
      </c>
      <c r="O1343" s="354" t="str">
        <f>IF(ISBLANK(INDEX('Policy Characteristics'!I:I,MATCH($C1343,'Policy Characteristics'!$C:$C,0))),"",INDEX('Policy Characteristics'!I:I,MATCH($C1343,'Policy Characteristics'!$C:$C,0)))</f>
        <v>% reduction in energy use</v>
      </c>
      <c r="P1343" s="354"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3" s="354" t="str">
        <f>IF(ISBLANK(INDEX('Policy Characteristics'!K:K,MATCH($C1343,'Policy Characteristics'!$C:$C,0))),"",INDEX('Policy Characteristics'!K:K,MATCH($C1343,'Policy Characteristics'!$C:$C,0)))</f>
        <v>industry-ag-main.html#eff-stds</v>
      </c>
      <c r="R1343" s="354" t="str">
        <f>IF(ISBLANK(INDEX('Policy Characteristics'!L:L,MATCH($C1343,'Policy Characteristics'!$C:$C,0))),"",INDEX('Policy Characteristics'!L:L,MATCH($C1343,'Policy Characteristics'!$C:$C,0)))</f>
        <v>industry-energy-efficiency-standards.html</v>
      </c>
    </row>
    <row r="1344" spans="1:18" s="354" customFormat="1" ht="19.899999999999999" customHeight="1">
      <c r="A1344" s="354" t="str">
        <f>IF(ISBLANK(INDEX('Policy Characteristics'!A:A,MATCH($C1344,'Policy Characteristics'!$C:$C,0))),"",INDEX('Policy Characteristics'!A:A,MATCH($C1344,'Policy Characteristics'!$C:$C,0)))</f>
        <v>Industry</v>
      </c>
      <c r="B1344" s="366" t="str">
        <f>IF(ISBLANK(INDEX('Policy Characteristics'!B:B,MATCH($C1344,'Policy Characteristics'!$C:$C,0))),"",INDEX('Policy Characteristics'!B:B,MATCH($C1344,'Policy Characteristics'!$C:$C,0)))</f>
        <v>Industry Energy Efficiency Standards</v>
      </c>
      <c r="C1344" s="354" t="str">
        <f t="shared" si="50"/>
        <v>Percentage Improvement in Eqpt Efficiency Standards above BAU</v>
      </c>
      <c r="D1344" s="253" t="s">
        <v>784</v>
      </c>
      <c r="E1344" s="253" t="s">
        <v>861</v>
      </c>
      <c r="F1344" t="s">
        <v>785</v>
      </c>
      <c r="G1344" s="253" t="s">
        <v>862</v>
      </c>
      <c r="H1344" s="18">
        <v>962</v>
      </c>
      <c r="I1344" s="367" t="s">
        <v>670</v>
      </c>
      <c r="J1344" s="368" t="str">
        <f>IF(ISBLANK(INDEX('Policy Characteristics'!D:D,MATCH($C1344,'Policy Characteristics'!$C:$C,0))),"",INDEX('Policy Characteristics'!D:D,MATCH($C1344,'Policy Characteristics'!$C:$C,0)))</f>
        <v>Industry Energy Efficiency Standards</v>
      </c>
      <c r="K1344" s="354" t="str">
        <f>IF(ISBLANK(INDEX('Policy Characteristics'!E:E,MATCH($C1344,'Policy Characteristics'!$C:$C,0))),"",INDEX('Policy Characteristics'!E:E,MATCH($C1344,'Policy Characteristics'!$C:$C,0)))</f>
        <v>indst efficiency standards</v>
      </c>
      <c r="L1344" s="222">
        <f>IF(ISBLANK(INDEX('Policy Characteristics'!F:F,MATCH($C1344,'Policy Characteristics'!$C:$C,0))),"",INDEX('Policy Characteristics'!F:F,MATCH($C1344,'Policy Characteristics'!$C:$C,0)))</f>
        <v>0</v>
      </c>
      <c r="M1344" s="222">
        <f>IF(ISBLANK(INDEX('Policy Characteristics'!G:G,MATCH($C1344,'Policy Characteristics'!$C:$C,0))),"",INDEX('Policy Characteristics'!G:G,MATCH($C1344,'Policy Characteristics'!$C:$C,0)))</f>
        <v>0.25</v>
      </c>
      <c r="N1344" s="222">
        <f>IF(ISBLANK(INDEX('Policy Characteristics'!H:H,MATCH($C1344,'Policy Characteristics'!$C:$C,0))),"",INDEX('Policy Characteristics'!H:H,MATCH($C1344,'Policy Characteristics'!$C:$C,0)))</f>
        <v>0.01</v>
      </c>
      <c r="O1344" s="354" t="str">
        <f>IF(ISBLANK(INDEX('Policy Characteristics'!I:I,MATCH($C1344,'Policy Characteristics'!$C:$C,0))),"",INDEX('Policy Characteristics'!I:I,MATCH($C1344,'Policy Characteristics'!$C:$C,0)))</f>
        <v>% reduction in energy use</v>
      </c>
      <c r="P1344" s="354"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4" s="354" t="str">
        <f>IF(ISBLANK(INDEX('Policy Characteristics'!K:K,MATCH($C1344,'Policy Characteristics'!$C:$C,0))),"",INDEX('Policy Characteristics'!K:K,MATCH($C1344,'Policy Characteristics'!$C:$C,0)))</f>
        <v>industry-ag-main.html#eff-stds</v>
      </c>
      <c r="R1344" s="354" t="str">
        <f>IF(ISBLANK(INDEX('Policy Characteristics'!L:L,MATCH($C1344,'Policy Characteristics'!$C:$C,0))),"",INDEX('Policy Characteristics'!L:L,MATCH($C1344,'Policy Characteristics'!$C:$C,0)))</f>
        <v>industry-energy-efficiency-standards.html</v>
      </c>
    </row>
    <row r="1345" spans="1:18" s="354" customFormat="1" ht="19.899999999999999" customHeight="1">
      <c r="A1345" s="354" t="str">
        <f>IF(ISBLANK(INDEX('Policy Characteristics'!A:A,MATCH($C1345,'Policy Characteristics'!$C:$C,0))),"",INDEX('Policy Characteristics'!A:A,MATCH($C1345,'Policy Characteristics'!$C:$C,0)))</f>
        <v>Industry</v>
      </c>
      <c r="B1345" s="366" t="str">
        <f>IF(ISBLANK(INDEX('Policy Characteristics'!B:B,MATCH($C1345,'Policy Characteristics'!$C:$C,0))),"",INDEX('Policy Characteristics'!B:B,MATCH($C1345,'Policy Characteristics'!$C:$C,0)))</f>
        <v>Industry Energy Efficiency Standards</v>
      </c>
      <c r="C1345" s="354" t="str">
        <f t="shared" si="50"/>
        <v>Percentage Improvement in Eqpt Efficiency Standards above BAU</v>
      </c>
      <c r="D1345" s="253" t="s">
        <v>784</v>
      </c>
      <c r="E1345" s="253" t="s">
        <v>863</v>
      </c>
      <c r="F1345" t="s">
        <v>785</v>
      </c>
      <c r="G1345" s="253" t="s">
        <v>864</v>
      </c>
      <c r="H1345" s="18">
        <v>963</v>
      </c>
      <c r="I1345" s="367" t="s">
        <v>680</v>
      </c>
      <c r="J1345" s="368" t="str">
        <f>IF(ISBLANK(INDEX('Policy Characteristics'!D:D,MATCH($C1345,'Policy Characteristics'!$C:$C,0))),"",INDEX('Policy Characteristics'!D:D,MATCH($C1345,'Policy Characteristics'!$C:$C,0)))</f>
        <v>Industry Energy Efficiency Standards</v>
      </c>
      <c r="K1345" s="354" t="str">
        <f>IF(ISBLANK(INDEX('Policy Characteristics'!E:E,MATCH($C1345,'Policy Characteristics'!$C:$C,0))),"",INDEX('Policy Characteristics'!E:E,MATCH($C1345,'Policy Characteristics'!$C:$C,0)))</f>
        <v>indst efficiency standards</v>
      </c>
      <c r="L1345" s="222">
        <f>IF(ISBLANK(INDEX('Policy Characteristics'!F:F,MATCH($C1345,'Policy Characteristics'!$C:$C,0))),"",INDEX('Policy Characteristics'!F:F,MATCH($C1345,'Policy Characteristics'!$C:$C,0)))</f>
        <v>0</v>
      </c>
      <c r="M1345" s="222">
        <f>IF(ISBLANK(INDEX('Policy Characteristics'!G:G,MATCH($C1345,'Policy Characteristics'!$C:$C,0))),"",INDEX('Policy Characteristics'!G:G,MATCH($C1345,'Policy Characteristics'!$C:$C,0)))</f>
        <v>0.25</v>
      </c>
      <c r="N1345" s="222">
        <f>IF(ISBLANK(INDEX('Policy Characteristics'!H:H,MATCH($C1345,'Policy Characteristics'!$C:$C,0))),"",INDEX('Policy Characteristics'!H:H,MATCH($C1345,'Policy Characteristics'!$C:$C,0)))</f>
        <v>0.01</v>
      </c>
      <c r="O1345" s="354" t="str">
        <f>IF(ISBLANK(INDEX('Policy Characteristics'!I:I,MATCH($C1345,'Policy Characteristics'!$C:$C,0))),"",INDEX('Policy Characteristics'!I:I,MATCH($C1345,'Policy Characteristics'!$C:$C,0)))</f>
        <v>% reduction in energy use</v>
      </c>
      <c r="P1345" s="354"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5" s="354" t="str">
        <f>IF(ISBLANK(INDEX('Policy Characteristics'!K:K,MATCH($C1345,'Policy Characteristics'!$C:$C,0))),"",INDEX('Policy Characteristics'!K:K,MATCH($C1345,'Policy Characteristics'!$C:$C,0)))</f>
        <v>industry-ag-main.html#eff-stds</v>
      </c>
      <c r="R1345" s="354" t="str">
        <f>IF(ISBLANK(INDEX('Policy Characteristics'!L:L,MATCH($C1345,'Policy Characteristics'!$C:$C,0))),"",INDEX('Policy Characteristics'!L:L,MATCH($C1345,'Policy Characteristics'!$C:$C,0)))</f>
        <v>industry-energy-efficiency-standards.html</v>
      </c>
    </row>
    <row r="1346" spans="1:18" ht="19.899999999999999" customHeight="1">
      <c r="A1346" s="354" t="str">
        <f>IF(ISBLANK(INDEX('Policy Characteristics'!A:A,MATCH($C1346,'Policy Characteristics'!$C:$C,0))),"",INDEX('Policy Characteristics'!A:A,MATCH($C1346,'Policy Characteristics'!$C:$C,0)))</f>
        <v>Industry</v>
      </c>
      <c r="B1346" s="366" t="str">
        <f>IF(ISBLANK(INDEX('Policy Characteristics'!B:B,MATCH($C1346,'Policy Characteristics'!$C:$C,0))),"",INDEX('Policy Characteristics'!B:B,MATCH($C1346,'Policy Characteristics'!$C:$C,0)))</f>
        <v>Industry Energy Efficiency Standards</v>
      </c>
      <c r="C1346" s="354" t="str">
        <f t="shared" si="50"/>
        <v>Percentage Improvement in Eqpt Efficiency Standards above BAU</v>
      </c>
      <c r="D1346" s="253" t="s">
        <v>784</v>
      </c>
      <c r="E1346" s="253" t="s">
        <v>865</v>
      </c>
      <c r="F1346" t="s">
        <v>785</v>
      </c>
      <c r="G1346" s="253" t="s">
        <v>866</v>
      </c>
      <c r="H1346" s="18">
        <v>964</v>
      </c>
      <c r="I1346" s="367" t="s">
        <v>680</v>
      </c>
      <c r="J1346" s="368" t="str">
        <f>IF(ISBLANK(INDEX('Policy Characteristics'!D:D,MATCH($C1346,'Policy Characteristics'!$C:$C,0))),"",INDEX('Policy Characteristics'!D:D,MATCH($C1346,'Policy Characteristics'!$C:$C,0)))</f>
        <v>Industry Energy Efficiency Standards</v>
      </c>
      <c r="K1346" s="354" t="str">
        <f>IF(ISBLANK(INDEX('Policy Characteristics'!E:E,MATCH($C1346,'Policy Characteristics'!$C:$C,0))),"",INDEX('Policy Characteristics'!E:E,MATCH($C1346,'Policy Characteristics'!$C:$C,0)))</f>
        <v>indst efficiency standards</v>
      </c>
      <c r="L1346" s="222">
        <f>IF(ISBLANK(INDEX('Policy Characteristics'!F:F,MATCH($C1346,'Policy Characteristics'!$C:$C,0))),"",INDEX('Policy Characteristics'!F:F,MATCH($C1346,'Policy Characteristics'!$C:$C,0)))</f>
        <v>0</v>
      </c>
      <c r="M1346" s="222">
        <f>IF(ISBLANK(INDEX('Policy Characteristics'!G:G,MATCH($C1346,'Policy Characteristics'!$C:$C,0))),"",INDEX('Policy Characteristics'!G:G,MATCH($C1346,'Policy Characteristics'!$C:$C,0)))</f>
        <v>0.25</v>
      </c>
      <c r="N1346" s="222">
        <f>IF(ISBLANK(INDEX('Policy Characteristics'!H:H,MATCH($C1346,'Policy Characteristics'!$C:$C,0))),"",INDEX('Policy Characteristics'!H:H,MATCH($C1346,'Policy Characteristics'!$C:$C,0)))</f>
        <v>0.01</v>
      </c>
      <c r="O1346" s="354" t="str">
        <f>IF(ISBLANK(INDEX('Policy Characteristics'!I:I,MATCH($C1346,'Policy Characteristics'!$C:$C,0))),"",INDEX('Policy Characteristics'!I:I,MATCH($C1346,'Policy Characteristics'!$C:$C,0)))</f>
        <v>% reduction in energy use</v>
      </c>
      <c r="P1346" s="354"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6" s="354" t="str">
        <f>IF(ISBLANK(INDEX('Policy Characteristics'!K:K,MATCH($C1346,'Policy Characteristics'!$C:$C,0))),"",INDEX('Policy Characteristics'!K:K,MATCH($C1346,'Policy Characteristics'!$C:$C,0)))</f>
        <v>industry-ag-main.html#eff-stds</v>
      </c>
      <c r="R1346" s="354" t="str">
        <f>IF(ISBLANK(INDEX('Policy Characteristics'!L:L,MATCH($C1346,'Policy Characteristics'!$C:$C,0))),"",INDEX('Policy Characteristics'!L:L,MATCH($C1346,'Policy Characteristics'!$C:$C,0)))</f>
        <v>industry-energy-efficiency-standards.html</v>
      </c>
    </row>
    <row r="1347" spans="1:18" s="354" customFormat="1" ht="19.899999999999999" customHeight="1">
      <c r="A1347" s="354" t="str">
        <f>IF(ISBLANK(INDEX('Policy Characteristics'!A:A,MATCH($C1347,'Policy Characteristics'!$C:$C,0))),"",INDEX('Policy Characteristics'!A:A,MATCH($C1347,'Policy Characteristics'!$C:$C,0)))</f>
        <v>Industry</v>
      </c>
      <c r="B1347" s="366" t="str">
        <f>IF(ISBLANK(INDEX('Policy Characteristics'!B:B,MATCH($C1347,'Policy Characteristics'!$C:$C,0))),"",INDEX('Policy Characteristics'!B:B,MATCH($C1347,'Policy Characteristics'!$C:$C,0)))</f>
        <v>Industry Energy Efficiency Standards</v>
      </c>
      <c r="C1347" s="354" t="str">
        <f t="shared" si="50"/>
        <v>Percentage Improvement in Eqpt Efficiency Standards above BAU</v>
      </c>
      <c r="D1347" s="253" t="s">
        <v>784</v>
      </c>
      <c r="E1347" s="253" t="s">
        <v>867</v>
      </c>
      <c r="F1347" t="s">
        <v>785</v>
      </c>
      <c r="G1347" s="253" t="s">
        <v>868</v>
      </c>
      <c r="H1347" s="18">
        <v>965</v>
      </c>
      <c r="I1347" s="367" t="s">
        <v>670</v>
      </c>
      <c r="J1347" s="368" t="str">
        <f>IF(ISBLANK(INDEX('Policy Characteristics'!D:D,MATCH($C1347,'Policy Characteristics'!$C:$C,0))),"",INDEX('Policy Characteristics'!D:D,MATCH($C1347,'Policy Characteristics'!$C:$C,0)))</f>
        <v>Industry Energy Efficiency Standards</v>
      </c>
      <c r="K1347" s="354" t="str">
        <f>IF(ISBLANK(INDEX('Policy Characteristics'!E:E,MATCH($C1347,'Policy Characteristics'!$C:$C,0))),"",INDEX('Policy Characteristics'!E:E,MATCH($C1347,'Policy Characteristics'!$C:$C,0)))</f>
        <v>indst efficiency standards</v>
      </c>
      <c r="L1347" s="222">
        <f>IF(ISBLANK(INDEX('Policy Characteristics'!F:F,MATCH($C1347,'Policy Characteristics'!$C:$C,0))),"",INDEX('Policy Characteristics'!F:F,MATCH($C1347,'Policy Characteristics'!$C:$C,0)))</f>
        <v>0</v>
      </c>
      <c r="M1347" s="222">
        <f>IF(ISBLANK(INDEX('Policy Characteristics'!G:G,MATCH($C1347,'Policy Characteristics'!$C:$C,0))),"",INDEX('Policy Characteristics'!G:G,MATCH($C1347,'Policy Characteristics'!$C:$C,0)))</f>
        <v>0.25</v>
      </c>
      <c r="N1347" s="222">
        <f>IF(ISBLANK(INDEX('Policy Characteristics'!H:H,MATCH($C1347,'Policy Characteristics'!$C:$C,0))),"",INDEX('Policy Characteristics'!H:H,MATCH($C1347,'Policy Characteristics'!$C:$C,0)))</f>
        <v>0.01</v>
      </c>
      <c r="O1347" s="354" t="str">
        <f>IF(ISBLANK(INDEX('Policy Characteristics'!I:I,MATCH($C1347,'Policy Characteristics'!$C:$C,0))),"",INDEX('Policy Characteristics'!I:I,MATCH($C1347,'Policy Characteristics'!$C:$C,0)))</f>
        <v>% reduction in energy use</v>
      </c>
      <c r="P1347" s="354"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7" s="354" t="str">
        <f>IF(ISBLANK(INDEX('Policy Characteristics'!K:K,MATCH($C1347,'Policy Characteristics'!$C:$C,0))),"",INDEX('Policy Characteristics'!K:K,MATCH($C1347,'Policy Characteristics'!$C:$C,0)))</f>
        <v>industry-ag-main.html#eff-stds</v>
      </c>
      <c r="R1347" s="354" t="str">
        <f>IF(ISBLANK(INDEX('Policy Characteristics'!L:L,MATCH($C1347,'Policy Characteristics'!$C:$C,0))),"",INDEX('Policy Characteristics'!L:L,MATCH($C1347,'Policy Characteristics'!$C:$C,0)))</f>
        <v>industry-energy-efficiency-standards.html</v>
      </c>
    </row>
    <row r="1348" spans="1:18" s="354" customFormat="1" ht="19.899999999999999" customHeight="1">
      <c r="A1348" s="354" t="str">
        <f>IF(ISBLANK(INDEX('Policy Characteristics'!A:A,MATCH($C1348,'Policy Characteristics'!$C:$C,0))),"",INDEX('Policy Characteristics'!A:A,MATCH($C1348,'Policy Characteristics'!$C:$C,0)))</f>
        <v>Industry</v>
      </c>
      <c r="B1348" s="366" t="str">
        <f>IF(ISBLANK(INDEX('Policy Characteristics'!B:B,MATCH($C1348,'Policy Characteristics'!$C:$C,0))),"",INDEX('Policy Characteristics'!B:B,MATCH($C1348,'Policy Characteristics'!$C:$C,0)))</f>
        <v>Industry Energy Efficiency Standards</v>
      </c>
      <c r="C1348" s="354" t="str">
        <f t="shared" si="50"/>
        <v>Percentage Improvement in Eqpt Efficiency Standards above BAU</v>
      </c>
      <c r="D1348" s="253" t="s">
        <v>784</v>
      </c>
      <c r="E1348" s="253" t="s">
        <v>869</v>
      </c>
      <c r="F1348" t="s">
        <v>785</v>
      </c>
      <c r="G1348" s="253" t="s">
        <v>870</v>
      </c>
      <c r="H1348" s="18">
        <v>966</v>
      </c>
      <c r="I1348" s="367" t="s">
        <v>670</v>
      </c>
      <c r="J1348" s="368" t="str">
        <f>IF(ISBLANK(INDEX('Policy Characteristics'!D:D,MATCH($C1348,'Policy Characteristics'!$C:$C,0))),"",INDEX('Policy Characteristics'!D:D,MATCH($C1348,'Policy Characteristics'!$C:$C,0)))</f>
        <v>Industry Energy Efficiency Standards</v>
      </c>
      <c r="K1348" s="354" t="str">
        <f>IF(ISBLANK(INDEX('Policy Characteristics'!E:E,MATCH($C1348,'Policy Characteristics'!$C:$C,0))),"",INDEX('Policy Characteristics'!E:E,MATCH($C1348,'Policy Characteristics'!$C:$C,0)))</f>
        <v>indst efficiency standards</v>
      </c>
      <c r="L1348" s="222">
        <f>IF(ISBLANK(INDEX('Policy Characteristics'!F:F,MATCH($C1348,'Policy Characteristics'!$C:$C,0))),"",INDEX('Policy Characteristics'!F:F,MATCH($C1348,'Policy Characteristics'!$C:$C,0)))</f>
        <v>0</v>
      </c>
      <c r="M1348" s="222">
        <f>IF(ISBLANK(INDEX('Policy Characteristics'!G:G,MATCH($C1348,'Policy Characteristics'!$C:$C,0))),"",INDEX('Policy Characteristics'!G:G,MATCH($C1348,'Policy Characteristics'!$C:$C,0)))</f>
        <v>0.25</v>
      </c>
      <c r="N1348" s="222">
        <f>IF(ISBLANK(INDEX('Policy Characteristics'!H:H,MATCH($C1348,'Policy Characteristics'!$C:$C,0))),"",INDEX('Policy Characteristics'!H:H,MATCH($C1348,'Policy Characteristics'!$C:$C,0)))</f>
        <v>0.01</v>
      </c>
      <c r="O1348" s="354" t="str">
        <f>IF(ISBLANK(INDEX('Policy Characteristics'!I:I,MATCH($C1348,'Policy Characteristics'!$C:$C,0))),"",INDEX('Policy Characteristics'!I:I,MATCH($C1348,'Policy Characteristics'!$C:$C,0)))</f>
        <v>% reduction in energy use</v>
      </c>
      <c r="P1348" s="354"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8" s="354" t="str">
        <f>IF(ISBLANK(INDEX('Policy Characteristics'!K:K,MATCH($C1348,'Policy Characteristics'!$C:$C,0))),"",INDEX('Policy Characteristics'!K:K,MATCH($C1348,'Policy Characteristics'!$C:$C,0)))</f>
        <v>industry-ag-main.html#eff-stds</v>
      </c>
      <c r="R1348" s="354" t="str">
        <f>IF(ISBLANK(INDEX('Policy Characteristics'!L:L,MATCH($C1348,'Policy Characteristics'!$C:$C,0))),"",INDEX('Policy Characteristics'!L:L,MATCH($C1348,'Policy Characteristics'!$C:$C,0)))</f>
        <v>industry-energy-efficiency-standards.html</v>
      </c>
    </row>
    <row r="1349" spans="1:18" s="354" customFormat="1" ht="19.899999999999999" customHeight="1">
      <c r="A1349" s="354" t="str">
        <f>IF(ISBLANK(INDEX('Policy Characteristics'!A:A,MATCH($C1349,'Policy Characteristics'!$C:$C,0))),"",INDEX('Policy Characteristics'!A:A,MATCH($C1349,'Policy Characteristics'!$C:$C,0)))</f>
        <v>Industry</v>
      </c>
      <c r="B1349" s="366" t="str">
        <f>IF(ISBLANK(INDEX('Policy Characteristics'!B:B,MATCH($C1349,'Policy Characteristics'!$C:$C,0))),"",INDEX('Policy Characteristics'!B:B,MATCH($C1349,'Policy Characteristics'!$C:$C,0)))</f>
        <v>Industry Energy Efficiency Standards</v>
      </c>
      <c r="C1349" s="354" t="str">
        <f t="shared" si="50"/>
        <v>Percentage Improvement in Eqpt Efficiency Standards above BAU</v>
      </c>
      <c r="D1349" s="253" t="s">
        <v>784</v>
      </c>
      <c r="E1349" s="253" t="s">
        <v>871</v>
      </c>
      <c r="F1349" t="s">
        <v>785</v>
      </c>
      <c r="G1349" s="253" t="s">
        <v>872</v>
      </c>
      <c r="H1349" s="18">
        <v>967</v>
      </c>
      <c r="I1349" s="367" t="s">
        <v>680</v>
      </c>
      <c r="J1349" s="368" t="str">
        <f>IF(ISBLANK(INDEX('Policy Characteristics'!D:D,MATCH($C1349,'Policy Characteristics'!$C:$C,0))),"",INDEX('Policy Characteristics'!D:D,MATCH($C1349,'Policy Characteristics'!$C:$C,0)))</f>
        <v>Industry Energy Efficiency Standards</v>
      </c>
      <c r="K1349" s="354" t="str">
        <f>IF(ISBLANK(INDEX('Policy Characteristics'!E:E,MATCH($C1349,'Policy Characteristics'!$C:$C,0))),"",INDEX('Policy Characteristics'!E:E,MATCH($C1349,'Policy Characteristics'!$C:$C,0)))</f>
        <v>indst efficiency standards</v>
      </c>
      <c r="L1349" s="222">
        <f>IF(ISBLANK(INDEX('Policy Characteristics'!F:F,MATCH($C1349,'Policy Characteristics'!$C:$C,0))),"",INDEX('Policy Characteristics'!F:F,MATCH($C1349,'Policy Characteristics'!$C:$C,0)))</f>
        <v>0</v>
      </c>
      <c r="M1349" s="222">
        <f>IF(ISBLANK(INDEX('Policy Characteristics'!G:G,MATCH($C1349,'Policy Characteristics'!$C:$C,0))),"",INDEX('Policy Characteristics'!G:G,MATCH($C1349,'Policy Characteristics'!$C:$C,0)))</f>
        <v>0.25</v>
      </c>
      <c r="N1349" s="222">
        <f>IF(ISBLANK(INDEX('Policy Characteristics'!H:H,MATCH($C1349,'Policy Characteristics'!$C:$C,0))),"",INDEX('Policy Characteristics'!H:H,MATCH($C1349,'Policy Characteristics'!$C:$C,0)))</f>
        <v>0.01</v>
      </c>
      <c r="O1349" s="354" t="str">
        <f>IF(ISBLANK(INDEX('Policy Characteristics'!I:I,MATCH($C1349,'Policy Characteristics'!$C:$C,0))),"",INDEX('Policy Characteristics'!I:I,MATCH($C1349,'Policy Characteristics'!$C:$C,0)))</f>
        <v>% reduction in energy use</v>
      </c>
      <c r="P1349" s="354"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9" s="354" t="str">
        <f>IF(ISBLANK(INDEX('Policy Characteristics'!K:K,MATCH($C1349,'Policy Characteristics'!$C:$C,0))),"",INDEX('Policy Characteristics'!K:K,MATCH($C1349,'Policy Characteristics'!$C:$C,0)))</f>
        <v>industry-ag-main.html#eff-stds</v>
      </c>
      <c r="R1349" s="354" t="str">
        <f>IF(ISBLANK(INDEX('Policy Characteristics'!L:L,MATCH($C1349,'Policy Characteristics'!$C:$C,0))),"",INDEX('Policy Characteristics'!L:L,MATCH($C1349,'Policy Characteristics'!$C:$C,0)))</f>
        <v>industry-energy-efficiency-standards.html</v>
      </c>
    </row>
    <row r="1350" spans="1:18" s="354" customFormat="1" ht="19.899999999999999" customHeight="1">
      <c r="A1350" s="354" t="str">
        <f>IF(ISBLANK(INDEX('Policy Characteristics'!A:A,MATCH($C1350,'Policy Characteristics'!$C:$C,0))),"",INDEX('Policy Characteristics'!A:A,MATCH($C1350,'Policy Characteristics'!$C:$C,0)))</f>
        <v>Industry</v>
      </c>
      <c r="B1350" s="366" t="str">
        <f>IF(ISBLANK(INDEX('Policy Characteristics'!B:B,MATCH($C1350,'Policy Characteristics'!$C:$C,0))),"",INDEX('Policy Characteristics'!B:B,MATCH($C1350,'Policy Characteristics'!$C:$C,0)))</f>
        <v>Industry Energy Efficiency Standards</v>
      </c>
      <c r="C1350" s="354" t="str">
        <f t="shared" si="50"/>
        <v>Percentage Improvement in Eqpt Efficiency Standards above BAU</v>
      </c>
      <c r="D1350" s="348" t="s">
        <v>786</v>
      </c>
      <c r="E1350" s="253" t="s">
        <v>853</v>
      </c>
      <c r="F1350" t="s">
        <v>787</v>
      </c>
      <c r="G1350" s="253" t="s">
        <v>854</v>
      </c>
      <c r="H1350" s="18">
        <v>968</v>
      </c>
      <c r="I1350" s="367" t="s">
        <v>670</v>
      </c>
      <c r="J1350" s="368" t="str">
        <f>IF(ISBLANK(INDEX('Policy Characteristics'!D:D,MATCH($C1350,'Policy Characteristics'!$C:$C,0))),"",INDEX('Policy Characteristics'!D:D,MATCH($C1350,'Policy Characteristics'!$C:$C,0)))</f>
        <v>Industry Energy Efficiency Standards</v>
      </c>
      <c r="K1350" s="354" t="str">
        <f>IF(ISBLANK(INDEX('Policy Characteristics'!E:E,MATCH($C1350,'Policy Characteristics'!$C:$C,0))),"",INDEX('Policy Characteristics'!E:E,MATCH($C1350,'Policy Characteristics'!$C:$C,0)))</f>
        <v>indst efficiency standards</v>
      </c>
      <c r="L1350" s="222">
        <f>IF(ISBLANK(INDEX('Policy Characteristics'!F:F,MATCH($C1350,'Policy Characteristics'!$C:$C,0))),"",INDEX('Policy Characteristics'!F:F,MATCH($C1350,'Policy Characteristics'!$C:$C,0)))</f>
        <v>0</v>
      </c>
      <c r="M1350" s="222">
        <f>IF(ISBLANK(INDEX('Policy Characteristics'!G:G,MATCH($C1350,'Policy Characteristics'!$C:$C,0))),"",INDEX('Policy Characteristics'!G:G,MATCH($C1350,'Policy Characteristics'!$C:$C,0)))</f>
        <v>0.25</v>
      </c>
      <c r="N1350" s="222">
        <f>IF(ISBLANK(INDEX('Policy Characteristics'!H:H,MATCH($C1350,'Policy Characteristics'!$C:$C,0))),"",INDEX('Policy Characteristics'!H:H,MATCH($C1350,'Policy Characteristics'!$C:$C,0)))</f>
        <v>0.01</v>
      </c>
      <c r="O1350" s="354" t="str">
        <f>IF(ISBLANK(INDEX('Policy Characteristics'!I:I,MATCH($C1350,'Policy Characteristics'!$C:$C,0))),"",INDEX('Policy Characteristics'!I:I,MATCH($C1350,'Policy Characteristics'!$C:$C,0)))</f>
        <v>% reduction in energy use</v>
      </c>
      <c r="P1350" s="354"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0" s="354" t="str">
        <f>IF(ISBLANK(INDEX('Policy Characteristics'!K:K,MATCH($C1350,'Policy Characteristics'!$C:$C,0))),"",INDEX('Policy Characteristics'!K:K,MATCH($C1350,'Policy Characteristics'!$C:$C,0)))</f>
        <v>industry-ag-main.html#eff-stds</v>
      </c>
      <c r="R1350" s="354" t="str">
        <f>IF(ISBLANK(INDEX('Policy Characteristics'!L:L,MATCH($C1350,'Policy Characteristics'!$C:$C,0))),"",INDEX('Policy Characteristics'!L:L,MATCH($C1350,'Policy Characteristics'!$C:$C,0)))</f>
        <v>industry-energy-efficiency-standards.html</v>
      </c>
    </row>
    <row r="1351" spans="1:18" s="354" customFormat="1" ht="19.899999999999999" customHeight="1">
      <c r="A1351" s="354" t="str">
        <f>IF(ISBLANK(INDEX('Policy Characteristics'!A:A,MATCH($C1351,'Policy Characteristics'!$C:$C,0))),"",INDEX('Policy Characteristics'!A:A,MATCH($C1351,'Policy Characteristics'!$C:$C,0)))</f>
        <v>Industry</v>
      </c>
      <c r="B1351" s="366" t="str">
        <f>IF(ISBLANK(INDEX('Policy Characteristics'!B:B,MATCH($C1351,'Policy Characteristics'!$C:$C,0))),"",INDEX('Policy Characteristics'!B:B,MATCH($C1351,'Policy Characteristics'!$C:$C,0)))</f>
        <v>Industry Energy Efficiency Standards</v>
      </c>
      <c r="C1351" s="354" t="str">
        <f t="shared" si="50"/>
        <v>Percentage Improvement in Eqpt Efficiency Standards above BAU</v>
      </c>
      <c r="D1351" s="348" t="s">
        <v>786</v>
      </c>
      <c r="E1351" s="253" t="s">
        <v>855</v>
      </c>
      <c r="F1351" t="s">
        <v>787</v>
      </c>
      <c r="G1351" s="253" t="s">
        <v>856</v>
      </c>
      <c r="H1351" s="18">
        <v>969</v>
      </c>
      <c r="I1351" s="367" t="s">
        <v>670</v>
      </c>
      <c r="J1351" s="368" t="str">
        <f>IF(ISBLANK(INDEX('Policy Characteristics'!D:D,MATCH($C1351,'Policy Characteristics'!$C:$C,0))),"",INDEX('Policy Characteristics'!D:D,MATCH($C1351,'Policy Characteristics'!$C:$C,0)))</f>
        <v>Industry Energy Efficiency Standards</v>
      </c>
      <c r="K1351" s="354" t="str">
        <f>IF(ISBLANK(INDEX('Policy Characteristics'!E:E,MATCH($C1351,'Policy Characteristics'!$C:$C,0))),"",INDEX('Policy Characteristics'!E:E,MATCH($C1351,'Policy Characteristics'!$C:$C,0)))</f>
        <v>indst efficiency standards</v>
      </c>
      <c r="L1351" s="222">
        <f>IF(ISBLANK(INDEX('Policy Characteristics'!F:F,MATCH($C1351,'Policy Characteristics'!$C:$C,0))),"",INDEX('Policy Characteristics'!F:F,MATCH($C1351,'Policy Characteristics'!$C:$C,0)))</f>
        <v>0</v>
      </c>
      <c r="M1351" s="222">
        <f>IF(ISBLANK(INDEX('Policy Characteristics'!G:G,MATCH($C1351,'Policy Characteristics'!$C:$C,0))),"",INDEX('Policy Characteristics'!G:G,MATCH($C1351,'Policy Characteristics'!$C:$C,0)))</f>
        <v>0.25</v>
      </c>
      <c r="N1351" s="222">
        <f>IF(ISBLANK(INDEX('Policy Characteristics'!H:H,MATCH($C1351,'Policy Characteristics'!$C:$C,0))),"",INDEX('Policy Characteristics'!H:H,MATCH($C1351,'Policy Characteristics'!$C:$C,0)))</f>
        <v>0.01</v>
      </c>
      <c r="O1351" s="354" t="str">
        <f>IF(ISBLANK(INDEX('Policy Characteristics'!I:I,MATCH($C1351,'Policy Characteristics'!$C:$C,0))),"",INDEX('Policy Characteristics'!I:I,MATCH($C1351,'Policy Characteristics'!$C:$C,0)))</f>
        <v>% reduction in energy use</v>
      </c>
      <c r="P1351" s="354"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1" s="354" t="str">
        <f>IF(ISBLANK(INDEX('Policy Characteristics'!K:K,MATCH($C1351,'Policy Characteristics'!$C:$C,0))),"",INDEX('Policy Characteristics'!K:K,MATCH($C1351,'Policy Characteristics'!$C:$C,0)))</f>
        <v>industry-ag-main.html#eff-stds</v>
      </c>
      <c r="R1351" s="354" t="str">
        <f>IF(ISBLANK(INDEX('Policy Characteristics'!L:L,MATCH($C1351,'Policy Characteristics'!$C:$C,0))),"",INDEX('Policy Characteristics'!L:L,MATCH($C1351,'Policy Characteristics'!$C:$C,0)))</f>
        <v>industry-energy-efficiency-standards.html</v>
      </c>
    </row>
    <row r="1352" spans="1:18" s="354" customFormat="1" ht="19.899999999999999" customHeight="1">
      <c r="A1352" s="354" t="str">
        <f>IF(ISBLANK(INDEX('Policy Characteristics'!A:A,MATCH($C1352,'Policy Characteristics'!$C:$C,0))),"",INDEX('Policy Characteristics'!A:A,MATCH($C1352,'Policy Characteristics'!$C:$C,0)))</f>
        <v>Industry</v>
      </c>
      <c r="B1352" s="366" t="str">
        <f>IF(ISBLANK(INDEX('Policy Characteristics'!B:B,MATCH($C1352,'Policy Characteristics'!$C:$C,0))),"",INDEX('Policy Characteristics'!B:B,MATCH($C1352,'Policy Characteristics'!$C:$C,0)))</f>
        <v>Industry Energy Efficiency Standards</v>
      </c>
      <c r="C1352" s="354" t="str">
        <f t="shared" si="50"/>
        <v>Percentage Improvement in Eqpt Efficiency Standards above BAU</v>
      </c>
      <c r="D1352" s="348" t="s">
        <v>786</v>
      </c>
      <c r="E1352" s="253" t="s">
        <v>857</v>
      </c>
      <c r="F1352" t="s">
        <v>787</v>
      </c>
      <c r="G1352" s="253" t="s">
        <v>858</v>
      </c>
      <c r="H1352" s="18">
        <v>970</v>
      </c>
      <c r="I1352" s="367" t="s">
        <v>670</v>
      </c>
      <c r="J1352" s="368" t="str">
        <f>IF(ISBLANK(INDEX('Policy Characteristics'!D:D,MATCH($C1352,'Policy Characteristics'!$C:$C,0))),"",INDEX('Policy Characteristics'!D:D,MATCH($C1352,'Policy Characteristics'!$C:$C,0)))</f>
        <v>Industry Energy Efficiency Standards</v>
      </c>
      <c r="K1352" s="354" t="str">
        <f>IF(ISBLANK(INDEX('Policy Characteristics'!E:E,MATCH($C1352,'Policy Characteristics'!$C:$C,0))),"",INDEX('Policy Characteristics'!E:E,MATCH($C1352,'Policy Characteristics'!$C:$C,0)))</f>
        <v>indst efficiency standards</v>
      </c>
      <c r="L1352" s="222">
        <f>IF(ISBLANK(INDEX('Policy Characteristics'!F:F,MATCH($C1352,'Policy Characteristics'!$C:$C,0))),"",INDEX('Policy Characteristics'!F:F,MATCH($C1352,'Policy Characteristics'!$C:$C,0)))</f>
        <v>0</v>
      </c>
      <c r="M1352" s="222">
        <f>IF(ISBLANK(INDEX('Policy Characteristics'!G:G,MATCH($C1352,'Policy Characteristics'!$C:$C,0))),"",INDEX('Policy Characteristics'!G:G,MATCH($C1352,'Policy Characteristics'!$C:$C,0)))</f>
        <v>0.25</v>
      </c>
      <c r="N1352" s="222">
        <f>IF(ISBLANK(INDEX('Policy Characteristics'!H:H,MATCH($C1352,'Policy Characteristics'!$C:$C,0))),"",INDEX('Policy Characteristics'!H:H,MATCH($C1352,'Policy Characteristics'!$C:$C,0)))</f>
        <v>0.01</v>
      </c>
      <c r="O1352" s="354" t="str">
        <f>IF(ISBLANK(INDEX('Policy Characteristics'!I:I,MATCH($C1352,'Policy Characteristics'!$C:$C,0))),"",INDEX('Policy Characteristics'!I:I,MATCH($C1352,'Policy Characteristics'!$C:$C,0)))</f>
        <v>% reduction in energy use</v>
      </c>
      <c r="P1352" s="354"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2" s="354" t="str">
        <f>IF(ISBLANK(INDEX('Policy Characteristics'!K:K,MATCH($C1352,'Policy Characteristics'!$C:$C,0))),"",INDEX('Policy Characteristics'!K:K,MATCH($C1352,'Policy Characteristics'!$C:$C,0)))</f>
        <v>industry-ag-main.html#eff-stds</v>
      </c>
      <c r="R1352" s="354" t="str">
        <f>IF(ISBLANK(INDEX('Policy Characteristics'!L:L,MATCH($C1352,'Policy Characteristics'!$C:$C,0))),"",INDEX('Policy Characteristics'!L:L,MATCH($C1352,'Policy Characteristics'!$C:$C,0)))</f>
        <v>industry-energy-efficiency-standards.html</v>
      </c>
    </row>
    <row r="1353" spans="1:18" s="354" customFormat="1" ht="19.899999999999999" customHeight="1">
      <c r="A1353" s="354" t="str">
        <f>IF(ISBLANK(INDEX('Policy Characteristics'!A:A,MATCH($C1353,'Policy Characteristics'!$C:$C,0))),"",INDEX('Policy Characteristics'!A:A,MATCH($C1353,'Policy Characteristics'!$C:$C,0)))</f>
        <v>Industry</v>
      </c>
      <c r="B1353" s="366" t="str">
        <f>IF(ISBLANK(INDEX('Policy Characteristics'!B:B,MATCH($C1353,'Policy Characteristics'!$C:$C,0))),"",INDEX('Policy Characteristics'!B:B,MATCH($C1353,'Policy Characteristics'!$C:$C,0)))</f>
        <v>Industry Energy Efficiency Standards</v>
      </c>
      <c r="C1353" s="354" t="str">
        <f t="shared" si="50"/>
        <v>Percentage Improvement in Eqpt Efficiency Standards above BAU</v>
      </c>
      <c r="D1353" s="348" t="s">
        <v>786</v>
      </c>
      <c r="E1353" s="253" t="s">
        <v>859</v>
      </c>
      <c r="F1353" t="s">
        <v>787</v>
      </c>
      <c r="G1353" s="253" t="s">
        <v>860</v>
      </c>
      <c r="H1353" s="18">
        <v>971</v>
      </c>
      <c r="I1353" s="367" t="s">
        <v>680</v>
      </c>
      <c r="J1353" s="368" t="str">
        <f>IF(ISBLANK(INDEX('Policy Characteristics'!D:D,MATCH($C1353,'Policy Characteristics'!$C:$C,0))),"",INDEX('Policy Characteristics'!D:D,MATCH($C1353,'Policy Characteristics'!$C:$C,0)))</f>
        <v>Industry Energy Efficiency Standards</v>
      </c>
      <c r="K1353" s="354" t="str">
        <f>IF(ISBLANK(INDEX('Policy Characteristics'!E:E,MATCH($C1353,'Policy Characteristics'!$C:$C,0))),"",INDEX('Policy Characteristics'!E:E,MATCH($C1353,'Policy Characteristics'!$C:$C,0)))</f>
        <v>indst efficiency standards</v>
      </c>
      <c r="L1353" s="222">
        <f>IF(ISBLANK(INDEX('Policy Characteristics'!F:F,MATCH($C1353,'Policy Characteristics'!$C:$C,0))),"",INDEX('Policy Characteristics'!F:F,MATCH($C1353,'Policy Characteristics'!$C:$C,0)))</f>
        <v>0</v>
      </c>
      <c r="M1353" s="222">
        <f>IF(ISBLANK(INDEX('Policy Characteristics'!G:G,MATCH($C1353,'Policy Characteristics'!$C:$C,0))),"",INDEX('Policy Characteristics'!G:G,MATCH($C1353,'Policy Characteristics'!$C:$C,0)))</f>
        <v>0.25</v>
      </c>
      <c r="N1353" s="222">
        <f>IF(ISBLANK(INDEX('Policy Characteristics'!H:H,MATCH($C1353,'Policy Characteristics'!$C:$C,0))),"",INDEX('Policy Characteristics'!H:H,MATCH($C1353,'Policy Characteristics'!$C:$C,0)))</f>
        <v>0.01</v>
      </c>
      <c r="O1353" s="354" t="str">
        <f>IF(ISBLANK(INDEX('Policy Characteristics'!I:I,MATCH($C1353,'Policy Characteristics'!$C:$C,0))),"",INDEX('Policy Characteristics'!I:I,MATCH($C1353,'Policy Characteristics'!$C:$C,0)))</f>
        <v>% reduction in energy use</v>
      </c>
      <c r="P1353" s="354"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3" s="354" t="str">
        <f>IF(ISBLANK(INDEX('Policy Characteristics'!K:K,MATCH($C1353,'Policy Characteristics'!$C:$C,0))),"",INDEX('Policy Characteristics'!K:K,MATCH($C1353,'Policy Characteristics'!$C:$C,0)))</f>
        <v>industry-ag-main.html#eff-stds</v>
      </c>
      <c r="R1353" s="354" t="str">
        <f>IF(ISBLANK(INDEX('Policy Characteristics'!L:L,MATCH($C1353,'Policy Characteristics'!$C:$C,0))),"",INDEX('Policy Characteristics'!L:L,MATCH($C1353,'Policy Characteristics'!$C:$C,0)))</f>
        <v>industry-energy-efficiency-standards.html</v>
      </c>
    </row>
    <row r="1354" spans="1:18" s="354" customFormat="1" ht="19.899999999999999" customHeight="1">
      <c r="A1354" s="354" t="str">
        <f>IF(ISBLANK(INDEX('Policy Characteristics'!A:A,MATCH($C1354,'Policy Characteristics'!$C:$C,0))),"",INDEX('Policy Characteristics'!A:A,MATCH($C1354,'Policy Characteristics'!$C:$C,0)))</f>
        <v>Industry</v>
      </c>
      <c r="B1354" s="366" t="str">
        <f>IF(ISBLANK(INDEX('Policy Characteristics'!B:B,MATCH($C1354,'Policy Characteristics'!$C:$C,0))),"",INDEX('Policy Characteristics'!B:B,MATCH($C1354,'Policy Characteristics'!$C:$C,0)))</f>
        <v>Industry Energy Efficiency Standards</v>
      </c>
      <c r="C1354" s="354" t="str">
        <f t="shared" si="50"/>
        <v>Percentage Improvement in Eqpt Efficiency Standards above BAU</v>
      </c>
      <c r="D1354" s="348" t="s">
        <v>786</v>
      </c>
      <c r="E1354" s="253" t="s">
        <v>861</v>
      </c>
      <c r="F1354" t="s">
        <v>787</v>
      </c>
      <c r="G1354" s="253" t="s">
        <v>862</v>
      </c>
      <c r="H1354" s="18">
        <v>972</v>
      </c>
      <c r="I1354" s="367" t="s">
        <v>670</v>
      </c>
      <c r="J1354" s="368" t="str">
        <f>IF(ISBLANK(INDEX('Policy Characteristics'!D:D,MATCH($C1354,'Policy Characteristics'!$C:$C,0))),"",INDEX('Policy Characteristics'!D:D,MATCH($C1354,'Policy Characteristics'!$C:$C,0)))</f>
        <v>Industry Energy Efficiency Standards</v>
      </c>
      <c r="K1354" s="354" t="str">
        <f>IF(ISBLANK(INDEX('Policy Characteristics'!E:E,MATCH($C1354,'Policy Characteristics'!$C:$C,0))),"",INDEX('Policy Characteristics'!E:E,MATCH($C1354,'Policy Characteristics'!$C:$C,0)))</f>
        <v>indst efficiency standards</v>
      </c>
      <c r="L1354" s="222">
        <f>IF(ISBLANK(INDEX('Policy Characteristics'!F:F,MATCH($C1354,'Policy Characteristics'!$C:$C,0))),"",INDEX('Policy Characteristics'!F:F,MATCH($C1354,'Policy Characteristics'!$C:$C,0)))</f>
        <v>0</v>
      </c>
      <c r="M1354" s="222">
        <f>IF(ISBLANK(INDEX('Policy Characteristics'!G:G,MATCH($C1354,'Policy Characteristics'!$C:$C,0))),"",INDEX('Policy Characteristics'!G:G,MATCH($C1354,'Policy Characteristics'!$C:$C,0)))</f>
        <v>0.25</v>
      </c>
      <c r="N1354" s="222">
        <f>IF(ISBLANK(INDEX('Policy Characteristics'!H:H,MATCH($C1354,'Policy Characteristics'!$C:$C,0))),"",INDEX('Policy Characteristics'!H:H,MATCH($C1354,'Policy Characteristics'!$C:$C,0)))</f>
        <v>0.01</v>
      </c>
      <c r="O1354" s="354" t="str">
        <f>IF(ISBLANK(INDEX('Policy Characteristics'!I:I,MATCH($C1354,'Policy Characteristics'!$C:$C,0))),"",INDEX('Policy Characteristics'!I:I,MATCH($C1354,'Policy Characteristics'!$C:$C,0)))</f>
        <v>% reduction in energy use</v>
      </c>
      <c r="P1354" s="354"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4" s="354" t="str">
        <f>IF(ISBLANK(INDEX('Policy Characteristics'!K:K,MATCH($C1354,'Policy Characteristics'!$C:$C,0))),"",INDEX('Policy Characteristics'!K:K,MATCH($C1354,'Policy Characteristics'!$C:$C,0)))</f>
        <v>industry-ag-main.html#eff-stds</v>
      </c>
      <c r="R1354" s="354" t="str">
        <f>IF(ISBLANK(INDEX('Policy Characteristics'!L:L,MATCH($C1354,'Policy Characteristics'!$C:$C,0))),"",INDEX('Policy Characteristics'!L:L,MATCH($C1354,'Policy Characteristics'!$C:$C,0)))</f>
        <v>industry-energy-efficiency-standards.html</v>
      </c>
    </row>
    <row r="1355" spans="1:18" s="354" customFormat="1" ht="19.899999999999999" customHeight="1">
      <c r="A1355" s="354" t="str">
        <f>IF(ISBLANK(INDEX('Policy Characteristics'!A:A,MATCH($C1355,'Policy Characteristics'!$C:$C,0))),"",INDEX('Policy Characteristics'!A:A,MATCH($C1355,'Policy Characteristics'!$C:$C,0)))</f>
        <v>Industry</v>
      </c>
      <c r="B1355" s="366" t="str">
        <f>IF(ISBLANK(INDEX('Policy Characteristics'!B:B,MATCH($C1355,'Policy Characteristics'!$C:$C,0))),"",INDEX('Policy Characteristics'!B:B,MATCH($C1355,'Policy Characteristics'!$C:$C,0)))</f>
        <v>Industry Energy Efficiency Standards</v>
      </c>
      <c r="C1355" s="354" t="str">
        <f t="shared" si="50"/>
        <v>Percentage Improvement in Eqpt Efficiency Standards above BAU</v>
      </c>
      <c r="D1355" s="348" t="s">
        <v>786</v>
      </c>
      <c r="E1355" s="253" t="s">
        <v>863</v>
      </c>
      <c r="F1355" t="s">
        <v>787</v>
      </c>
      <c r="G1355" s="253" t="s">
        <v>864</v>
      </c>
      <c r="H1355" s="18">
        <v>973</v>
      </c>
      <c r="I1355" s="367" t="s">
        <v>680</v>
      </c>
      <c r="J1355" s="368" t="str">
        <f>IF(ISBLANK(INDEX('Policy Characteristics'!D:D,MATCH($C1355,'Policy Characteristics'!$C:$C,0))),"",INDEX('Policy Characteristics'!D:D,MATCH($C1355,'Policy Characteristics'!$C:$C,0)))</f>
        <v>Industry Energy Efficiency Standards</v>
      </c>
      <c r="K1355" s="354" t="str">
        <f>IF(ISBLANK(INDEX('Policy Characteristics'!E:E,MATCH($C1355,'Policy Characteristics'!$C:$C,0))),"",INDEX('Policy Characteristics'!E:E,MATCH($C1355,'Policy Characteristics'!$C:$C,0)))</f>
        <v>indst efficiency standards</v>
      </c>
      <c r="L1355" s="222">
        <f>IF(ISBLANK(INDEX('Policy Characteristics'!F:F,MATCH($C1355,'Policy Characteristics'!$C:$C,0))),"",INDEX('Policy Characteristics'!F:F,MATCH($C1355,'Policy Characteristics'!$C:$C,0)))</f>
        <v>0</v>
      </c>
      <c r="M1355" s="222">
        <f>IF(ISBLANK(INDEX('Policy Characteristics'!G:G,MATCH($C1355,'Policy Characteristics'!$C:$C,0))),"",INDEX('Policy Characteristics'!G:G,MATCH($C1355,'Policy Characteristics'!$C:$C,0)))</f>
        <v>0.25</v>
      </c>
      <c r="N1355" s="222">
        <f>IF(ISBLANK(INDEX('Policy Characteristics'!H:H,MATCH($C1355,'Policy Characteristics'!$C:$C,0))),"",INDEX('Policy Characteristics'!H:H,MATCH($C1355,'Policy Characteristics'!$C:$C,0)))</f>
        <v>0.01</v>
      </c>
      <c r="O1355" s="354" t="str">
        <f>IF(ISBLANK(INDEX('Policy Characteristics'!I:I,MATCH($C1355,'Policy Characteristics'!$C:$C,0))),"",INDEX('Policy Characteristics'!I:I,MATCH($C1355,'Policy Characteristics'!$C:$C,0)))</f>
        <v>% reduction in energy use</v>
      </c>
      <c r="P1355" s="354"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5" s="354" t="str">
        <f>IF(ISBLANK(INDEX('Policy Characteristics'!K:K,MATCH($C1355,'Policy Characteristics'!$C:$C,0))),"",INDEX('Policy Characteristics'!K:K,MATCH($C1355,'Policy Characteristics'!$C:$C,0)))</f>
        <v>industry-ag-main.html#eff-stds</v>
      </c>
      <c r="R1355" s="354" t="str">
        <f>IF(ISBLANK(INDEX('Policy Characteristics'!L:L,MATCH($C1355,'Policy Characteristics'!$C:$C,0))),"",INDEX('Policy Characteristics'!L:L,MATCH($C1355,'Policy Characteristics'!$C:$C,0)))</f>
        <v>industry-energy-efficiency-standards.html</v>
      </c>
    </row>
    <row r="1356" spans="1:18" s="354" customFormat="1" ht="19.899999999999999" customHeight="1">
      <c r="A1356" s="354" t="str">
        <f>IF(ISBLANK(INDEX('Policy Characteristics'!A:A,MATCH($C1356,'Policy Characteristics'!$C:$C,0))),"",INDEX('Policy Characteristics'!A:A,MATCH($C1356,'Policy Characteristics'!$C:$C,0)))</f>
        <v>Industry</v>
      </c>
      <c r="B1356" s="366" t="str">
        <f>IF(ISBLANK(INDEX('Policy Characteristics'!B:B,MATCH($C1356,'Policy Characteristics'!$C:$C,0))),"",INDEX('Policy Characteristics'!B:B,MATCH($C1356,'Policy Characteristics'!$C:$C,0)))</f>
        <v>Industry Energy Efficiency Standards</v>
      </c>
      <c r="C1356" s="354" t="str">
        <f t="shared" si="50"/>
        <v>Percentage Improvement in Eqpt Efficiency Standards above BAU</v>
      </c>
      <c r="D1356" s="348" t="s">
        <v>786</v>
      </c>
      <c r="E1356" s="253" t="s">
        <v>865</v>
      </c>
      <c r="F1356" t="s">
        <v>787</v>
      </c>
      <c r="G1356" s="253" t="s">
        <v>866</v>
      </c>
      <c r="H1356" s="18">
        <v>974</v>
      </c>
      <c r="I1356" s="367" t="s">
        <v>680</v>
      </c>
      <c r="J1356" s="368" t="str">
        <f>IF(ISBLANK(INDEX('Policy Characteristics'!D:D,MATCH($C1356,'Policy Characteristics'!$C:$C,0))),"",INDEX('Policy Characteristics'!D:D,MATCH($C1356,'Policy Characteristics'!$C:$C,0)))</f>
        <v>Industry Energy Efficiency Standards</v>
      </c>
      <c r="K1356" s="354" t="str">
        <f>IF(ISBLANK(INDEX('Policy Characteristics'!E:E,MATCH($C1356,'Policy Characteristics'!$C:$C,0))),"",INDEX('Policy Characteristics'!E:E,MATCH($C1356,'Policy Characteristics'!$C:$C,0)))</f>
        <v>indst efficiency standards</v>
      </c>
      <c r="L1356" s="222">
        <f>IF(ISBLANK(INDEX('Policy Characteristics'!F:F,MATCH($C1356,'Policy Characteristics'!$C:$C,0))),"",INDEX('Policy Characteristics'!F:F,MATCH($C1356,'Policy Characteristics'!$C:$C,0)))</f>
        <v>0</v>
      </c>
      <c r="M1356" s="222">
        <f>IF(ISBLANK(INDEX('Policy Characteristics'!G:G,MATCH($C1356,'Policy Characteristics'!$C:$C,0))),"",INDEX('Policy Characteristics'!G:G,MATCH($C1356,'Policy Characteristics'!$C:$C,0)))</f>
        <v>0.25</v>
      </c>
      <c r="N1356" s="222">
        <f>IF(ISBLANK(INDEX('Policy Characteristics'!H:H,MATCH($C1356,'Policy Characteristics'!$C:$C,0))),"",INDEX('Policy Characteristics'!H:H,MATCH($C1356,'Policy Characteristics'!$C:$C,0)))</f>
        <v>0.01</v>
      </c>
      <c r="O1356" s="354" t="str">
        <f>IF(ISBLANK(INDEX('Policy Characteristics'!I:I,MATCH($C1356,'Policy Characteristics'!$C:$C,0))),"",INDEX('Policy Characteristics'!I:I,MATCH($C1356,'Policy Characteristics'!$C:$C,0)))</f>
        <v>% reduction in energy use</v>
      </c>
      <c r="P1356" s="354"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6" s="354" t="str">
        <f>IF(ISBLANK(INDEX('Policy Characteristics'!K:K,MATCH($C1356,'Policy Characteristics'!$C:$C,0))),"",INDEX('Policy Characteristics'!K:K,MATCH($C1356,'Policy Characteristics'!$C:$C,0)))</f>
        <v>industry-ag-main.html#eff-stds</v>
      </c>
      <c r="R1356" s="354" t="str">
        <f>IF(ISBLANK(INDEX('Policy Characteristics'!L:L,MATCH($C1356,'Policy Characteristics'!$C:$C,0))),"",INDEX('Policy Characteristics'!L:L,MATCH($C1356,'Policy Characteristics'!$C:$C,0)))</f>
        <v>industry-energy-efficiency-standards.html</v>
      </c>
    </row>
    <row r="1357" spans="1:18" s="354" customFormat="1" ht="19.899999999999999" customHeight="1">
      <c r="A1357" s="354" t="str">
        <f>IF(ISBLANK(INDEX('Policy Characteristics'!A:A,MATCH($C1357,'Policy Characteristics'!$C:$C,0))),"",INDEX('Policy Characteristics'!A:A,MATCH($C1357,'Policy Characteristics'!$C:$C,0)))</f>
        <v>Industry</v>
      </c>
      <c r="B1357" s="366" t="str">
        <f>IF(ISBLANK(INDEX('Policy Characteristics'!B:B,MATCH($C1357,'Policy Characteristics'!$C:$C,0))),"",INDEX('Policy Characteristics'!B:B,MATCH($C1357,'Policy Characteristics'!$C:$C,0)))</f>
        <v>Industry Energy Efficiency Standards</v>
      </c>
      <c r="C1357" s="354" t="str">
        <f t="shared" si="50"/>
        <v>Percentage Improvement in Eqpt Efficiency Standards above BAU</v>
      </c>
      <c r="D1357" s="348" t="s">
        <v>786</v>
      </c>
      <c r="E1357" s="253" t="s">
        <v>867</v>
      </c>
      <c r="F1357" t="s">
        <v>787</v>
      </c>
      <c r="G1357" s="253" t="s">
        <v>868</v>
      </c>
      <c r="H1357" s="18">
        <v>975</v>
      </c>
      <c r="I1357" s="367" t="s">
        <v>670</v>
      </c>
      <c r="J1357" s="368" t="str">
        <f>IF(ISBLANK(INDEX('Policy Characteristics'!D:D,MATCH($C1357,'Policy Characteristics'!$C:$C,0))),"",INDEX('Policy Characteristics'!D:D,MATCH($C1357,'Policy Characteristics'!$C:$C,0)))</f>
        <v>Industry Energy Efficiency Standards</v>
      </c>
      <c r="K1357" s="354" t="str">
        <f>IF(ISBLANK(INDEX('Policy Characteristics'!E:E,MATCH($C1357,'Policy Characteristics'!$C:$C,0))),"",INDEX('Policy Characteristics'!E:E,MATCH($C1357,'Policy Characteristics'!$C:$C,0)))</f>
        <v>indst efficiency standards</v>
      </c>
      <c r="L1357" s="222">
        <f>IF(ISBLANK(INDEX('Policy Characteristics'!F:F,MATCH($C1357,'Policy Characteristics'!$C:$C,0))),"",INDEX('Policy Characteristics'!F:F,MATCH($C1357,'Policy Characteristics'!$C:$C,0)))</f>
        <v>0</v>
      </c>
      <c r="M1357" s="222">
        <f>IF(ISBLANK(INDEX('Policy Characteristics'!G:G,MATCH($C1357,'Policy Characteristics'!$C:$C,0))),"",INDEX('Policy Characteristics'!G:G,MATCH($C1357,'Policy Characteristics'!$C:$C,0)))</f>
        <v>0.25</v>
      </c>
      <c r="N1357" s="222">
        <f>IF(ISBLANK(INDEX('Policy Characteristics'!H:H,MATCH($C1357,'Policy Characteristics'!$C:$C,0))),"",INDEX('Policy Characteristics'!H:H,MATCH($C1357,'Policy Characteristics'!$C:$C,0)))</f>
        <v>0.01</v>
      </c>
      <c r="O1357" s="354" t="str">
        <f>IF(ISBLANK(INDEX('Policy Characteristics'!I:I,MATCH($C1357,'Policy Characteristics'!$C:$C,0))),"",INDEX('Policy Characteristics'!I:I,MATCH($C1357,'Policy Characteristics'!$C:$C,0)))</f>
        <v>% reduction in energy use</v>
      </c>
      <c r="P1357" s="354"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7" s="354" t="str">
        <f>IF(ISBLANK(INDEX('Policy Characteristics'!K:K,MATCH($C1357,'Policy Characteristics'!$C:$C,0))),"",INDEX('Policy Characteristics'!K:K,MATCH($C1357,'Policy Characteristics'!$C:$C,0)))</f>
        <v>industry-ag-main.html#eff-stds</v>
      </c>
      <c r="R1357" s="354" t="str">
        <f>IF(ISBLANK(INDEX('Policy Characteristics'!L:L,MATCH($C1357,'Policy Characteristics'!$C:$C,0))),"",INDEX('Policy Characteristics'!L:L,MATCH($C1357,'Policy Characteristics'!$C:$C,0)))</f>
        <v>industry-energy-efficiency-standards.html</v>
      </c>
    </row>
    <row r="1358" spans="1:18" s="354" customFormat="1" ht="19.899999999999999" customHeight="1">
      <c r="A1358" s="354" t="str">
        <f>IF(ISBLANK(INDEX('Policy Characteristics'!A:A,MATCH($C1358,'Policy Characteristics'!$C:$C,0))),"",INDEX('Policy Characteristics'!A:A,MATCH($C1358,'Policy Characteristics'!$C:$C,0)))</f>
        <v>Industry</v>
      </c>
      <c r="B1358" s="366" t="str">
        <f>IF(ISBLANK(INDEX('Policy Characteristics'!B:B,MATCH($C1358,'Policy Characteristics'!$C:$C,0))),"",INDEX('Policy Characteristics'!B:B,MATCH($C1358,'Policy Characteristics'!$C:$C,0)))</f>
        <v>Industry Energy Efficiency Standards</v>
      </c>
      <c r="C1358" s="354" t="str">
        <f t="shared" si="50"/>
        <v>Percentage Improvement in Eqpt Efficiency Standards above BAU</v>
      </c>
      <c r="D1358" s="348" t="s">
        <v>786</v>
      </c>
      <c r="E1358" s="253" t="s">
        <v>869</v>
      </c>
      <c r="F1358" t="s">
        <v>787</v>
      </c>
      <c r="G1358" s="253" t="s">
        <v>870</v>
      </c>
      <c r="H1358" s="18">
        <v>976</v>
      </c>
      <c r="I1358" s="367" t="s">
        <v>680</v>
      </c>
      <c r="J1358" s="368" t="str">
        <f>IF(ISBLANK(INDEX('Policy Characteristics'!D:D,MATCH($C1358,'Policy Characteristics'!$C:$C,0))),"",INDEX('Policy Characteristics'!D:D,MATCH($C1358,'Policy Characteristics'!$C:$C,0)))</f>
        <v>Industry Energy Efficiency Standards</v>
      </c>
      <c r="K1358" s="354" t="str">
        <f>IF(ISBLANK(INDEX('Policy Characteristics'!E:E,MATCH($C1358,'Policy Characteristics'!$C:$C,0))),"",INDEX('Policy Characteristics'!E:E,MATCH($C1358,'Policy Characteristics'!$C:$C,0)))</f>
        <v>indst efficiency standards</v>
      </c>
      <c r="L1358" s="222">
        <f>IF(ISBLANK(INDEX('Policy Characteristics'!F:F,MATCH($C1358,'Policy Characteristics'!$C:$C,0))),"",INDEX('Policy Characteristics'!F:F,MATCH($C1358,'Policy Characteristics'!$C:$C,0)))</f>
        <v>0</v>
      </c>
      <c r="M1358" s="222">
        <f>IF(ISBLANK(INDEX('Policy Characteristics'!G:G,MATCH($C1358,'Policy Characteristics'!$C:$C,0))),"",INDEX('Policy Characteristics'!G:G,MATCH($C1358,'Policy Characteristics'!$C:$C,0)))</f>
        <v>0.25</v>
      </c>
      <c r="N1358" s="222">
        <f>IF(ISBLANK(INDEX('Policy Characteristics'!H:H,MATCH($C1358,'Policy Characteristics'!$C:$C,0))),"",INDEX('Policy Characteristics'!H:H,MATCH($C1358,'Policy Characteristics'!$C:$C,0)))</f>
        <v>0.01</v>
      </c>
      <c r="O1358" s="354" t="str">
        <f>IF(ISBLANK(INDEX('Policy Characteristics'!I:I,MATCH($C1358,'Policy Characteristics'!$C:$C,0))),"",INDEX('Policy Characteristics'!I:I,MATCH($C1358,'Policy Characteristics'!$C:$C,0)))</f>
        <v>% reduction in energy use</v>
      </c>
      <c r="P1358" s="354"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8" s="354" t="str">
        <f>IF(ISBLANK(INDEX('Policy Characteristics'!K:K,MATCH($C1358,'Policy Characteristics'!$C:$C,0))),"",INDEX('Policy Characteristics'!K:K,MATCH($C1358,'Policy Characteristics'!$C:$C,0)))</f>
        <v>industry-ag-main.html#eff-stds</v>
      </c>
      <c r="R1358" s="354" t="str">
        <f>IF(ISBLANK(INDEX('Policy Characteristics'!L:L,MATCH($C1358,'Policy Characteristics'!$C:$C,0))),"",INDEX('Policy Characteristics'!L:L,MATCH($C1358,'Policy Characteristics'!$C:$C,0)))</f>
        <v>industry-energy-efficiency-standards.html</v>
      </c>
    </row>
    <row r="1359" spans="1:18" s="354" customFormat="1" ht="19.899999999999999" customHeight="1">
      <c r="A1359" s="354" t="str">
        <f>IF(ISBLANK(INDEX('Policy Characteristics'!A:A,MATCH($C1359,'Policy Characteristics'!$C:$C,0))),"",INDEX('Policy Characteristics'!A:A,MATCH($C1359,'Policy Characteristics'!$C:$C,0)))</f>
        <v>Industry</v>
      </c>
      <c r="B1359" s="366" t="str">
        <f>IF(ISBLANK(INDEX('Policy Characteristics'!B:B,MATCH($C1359,'Policy Characteristics'!$C:$C,0))),"",INDEX('Policy Characteristics'!B:B,MATCH($C1359,'Policy Characteristics'!$C:$C,0)))</f>
        <v>Industry Energy Efficiency Standards</v>
      </c>
      <c r="C1359" s="354" t="str">
        <f t="shared" si="50"/>
        <v>Percentage Improvement in Eqpt Efficiency Standards above BAU</v>
      </c>
      <c r="D1359" s="348" t="s">
        <v>786</v>
      </c>
      <c r="E1359" s="253" t="s">
        <v>871</v>
      </c>
      <c r="F1359" t="s">
        <v>787</v>
      </c>
      <c r="G1359" s="253" t="s">
        <v>872</v>
      </c>
      <c r="H1359" s="18">
        <v>977</v>
      </c>
      <c r="I1359" s="367" t="s">
        <v>680</v>
      </c>
      <c r="J1359" s="368" t="str">
        <f>IF(ISBLANK(INDEX('Policy Characteristics'!D:D,MATCH($C1359,'Policy Characteristics'!$C:$C,0))),"",INDEX('Policy Characteristics'!D:D,MATCH($C1359,'Policy Characteristics'!$C:$C,0)))</f>
        <v>Industry Energy Efficiency Standards</v>
      </c>
      <c r="K1359" s="354" t="str">
        <f>IF(ISBLANK(INDEX('Policy Characteristics'!E:E,MATCH($C1359,'Policy Characteristics'!$C:$C,0))),"",INDEX('Policy Characteristics'!E:E,MATCH($C1359,'Policy Characteristics'!$C:$C,0)))</f>
        <v>indst efficiency standards</v>
      </c>
      <c r="L1359" s="222">
        <f>IF(ISBLANK(INDEX('Policy Characteristics'!F:F,MATCH($C1359,'Policy Characteristics'!$C:$C,0))),"",INDEX('Policy Characteristics'!F:F,MATCH($C1359,'Policy Characteristics'!$C:$C,0)))</f>
        <v>0</v>
      </c>
      <c r="M1359" s="222">
        <f>IF(ISBLANK(INDEX('Policy Characteristics'!G:G,MATCH($C1359,'Policy Characteristics'!$C:$C,0))),"",INDEX('Policy Characteristics'!G:G,MATCH($C1359,'Policy Characteristics'!$C:$C,0)))</f>
        <v>0.25</v>
      </c>
      <c r="N1359" s="222">
        <f>IF(ISBLANK(INDEX('Policy Characteristics'!H:H,MATCH($C1359,'Policy Characteristics'!$C:$C,0))),"",INDEX('Policy Characteristics'!H:H,MATCH($C1359,'Policy Characteristics'!$C:$C,0)))</f>
        <v>0.01</v>
      </c>
      <c r="O1359" s="354" t="str">
        <f>IF(ISBLANK(INDEX('Policy Characteristics'!I:I,MATCH($C1359,'Policy Characteristics'!$C:$C,0))),"",INDEX('Policy Characteristics'!I:I,MATCH($C1359,'Policy Characteristics'!$C:$C,0)))</f>
        <v>% reduction in energy use</v>
      </c>
      <c r="P1359" s="354"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9" s="354" t="str">
        <f>IF(ISBLANK(INDEX('Policy Characteristics'!K:K,MATCH($C1359,'Policy Characteristics'!$C:$C,0))),"",INDEX('Policy Characteristics'!K:K,MATCH($C1359,'Policy Characteristics'!$C:$C,0)))</f>
        <v>industry-ag-main.html#eff-stds</v>
      </c>
      <c r="R1359" s="354" t="str">
        <f>IF(ISBLANK(INDEX('Policy Characteristics'!L:L,MATCH($C1359,'Policy Characteristics'!$C:$C,0))),"",INDEX('Policy Characteristics'!L:L,MATCH($C1359,'Policy Characteristics'!$C:$C,0)))</f>
        <v>industry-energy-efficiency-standards.html</v>
      </c>
    </row>
    <row r="1360" spans="1:18" s="354" customFormat="1" ht="19.899999999999999" customHeight="1">
      <c r="A1360" s="354" t="str">
        <f>IF(ISBLANK(INDEX('Policy Characteristics'!A:A,MATCH($C1360,'Policy Characteristics'!$C:$C,0))),"",INDEX('Policy Characteristics'!A:A,MATCH($C1360,'Policy Characteristics'!$C:$C,0)))</f>
        <v>Industry</v>
      </c>
      <c r="B1360" s="366" t="str">
        <f>IF(ISBLANK(INDEX('Policy Characteristics'!B:B,MATCH($C1360,'Policy Characteristics'!$C:$C,0))),"",INDEX('Policy Characteristics'!B:B,MATCH($C1360,'Policy Characteristics'!$C:$C,0)))</f>
        <v>Industry Energy Efficiency Standards</v>
      </c>
      <c r="C1360" s="354" t="str">
        <f t="shared" si="50"/>
        <v>Percentage Improvement in Eqpt Efficiency Standards above BAU</v>
      </c>
      <c r="D1360" s="348" t="s">
        <v>788</v>
      </c>
      <c r="E1360" s="253" t="s">
        <v>853</v>
      </c>
      <c r="F1360" t="s">
        <v>789</v>
      </c>
      <c r="G1360" s="253" t="s">
        <v>854</v>
      </c>
      <c r="H1360" s="18">
        <v>978</v>
      </c>
      <c r="I1360" s="367" t="s">
        <v>670</v>
      </c>
      <c r="J1360" s="368" t="str">
        <f>IF(ISBLANK(INDEX('Policy Characteristics'!D:D,MATCH($C1360,'Policy Characteristics'!$C:$C,0))),"",INDEX('Policy Characteristics'!D:D,MATCH($C1360,'Policy Characteristics'!$C:$C,0)))</f>
        <v>Industry Energy Efficiency Standards</v>
      </c>
      <c r="K1360" s="354" t="str">
        <f>IF(ISBLANK(INDEX('Policy Characteristics'!E:E,MATCH($C1360,'Policy Characteristics'!$C:$C,0))),"",INDEX('Policy Characteristics'!E:E,MATCH($C1360,'Policy Characteristics'!$C:$C,0)))</f>
        <v>indst efficiency standards</v>
      </c>
      <c r="L1360" s="222">
        <f>IF(ISBLANK(INDEX('Policy Characteristics'!F:F,MATCH($C1360,'Policy Characteristics'!$C:$C,0))),"",INDEX('Policy Characteristics'!F:F,MATCH($C1360,'Policy Characteristics'!$C:$C,0)))</f>
        <v>0</v>
      </c>
      <c r="M1360" s="222">
        <f>IF(ISBLANK(INDEX('Policy Characteristics'!G:G,MATCH($C1360,'Policy Characteristics'!$C:$C,0))),"",INDEX('Policy Characteristics'!G:G,MATCH($C1360,'Policy Characteristics'!$C:$C,0)))</f>
        <v>0.25</v>
      </c>
      <c r="N1360" s="222">
        <f>IF(ISBLANK(INDEX('Policy Characteristics'!H:H,MATCH($C1360,'Policy Characteristics'!$C:$C,0))),"",INDEX('Policy Characteristics'!H:H,MATCH($C1360,'Policy Characteristics'!$C:$C,0)))</f>
        <v>0.01</v>
      </c>
      <c r="O1360" s="354" t="str">
        <f>IF(ISBLANK(INDEX('Policy Characteristics'!I:I,MATCH($C1360,'Policy Characteristics'!$C:$C,0))),"",INDEX('Policy Characteristics'!I:I,MATCH($C1360,'Policy Characteristics'!$C:$C,0)))</f>
        <v>% reduction in energy use</v>
      </c>
      <c r="P1360" s="354"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0" s="354" t="str">
        <f>IF(ISBLANK(INDEX('Policy Characteristics'!K:K,MATCH($C1360,'Policy Characteristics'!$C:$C,0))),"",INDEX('Policy Characteristics'!K:K,MATCH($C1360,'Policy Characteristics'!$C:$C,0)))</f>
        <v>industry-ag-main.html#eff-stds</v>
      </c>
      <c r="R1360" s="354" t="str">
        <f>IF(ISBLANK(INDEX('Policy Characteristics'!L:L,MATCH($C1360,'Policy Characteristics'!$C:$C,0))),"",INDEX('Policy Characteristics'!L:L,MATCH($C1360,'Policy Characteristics'!$C:$C,0)))</f>
        <v>industry-energy-efficiency-standards.html</v>
      </c>
    </row>
    <row r="1361" spans="1:18" s="354" customFormat="1" ht="19.899999999999999" customHeight="1">
      <c r="A1361" s="354" t="str">
        <f>IF(ISBLANK(INDEX('Policy Characteristics'!A:A,MATCH($C1361,'Policy Characteristics'!$C:$C,0))),"",INDEX('Policy Characteristics'!A:A,MATCH($C1361,'Policy Characteristics'!$C:$C,0)))</f>
        <v>Industry</v>
      </c>
      <c r="B1361" s="366" t="str">
        <f>IF(ISBLANK(INDEX('Policy Characteristics'!B:B,MATCH($C1361,'Policy Characteristics'!$C:$C,0))),"",INDEX('Policy Characteristics'!B:B,MATCH($C1361,'Policy Characteristics'!$C:$C,0)))</f>
        <v>Industry Energy Efficiency Standards</v>
      </c>
      <c r="C1361" s="354" t="str">
        <f t="shared" si="50"/>
        <v>Percentage Improvement in Eqpt Efficiency Standards above BAU</v>
      </c>
      <c r="D1361" s="348" t="s">
        <v>788</v>
      </c>
      <c r="E1361" s="253" t="s">
        <v>855</v>
      </c>
      <c r="F1361" t="s">
        <v>789</v>
      </c>
      <c r="G1361" s="253" t="s">
        <v>856</v>
      </c>
      <c r="H1361" s="18">
        <v>979</v>
      </c>
      <c r="I1361" s="367" t="s">
        <v>680</v>
      </c>
      <c r="J1361" s="368" t="str">
        <f>IF(ISBLANK(INDEX('Policy Characteristics'!D:D,MATCH($C1361,'Policy Characteristics'!$C:$C,0))),"",INDEX('Policy Characteristics'!D:D,MATCH($C1361,'Policy Characteristics'!$C:$C,0)))</f>
        <v>Industry Energy Efficiency Standards</v>
      </c>
      <c r="K1361" s="354" t="str">
        <f>IF(ISBLANK(INDEX('Policy Characteristics'!E:E,MATCH($C1361,'Policy Characteristics'!$C:$C,0))),"",INDEX('Policy Characteristics'!E:E,MATCH($C1361,'Policy Characteristics'!$C:$C,0)))</f>
        <v>indst efficiency standards</v>
      </c>
      <c r="L1361" s="222">
        <f>IF(ISBLANK(INDEX('Policy Characteristics'!F:F,MATCH($C1361,'Policy Characteristics'!$C:$C,0))),"",INDEX('Policy Characteristics'!F:F,MATCH($C1361,'Policy Characteristics'!$C:$C,0)))</f>
        <v>0</v>
      </c>
      <c r="M1361" s="222">
        <f>IF(ISBLANK(INDEX('Policy Characteristics'!G:G,MATCH($C1361,'Policy Characteristics'!$C:$C,0))),"",INDEX('Policy Characteristics'!G:G,MATCH($C1361,'Policy Characteristics'!$C:$C,0)))</f>
        <v>0.25</v>
      </c>
      <c r="N1361" s="222">
        <f>IF(ISBLANK(INDEX('Policy Characteristics'!H:H,MATCH($C1361,'Policy Characteristics'!$C:$C,0))),"",INDEX('Policy Characteristics'!H:H,MATCH($C1361,'Policy Characteristics'!$C:$C,0)))</f>
        <v>0.01</v>
      </c>
      <c r="O1361" s="354" t="str">
        <f>IF(ISBLANK(INDEX('Policy Characteristics'!I:I,MATCH($C1361,'Policy Characteristics'!$C:$C,0))),"",INDEX('Policy Characteristics'!I:I,MATCH($C1361,'Policy Characteristics'!$C:$C,0)))</f>
        <v>% reduction in energy use</v>
      </c>
      <c r="P1361" s="354"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1" s="354" t="str">
        <f>IF(ISBLANK(INDEX('Policy Characteristics'!K:K,MATCH($C1361,'Policy Characteristics'!$C:$C,0))),"",INDEX('Policy Characteristics'!K:K,MATCH($C1361,'Policy Characteristics'!$C:$C,0)))</f>
        <v>industry-ag-main.html#eff-stds</v>
      </c>
      <c r="R1361" s="354" t="str">
        <f>IF(ISBLANK(INDEX('Policy Characteristics'!L:L,MATCH($C1361,'Policy Characteristics'!$C:$C,0))),"",INDEX('Policy Characteristics'!L:L,MATCH($C1361,'Policy Characteristics'!$C:$C,0)))</f>
        <v>industry-energy-efficiency-standards.html</v>
      </c>
    </row>
    <row r="1362" spans="1:18" s="354" customFormat="1" ht="19.899999999999999" customHeight="1">
      <c r="A1362" s="354" t="str">
        <f>IF(ISBLANK(INDEX('Policy Characteristics'!A:A,MATCH($C1362,'Policy Characteristics'!$C:$C,0))),"",INDEX('Policy Characteristics'!A:A,MATCH($C1362,'Policy Characteristics'!$C:$C,0)))</f>
        <v>Industry</v>
      </c>
      <c r="B1362" s="366" t="str">
        <f>IF(ISBLANK(INDEX('Policy Characteristics'!B:B,MATCH($C1362,'Policy Characteristics'!$C:$C,0))),"",INDEX('Policy Characteristics'!B:B,MATCH($C1362,'Policy Characteristics'!$C:$C,0)))</f>
        <v>Industry Energy Efficiency Standards</v>
      </c>
      <c r="C1362" s="354" t="str">
        <f t="shared" si="50"/>
        <v>Percentage Improvement in Eqpt Efficiency Standards above BAU</v>
      </c>
      <c r="D1362" s="348" t="s">
        <v>788</v>
      </c>
      <c r="E1362" s="253" t="s">
        <v>857</v>
      </c>
      <c r="F1362" t="s">
        <v>789</v>
      </c>
      <c r="G1362" s="253" t="s">
        <v>858</v>
      </c>
      <c r="H1362" s="18">
        <v>980</v>
      </c>
      <c r="I1362" s="367" t="s">
        <v>670</v>
      </c>
      <c r="J1362" s="368" t="str">
        <f>IF(ISBLANK(INDEX('Policy Characteristics'!D:D,MATCH($C1362,'Policy Characteristics'!$C:$C,0))),"",INDEX('Policy Characteristics'!D:D,MATCH($C1362,'Policy Characteristics'!$C:$C,0)))</f>
        <v>Industry Energy Efficiency Standards</v>
      </c>
      <c r="K1362" s="354" t="str">
        <f>IF(ISBLANK(INDEX('Policy Characteristics'!E:E,MATCH($C1362,'Policy Characteristics'!$C:$C,0))),"",INDEX('Policy Characteristics'!E:E,MATCH($C1362,'Policy Characteristics'!$C:$C,0)))</f>
        <v>indst efficiency standards</v>
      </c>
      <c r="L1362" s="222">
        <f>IF(ISBLANK(INDEX('Policy Characteristics'!F:F,MATCH($C1362,'Policy Characteristics'!$C:$C,0))),"",INDEX('Policy Characteristics'!F:F,MATCH($C1362,'Policy Characteristics'!$C:$C,0)))</f>
        <v>0</v>
      </c>
      <c r="M1362" s="222">
        <f>IF(ISBLANK(INDEX('Policy Characteristics'!G:G,MATCH($C1362,'Policy Characteristics'!$C:$C,0))),"",INDEX('Policy Characteristics'!G:G,MATCH($C1362,'Policy Characteristics'!$C:$C,0)))</f>
        <v>0.25</v>
      </c>
      <c r="N1362" s="222">
        <f>IF(ISBLANK(INDEX('Policy Characteristics'!H:H,MATCH($C1362,'Policy Characteristics'!$C:$C,0))),"",INDEX('Policy Characteristics'!H:H,MATCH($C1362,'Policy Characteristics'!$C:$C,0)))</f>
        <v>0.01</v>
      </c>
      <c r="O1362" s="354" t="str">
        <f>IF(ISBLANK(INDEX('Policy Characteristics'!I:I,MATCH($C1362,'Policy Characteristics'!$C:$C,0))),"",INDEX('Policy Characteristics'!I:I,MATCH($C1362,'Policy Characteristics'!$C:$C,0)))</f>
        <v>% reduction in energy use</v>
      </c>
      <c r="P1362" s="354"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2" s="354" t="str">
        <f>IF(ISBLANK(INDEX('Policy Characteristics'!K:K,MATCH($C1362,'Policy Characteristics'!$C:$C,0))),"",INDEX('Policy Characteristics'!K:K,MATCH($C1362,'Policy Characteristics'!$C:$C,0)))</f>
        <v>industry-ag-main.html#eff-stds</v>
      </c>
      <c r="R1362" s="354" t="str">
        <f>IF(ISBLANK(INDEX('Policy Characteristics'!L:L,MATCH($C1362,'Policy Characteristics'!$C:$C,0))),"",INDEX('Policy Characteristics'!L:L,MATCH($C1362,'Policy Characteristics'!$C:$C,0)))</f>
        <v>industry-energy-efficiency-standards.html</v>
      </c>
    </row>
    <row r="1363" spans="1:18" s="354" customFormat="1" ht="19.899999999999999" customHeight="1">
      <c r="A1363" s="354" t="str">
        <f>IF(ISBLANK(INDEX('Policy Characteristics'!A:A,MATCH($C1363,'Policy Characteristics'!$C:$C,0))),"",INDEX('Policy Characteristics'!A:A,MATCH($C1363,'Policy Characteristics'!$C:$C,0)))</f>
        <v>Industry</v>
      </c>
      <c r="B1363" s="366" t="str">
        <f>IF(ISBLANK(INDEX('Policy Characteristics'!B:B,MATCH($C1363,'Policy Characteristics'!$C:$C,0))),"",INDEX('Policy Characteristics'!B:B,MATCH($C1363,'Policy Characteristics'!$C:$C,0)))</f>
        <v>Industry Energy Efficiency Standards</v>
      </c>
      <c r="C1363" s="354" t="str">
        <f t="shared" si="50"/>
        <v>Percentage Improvement in Eqpt Efficiency Standards above BAU</v>
      </c>
      <c r="D1363" s="348" t="s">
        <v>788</v>
      </c>
      <c r="E1363" s="253" t="s">
        <v>859</v>
      </c>
      <c r="F1363" t="s">
        <v>789</v>
      </c>
      <c r="G1363" s="253" t="s">
        <v>860</v>
      </c>
      <c r="H1363" s="18">
        <v>981</v>
      </c>
      <c r="I1363" s="367" t="s">
        <v>680</v>
      </c>
      <c r="J1363" s="368" t="str">
        <f>IF(ISBLANK(INDEX('Policy Characteristics'!D:D,MATCH($C1363,'Policy Characteristics'!$C:$C,0))),"",INDEX('Policy Characteristics'!D:D,MATCH($C1363,'Policy Characteristics'!$C:$C,0)))</f>
        <v>Industry Energy Efficiency Standards</v>
      </c>
      <c r="K1363" s="354" t="str">
        <f>IF(ISBLANK(INDEX('Policy Characteristics'!E:E,MATCH($C1363,'Policy Characteristics'!$C:$C,0))),"",INDEX('Policy Characteristics'!E:E,MATCH($C1363,'Policy Characteristics'!$C:$C,0)))</f>
        <v>indst efficiency standards</v>
      </c>
      <c r="L1363" s="222">
        <f>IF(ISBLANK(INDEX('Policy Characteristics'!F:F,MATCH($C1363,'Policy Characteristics'!$C:$C,0))),"",INDEX('Policy Characteristics'!F:F,MATCH($C1363,'Policy Characteristics'!$C:$C,0)))</f>
        <v>0</v>
      </c>
      <c r="M1363" s="222">
        <f>IF(ISBLANK(INDEX('Policy Characteristics'!G:G,MATCH($C1363,'Policy Characteristics'!$C:$C,0))),"",INDEX('Policy Characteristics'!G:G,MATCH($C1363,'Policy Characteristics'!$C:$C,0)))</f>
        <v>0.25</v>
      </c>
      <c r="N1363" s="222">
        <f>IF(ISBLANK(INDEX('Policy Characteristics'!H:H,MATCH($C1363,'Policy Characteristics'!$C:$C,0))),"",INDEX('Policy Characteristics'!H:H,MATCH($C1363,'Policy Characteristics'!$C:$C,0)))</f>
        <v>0.01</v>
      </c>
      <c r="O1363" s="354" t="str">
        <f>IF(ISBLANK(INDEX('Policy Characteristics'!I:I,MATCH($C1363,'Policy Characteristics'!$C:$C,0))),"",INDEX('Policy Characteristics'!I:I,MATCH($C1363,'Policy Characteristics'!$C:$C,0)))</f>
        <v>% reduction in energy use</v>
      </c>
      <c r="P1363" s="354"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3" s="354" t="str">
        <f>IF(ISBLANK(INDEX('Policy Characteristics'!K:K,MATCH($C1363,'Policy Characteristics'!$C:$C,0))),"",INDEX('Policy Characteristics'!K:K,MATCH($C1363,'Policy Characteristics'!$C:$C,0)))</f>
        <v>industry-ag-main.html#eff-stds</v>
      </c>
      <c r="R1363" s="354" t="str">
        <f>IF(ISBLANK(INDEX('Policy Characteristics'!L:L,MATCH($C1363,'Policy Characteristics'!$C:$C,0))),"",INDEX('Policy Characteristics'!L:L,MATCH($C1363,'Policy Characteristics'!$C:$C,0)))</f>
        <v>industry-energy-efficiency-standards.html</v>
      </c>
    </row>
    <row r="1364" spans="1:18" s="354" customFormat="1" ht="19.899999999999999" customHeight="1">
      <c r="A1364" s="354" t="str">
        <f>IF(ISBLANK(INDEX('Policy Characteristics'!A:A,MATCH($C1364,'Policy Characteristics'!$C:$C,0))),"",INDEX('Policy Characteristics'!A:A,MATCH($C1364,'Policy Characteristics'!$C:$C,0)))</f>
        <v>Industry</v>
      </c>
      <c r="B1364" s="366" t="str">
        <f>IF(ISBLANK(INDEX('Policy Characteristics'!B:B,MATCH($C1364,'Policy Characteristics'!$C:$C,0))),"",INDEX('Policy Characteristics'!B:B,MATCH($C1364,'Policy Characteristics'!$C:$C,0)))</f>
        <v>Industry Energy Efficiency Standards</v>
      </c>
      <c r="C1364" s="354" t="str">
        <f t="shared" si="50"/>
        <v>Percentage Improvement in Eqpt Efficiency Standards above BAU</v>
      </c>
      <c r="D1364" s="348" t="s">
        <v>788</v>
      </c>
      <c r="E1364" s="253" t="s">
        <v>861</v>
      </c>
      <c r="F1364" t="s">
        <v>789</v>
      </c>
      <c r="G1364" s="253" t="s">
        <v>862</v>
      </c>
      <c r="H1364" s="18">
        <v>982</v>
      </c>
      <c r="I1364" s="367" t="s">
        <v>670</v>
      </c>
      <c r="J1364" s="368" t="str">
        <f>IF(ISBLANK(INDEX('Policy Characteristics'!D:D,MATCH($C1364,'Policy Characteristics'!$C:$C,0))),"",INDEX('Policy Characteristics'!D:D,MATCH($C1364,'Policy Characteristics'!$C:$C,0)))</f>
        <v>Industry Energy Efficiency Standards</v>
      </c>
      <c r="K1364" s="354" t="str">
        <f>IF(ISBLANK(INDEX('Policy Characteristics'!E:E,MATCH($C1364,'Policy Characteristics'!$C:$C,0))),"",INDEX('Policy Characteristics'!E:E,MATCH($C1364,'Policy Characteristics'!$C:$C,0)))</f>
        <v>indst efficiency standards</v>
      </c>
      <c r="L1364" s="222">
        <f>IF(ISBLANK(INDEX('Policy Characteristics'!F:F,MATCH($C1364,'Policy Characteristics'!$C:$C,0))),"",INDEX('Policy Characteristics'!F:F,MATCH($C1364,'Policy Characteristics'!$C:$C,0)))</f>
        <v>0</v>
      </c>
      <c r="M1364" s="222">
        <f>IF(ISBLANK(INDEX('Policy Characteristics'!G:G,MATCH($C1364,'Policy Characteristics'!$C:$C,0))),"",INDEX('Policy Characteristics'!G:G,MATCH($C1364,'Policy Characteristics'!$C:$C,0)))</f>
        <v>0.25</v>
      </c>
      <c r="N1364" s="222">
        <f>IF(ISBLANK(INDEX('Policy Characteristics'!H:H,MATCH($C1364,'Policy Characteristics'!$C:$C,0))),"",INDEX('Policy Characteristics'!H:H,MATCH($C1364,'Policy Characteristics'!$C:$C,0)))</f>
        <v>0.01</v>
      </c>
      <c r="O1364" s="354" t="str">
        <f>IF(ISBLANK(INDEX('Policy Characteristics'!I:I,MATCH($C1364,'Policy Characteristics'!$C:$C,0))),"",INDEX('Policy Characteristics'!I:I,MATCH($C1364,'Policy Characteristics'!$C:$C,0)))</f>
        <v>% reduction in energy use</v>
      </c>
      <c r="P1364" s="354"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4" s="354" t="str">
        <f>IF(ISBLANK(INDEX('Policy Characteristics'!K:K,MATCH($C1364,'Policy Characteristics'!$C:$C,0))),"",INDEX('Policy Characteristics'!K:K,MATCH($C1364,'Policy Characteristics'!$C:$C,0)))</f>
        <v>industry-ag-main.html#eff-stds</v>
      </c>
      <c r="R1364" s="354" t="str">
        <f>IF(ISBLANK(INDEX('Policy Characteristics'!L:L,MATCH($C1364,'Policy Characteristics'!$C:$C,0))),"",INDEX('Policy Characteristics'!L:L,MATCH($C1364,'Policy Characteristics'!$C:$C,0)))</f>
        <v>industry-energy-efficiency-standards.html</v>
      </c>
    </row>
    <row r="1365" spans="1:18" s="354" customFormat="1" ht="19.899999999999999" customHeight="1">
      <c r="A1365" s="354" t="str">
        <f>IF(ISBLANK(INDEX('Policy Characteristics'!A:A,MATCH($C1365,'Policy Characteristics'!$C:$C,0))),"",INDEX('Policy Characteristics'!A:A,MATCH($C1365,'Policy Characteristics'!$C:$C,0)))</f>
        <v>Industry</v>
      </c>
      <c r="B1365" s="366" t="str">
        <f>IF(ISBLANK(INDEX('Policy Characteristics'!B:B,MATCH($C1365,'Policy Characteristics'!$C:$C,0))),"",INDEX('Policy Characteristics'!B:B,MATCH($C1365,'Policy Characteristics'!$C:$C,0)))</f>
        <v>Industry Energy Efficiency Standards</v>
      </c>
      <c r="C1365" s="354" t="str">
        <f t="shared" si="50"/>
        <v>Percentage Improvement in Eqpt Efficiency Standards above BAU</v>
      </c>
      <c r="D1365" s="348" t="s">
        <v>788</v>
      </c>
      <c r="E1365" s="253" t="s">
        <v>863</v>
      </c>
      <c r="F1365" t="s">
        <v>789</v>
      </c>
      <c r="G1365" s="253" t="s">
        <v>864</v>
      </c>
      <c r="H1365" s="18">
        <v>983</v>
      </c>
      <c r="I1365" s="367" t="s">
        <v>680</v>
      </c>
      <c r="J1365" s="368" t="str">
        <f>IF(ISBLANK(INDEX('Policy Characteristics'!D:D,MATCH($C1365,'Policy Characteristics'!$C:$C,0))),"",INDEX('Policy Characteristics'!D:D,MATCH($C1365,'Policy Characteristics'!$C:$C,0)))</f>
        <v>Industry Energy Efficiency Standards</v>
      </c>
      <c r="K1365" s="354" t="str">
        <f>IF(ISBLANK(INDEX('Policy Characteristics'!E:E,MATCH($C1365,'Policy Characteristics'!$C:$C,0))),"",INDEX('Policy Characteristics'!E:E,MATCH($C1365,'Policy Characteristics'!$C:$C,0)))</f>
        <v>indst efficiency standards</v>
      </c>
      <c r="L1365" s="222">
        <f>IF(ISBLANK(INDEX('Policy Characteristics'!F:F,MATCH($C1365,'Policy Characteristics'!$C:$C,0))),"",INDEX('Policy Characteristics'!F:F,MATCH($C1365,'Policy Characteristics'!$C:$C,0)))</f>
        <v>0</v>
      </c>
      <c r="M1365" s="222">
        <f>IF(ISBLANK(INDEX('Policy Characteristics'!G:G,MATCH($C1365,'Policy Characteristics'!$C:$C,0))),"",INDEX('Policy Characteristics'!G:G,MATCH($C1365,'Policy Characteristics'!$C:$C,0)))</f>
        <v>0.25</v>
      </c>
      <c r="N1365" s="222">
        <f>IF(ISBLANK(INDEX('Policy Characteristics'!H:H,MATCH($C1365,'Policy Characteristics'!$C:$C,0))),"",INDEX('Policy Characteristics'!H:H,MATCH($C1365,'Policy Characteristics'!$C:$C,0)))</f>
        <v>0.01</v>
      </c>
      <c r="O1365" s="354" t="str">
        <f>IF(ISBLANK(INDEX('Policy Characteristics'!I:I,MATCH($C1365,'Policy Characteristics'!$C:$C,0))),"",INDEX('Policy Characteristics'!I:I,MATCH($C1365,'Policy Characteristics'!$C:$C,0)))</f>
        <v>% reduction in energy use</v>
      </c>
      <c r="P1365" s="354"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5" s="354" t="str">
        <f>IF(ISBLANK(INDEX('Policy Characteristics'!K:K,MATCH($C1365,'Policy Characteristics'!$C:$C,0))),"",INDEX('Policy Characteristics'!K:K,MATCH($C1365,'Policy Characteristics'!$C:$C,0)))</f>
        <v>industry-ag-main.html#eff-stds</v>
      </c>
      <c r="R1365" s="354" t="str">
        <f>IF(ISBLANK(INDEX('Policy Characteristics'!L:L,MATCH($C1365,'Policy Characteristics'!$C:$C,0))),"",INDEX('Policy Characteristics'!L:L,MATCH($C1365,'Policy Characteristics'!$C:$C,0)))</f>
        <v>industry-energy-efficiency-standards.html</v>
      </c>
    </row>
    <row r="1366" spans="1:18" s="354" customFormat="1" ht="19.899999999999999" customHeight="1">
      <c r="A1366" s="354" t="str">
        <f>IF(ISBLANK(INDEX('Policy Characteristics'!A:A,MATCH($C1366,'Policy Characteristics'!$C:$C,0))),"",INDEX('Policy Characteristics'!A:A,MATCH($C1366,'Policy Characteristics'!$C:$C,0)))</f>
        <v>Industry</v>
      </c>
      <c r="B1366" s="366" t="str">
        <f>IF(ISBLANK(INDEX('Policy Characteristics'!B:B,MATCH($C1366,'Policy Characteristics'!$C:$C,0))),"",INDEX('Policy Characteristics'!B:B,MATCH($C1366,'Policy Characteristics'!$C:$C,0)))</f>
        <v>Industry Energy Efficiency Standards</v>
      </c>
      <c r="C1366" s="354" t="str">
        <f t="shared" si="50"/>
        <v>Percentage Improvement in Eqpt Efficiency Standards above BAU</v>
      </c>
      <c r="D1366" s="348" t="s">
        <v>788</v>
      </c>
      <c r="E1366" s="253" t="s">
        <v>865</v>
      </c>
      <c r="F1366" t="s">
        <v>789</v>
      </c>
      <c r="G1366" s="253" t="s">
        <v>866</v>
      </c>
      <c r="H1366" s="18">
        <v>984</v>
      </c>
      <c r="I1366" s="367" t="s">
        <v>680</v>
      </c>
      <c r="J1366" s="368" t="str">
        <f>IF(ISBLANK(INDEX('Policy Characteristics'!D:D,MATCH($C1366,'Policy Characteristics'!$C:$C,0))),"",INDEX('Policy Characteristics'!D:D,MATCH($C1366,'Policy Characteristics'!$C:$C,0)))</f>
        <v>Industry Energy Efficiency Standards</v>
      </c>
      <c r="K1366" s="354" t="str">
        <f>IF(ISBLANK(INDEX('Policy Characteristics'!E:E,MATCH($C1366,'Policy Characteristics'!$C:$C,0))),"",INDEX('Policy Characteristics'!E:E,MATCH($C1366,'Policy Characteristics'!$C:$C,0)))</f>
        <v>indst efficiency standards</v>
      </c>
      <c r="L1366" s="222">
        <f>IF(ISBLANK(INDEX('Policy Characteristics'!F:F,MATCH($C1366,'Policy Characteristics'!$C:$C,0))),"",INDEX('Policy Characteristics'!F:F,MATCH($C1366,'Policy Characteristics'!$C:$C,0)))</f>
        <v>0</v>
      </c>
      <c r="M1366" s="222">
        <f>IF(ISBLANK(INDEX('Policy Characteristics'!G:G,MATCH($C1366,'Policy Characteristics'!$C:$C,0))),"",INDEX('Policy Characteristics'!G:G,MATCH($C1366,'Policy Characteristics'!$C:$C,0)))</f>
        <v>0.25</v>
      </c>
      <c r="N1366" s="222">
        <f>IF(ISBLANK(INDEX('Policy Characteristics'!H:H,MATCH($C1366,'Policy Characteristics'!$C:$C,0))),"",INDEX('Policy Characteristics'!H:H,MATCH($C1366,'Policy Characteristics'!$C:$C,0)))</f>
        <v>0.01</v>
      </c>
      <c r="O1366" s="354" t="str">
        <f>IF(ISBLANK(INDEX('Policy Characteristics'!I:I,MATCH($C1366,'Policy Characteristics'!$C:$C,0))),"",INDEX('Policy Characteristics'!I:I,MATCH($C1366,'Policy Characteristics'!$C:$C,0)))</f>
        <v>% reduction in energy use</v>
      </c>
      <c r="P1366" s="354"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6" s="354" t="str">
        <f>IF(ISBLANK(INDEX('Policy Characteristics'!K:K,MATCH($C1366,'Policy Characteristics'!$C:$C,0))),"",INDEX('Policy Characteristics'!K:K,MATCH($C1366,'Policy Characteristics'!$C:$C,0)))</f>
        <v>industry-ag-main.html#eff-stds</v>
      </c>
      <c r="R1366" s="354" t="str">
        <f>IF(ISBLANK(INDEX('Policy Characteristics'!L:L,MATCH($C1366,'Policy Characteristics'!$C:$C,0))),"",INDEX('Policy Characteristics'!L:L,MATCH($C1366,'Policy Characteristics'!$C:$C,0)))</f>
        <v>industry-energy-efficiency-standards.html</v>
      </c>
    </row>
    <row r="1367" spans="1:18" s="354" customFormat="1" ht="19.899999999999999" customHeight="1">
      <c r="A1367" s="354" t="str">
        <f>IF(ISBLANK(INDEX('Policy Characteristics'!A:A,MATCH($C1367,'Policy Characteristics'!$C:$C,0))),"",INDEX('Policy Characteristics'!A:A,MATCH($C1367,'Policy Characteristics'!$C:$C,0)))</f>
        <v>Industry</v>
      </c>
      <c r="B1367" s="366" t="str">
        <f>IF(ISBLANK(INDEX('Policy Characteristics'!B:B,MATCH($C1367,'Policy Characteristics'!$C:$C,0))),"",INDEX('Policy Characteristics'!B:B,MATCH($C1367,'Policy Characteristics'!$C:$C,0)))</f>
        <v>Industry Energy Efficiency Standards</v>
      </c>
      <c r="C1367" s="354" t="str">
        <f t="shared" si="50"/>
        <v>Percentage Improvement in Eqpt Efficiency Standards above BAU</v>
      </c>
      <c r="D1367" s="348" t="s">
        <v>788</v>
      </c>
      <c r="E1367" s="253" t="s">
        <v>867</v>
      </c>
      <c r="F1367" t="s">
        <v>789</v>
      </c>
      <c r="G1367" s="253" t="s">
        <v>868</v>
      </c>
      <c r="H1367" s="18">
        <v>985</v>
      </c>
      <c r="I1367" s="367" t="s">
        <v>670</v>
      </c>
      <c r="J1367" s="368" t="str">
        <f>IF(ISBLANK(INDEX('Policy Characteristics'!D:D,MATCH($C1367,'Policy Characteristics'!$C:$C,0))),"",INDEX('Policy Characteristics'!D:D,MATCH($C1367,'Policy Characteristics'!$C:$C,0)))</f>
        <v>Industry Energy Efficiency Standards</v>
      </c>
      <c r="K1367" s="354" t="str">
        <f>IF(ISBLANK(INDEX('Policy Characteristics'!E:E,MATCH($C1367,'Policy Characteristics'!$C:$C,0))),"",INDEX('Policy Characteristics'!E:E,MATCH($C1367,'Policy Characteristics'!$C:$C,0)))</f>
        <v>indst efficiency standards</v>
      </c>
      <c r="L1367" s="222">
        <f>IF(ISBLANK(INDEX('Policy Characteristics'!F:F,MATCH($C1367,'Policy Characteristics'!$C:$C,0))),"",INDEX('Policy Characteristics'!F:F,MATCH($C1367,'Policy Characteristics'!$C:$C,0)))</f>
        <v>0</v>
      </c>
      <c r="M1367" s="222">
        <f>IF(ISBLANK(INDEX('Policy Characteristics'!G:G,MATCH($C1367,'Policy Characteristics'!$C:$C,0))),"",INDEX('Policy Characteristics'!G:G,MATCH($C1367,'Policy Characteristics'!$C:$C,0)))</f>
        <v>0.25</v>
      </c>
      <c r="N1367" s="222">
        <f>IF(ISBLANK(INDEX('Policy Characteristics'!H:H,MATCH($C1367,'Policy Characteristics'!$C:$C,0))),"",INDEX('Policy Characteristics'!H:H,MATCH($C1367,'Policy Characteristics'!$C:$C,0)))</f>
        <v>0.01</v>
      </c>
      <c r="O1367" s="354" t="str">
        <f>IF(ISBLANK(INDEX('Policy Characteristics'!I:I,MATCH($C1367,'Policy Characteristics'!$C:$C,0))),"",INDEX('Policy Characteristics'!I:I,MATCH($C1367,'Policy Characteristics'!$C:$C,0)))</f>
        <v>% reduction in energy use</v>
      </c>
      <c r="P1367" s="354"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7" s="354" t="str">
        <f>IF(ISBLANK(INDEX('Policy Characteristics'!K:K,MATCH($C1367,'Policy Characteristics'!$C:$C,0))),"",INDEX('Policy Characteristics'!K:K,MATCH($C1367,'Policy Characteristics'!$C:$C,0)))</f>
        <v>industry-ag-main.html#eff-stds</v>
      </c>
      <c r="R1367" s="354" t="str">
        <f>IF(ISBLANK(INDEX('Policy Characteristics'!L:L,MATCH($C1367,'Policy Characteristics'!$C:$C,0))),"",INDEX('Policy Characteristics'!L:L,MATCH($C1367,'Policy Characteristics'!$C:$C,0)))</f>
        <v>industry-energy-efficiency-standards.html</v>
      </c>
    </row>
    <row r="1368" spans="1:18" s="354" customFormat="1" ht="19.899999999999999" customHeight="1">
      <c r="A1368" s="354" t="str">
        <f>IF(ISBLANK(INDEX('Policy Characteristics'!A:A,MATCH($C1368,'Policy Characteristics'!$C:$C,0))),"",INDEX('Policy Characteristics'!A:A,MATCH($C1368,'Policy Characteristics'!$C:$C,0)))</f>
        <v>Industry</v>
      </c>
      <c r="B1368" s="366" t="str">
        <f>IF(ISBLANK(INDEX('Policy Characteristics'!B:B,MATCH($C1368,'Policy Characteristics'!$C:$C,0))),"",INDEX('Policy Characteristics'!B:B,MATCH($C1368,'Policy Characteristics'!$C:$C,0)))</f>
        <v>Industry Energy Efficiency Standards</v>
      </c>
      <c r="C1368" s="354" t="str">
        <f t="shared" si="50"/>
        <v>Percentage Improvement in Eqpt Efficiency Standards above BAU</v>
      </c>
      <c r="D1368" s="348" t="s">
        <v>788</v>
      </c>
      <c r="E1368" s="253" t="s">
        <v>869</v>
      </c>
      <c r="F1368" t="s">
        <v>789</v>
      </c>
      <c r="G1368" s="253" t="s">
        <v>870</v>
      </c>
      <c r="H1368" s="18">
        <v>986</v>
      </c>
      <c r="I1368" s="367" t="s">
        <v>680</v>
      </c>
      <c r="J1368" s="368" t="str">
        <f>IF(ISBLANK(INDEX('Policy Characteristics'!D:D,MATCH($C1368,'Policy Characteristics'!$C:$C,0))),"",INDEX('Policy Characteristics'!D:D,MATCH($C1368,'Policy Characteristics'!$C:$C,0)))</f>
        <v>Industry Energy Efficiency Standards</v>
      </c>
      <c r="K1368" s="354" t="str">
        <f>IF(ISBLANK(INDEX('Policy Characteristics'!E:E,MATCH($C1368,'Policy Characteristics'!$C:$C,0))),"",INDEX('Policy Characteristics'!E:E,MATCH($C1368,'Policy Characteristics'!$C:$C,0)))</f>
        <v>indst efficiency standards</v>
      </c>
      <c r="L1368" s="222">
        <f>IF(ISBLANK(INDEX('Policy Characteristics'!F:F,MATCH($C1368,'Policy Characteristics'!$C:$C,0))),"",INDEX('Policy Characteristics'!F:F,MATCH($C1368,'Policy Characteristics'!$C:$C,0)))</f>
        <v>0</v>
      </c>
      <c r="M1368" s="222">
        <f>IF(ISBLANK(INDEX('Policy Characteristics'!G:G,MATCH($C1368,'Policy Characteristics'!$C:$C,0))),"",INDEX('Policy Characteristics'!G:G,MATCH($C1368,'Policy Characteristics'!$C:$C,0)))</f>
        <v>0.25</v>
      </c>
      <c r="N1368" s="222">
        <f>IF(ISBLANK(INDEX('Policy Characteristics'!H:H,MATCH($C1368,'Policy Characteristics'!$C:$C,0))),"",INDEX('Policy Characteristics'!H:H,MATCH($C1368,'Policy Characteristics'!$C:$C,0)))</f>
        <v>0.01</v>
      </c>
      <c r="O1368" s="354" t="str">
        <f>IF(ISBLANK(INDEX('Policy Characteristics'!I:I,MATCH($C1368,'Policy Characteristics'!$C:$C,0))),"",INDEX('Policy Characteristics'!I:I,MATCH($C1368,'Policy Characteristics'!$C:$C,0)))</f>
        <v>% reduction in energy use</v>
      </c>
      <c r="P1368" s="354"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8" s="354" t="str">
        <f>IF(ISBLANK(INDEX('Policy Characteristics'!K:K,MATCH($C1368,'Policy Characteristics'!$C:$C,0))),"",INDEX('Policy Characteristics'!K:K,MATCH($C1368,'Policy Characteristics'!$C:$C,0)))</f>
        <v>industry-ag-main.html#eff-stds</v>
      </c>
      <c r="R1368" s="354" t="str">
        <f>IF(ISBLANK(INDEX('Policy Characteristics'!L:L,MATCH($C1368,'Policy Characteristics'!$C:$C,0))),"",INDEX('Policy Characteristics'!L:L,MATCH($C1368,'Policy Characteristics'!$C:$C,0)))</f>
        <v>industry-energy-efficiency-standards.html</v>
      </c>
    </row>
    <row r="1369" spans="1:18" s="354" customFormat="1" ht="19.899999999999999" customHeight="1">
      <c r="A1369" s="354" t="str">
        <f>IF(ISBLANK(INDEX('Policy Characteristics'!A:A,MATCH($C1369,'Policy Characteristics'!$C:$C,0))),"",INDEX('Policy Characteristics'!A:A,MATCH($C1369,'Policy Characteristics'!$C:$C,0)))</f>
        <v>Industry</v>
      </c>
      <c r="B1369" s="366" t="str">
        <f>IF(ISBLANK(INDEX('Policy Characteristics'!B:B,MATCH($C1369,'Policy Characteristics'!$C:$C,0))),"",INDEX('Policy Characteristics'!B:B,MATCH($C1369,'Policy Characteristics'!$C:$C,0)))</f>
        <v>Industry Energy Efficiency Standards</v>
      </c>
      <c r="C1369" s="354" t="str">
        <f t="shared" si="50"/>
        <v>Percentage Improvement in Eqpt Efficiency Standards above BAU</v>
      </c>
      <c r="D1369" s="348" t="s">
        <v>788</v>
      </c>
      <c r="E1369" s="253" t="s">
        <v>871</v>
      </c>
      <c r="F1369" t="s">
        <v>789</v>
      </c>
      <c r="G1369" s="253" t="s">
        <v>872</v>
      </c>
      <c r="H1369" s="18">
        <v>987</v>
      </c>
      <c r="I1369" s="367" t="s">
        <v>680</v>
      </c>
      <c r="J1369" s="368" t="str">
        <f>IF(ISBLANK(INDEX('Policy Characteristics'!D:D,MATCH($C1369,'Policy Characteristics'!$C:$C,0))),"",INDEX('Policy Characteristics'!D:D,MATCH($C1369,'Policy Characteristics'!$C:$C,0)))</f>
        <v>Industry Energy Efficiency Standards</v>
      </c>
      <c r="K1369" s="354" t="str">
        <f>IF(ISBLANK(INDEX('Policy Characteristics'!E:E,MATCH($C1369,'Policy Characteristics'!$C:$C,0))),"",INDEX('Policy Characteristics'!E:E,MATCH($C1369,'Policy Characteristics'!$C:$C,0)))</f>
        <v>indst efficiency standards</v>
      </c>
      <c r="L1369" s="222">
        <f>IF(ISBLANK(INDEX('Policy Characteristics'!F:F,MATCH($C1369,'Policy Characteristics'!$C:$C,0))),"",INDEX('Policy Characteristics'!F:F,MATCH($C1369,'Policy Characteristics'!$C:$C,0)))</f>
        <v>0</v>
      </c>
      <c r="M1369" s="222">
        <f>IF(ISBLANK(INDEX('Policy Characteristics'!G:G,MATCH($C1369,'Policy Characteristics'!$C:$C,0))),"",INDEX('Policy Characteristics'!G:G,MATCH($C1369,'Policy Characteristics'!$C:$C,0)))</f>
        <v>0.25</v>
      </c>
      <c r="N1369" s="222">
        <f>IF(ISBLANK(INDEX('Policy Characteristics'!H:H,MATCH($C1369,'Policy Characteristics'!$C:$C,0))),"",INDEX('Policy Characteristics'!H:H,MATCH($C1369,'Policy Characteristics'!$C:$C,0)))</f>
        <v>0.01</v>
      </c>
      <c r="O1369" s="354" t="str">
        <f>IF(ISBLANK(INDEX('Policy Characteristics'!I:I,MATCH($C1369,'Policy Characteristics'!$C:$C,0))),"",INDEX('Policy Characteristics'!I:I,MATCH($C1369,'Policy Characteristics'!$C:$C,0)))</f>
        <v>% reduction in energy use</v>
      </c>
      <c r="P1369" s="354"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9" s="354" t="str">
        <f>IF(ISBLANK(INDEX('Policy Characteristics'!K:K,MATCH($C1369,'Policy Characteristics'!$C:$C,0))),"",INDEX('Policy Characteristics'!K:K,MATCH($C1369,'Policy Characteristics'!$C:$C,0)))</f>
        <v>industry-ag-main.html#eff-stds</v>
      </c>
      <c r="R1369" s="354" t="str">
        <f>IF(ISBLANK(INDEX('Policy Characteristics'!L:L,MATCH($C1369,'Policy Characteristics'!$C:$C,0))),"",INDEX('Policy Characteristics'!L:L,MATCH($C1369,'Policy Characteristics'!$C:$C,0)))</f>
        <v>industry-energy-efficiency-standards.html</v>
      </c>
    </row>
    <row r="1370" spans="1:18" s="354" customFormat="1" ht="19.899999999999999" customHeight="1">
      <c r="A1370" s="354" t="str">
        <f>IF(ISBLANK(INDEX('Policy Characteristics'!A:A,MATCH($C1370,'Policy Characteristics'!$C:$C,0))),"",INDEX('Policy Characteristics'!A:A,MATCH($C1370,'Policy Characteristics'!$C:$C,0)))</f>
        <v>Industry</v>
      </c>
      <c r="B1370" s="366" t="str">
        <f>IF(ISBLANK(INDEX('Policy Characteristics'!B:B,MATCH($C1370,'Policy Characteristics'!$C:$C,0))),"",INDEX('Policy Characteristics'!B:B,MATCH($C1370,'Policy Characteristics'!$C:$C,0)))</f>
        <v>Industry Energy Efficiency Standards</v>
      </c>
      <c r="C1370" s="354" t="str">
        <f t="shared" si="50"/>
        <v>Percentage Improvement in Eqpt Efficiency Standards above BAU</v>
      </c>
      <c r="D1370" s="348" t="s">
        <v>790</v>
      </c>
      <c r="E1370" s="253" t="s">
        <v>853</v>
      </c>
      <c r="F1370" t="s">
        <v>791</v>
      </c>
      <c r="G1370" s="253" t="s">
        <v>854</v>
      </c>
      <c r="H1370" s="18">
        <v>988</v>
      </c>
      <c r="I1370" s="367" t="s">
        <v>670</v>
      </c>
      <c r="J1370" s="368" t="str">
        <f>IF(ISBLANK(INDEX('Policy Characteristics'!D:D,MATCH($C1370,'Policy Characteristics'!$C:$C,0))),"",INDEX('Policy Characteristics'!D:D,MATCH($C1370,'Policy Characteristics'!$C:$C,0)))</f>
        <v>Industry Energy Efficiency Standards</v>
      </c>
      <c r="K1370" s="354" t="str">
        <f>IF(ISBLANK(INDEX('Policy Characteristics'!E:E,MATCH($C1370,'Policy Characteristics'!$C:$C,0))),"",INDEX('Policy Characteristics'!E:E,MATCH($C1370,'Policy Characteristics'!$C:$C,0)))</f>
        <v>indst efficiency standards</v>
      </c>
      <c r="L1370" s="222">
        <f>IF(ISBLANK(INDEX('Policy Characteristics'!F:F,MATCH($C1370,'Policy Characteristics'!$C:$C,0))),"",INDEX('Policy Characteristics'!F:F,MATCH($C1370,'Policy Characteristics'!$C:$C,0)))</f>
        <v>0</v>
      </c>
      <c r="M1370" s="222">
        <f>IF(ISBLANK(INDEX('Policy Characteristics'!G:G,MATCH($C1370,'Policy Characteristics'!$C:$C,0))),"",INDEX('Policy Characteristics'!G:G,MATCH($C1370,'Policy Characteristics'!$C:$C,0)))</f>
        <v>0.25</v>
      </c>
      <c r="N1370" s="222">
        <f>IF(ISBLANK(INDEX('Policy Characteristics'!H:H,MATCH($C1370,'Policy Characteristics'!$C:$C,0))),"",INDEX('Policy Characteristics'!H:H,MATCH($C1370,'Policy Characteristics'!$C:$C,0)))</f>
        <v>0.01</v>
      </c>
      <c r="O1370" s="354" t="str">
        <f>IF(ISBLANK(INDEX('Policy Characteristics'!I:I,MATCH($C1370,'Policy Characteristics'!$C:$C,0))),"",INDEX('Policy Characteristics'!I:I,MATCH($C1370,'Policy Characteristics'!$C:$C,0)))</f>
        <v>% reduction in energy use</v>
      </c>
      <c r="P1370" s="354"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0" s="354" t="str">
        <f>IF(ISBLANK(INDEX('Policy Characteristics'!K:K,MATCH($C1370,'Policy Characteristics'!$C:$C,0))),"",INDEX('Policy Characteristics'!K:K,MATCH($C1370,'Policy Characteristics'!$C:$C,0)))</f>
        <v>industry-ag-main.html#eff-stds</v>
      </c>
      <c r="R1370" s="354" t="str">
        <f>IF(ISBLANK(INDEX('Policy Characteristics'!L:L,MATCH($C1370,'Policy Characteristics'!$C:$C,0))),"",INDEX('Policy Characteristics'!L:L,MATCH($C1370,'Policy Characteristics'!$C:$C,0)))</f>
        <v>industry-energy-efficiency-standards.html</v>
      </c>
    </row>
    <row r="1371" spans="1:18" s="354" customFormat="1" ht="19.899999999999999" customHeight="1">
      <c r="A1371" s="354" t="str">
        <f>IF(ISBLANK(INDEX('Policy Characteristics'!A:A,MATCH($C1371,'Policy Characteristics'!$C:$C,0))),"",INDEX('Policy Characteristics'!A:A,MATCH($C1371,'Policy Characteristics'!$C:$C,0)))</f>
        <v>Industry</v>
      </c>
      <c r="B1371" s="366" t="str">
        <f>IF(ISBLANK(INDEX('Policy Characteristics'!B:B,MATCH($C1371,'Policy Characteristics'!$C:$C,0))),"",INDEX('Policy Characteristics'!B:B,MATCH($C1371,'Policy Characteristics'!$C:$C,0)))</f>
        <v>Industry Energy Efficiency Standards</v>
      </c>
      <c r="C1371" s="354" t="str">
        <f t="shared" si="50"/>
        <v>Percentage Improvement in Eqpt Efficiency Standards above BAU</v>
      </c>
      <c r="D1371" s="348" t="s">
        <v>790</v>
      </c>
      <c r="E1371" s="253" t="s">
        <v>855</v>
      </c>
      <c r="F1371" t="s">
        <v>791</v>
      </c>
      <c r="G1371" s="253" t="s">
        <v>856</v>
      </c>
      <c r="H1371" s="18">
        <v>989</v>
      </c>
      <c r="I1371" s="367" t="s">
        <v>680</v>
      </c>
      <c r="J1371" s="368" t="str">
        <f>IF(ISBLANK(INDEX('Policy Characteristics'!D:D,MATCH($C1371,'Policy Characteristics'!$C:$C,0))),"",INDEX('Policy Characteristics'!D:D,MATCH($C1371,'Policy Characteristics'!$C:$C,0)))</f>
        <v>Industry Energy Efficiency Standards</v>
      </c>
      <c r="K1371" s="354" t="str">
        <f>IF(ISBLANK(INDEX('Policy Characteristics'!E:E,MATCH($C1371,'Policy Characteristics'!$C:$C,0))),"",INDEX('Policy Characteristics'!E:E,MATCH($C1371,'Policy Characteristics'!$C:$C,0)))</f>
        <v>indst efficiency standards</v>
      </c>
      <c r="L1371" s="222">
        <f>IF(ISBLANK(INDEX('Policy Characteristics'!F:F,MATCH($C1371,'Policy Characteristics'!$C:$C,0))),"",INDEX('Policy Characteristics'!F:F,MATCH($C1371,'Policy Characteristics'!$C:$C,0)))</f>
        <v>0</v>
      </c>
      <c r="M1371" s="222">
        <f>IF(ISBLANK(INDEX('Policy Characteristics'!G:G,MATCH($C1371,'Policy Characteristics'!$C:$C,0))),"",INDEX('Policy Characteristics'!G:G,MATCH($C1371,'Policy Characteristics'!$C:$C,0)))</f>
        <v>0.25</v>
      </c>
      <c r="N1371" s="222">
        <f>IF(ISBLANK(INDEX('Policy Characteristics'!H:H,MATCH($C1371,'Policy Characteristics'!$C:$C,0))),"",INDEX('Policy Characteristics'!H:H,MATCH($C1371,'Policy Characteristics'!$C:$C,0)))</f>
        <v>0.01</v>
      </c>
      <c r="O1371" s="354" t="str">
        <f>IF(ISBLANK(INDEX('Policy Characteristics'!I:I,MATCH($C1371,'Policy Characteristics'!$C:$C,0))),"",INDEX('Policy Characteristics'!I:I,MATCH($C1371,'Policy Characteristics'!$C:$C,0)))</f>
        <v>% reduction in energy use</v>
      </c>
      <c r="P1371" s="354"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1" s="354" t="str">
        <f>IF(ISBLANK(INDEX('Policy Characteristics'!K:K,MATCH($C1371,'Policy Characteristics'!$C:$C,0))),"",INDEX('Policy Characteristics'!K:K,MATCH($C1371,'Policy Characteristics'!$C:$C,0)))</f>
        <v>industry-ag-main.html#eff-stds</v>
      </c>
      <c r="R1371" s="354" t="str">
        <f>IF(ISBLANK(INDEX('Policy Characteristics'!L:L,MATCH($C1371,'Policy Characteristics'!$C:$C,0))),"",INDEX('Policy Characteristics'!L:L,MATCH($C1371,'Policy Characteristics'!$C:$C,0)))</f>
        <v>industry-energy-efficiency-standards.html</v>
      </c>
    </row>
    <row r="1372" spans="1:18" s="354" customFormat="1" ht="19.899999999999999" customHeight="1">
      <c r="A1372" s="354" t="str">
        <f>IF(ISBLANK(INDEX('Policy Characteristics'!A:A,MATCH($C1372,'Policy Characteristics'!$C:$C,0))),"",INDEX('Policy Characteristics'!A:A,MATCH($C1372,'Policy Characteristics'!$C:$C,0)))</f>
        <v>Industry</v>
      </c>
      <c r="B1372" s="366" t="str">
        <f>IF(ISBLANK(INDEX('Policy Characteristics'!B:B,MATCH($C1372,'Policy Characteristics'!$C:$C,0))),"",INDEX('Policy Characteristics'!B:B,MATCH($C1372,'Policy Characteristics'!$C:$C,0)))</f>
        <v>Industry Energy Efficiency Standards</v>
      </c>
      <c r="C1372" s="354" t="str">
        <f t="shared" si="50"/>
        <v>Percentage Improvement in Eqpt Efficiency Standards above BAU</v>
      </c>
      <c r="D1372" s="348" t="s">
        <v>790</v>
      </c>
      <c r="E1372" s="253" t="s">
        <v>857</v>
      </c>
      <c r="F1372" t="s">
        <v>791</v>
      </c>
      <c r="G1372" s="253" t="s">
        <v>858</v>
      </c>
      <c r="H1372" s="18">
        <v>990</v>
      </c>
      <c r="I1372" s="367" t="s">
        <v>670</v>
      </c>
      <c r="J1372" s="368" t="str">
        <f>IF(ISBLANK(INDEX('Policy Characteristics'!D:D,MATCH($C1372,'Policy Characteristics'!$C:$C,0))),"",INDEX('Policy Characteristics'!D:D,MATCH($C1372,'Policy Characteristics'!$C:$C,0)))</f>
        <v>Industry Energy Efficiency Standards</v>
      </c>
      <c r="K1372" s="354" t="str">
        <f>IF(ISBLANK(INDEX('Policy Characteristics'!E:E,MATCH($C1372,'Policy Characteristics'!$C:$C,0))),"",INDEX('Policy Characteristics'!E:E,MATCH($C1372,'Policy Characteristics'!$C:$C,0)))</f>
        <v>indst efficiency standards</v>
      </c>
      <c r="L1372" s="222">
        <f>IF(ISBLANK(INDEX('Policy Characteristics'!F:F,MATCH($C1372,'Policy Characteristics'!$C:$C,0))),"",INDEX('Policy Characteristics'!F:F,MATCH($C1372,'Policy Characteristics'!$C:$C,0)))</f>
        <v>0</v>
      </c>
      <c r="M1372" s="222">
        <f>IF(ISBLANK(INDEX('Policy Characteristics'!G:G,MATCH($C1372,'Policy Characteristics'!$C:$C,0))),"",INDEX('Policy Characteristics'!G:G,MATCH($C1372,'Policy Characteristics'!$C:$C,0)))</f>
        <v>0.25</v>
      </c>
      <c r="N1372" s="222">
        <f>IF(ISBLANK(INDEX('Policy Characteristics'!H:H,MATCH($C1372,'Policy Characteristics'!$C:$C,0))),"",INDEX('Policy Characteristics'!H:H,MATCH($C1372,'Policy Characteristics'!$C:$C,0)))</f>
        <v>0.01</v>
      </c>
      <c r="O1372" s="354" t="str">
        <f>IF(ISBLANK(INDEX('Policy Characteristics'!I:I,MATCH($C1372,'Policy Characteristics'!$C:$C,0))),"",INDEX('Policy Characteristics'!I:I,MATCH($C1372,'Policy Characteristics'!$C:$C,0)))</f>
        <v>% reduction in energy use</v>
      </c>
      <c r="P1372" s="354"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2" s="354" t="str">
        <f>IF(ISBLANK(INDEX('Policy Characteristics'!K:K,MATCH($C1372,'Policy Characteristics'!$C:$C,0))),"",INDEX('Policy Characteristics'!K:K,MATCH($C1372,'Policy Characteristics'!$C:$C,0)))</f>
        <v>industry-ag-main.html#eff-stds</v>
      </c>
      <c r="R1372" s="354" t="str">
        <f>IF(ISBLANK(INDEX('Policy Characteristics'!L:L,MATCH($C1372,'Policy Characteristics'!$C:$C,0))),"",INDEX('Policy Characteristics'!L:L,MATCH($C1372,'Policy Characteristics'!$C:$C,0)))</f>
        <v>industry-energy-efficiency-standards.html</v>
      </c>
    </row>
    <row r="1373" spans="1:18" s="354" customFormat="1" ht="19.899999999999999" customHeight="1">
      <c r="A1373" s="354" t="str">
        <f>IF(ISBLANK(INDEX('Policy Characteristics'!A:A,MATCH($C1373,'Policy Characteristics'!$C:$C,0))),"",INDEX('Policy Characteristics'!A:A,MATCH($C1373,'Policy Characteristics'!$C:$C,0)))</f>
        <v>Industry</v>
      </c>
      <c r="B1373" s="366" t="str">
        <f>IF(ISBLANK(INDEX('Policy Characteristics'!B:B,MATCH($C1373,'Policy Characteristics'!$C:$C,0))),"",INDEX('Policy Characteristics'!B:B,MATCH($C1373,'Policy Characteristics'!$C:$C,0)))</f>
        <v>Industry Energy Efficiency Standards</v>
      </c>
      <c r="C1373" s="354" t="str">
        <f t="shared" si="50"/>
        <v>Percentage Improvement in Eqpt Efficiency Standards above BAU</v>
      </c>
      <c r="D1373" s="348" t="s">
        <v>790</v>
      </c>
      <c r="E1373" s="253" t="s">
        <v>859</v>
      </c>
      <c r="F1373" t="s">
        <v>791</v>
      </c>
      <c r="G1373" s="253" t="s">
        <v>860</v>
      </c>
      <c r="H1373" s="18">
        <v>991</v>
      </c>
      <c r="I1373" s="367" t="s">
        <v>680</v>
      </c>
      <c r="J1373" s="368" t="str">
        <f>IF(ISBLANK(INDEX('Policy Characteristics'!D:D,MATCH($C1373,'Policy Characteristics'!$C:$C,0))),"",INDEX('Policy Characteristics'!D:D,MATCH($C1373,'Policy Characteristics'!$C:$C,0)))</f>
        <v>Industry Energy Efficiency Standards</v>
      </c>
      <c r="K1373" s="354" t="str">
        <f>IF(ISBLANK(INDEX('Policy Characteristics'!E:E,MATCH($C1373,'Policy Characteristics'!$C:$C,0))),"",INDEX('Policy Characteristics'!E:E,MATCH($C1373,'Policy Characteristics'!$C:$C,0)))</f>
        <v>indst efficiency standards</v>
      </c>
      <c r="L1373" s="222">
        <f>IF(ISBLANK(INDEX('Policy Characteristics'!F:F,MATCH($C1373,'Policy Characteristics'!$C:$C,0))),"",INDEX('Policy Characteristics'!F:F,MATCH($C1373,'Policy Characteristics'!$C:$C,0)))</f>
        <v>0</v>
      </c>
      <c r="M1373" s="222">
        <f>IF(ISBLANK(INDEX('Policy Characteristics'!G:G,MATCH($C1373,'Policy Characteristics'!$C:$C,0))),"",INDEX('Policy Characteristics'!G:G,MATCH($C1373,'Policy Characteristics'!$C:$C,0)))</f>
        <v>0.25</v>
      </c>
      <c r="N1373" s="222">
        <f>IF(ISBLANK(INDEX('Policy Characteristics'!H:H,MATCH($C1373,'Policy Characteristics'!$C:$C,0))),"",INDEX('Policy Characteristics'!H:H,MATCH($C1373,'Policy Characteristics'!$C:$C,0)))</f>
        <v>0.01</v>
      </c>
      <c r="O1373" s="354" t="str">
        <f>IF(ISBLANK(INDEX('Policy Characteristics'!I:I,MATCH($C1373,'Policy Characteristics'!$C:$C,0))),"",INDEX('Policy Characteristics'!I:I,MATCH($C1373,'Policy Characteristics'!$C:$C,0)))</f>
        <v>% reduction in energy use</v>
      </c>
      <c r="P1373" s="354"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3" s="354" t="str">
        <f>IF(ISBLANK(INDEX('Policy Characteristics'!K:K,MATCH($C1373,'Policy Characteristics'!$C:$C,0))),"",INDEX('Policy Characteristics'!K:K,MATCH($C1373,'Policy Characteristics'!$C:$C,0)))</f>
        <v>industry-ag-main.html#eff-stds</v>
      </c>
      <c r="R1373" s="354" t="str">
        <f>IF(ISBLANK(INDEX('Policy Characteristics'!L:L,MATCH($C1373,'Policy Characteristics'!$C:$C,0))),"",INDEX('Policy Characteristics'!L:L,MATCH($C1373,'Policy Characteristics'!$C:$C,0)))</f>
        <v>industry-energy-efficiency-standards.html</v>
      </c>
    </row>
    <row r="1374" spans="1:18" s="354" customFormat="1" ht="19.899999999999999" customHeight="1">
      <c r="A1374" s="354" t="str">
        <f>IF(ISBLANK(INDEX('Policy Characteristics'!A:A,MATCH($C1374,'Policy Characteristics'!$C:$C,0))),"",INDEX('Policy Characteristics'!A:A,MATCH($C1374,'Policy Characteristics'!$C:$C,0)))</f>
        <v>Industry</v>
      </c>
      <c r="B1374" s="366" t="str">
        <f>IF(ISBLANK(INDEX('Policy Characteristics'!B:B,MATCH($C1374,'Policy Characteristics'!$C:$C,0))),"",INDEX('Policy Characteristics'!B:B,MATCH($C1374,'Policy Characteristics'!$C:$C,0)))</f>
        <v>Industry Energy Efficiency Standards</v>
      </c>
      <c r="C1374" s="354" t="str">
        <f t="shared" si="50"/>
        <v>Percentage Improvement in Eqpt Efficiency Standards above BAU</v>
      </c>
      <c r="D1374" s="348" t="s">
        <v>790</v>
      </c>
      <c r="E1374" s="253" t="s">
        <v>861</v>
      </c>
      <c r="F1374" t="s">
        <v>791</v>
      </c>
      <c r="G1374" s="253" t="s">
        <v>862</v>
      </c>
      <c r="H1374" s="18">
        <v>992</v>
      </c>
      <c r="I1374" s="367" t="s">
        <v>670</v>
      </c>
      <c r="J1374" s="368" t="str">
        <f>IF(ISBLANK(INDEX('Policy Characteristics'!D:D,MATCH($C1374,'Policy Characteristics'!$C:$C,0))),"",INDEX('Policy Characteristics'!D:D,MATCH($C1374,'Policy Characteristics'!$C:$C,0)))</f>
        <v>Industry Energy Efficiency Standards</v>
      </c>
      <c r="K1374" s="354" t="str">
        <f>IF(ISBLANK(INDEX('Policy Characteristics'!E:E,MATCH($C1374,'Policy Characteristics'!$C:$C,0))),"",INDEX('Policy Characteristics'!E:E,MATCH($C1374,'Policy Characteristics'!$C:$C,0)))</f>
        <v>indst efficiency standards</v>
      </c>
      <c r="L1374" s="222">
        <f>IF(ISBLANK(INDEX('Policy Characteristics'!F:F,MATCH($C1374,'Policy Characteristics'!$C:$C,0))),"",INDEX('Policy Characteristics'!F:F,MATCH($C1374,'Policy Characteristics'!$C:$C,0)))</f>
        <v>0</v>
      </c>
      <c r="M1374" s="222">
        <f>IF(ISBLANK(INDEX('Policy Characteristics'!G:G,MATCH($C1374,'Policy Characteristics'!$C:$C,0))),"",INDEX('Policy Characteristics'!G:G,MATCH($C1374,'Policy Characteristics'!$C:$C,0)))</f>
        <v>0.25</v>
      </c>
      <c r="N1374" s="222">
        <f>IF(ISBLANK(INDEX('Policy Characteristics'!H:H,MATCH($C1374,'Policy Characteristics'!$C:$C,0))),"",INDEX('Policy Characteristics'!H:H,MATCH($C1374,'Policy Characteristics'!$C:$C,0)))</f>
        <v>0.01</v>
      </c>
      <c r="O1374" s="354" t="str">
        <f>IF(ISBLANK(INDEX('Policy Characteristics'!I:I,MATCH($C1374,'Policy Characteristics'!$C:$C,0))),"",INDEX('Policy Characteristics'!I:I,MATCH($C1374,'Policy Characteristics'!$C:$C,0)))</f>
        <v>% reduction in energy use</v>
      </c>
      <c r="P1374" s="354"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4" s="354" t="str">
        <f>IF(ISBLANK(INDEX('Policy Characteristics'!K:K,MATCH($C1374,'Policy Characteristics'!$C:$C,0))),"",INDEX('Policy Characteristics'!K:K,MATCH($C1374,'Policy Characteristics'!$C:$C,0)))</f>
        <v>industry-ag-main.html#eff-stds</v>
      </c>
      <c r="R1374" s="354" t="str">
        <f>IF(ISBLANK(INDEX('Policy Characteristics'!L:L,MATCH($C1374,'Policy Characteristics'!$C:$C,0))),"",INDEX('Policy Characteristics'!L:L,MATCH($C1374,'Policy Characteristics'!$C:$C,0)))</f>
        <v>industry-energy-efficiency-standards.html</v>
      </c>
    </row>
    <row r="1375" spans="1:18" s="354" customFormat="1" ht="19.899999999999999" customHeight="1">
      <c r="A1375" s="354" t="str">
        <f>IF(ISBLANK(INDEX('Policy Characteristics'!A:A,MATCH($C1375,'Policy Characteristics'!$C:$C,0))),"",INDEX('Policy Characteristics'!A:A,MATCH($C1375,'Policy Characteristics'!$C:$C,0)))</f>
        <v>Industry</v>
      </c>
      <c r="B1375" s="366" t="str">
        <f>IF(ISBLANK(INDEX('Policy Characteristics'!B:B,MATCH($C1375,'Policy Characteristics'!$C:$C,0))),"",INDEX('Policy Characteristics'!B:B,MATCH($C1375,'Policy Characteristics'!$C:$C,0)))</f>
        <v>Industry Energy Efficiency Standards</v>
      </c>
      <c r="C1375" s="354" t="str">
        <f t="shared" si="50"/>
        <v>Percentage Improvement in Eqpt Efficiency Standards above BAU</v>
      </c>
      <c r="D1375" s="348" t="s">
        <v>790</v>
      </c>
      <c r="E1375" s="253" t="s">
        <v>863</v>
      </c>
      <c r="F1375" t="s">
        <v>791</v>
      </c>
      <c r="G1375" s="253" t="s">
        <v>864</v>
      </c>
      <c r="H1375" s="18">
        <v>993</v>
      </c>
      <c r="I1375" s="367" t="s">
        <v>680</v>
      </c>
      <c r="J1375" s="368" t="str">
        <f>IF(ISBLANK(INDEX('Policy Characteristics'!D:D,MATCH($C1375,'Policy Characteristics'!$C:$C,0))),"",INDEX('Policy Characteristics'!D:D,MATCH($C1375,'Policy Characteristics'!$C:$C,0)))</f>
        <v>Industry Energy Efficiency Standards</v>
      </c>
      <c r="K1375" s="354" t="str">
        <f>IF(ISBLANK(INDEX('Policy Characteristics'!E:E,MATCH($C1375,'Policy Characteristics'!$C:$C,0))),"",INDEX('Policy Characteristics'!E:E,MATCH($C1375,'Policy Characteristics'!$C:$C,0)))</f>
        <v>indst efficiency standards</v>
      </c>
      <c r="L1375" s="222">
        <f>IF(ISBLANK(INDEX('Policy Characteristics'!F:F,MATCH($C1375,'Policy Characteristics'!$C:$C,0))),"",INDEX('Policy Characteristics'!F:F,MATCH($C1375,'Policy Characteristics'!$C:$C,0)))</f>
        <v>0</v>
      </c>
      <c r="M1375" s="222">
        <f>IF(ISBLANK(INDEX('Policy Characteristics'!G:G,MATCH($C1375,'Policy Characteristics'!$C:$C,0))),"",INDEX('Policy Characteristics'!G:G,MATCH($C1375,'Policy Characteristics'!$C:$C,0)))</f>
        <v>0.25</v>
      </c>
      <c r="N1375" s="222">
        <f>IF(ISBLANK(INDEX('Policy Characteristics'!H:H,MATCH($C1375,'Policy Characteristics'!$C:$C,0))),"",INDEX('Policy Characteristics'!H:H,MATCH($C1375,'Policy Characteristics'!$C:$C,0)))</f>
        <v>0.01</v>
      </c>
      <c r="O1375" s="354" t="str">
        <f>IF(ISBLANK(INDEX('Policy Characteristics'!I:I,MATCH($C1375,'Policy Characteristics'!$C:$C,0))),"",INDEX('Policy Characteristics'!I:I,MATCH($C1375,'Policy Characteristics'!$C:$C,0)))</f>
        <v>% reduction in energy use</v>
      </c>
      <c r="P1375" s="354"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5" s="354" t="str">
        <f>IF(ISBLANK(INDEX('Policy Characteristics'!K:K,MATCH($C1375,'Policy Characteristics'!$C:$C,0))),"",INDEX('Policy Characteristics'!K:K,MATCH($C1375,'Policy Characteristics'!$C:$C,0)))</f>
        <v>industry-ag-main.html#eff-stds</v>
      </c>
      <c r="R1375" s="354" t="str">
        <f>IF(ISBLANK(INDEX('Policy Characteristics'!L:L,MATCH($C1375,'Policy Characteristics'!$C:$C,0))),"",INDEX('Policy Characteristics'!L:L,MATCH($C1375,'Policy Characteristics'!$C:$C,0)))</f>
        <v>industry-energy-efficiency-standards.html</v>
      </c>
    </row>
    <row r="1376" spans="1:18" s="354" customFormat="1" ht="19.899999999999999" customHeight="1">
      <c r="A1376" s="354" t="str">
        <f>IF(ISBLANK(INDEX('Policy Characteristics'!A:A,MATCH($C1376,'Policy Characteristics'!$C:$C,0))),"",INDEX('Policy Characteristics'!A:A,MATCH($C1376,'Policy Characteristics'!$C:$C,0)))</f>
        <v>Industry</v>
      </c>
      <c r="B1376" s="366" t="str">
        <f>IF(ISBLANK(INDEX('Policy Characteristics'!B:B,MATCH($C1376,'Policy Characteristics'!$C:$C,0))),"",INDEX('Policy Characteristics'!B:B,MATCH($C1376,'Policy Characteristics'!$C:$C,0)))</f>
        <v>Industry Energy Efficiency Standards</v>
      </c>
      <c r="C1376" s="354" t="str">
        <f t="shared" si="50"/>
        <v>Percentage Improvement in Eqpt Efficiency Standards above BAU</v>
      </c>
      <c r="D1376" s="348" t="s">
        <v>790</v>
      </c>
      <c r="E1376" s="253" t="s">
        <v>865</v>
      </c>
      <c r="F1376" t="s">
        <v>791</v>
      </c>
      <c r="G1376" s="253" t="s">
        <v>866</v>
      </c>
      <c r="H1376" s="18">
        <v>994</v>
      </c>
      <c r="I1376" s="367" t="s">
        <v>680</v>
      </c>
      <c r="J1376" s="368" t="str">
        <f>IF(ISBLANK(INDEX('Policy Characteristics'!D:D,MATCH($C1376,'Policy Characteristics'!$C:$C,0))),"",INDEX('Policy Characteristics'!D:D,MATCH($C1376,'Policy Characteristics'!$C:$C,0)))</f>
        <v>Industry Energy Efficiency Standards</v>
      </c>
      <c r="K1376" s="354" t="str">
        <f>IF(ISBLANK(INDEX('Policy Characteristics'!E:E,MATCH($C1376,'Policy Characteristics'!$C:$C,0))),"",INDEX('Policy Characteristics'!E:E,MATCH($C1376,'Policy Characteristics'!$C:$C,0)))</f>
        <v>indst efficiency standards</v>
      </c>
      <c r="L1376" s="222">
        <f>IF(ISBLANK(INDEX('Policy Characteristics'!F:F,MATCH($C1376,'Policy Characteristics'!$C:$C,0))),"",INDEX('Policy Characteristics'!F:F,MATCH($C1376,'Policy Characteristics'!$C:$C,0)))</f>
        <v>0</v>
      </c>
      <c r="M1376" s="222">
        <f>IF(ISBLANK(INDEX('Policy Characteristics'!G:G,MATCH($C1376,'Policy Characteristics'!$C:$C,0))),"",INDEX('Policy Characteristics'!G:G,MATCH($C1376,'Policy Characteristics'!$C:$C,0)))</f>
        <v>0.25</v>
      </c>
      <c r="N1376" s="222">
        <f>IF(ISBLANK(INDEX('Policy Characteristics'!H:H,MATCH($C1376,'Policy Characteristics'!$C:$C,0))),"",INDEX('Policy Characteristics'!H:H,MATCH($C1376,'Policy Characteristics'!$C:$C,0)))</f>
        <v>0.01</v>
      </c>
      <c r="O1376" s="354" t="str">
        <f>IF(ISBLANK(INDEX('Policy Characteristics'!I:I,MATCH($C1376,'Policy Characteristics'!$C:$C,0))),"",INDEX('Policy Characteristics'!I:I,MATCH($C1376,'Policy Characteristics'!$C:$C,0)))</f>
        <v>% reduction in energy use</v>
      </c>
      <c r="P1376" s="354"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6" s="354" t="str">
        <f>IF(ISBLANK(INDEX('Policy Characteristics'!K:K,MATCH($C1376,'Policy Characteristics'!$C:$C,0))),"",INDEX('Policy Characteristics'!K:K,MATCH($C1376,'Policy Characteristics'!$C:$C,0)))</f>
        <v>industry-ag-main.html#eff-stds</v>
      </c>
      <c r="R1376" s="354" t="str">
        <f>IF(ISBLANK(INDEX('Policy Characteristics'!L:L,MATCH($C1376,'Policy Characteristics'!$C:$C,0))),"",INDEX('Policy Characteristics'!L:L,MATCH($C1376,'Policy Characteristics'!$C:$C,0)))</f>
        <v>industry-energy-efficiency-standards.html</v>
      </c>
    </row>
    <row r="1377" spans="1:18" s="354" customFormat="1" ht="19.899999999999999" customHeight="1">
      <c r="A1377" s="354" t="str">
        <f>IF(ISBLANK(INDEX('Policy Characteristics'!A:A,MATCH($C1377,'Policy Characteristics'!$C:$C,0))),"",INDEX('Policy Characteristics'!A:A,MATCH($C1377,'Policy Characteristics'!$C:$C,0)))</f>
        <v>Industry</v>
      </c>
      <c r="B1377" s="366" t="str">
        <f>IF(ISBLANK(INDEX('Policy Characteristics'!B:B,MATCH($C1377,'Policy Characteristics'!$C:$C,0))),"",INDEX('Policy Characteristics'!B:B,MATCH($C1377,'Policy Characteristics'!$C:$C,0)))</f>
        <v>Industry Energy Efficiency Standards</v>
      </c>
      <c r="C1377" s="354" t="str">
        <f t="shared" si="50"/>
        <v>Percentage Improvement in Eqpt Efficiency Standards above BAU</v>
      </c>
      <c r="D1377" s="348" t="s">
        <v>790</v>
      </c>
      <c r="E1377" s="253" t="s">
        <v>867</v>
      </c>
      <c r="F1377" t="s">
        <v>791</v>
      </c>
      <c r="G1377" s="253" t="s">
        <v>868</v>
      </c>
      <c r="H1377" s="18">
        <v>995</v>
      </c>
      <c r="I1377" s="367" t="s">
        <v>670</v>
      </c>
      <c r="J1377" s="368" t="str">
        <f>IF(ISBLANK(INDEX('Policy Characteristics'!D:D,MATCH($C1377,'Policy Characteristics'!$C:$C,0))),"",INDEX('Policy Characteristics'!D:D,MATCH($C1377,'Policy Characteristics'!$C:$C,0)))</f>
        <v>Industry Energy Efficiency Standards</v>
      </c>
      <c r="K1377" s="354" t="str">
        <f>IF(ISBLANK(INDEX('Policy Characteristics'!E:E,MATCH($C1377,'Policy Characteristics'!$C:$C,0))),"",INDEX('Policy Characteristics'!E:E,MATCH($C1377,'Policy Characteristics'!$C:$C,0)))</f>
        <v>indst efficiency standards</v>
      </c>
      <c r="L1377" s="222">
        <f>IF(ISBLANK(INDEX('Policy Characteristics'!F:F,MATCH($C1377,'Policy Characteristics'!$C:$C,0))),"",INDEX('Policy Characteristics'!F:F,MATCH($C1377,'Policy Characteristics'!$C:$C,0)))</f>
        <v>0</v>
      </c>
      <c r="M1377" s="222">
        <f>IF(ISBLANK(INDEX('Policy Characteristics'!G:G,MATCH($C1377,'Policy Characteristics'!$C:$C,0))),"",INDEX('Policy Characteristics'!G:G,MATCH($C1377,'Policy Characteristics'!$C:$C,0)))</f>
        <v>0.25</v>
      </c>
      <c r="N1377" s="222">
        <f>IF(ISBLANK(INDEX('Policy Characteristics'!H:H,MATCH($C1377,'Policy Characteristics'!$C:$C,0))),"",INDEX('Policy Characteristics'!H:H,MATCH($C1377,'Policy Characteristics'!$C:$C,0)))</f>
        <v>0.01</v>
      </c>
      <c r="O1377" s="354" t="str">
        <f>IF(ISBLANK(INDEX('Policy Characteristics'!I:I,MATCH($C1377,'Policy Characteristics'!$C:$C,0))),"",INDEX('Policy Characteristics'!I:I,MATCH($C1377,'Policy Characteristics'!$C:$C,0)))</f>
        <v>% reduction in energy use</v>
      </c>
      <c r="P1377" s="354"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7" s="354" t="str">
        <f>IF(ISBLANK(INDEX('Policy Characteristics'!K:K,MATCH($C1377,'Policy Characteristics'!$C:$C,0))),"",INDEX('Policy Characteristics'!K:K,MATCH($C1377,'Policy Characteristics'!$C:$C,0)))</f>
        <v>industry-ag-main.html#eff-stds</v>
      </c>
      <c r="R1377" s="354" t="str">
        <f>IF(ISBLANK(INDEX('Policy Characteristics'!L:L,MATCH($C1377,'Policy Characteristics'!$C:$C,0))),"",INDEX('Policy Characteristics'!L:L,MATCH($C1377,'Policy Characteristics'!$C:$C,0)))</f>
        <v>industry-energy-efficiency-standards.html</v>
      </c>
    </row>
    <row r="1378" spans="1:18" s="354" customFormat="1" ht="19.899999999999999" customHeight="1">
      <c r="A1378" s="354" t="str">
        <f>IF(ISBLANK(INDEX('Policy Characteristics'!A:A,MATCH($C1378,'Policy Characteristics'!$C:$C,0))),"",INDEX('Policy Characteristics'!A:A,MATCH($C1378,'Policy Characteristics'!$C:$C,0)))</f>
        <v>Industry</v>
      </c>
      <c r="B1378" s="366" t="str">
        <f>IF(ISBLANK(INDEX('Policy Characteristics'!B:B,MATCH($C1378,'Policy Characteristics'!$C:$C,0))),"",INDEX('Policy Characteristics'!B:B,MATCH($C1378,'Policy Characteristics'!$C:$C,0)))</f>
        <v>Industry Energy Efficiency Standards</v>
      </c>
      <c r="C1378" s="354" t="str">
        <f t="shared" si="50"/>
        <v>Percentage Improvement in Eqpt Efficiency Standards above BAU</v>
      </c>
      <c r="D1378" s="348" t="s">
        <v>790</v>
      </c>
      <c r="E1378" s="253" t="s">
        <v>869</v>
      </c>
      <c r="F1378" t="s">
        <v>791</v>
      </c>
      <c r="G1378" s="253" t="s">
        <v>870</v>
      </c>
      <c r="H1378" s="18">
        <v>996</v>
      </c>
      <c r="I1378" s="367" t="s">
        <v>680</v>
      </c>
      <c r="J1378" s="368" t="str">
        <f>IF(ISBLANK(INDEX('Policy Characteristics'!D:D,MATCH($C1378,'Policy Characteristics'!$C:$C,0))),"",INDEX('Policy Characteristics'!D:D,MATCH($C1378,'Policy Characteristics'!$C:$C,0)))</f>
        <v>Industry Energy Efficiency Standards</v>
      </c>
      <c r="K1378" s="354" t="str">
        <f>IF(ISBLANK(INDEX('Policy Characteristics'!E:E,MATCH($C1378,'Policy Characteristics'!$C:$C,0))),"",INDEX('Policy Characteristics'!E:E,MATCH($C1378,'Policy Characteristics'!$C:$C,0)))</f>
        <v>indst efficiency standards</v>
      </c>
      <c r="L1378" s="222">
        <f>IF(ISBLANK(INDEX('Policy Characteristics'!F:F,MATCH($C1378,'Policy Characteristics'!$C:$C,0))),"",INDEX('Policy Characteristics'!F:F,MATCH($C1378,'Policy Characteristics'!$C:$C,0)))</f>
        <v>0</v>
      </c>
      <c r="M1378" s="222">
        <f>IF(ISBLANK(INDEX('Policy Characteristics'!G:G,MATCH($C1378,'Policy Characteristics'!$C:$C,0))),"",INDEX('Policy Characteristics'!G:G,MATCH($C1378,'Policy Characteristics'!$C:$C,0)))</f>
        <v>0.25</v>
      </c>
      <c r="N1378" s="222">
        <f>IF(ISBLANK(INDEX('Policy Characteristics'!H:H,MATCH($C1378,'Policy Characteristics'!$C:$C,0))),"",INDEX('Policy Characteristics'!H:H,MATCH($C1378,'Policy Characteristics'!$C:$C,0)))</f>
        <v>0.01</v>
      </c>
      <c r="O1378" s="354" t="str">
        <f>IF(ISBLANK(INDEX('Policy Characteristics'!I:I,MATCH($C1378,'Policy Characteristics'!$C:$C,0))),"",INDEX('Policy Characteristics'!I:I,MATCH($C1378,'Policy Characteristics'!$C:$C,0)))</f>
        <v>% reduction in energy use</v>
      </c>
      <c r="P1378" s="354"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8" s="354" t="str">
        <f>IF(ISBLANK(INDEX('Policy Characteristics'!K:K,MATCH($C1378,'Policy Characteristics'!$C:$C,0))),"",INDEX('Policy Characteristics'!K:K,MATCH($C1378,'Policy Characteristics'!$C:$C,0)))</f>
        <v>industry-ag-main.html#eff-stds</v>
      </c>
      <c r="R1378" s="354" t="str">
        <f>IF(ISBLANK(INDEX('Policy Characteristics'!L:L,MATCH($C1378,'Policy Characteristics'!$C:$C,0))),"",INDEX('Policy Characteristics'!L:L,MATCH($C1378,'Policy Characteristics'!$C:$C,0)))</f>
        <v>industry-energy-efficiency-standards.html</v>
      </c>
    </row>
    <row r="1379" spans="1:18" s="354" customFormat="1" ht="19.899999999999999" customHeight="1">
      <c r="A1379" s="354" t="str">
        <f>IF(ISBLANK(INDEX('Policy Characteristics'!A:A,MATCH($C1379,'Policy Characteristics'!$C:$C,0))),"",INDEX('Policy Characteristics'!A:A,MATCH($C1379,'Policy Characteristics'!$C:$C,0)))</f>
        <v>Industry</v>
      </c>
      <c r="B1379" s="366" t="str">
        <f>IF(ISBLANK(INDEX('Policy Characteristics'!B:B,MATCH($C1379,'Policy Characteristics'!$C:$C,0))),"",INDEX('Policy Characteristics'!B:B,MATCH($C1379,'Policy Characteristics'!$C:$C,0)))</f>
        <v>Industry Energy Efficiency Standards</v>
      </c>
      <c r="C1379" s="354" t="str">
        <f t="shared" si="50"/>
        <v>Percentage Improvement in Eqpt Efficiency Standards above BAU</v>
      </c>
      <c r="D1379" s="348" t="s">
        <v>790</v>
      </c>
      <c r="E1379" s="253" t="s">
        <v>871</v>
      </c>
      <c r="F1379" t="s">
        <v>791</v>
      </c>
      <c r="G1379" s="253" t="s">
        <v>872</v>
      </c>
      <c r="H1379" s="18">
        <v>997</v>
      </c>
      <c r="I1379" s="367" t="s">
        <v>680</v>
      </c>
      <c r="J1379" s="368" t="str">
        <f>IF(ISBLANK(INDEX('Policy Characteristics'!D:D,MATCH($C1379,'Policy Characteristics'!$C:$C,0))),"",INDEX('Policy Characteristics'!D:D,MATCH($C1379,'Policy Characteristics'!$C:$C,0)))</f>
        <v>Industry Energy Efficiency Standards</v>
      </c>
      <c r="K1379" s="354" t="str">
        <f>IF(ISBLANK(INDEX('Policy Characteristics'!E:E,MATCH($C1379,'Policy Characteristics'!$C:$C,0))),"",INDEX('Policy Characteristics'!E:E,MATCH($C1379,'Policy Characteristics'!$C:$C,0)))</f>
        <v>indst efficiency standards</v>
      </c>
      <c r="L1379" s="222">
        <f>IF(ISBLANK(INDEX('Policy Characteristics'!F:F,MATCH($C1379,'Policy Characteristics'!$C:$C,0))),"",INDEX('Policy Characteristics'!F:F,MATCH($C1379,'Policy Characteristics'!$C:$C,0)))</f>
        <v>0</v>
      </c>
      <c r="M1379" s="222">
        <f>IF(ISBLANK(INDEX('Policy Characteristics'!G:G,MATCH($C1379,'Policy Characteristics'!$C:$C,0))),"",INDEX('Policy Characteristics'!G:G,MATCH($C1379,'Policy Characteristics'!$C:$C,0)))</f>
        <v>0.25</v>
      </c>
      <c r="N1379" s="222">
        <f>IF(ISBLANK(INDEX('Policy Characteristics'!H:H,MATCH($C1379,'Policy Characteristics'!$C:$C,0))),"",INDEX('Policy Characteristics'!H:H,MATCH($C1379,'Policy Characteristics'!$C:$C,0)))</f>
        <v>0.01</v>
      </c>
      <c r="O1379" s="354" t="str">
        <f>IF(ISBLANK(INDEX('Policy Characteristics'!I:I,MATCH($C1379,'Policy Characteristics'!$C:$C,0))),"",INDEX('Policy Characteristics'!I:I,MATCH($C1379,'Policy Characteristics'!$C:$C,0)))</f>
        <v>% reduction in energy use</v>
      </c>
      <c r="P1379" s="354"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9" s="354" t="str">
        <f>IF(ISBLANK(INDEX('Policy Characteristics'!K:K,MATCH($C1379,'Policy Characteristics'!$C:$C,0))),"",INDEX('Policy Characteristics'!K:K,MATCH($C1379,'Policy Characteristics'!$C:$C,0)))</f>
        <v>industry-ag-main.html#eff-stds</v>
      </c>
      <c r="R1379" s="354" t="str">
        <f>IF(ISBLANK(INDEX('Policy Characteristics'!L:L,MATCH($C1379,'Policy Characteristics'!$C:$C,0))),"",INDEX('Policy Characteristics'!L:L,MATCH($C1379,'Policy Characteristics'!$C:$C,0)))</f>
        <v>industry-energy-efficiency-standards.html</v>
      </c>
    </row>
    <row r="1380" spans="1:18" s="354" customFormat="1" ht="19.899999999999999" customHeight="1">
      <c r="A1380" s="354" t="str">
        <f>IF(ISBLANK(INDEX('Policy Characteristics'!A:A,MATCH($C1380,'Policy Characteristics'!$C:$C,0))),"",INDEX('Policy Characteristics'!A:A,MATCH($C1380,'Policy Characteristics'!$C:$C,0)))</f>
        <v>Industry</v>
      </c>
      <c r="B1380" s="366" t="str">
        <f>IF(ISBLANK(INDEX('Policy Characteristics'!B:B,MATCH($C1380,'Policy Characteristics'!$C:$C,0))),"",INDEX('Policy Characteristics'!B:B,MATCH($C1380,'Policy Characteristics'!$C:$C,0)))</f>
        <v>Industry Energy Efficiency Standards</v>
      </c>
      <c r="C1380" s="354" t="str">
        <f t="shared" si="50"/>
        <v>Percentage Improvement in Eqpt Efficiency Standards above BAU</v>
      </c>
      <c r="D1380" s="348" t="s">
        <v>792</v>
      </c>
      <c r="E1380" s="253" t="s">
        <v>853</v>
      </c>
      <c r="F1380" t="s">
        <v>793</v>
      </c>
      <c r="G1380" s="253" t="s">
        <v>854</v>
      </c>
      <c r="H1380" s="18">
        <v>998</v>
      </c>
      <c r="I1380" s="367" t="s">
        <v>670</v>
      </c>
      <c r="J1380" s="368" t="str">
        <f>IF(ISBLANK(INDEX('Policy Characteristics'!D:D,MATCH($C1380,'Policy Characteristics'!$C:$C,0))),"",INDEX('Policy Characteristics'!D:D,MATCH($C1380,'Policy Characteristics'!$C:$C,0)))</f>
        <v>Industry Energy Efficiency Standards</v>
      </c>
      <c r="K1380" s="354" t="str">
        <f>IF(ISBLANK(INDEX('Policy Characteristics'!E:E,MATCH($C1380,'Policy Characteristics'!$C:$C,0))),"",INDEX('Policy Characteristics'!E:E,MATCH($C1380,'Policy Characteristics'!$C:$C,0)))</f>
        <v>indst efficiency standards</v>
      </c>
      <c r="L1380" s="222">
        <f>IF(ISBLANK(INDEX('Policy Characteristics'!F:F,MATCH($C1380,'Policy Characteristics'!$C:$C,0))),"",INDEX('Policy Characteristics'!F:F,MATCH($C1380,'Policy Characteristics'!$C:$C,0)))</f>
        <v>0</v>
      </c>
      <c r="M1380" s="222">
        <f>IF(ISBLANK(INDEX('Policy Characteristics'!G:G,MATCH($C1380,'Policy Characteristics'!$C:$C,0))),"",INDEX('Policy Characteristics'!G:G,MATCH($C1380,'Policy Characteristics'!$C:$C,0)))</f>
        <v>0.25</v>
      </c>
      <c r="N1380" s="222">
        <f>IF(ISBLANK(INDEX('Policy Characteristics'!H:H,MATCH($C1380,'Policy Characteristics'!$C:$C,0))),"",INDEX('Policy Characteristics'!H:H,MATCH($C1380,'Policy Characteristics'!$C:$C,0)))</f>
        <v>0.01</v>
      </c>
      <c r="O1380" s="354" t="str">
        <f>IF(ISBLANK(INDEX('Policy Characteristics'!I:I,MATCH($C1380,'Policy Characteristics'!$C:$C,0))),"",INDEX('Policy Characteristics'!I:I,MATCH($C1380,'Policy Characteristics'!$C:$C,0)))</f>
        <v>% reduction in energy use</v>
      </c>
      <c r="P1380" s="354"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0" s="354" t="str">
        <f>IF(ISBLANK(INDEX('Policy Characteristics'!K:K,MATCH($C1380,'Policy Characteristics'!$C:$C,0))),"",INDEX('Policy Characteristics'!K:K,MATCH($C1380,'Policy Characteristics'!$C:$C,0)))</f>
        <v>industry-ag-main.html#eff-stds</v>
      </c>
      <c r="R1380" s="354" t="str">
        <f>IF(ISBLANK(INDEX('Policy Characteristics'!L:L,MATCH($C1380,'Policy Characteristics'!$C:$C,0))),"",INDEX('Policy Characteristics'!L:L,MATCH($C1380,'Policy Characteristics'!$C:$C,0)))</f>
        <v>industry-energy-efficiency-standards.html</v>
      </c>
    </row>
    <row r="1381" spans="1:18" s="354" customFormat="1" ht="19.899999999999999" customHeight="1">
      <c r="A1381" s="354" t="str">
        <f>IF(ISBLANK(INDEX('Policy Characteristics'!A:A,MATCH($C1381,'Policy Characteristics'!$C:$C,0))),"",INDEX('Policy Characteristics'!A:A,MATCH($C1381,'Policy Characteristics'!$C:$C,0)))</f>
        <v>Industry</v>
      </c>
      <c r="B1381" s="366" t="str">
        <f>IF(ISBLANK(INDEX('Policy Characteristics'!B:B,MATCH($C1381,'Policy Characteristics'!$C:$C,0))),"",INDEX('Policy Characteristics'!B:B,MATCH($C1381,'Policy Characteristics'!$C:$C,0)))</f>
        <v>Industry Energy Efficiency Standards</v>
      </c>
      <c r="C1381" s="354" t="str">
        <f t="shared" si="50"/>
        <v>Percentage Improvement in Eqpt Efficiency Standards above BAU</v>
      </c>
      <c r="D1381" s="348" t="s">
        <v>792</v>
      </c>
      <c r="E1381" s="253" t="s">
        <v>855</v>
      </c>
      <c r="F1381" t="s">
        <v>793</v>
      </c>
      <c r="G1381" s="253" t="s">
        <v>856</v>
      </c>
      <c r="H1381" s="18">
        <v>999</v>
      </c>
      <c r="I1381" s="367" t="s">
        <v>670</v>
      </c>
      <c r="J1381" s="368" t="str">
        <f>IF(ISBLANK(INDEX('Policy Characteristics'!D:D,MATCH($C1381,'Policy Characteristics'!$C:$C,0))),"",INDEX('Policy Characteristics'!D:D,MATCH($C1381,'Policy Characteristics'!$C:$C,0)))</f>
        <v>Industry Energy Efficiency Standards</v>
      </c>
      <c r="K1381" s="354" t="str">
        <f>IF(ISBLANK(INDEX('Policy Characteristics'!E:E,MATCH($C1381,'Policy Characteristics'!$C:$C,0))),"",INDEX('Policy Characteristics'!E:E,MATCH($C1381,'Policy Characteristics'!$C:$C,0)))</f>
        <v>indst efficiency standards</v>
      </c>
      <c r="L1381" s="222">
        <f>IF(ISBLANK(INDEX('Policy Characteristics'!F:F,MATCH($C1381,'Policy Characteristics'!$C:$C,0))),"",INDEX('Policy Characteristics'!F:F,MATCH($C1381,'Policy Characteristics'!$C:$C,0)))</f>
        <v>0</v>
      </c>
      <c r="M1381" s="222">
        <f>IF(ISBLANK(INDEX('Policy Characteristics'!G:G,MATCH($C1381,'Policy Characteristics'!$C:$C,0))),"",INDEX('Policy Characteristics'!G:G,MATCH($C1381,'Policy Characteristics'!$C:$C,0)))</f>
        <v>0.25</v>
      </c>
      <c r="N1381" s="222">
        <f>IF(ISBLANK(INDEX('Policy Characteristics'!H:H,MATCH($C1381,'Policy Characteristics'!$C:$C,0))),"",INDEX('Policy Characteristics'!H:H,MATCH($C1381,'Policy Characteristics'!$C:$C,0)))</f>
        <v>0.01</v>
      </c>
      <c r="O1381" s="354" t="str">
        <f>IF(ISBLANK(INDEX('Policy Characteristics'!I:I,MATCH($C1381,'Policy Characteristics'!$C:$C,0))),"",INDEX('Policy Characteristics'!I:I,MATCH($C1381,'Policy Characteristics'!$C:$C,0)))</f>
        <v>% reduction in energy use</v>
      </c>
      <c r="P1381" s="354"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1" s="354" t="str">
        <f>IF(ISBLANK(INDEX('Policy Characteristics'!K:K,MATCH($C1381,'Policy Characteristics'!$C:$C,0))),"",INDEX('Policy Characteristics'!K:K,MATCH($C1381,'Policy Characteristics'!$C:$C,0)))</f>
        <v>industry-ag-main.html#eff-stds</v>
      </c>
      <c r="R1381" s="354" t="str">
        <f>IF(ISBLANK(INDEX('Policy Characteristics'!L:L,MATCH($C1381,'Policy Characteristics'!$C:$C,0))),"",INDEX('Policy Characteristics'!L:L,MATCH($C1381,'Policy Characteristics'!$C:$C,0)))</f>
        <v>industry-energy-efficiency-standards.html</v>
      </c>
    </row>
    <row r="1382" spans="1:18" s="354" customFormat="1" ht="19.899999999999999" customHeight="1">
      <c r="A1382" s="354" t="str">
        <f>IF(ISBLANK(INDEX('Policy Characteristics'!A:A,MATCH($C1382,'Policy Characteristics'!$C:$C,0))),"",INDEX('Policy Characteristics'!A:A,MATCH($C1382,'Policy Characteristics'!$C:$C,0)))</f>
        <v>Industry</v>
      </c>
      <c r="B1382" s="366" t="str">
        <f>IF(ISBLANK(INDEX('Policy Characteristics'!B:B,MATCH($C1382,'Policy Characteristics'!$C:$C,0))),"",INDEX('Policy Characteristics'!B:B,MATCH($C1382,'Policy Characteristics'!$C:$C,0)))</f>
        <v>Industry Energy Efficiency Standards</v>
      </c>
      <c r="C1382" s="354" t="str">
        <f t="shared" si="50"/>
        <v>Percentage Improvement in Eqpt Efficiency Standards above BAU</v>
      </c>
      <c r="D1382" s="348" t="s">
        <v>792</v>
      </c>
      <c r="E1382" s="253" t="s">
        <v>857</v>
      </c>
      <c r="F1382" t="s">
        <v>793</v>
      </c>
      <c r="G1382" s="253" t="s">
        <v>858</v>
      </c>
      <c r="H1382" s="18">
        <v>1000</v>
      </c>
      <c r="I1382" s="367" t="s">
        <v>670</v>
      </c>
      <c r="J1382" s="368" t="str">
        <f>IF(ISBLANK(INDEX('Policy Characteristics'!D:D,MATCH($C1382,'Policy Characteristics'!$C:$C,0))),"",INDEX('Policy Characteristics'!D:D,MATCH($C1382,'Policy Characteristics'!$C:$C,0)))</f>
        <v>Industry Energy Efficiency Standards</v>
      </c>
      <c r="K1382" s="354" t="str">
        <f>IF(ISBLANK(INDEX('Policy Characteristics'!E:E,MATCH($C1382,'Policy Characteristics'!$C:$C,0))),"",INDEX('Policy Characteristics'!E:E,MATCH($C1382,'Policy Characteristics'!$C:$C,0)))</f>
        <v>indst efficiency standards</v>
      </c>
      <c r="L1382" s="222">
        <f>IF(ISBLANK(INDEX('Policy Characteristics'!F:F,MATCH($C1382,'Policy Characteristics'!$C:$C,0))),"",INDEX('Policy Characteristics'!F:F,MATCH($C1382,'Policy Characteristics'!$C:$C,0)))</f>
        <v>0</v>
      </c>
      <c r="M1382" s="222">
        <f>IF(ISBLANK(INDEX('Policy Characteristics'!G:G,MATCH($C1382,'Policy Characteristics'!$C:$C,0))),"",INDEX('Policy Characteristics'!G:G,MATCH($C1382,'Policy Characteristics'!$C:$C,0)))</f>
        <v>0.25</v>
      </c>
      <c r="N1382" s="222">
        <f>IF(ISBLANK(INDEX('Policy Characteristics'!H:H,MATCH($C1382,'Policy Characteristics'!$C:$C,0))),"",INDEX('Policy Characteristics'!H:H,MATCH($C1382,'Policy Characteristics'!$C:$C,0)))</f>
        <v>0.01</v>
      </c>
      <c r="O1382" s="354" t="str">
        <f>IF(ISBLANK(INDEX('Policy Characteristics'!I:I,MATCH($C1382,'Policy Characteristics'!$C:$C,0))),"",INDEX('Policy Characteristics'!I:I,MATCH($C1382,'Policy Characteristics'!$C:$C,0)))</f>
        <v>% reduction in energy use</v>
      </c>
      <c r="P1382" s="354"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2" s="354" t="str">
        <f>IF(ISBLANK(INDEX('Policy Characteristics'!K:K,MATCH($C1382,'Policy Characteristics'!$C:$C,0))),"",INDEX('Policy Characteristics'!K:K,MATCH($C1382,'Policy Characteristics'!$C:$C,0)))</f>
        <v>industry-ag-main.html#eff-stds</v>
      </c>
      <c r="R1382" s="354" t="str">
        <f>IF(ISBLANK(INDEX('Policy Characteristics'!L:L,MATCH($C1382,'Policy Characteristics'!$C:$C,0))),"",INDEX('Policy Characteristics'!L:L,MATCH($C1382,'Policy Characteristics'!$C:$C,0)))</f>
        <v>industry-energy-efficiency-standards.html</v>
      </c>
    </row>
    <row r="1383" spans="1:18" s="354" customFormat="1" ht="19.899999999999999" customHeight="1">
      <c r="A1383" s="354" t="str">
        <f>IF(ISBLANK(INDEX('Policy Characteristics'!A:A,MATCH($C1383,'Policy Characteristics'!$C:$C,0))),"",INDEX('Policy Characteristics'!A:A,MATCH($C1383,'Policy Characteristics'!$C:$C,0)))</f>
        <v>Industry</v>
      </c>
      <c r="B1383" s="366" t="str">
        <f>IF(ISBLANK(INDEX('Policy Characteristics'!B:B,MATCH($C1383,'Policy Characteristics'!$C:$C,0))),"",INDEX('Policy Characteristics'!B:B,MATCH($C1383,'Policy Characteristics'!$C:$C,0)))</f>
        <v>Industry Energy Efficiency Standards</v>
      </c>
      <c r="C1383" s="354" t="str">
        <f t="shared" si="50"/>
        <v>Percentage Improvement in Eqpt Efficiency Standards above BAU</v>
      </c>
      <c r="D1383" s="348" t="s">
        <v>792</v>
      </c>
      <c r="E1383" s="253" t="s">
        <v>859</v>
      </c>
      <c r="F1383" t="s">
        <v>793</v>
      </c>
      <c r="G1383" s="253" t="s">
        <v>860</v>
      </c>
      <c r="H1383" s="18">
        <v>1001</v>
      </c>
      <c r="I1383" s="367" t="s">
        <v>680</v>
      </c>
      <c r="J1383" s="368" t="str">
        <f>IF(ISBLANK(INDEX('Policy Characteristics'!D:D,MATCH($C1383,'Policy Characteristics'!$C:$C,0))),"",INDEX('Policy Characteristics'!D:D,MATCH($C1383,'Policy Characteristics'!$C:$C,0)))</f>
        <v>Industry Energy Efficiency Standards</v>
      </c>
      <c r="K1383" s="354" t="str">
        <f>IF(ISBLANK(INDEX('Policy Characteristics'!E:E,MATCH($C1383,'Policy Characteristics'!$C:$C,0))),"",INDEX('Policy Characteristics'!E:E,MATCH($C1383,'Policy Characteristics'!$C:$C,0)))</f>
        <v>indst efficiency standards</v>
      </c>
      <c r="L1383" s="222">
        <f>IF(ISBLANK(INDEX('Policy Characteristics'!F:F,MATCH($C1383,'Policy Characteristics'!$C:$C,0))),"",INDEX('Policy Characteristics'!F:F,MATCH($C1383,'Policy Characteristics'!$C:$C,0)))</f>
        <v>0</v>
      </c>
      <c r="M1383" s="222">
        <f>IF(ISBLANK(INDEX('Policy Characteristics'!G:G,MATCH($C1383,'Policy Characteristics'!$C:$C,0))),"",INDEX('Policy Characteristics'!G:G,MATCH($C1383,'Policy Characteristics'!$C:$C,0)))</f>
        <v>0.25</v>
      </c>
      <c r="N1383" s="222">
        <f>IF(ISBLANK(INDEX('Policy Characteristics'!H:H,MATCH($C1383,'Policy Characteristics'!$C:$C,0))),"",INDEX('Policy Characteristics'!H:H,MATCH($C1383,'Policy Characteristics'!$C:$C,0)))</f>
        <v>0.01</v>
      </c>
      <c r="O1383" s="354" t="str">
        <f>IF(ISBLANK(INDEX('Policy Characteristics'!I:I,MATCH($C1383,'Policy Characteristics'!$C:$C,0))),"",INDEX('Policy Characteristics'!I:I,MATCH($C1383,'Policy Characteristics'!$C:$C,0)))</f>
        <v>% reduction in energy use</v>
      </c>
      <c r="P1383" s="354"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3" s="354" t="str">
        <f>IF(ISBLANK(INDEX('Policy Characteristics'!K:K,MATCH($C1383,'Policy Characteristics'!$C:$C,0))),"",INDEX('Policy Characteristics'!K:K,MATCH($C1383,'Policy Characteristics'!$C:$C,0)))</f>
        <v>industry-ag-main.html#eff-stds</v>
      </c>
      <c r="R1383" s="354" t="str">
        <f>IF(ISBLANK(INDEX('Policy Characteristics'!L:L,MATCH($C1383,'Policy Characteristics'!$C:$C,0))),"",INDEX('Policy Characteristics'!L:L,MATCH($C1383,'Policy Characteristics'!$C:$C,0)))</f>
        <v>industry-energy-efficiency-standards.html</v>
      </c>
    </row>
    <row r="1384" spans="1:18" s="354" customFormat="1" ht="19.899999999999999" customHeight="1">
      <c r="A1384" s="354" t="str">
        <f>IF(ISBLANK(INDEX('Policy Characteristics'!A:A,MATCH($C1384,'Policy Characteristics'!$C:$C,0))),"",INDEX('Policy Characteristics'!A:A,MATCH($C1384,'Policy Characteristics'!$C:$C,0)))</f>
        <v>Industry</v>
      </c>
      <c r="B1384" s="366" t="str">
        <f>IF(ISBLANK(INDEX('Policy Characteristics'!B:B,MATCH($C1384,'Policy Characteristics'!$C:$C,0))),"",INDEX('Policy Characteristics'!B:B,MATCH($C1384,'Policy Characteristics'!$C:$C,0)))</f>
        <v>Industry Energy Efficiency Standards</v>
      </c>
      <c r="C1384" s="354" t="str">
        <f t="shared" si="50"/>
        <v>Percentage Improvement in Eqpt Efficiency Standards above BAU</v>
      </c>
      <c r="D1384" s="348" t="s">
        <v>792</v>
      </c>
      <c r="E1384" s="253" t="s">
        <v>861</v>
      </c>
      <c r="F1384" t="s">
        <v>793</v>
      </c>
      <c r="G1384" s="253" t="s">
        <v>862</v>
      </c>
      <c r="H1384" s="18">
        <v>1002</v>
      </c>
      <c r="I1384" s="367" t="s">
        <v>670</v>
      </c>
      <c r="J1384" s="368" t="str">
        <f>IF(ISBLANK(INDEX('Policy Characteristics'!D:D,MATCH($C1384,'Policy Characteristics'!$C:$C,0))),"",INDEX('Policy Characteristics'!D:D,MATCH($C1384,'Policy Characteristics'!$C:$C,0)))</f>
        <v>Industry Energy Efficiency Standards</v>
      </c>
      <c r="K1384" s="354" t="str">
        <f>IF(ISBLANK(INDEX('Policy Characteristics'!E:E,MATCH($C1384,'Policy Characteristics'!$C:$C,0))),"",INDEX('Policy Characteristics'!E:E,MATCH($C1384,'Policy Characteristics'!$C:$C,0)))</f>
        <v>indst efficiency standards</v>
      </c>
      <c r="L1384" s="222">
        <f>IF(ISBLANK(INDEX('Policy Characteristics'!F:F,MATCH($C1384,'Policy Characteristics'!$C:$C,0))),"",INDEX('Policy Characteristics'!F:F,MATCH($C1384,'Policy Characteristics'!$C:$C,0)))</f>
        <v>0</v>
      </c>
      <c r="M1384" s="222">
        <f>IF(ISBLANK(INDEX('Policy Characteristics'!G:G,MATCH($C1384,'Policy Characteristics'!$C:$C,0))),"",INDEX('Policy Characteristics'!G:G,MATCH($C1384,'Policy Characteristics'!$C:$C,0)))</f>
        <v>0.25</v>
      </c>
      <c r="N1384" s="222">
        <f>IF(ISBLANK(INDEX('Policy Characteristics'!H:H,MATCH($C1384,'Policy Characteristics'!$C:$C,0))),"",INDEX('Policy Characteristics'!H:H,MATCH($C1384,'Policy Characteristics'!$C:$C,0)))</f>
        <v>0.01</v>
      </c>
      <c r="O1384" s="354" t="str">
        <f>IF(ISBLANK(INDEX('Policy Characteristics'!I:I,MATCH($C1384,'Policy Characteristics'!$C:$C,0))),"",INDEX('Policy Characteristics'!I:I,MATCH($C1384,'Policy Characteristics'!$C:$C,0)))</f>
        <v>% reduction in energy use</v>
      </c>
      <c r="P1384" s="354"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4" s="354" t="str">
        <f>IF(ISBLANK(INDEX('Policy Characteristics'!K:K,MATCH($C1384,'Policy Characteristics'!$C:$C,0))),"",INDEX('Policy Characteristics'!K:K,MATCH($C1384,'Policy Characteristics'!$C:$C,0)))</f>
        <v>industry-ag-main.html#eff-stds</v>
      </c>
      <c r="R1384" s="354" t="str">
        <f>IF(ISBLANK(INDEX('Policy Characteristics'!L:L,MATCH($C1384,'Policy Characteristics'!$C:$C,0))),"",INDEX('Policy Characteristics'!L:L,MATCH($C1384,'Policy Characteristics'!$C:$C,0)))</f>
        <v>industry-energy-efficiency-standards.html</v>
      </c>
    </row>
    <row r="1385" spans="1:18" s="354" customFormat="1" ht="19.899999999999999" customHeight="1">
      <c r="A1385" s="354" t="str">
        <f>IF(ISBLANK(INDEX('Policy Characteristics'!A:A,MATCH($C1385,'Policy Characteristics'!$C:$C,0))),"",INDEX('Policy Characteristics'!A:A,MATCH($C1385,'Policy Characteristics'!$C:$C,0)))</f>
        <v>Industry</v>
      </c>
      <c r="B1385" s="366" t="str">
        <f>IF(ISBLANK(INDEX('Policy Characteristics'!B:B,MATCH($C1385,'Policy Characteristics'!$C:$C,0))),"",INDEX('Policy Characteristics'!B:B,MATCH($C1385,'Policy Characteristics'!$C:$C,0)))</f>
        <v>Industry Energy Efficiency Standards</v>
      </c>
      <c r="C1385" s="354" t="str">
        <f t="shared" si="50"/>
        <v>Percentage Improvement in Eqpt Efficiency Standards above BAU</v>
      </c>
      <c r="D1385" s="348" t="s">
        <v>792</v>
      </c>
      <c r="E1385" s="253" t="s">
        <v>863</v>
      </c>
      <c r="F1385" t="s">
        <v>793</v>
      </c>
      <c r="G1385" s="253" t="s">
        <v>864</v>
      </c>
      <c r="H1385" s="18">
        <v>1003</v>
      </c>
      <c r="I1385" s="367" t="s">
        <v>680</v>
      </c>
      <c r="J1385" s="368" t="str">
        <f>IF(ISBLANK(INDEX('Policy Characteristics'!D:D,MATCH($C1385,'Policy Characteristics'!$C:$C,0))),"",INDEX('Policy Characteristics'!D:D,MATCH($C1385,'Policy Characteristics'!$C:$C,0)))</f>
        <v>Industry Energy Efficiency Standards</v>
      </c>
      <c r="K1385" s="354" t="str">
        <f>IF(ISBLANK(INDEX('Policy Characteristics'!E:E,MATCH($C1385,'Policy Characteristics'!$C:$C,0))),"",INDEX('Policy Characteristics'!E:E,MATCH($C1385,'Policy Characteristics'!$C:$C,0)))</f>
        <v>indst efficiency standards</v>
      </c>
      <c r="L1385" s="222">
        <f>IF(ISBLANK(INDEX('Policy Characteristics'!F:F,MATCH($C1385,'Policy Characteristics'!$C:$C,0))),"",INDEX('Policy Characteristics'!F:F,MATCH($C1385,'Policy Characteristics'!$C:$C,0)))</f>
        <v>0</v>
      </c>
      <c r="M1385" s="222">
        <f>IF(ISBLANK(INDEX('Policy Characteristics'!G:G,MATCH($C1385,'Policy Characteristics'!$C:$C,0))),"",INDEX('Policy Characteristics'!G:G,MATCH($C1385,'Policy Characteristics'!$C:$C,0)))</f>
        <v>0.25</v>
      </c>
      <c r="N1385" s="222">
        <f>IF(ISBLANK(INDEX('Policy Characteristics'!H:H,MATCH($C1385,'Policy Characteristics'!$C:$C,0))),"",INDEX('Policy Characteristics'!H:H,MATCH($C1385,'Policy Characteristics'!$C:$C,0)))</f>
        <v>0.01</v>
      </c>
      <c r="O1385" s="354" t="str">
        <f>IF(ISBLANK(INDEX('Policy Characteristics'!I:I,MATCH($C1385,'Policy Characteristics'!$C:$C,0))),"",INDEX('Policy Characteristics'!I:I,MATCH($C1385,'Policy Characteristics'!$C:$C,0)))</f>
        <v>% reduction in energy use</v>
      </c>
      <c r="P1385" s="354"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5" s="354" t="str">
        <f>IF(ISBLANK(INDEX('Policy Characteristics'!K:K,MATCH($C1385,'Policy Characteristics'!$C:$C,0))),"",INDEX('Policy Characteristics'!K:K,MATCH($C1385,'Policy Characteristics'!$C:$C,0)))</f>
        <v>industry-ag-main.html#eff-stds</v>
      </c>
      <c r="R1385" s="354" t="str">
        <f>IF(ISBLANK(INDEX('Policy Characteristics'!L:L,MATCH($C1385,'Policy Characteristics'!$C:$C,0))),"",INDEX('Policy Characteristics'!L:L,MATCH($C1385,'Policy Characteristics'!$C:$C,0)))</f>
        <v>industry-energy-efficiency-standards.html</v>
      </c>
    </row>
    <row r="1386" spans="1:18" s="354" customFormat="1" ht="19.899999999999999" customHeight="1">
      <c r="A1386" s="354" t="str">
        <f>IF(ISBLANK(INDEX('Policy Characteristics'!A:A,MATCH($C1386,'Policy Characteristics'!$C:$C,0))),"",INDEX('Policy Characteristics'!A:A,MATCH($C1386,'Policy Characteristics'!$C:$C,0)))</f>
        <v>Industry</v>
      </c>
      <c r="B1386" s="366" t="str">
        <f>IF(ISBLANK(INDEX('Policy Characteristics'!B:B,MATCH($C1386,'Policy Characteristics'!$C:$C,0))),"",INDEX('Policy Characteristics'!B:B,MATCH($C1386,'Policy Characteristics'!$C:$C,0)))</f>
        <v>Industry Energy Efficiency Standards</v>
      </c>
      <c r="C1386" s="354" t="str">
        <f t="shared" si="50"/>
        <v>Percentage Improvement in Eqpt Efficiency Standards above BAU</v>
      </c>
      <c r="D1386" s="348" t="s">
        <v>792</v>
      </c>
      <c r="E1386" s="253" t="s">
        <v>865</v>
      </c>
      <c r="F1386" t="s">
        <v>793</v>
      </c>
      <c r="G1386" s="253" t="s">
        <v>866</v>
      </c>
      <c r="H1386" s="18">
        <v>1004</v>
      </c>
      <c r="I1386" s="367" t="s">
        <v>680</v>
      </c>
      <c r="J1386" s="368" t="str">
        <f>IF(ISBLANK(INDEX('Policy Characteristics'!D:D,MATCH($C1386,'Policy Characteristics'!$C:$C,0))),"",INDEX('Policy Characteristics'!D:D,MATCH($C1386,'Policy Characteristics'!$C:$C,0)))</f>
        <v>Industry Energy Efficiency Standards</v>
      </c>
      <c r="K1386" s="354" t="str">
        <f>IF(ISBLANK(INDEX('Policy Characteristics'!E:E,MATCH($C1386,'Policy Characteristics'!$C:$C,0))),"",INDEX('Policy Characteristics'!E:E,MATCH($C1386,'Policy Characteristics'!$C:$C,0)))</f>
        <v>indst efficiency standards</v>
      </c>
      <c r="L1386" s="222">
        <f>IF(ISBLANK(INDEX('Policy Characteristics'!F:F,MATCH($C1386,'Policy Characteristics'!$C:$C,0))),"",INDEX('Policy Characteristics'!F:F,MATCH($C1386,'Policy Characteristics'!$C:$C,0)))</f>
        <v>0</v>
      </c>
      <c r="M1386" s="222">
        <f>IF(ISBLANK(INDEX('Policy Characteristics'!G:G,MATCH($C1386,'Policy Characteristics'!$C:$C,0))),"",INDEX('Policy Characteristics'!G:G,MATCH($C1386,'Policy Characteristics'!$C:$C,0)))</f>
        <v>0.25</v>
      </c>
      <c r="N1386" s="222">
        <f>IF(ISBLANK(INDEX('Policy Characteristics'!H:H,MATCH($C1386,'Policy Characteristics'!$C:$C,0))),"",INDEX('Policy Characteristics'!H:H,MATCH($C1386,'Policy Characteristics'!$C:$C,0)))</f>
        <v>0.01</v>
      </c>
      <c r="O1386" s="354" t="str">
        <f>IF(ISBLANK(INDEX('Policy Characteristics'!I:I,MATCH($C1386,'Policy Characteristics'!$C:$C,0))),"",INDEX('Policy Characteristics'!I:I,MATCH($C1386,'Policy Characteristics'!$C:$C,0)))</f>
        <v>% reduction in energy use</v>
      </c>
      <c r="P1386" s="354"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6" s="354" t="str">
        <f>IF(ISBLANK(INDEX('Policy Characteristics'!K:K,MATCH($C1386,'Policy Characteristics'!$C:$C,0))),"",INDEX('Policy Characteristics'!K:K,MATCH($C1386,'Policy Characteristics'!$C:$C,0)))</f>
        <v>industry-ag-main.html#eff-stds</v>
      </c>
      <c r="R1386" s="354" t="str">
        <f>IF(ISBLANK(INDEX('Policy Characteristics'!L:L,MATCH($C1386,'Policy Characteristics'!$C:$C,0))),"",INDEX('Policy Characteristics'!L:L,MATCH($C1386,'Policy Characteristics'!$C:$C,0)))</f>
        <v>industry-energy-efficiency-standards.html</v>
      </c>
    </row>
    <row r="1387" spans="1:18" s="354" customFormat="1" ht="19.899999999999999" customHeight="1">
      <c r="A1387" s="354" t="str">
        <f>IF(ISBLANK(INDEX('Policy Characteristics'!A:A,MATCH($C1387,'Policy Characteristics'!$C:$C,0))),"",INDEX('Policy Characteristics'!A:A,MATCH($C1387,'Policy Characteristics'!$C:$C,0)))</f>
        <v>Industry</v>
      </c>
      <c r="B1387" s="366" t="str">
        <f>IF(ISBLANK(INDEX('Policy Characteristics'!B:B,MATCH($C1387,'Policy Characteristics'!$C:$C,0))),"",INDEX('Policy Characteristics'!B:B,MATCH($C1387,'Policy Characteristics'!$C:$C,0)))</f>
        <v>Industry Energy Efficiency Standards</v>
      </c>
      <c r="C1387" s="354" t="str">
        <f t="shared" si="50"/>
        <v>Percentage Improvement in Eqpt Efficiency Standards above BAU</v>
      </c>
      <c r="D1387" s="348" t="s">
        <v>792</v>
      </c>
      <c r="E1387" s="253" t="s">
        <v>867</v>
      </c>
      <c r="F1387" t="s">
        <v>793</v>
      </c>
      <c r="G1387" s="253" t="s">
        <v>868</v>
      </c>
      <c r="H1387" s="18">
        <v>1005</v>
      </c>
      <c r="I1387" s="367" t="s">
        <v>670</v>
      </c>
      <c r="J1387" s="368" t="str">
        <f>IF(ISBLANK(INDEX('Policy Characteristics'!D:D,MATCH($C1387,'Policy Characteristics'!$C:$C,0))),"",INDEX('Policy Characteristics'!D:D,MATCH($C1387,'Policy Characteristics'!$C:$C,0)))</f>
        <v>Industry Energy Efficiency Standards</v>
      </c>
      <c r="K1387" s="354" t="str">
        <f>IF(ISBLANK(INDEX('Policy Characteristics'!E:E,MATCH($C1387,'Policy Characteristics'!$C:$C,0))),"",INDEX('Policy Characteristics'!E:E,MATCH($C1387,'Policy Characteristics'!$C:$C,0)))</f>
        <v>indst efficiency standards</v>
      </c>
      <c r="L1387" s="222">
        <f>IF(ISBLANK(INDEX('Policy Characteristics'!F:F,MATCH($C1387,'Policy Characteristics'!$C:$C,0))),"",INDEX('Policy Characteristics'!F:F,MATCH($C1387,'Policy Characteristics'!$C:$C,0)))</f>
        <v>0</v>
      </c>
      <c r="M1387" s="222">
        <f>IF(ISBLANK(INDEX('Policy Characteristics'!G:G,MATCH($C1387,'Policy Characteristics'!$C:$C,0))),"",INDEX('Policy Characteristics'!G:G,MATCH($C1387,'Policy Characteristics'!$C:$C,0)))</f>
        <v>0.25</v>
      </c>
      <c r="N1387" s="222">
        <f>IF(ISBLANK(INDEX('Policy Characteristics'!H:H,MATCH($C1387,'Policy Characteristics'!$C:$C,0))),"",INDEX('Policy Characteristics'!H:H,MATCH($C1387,'Policy Characteristics'!$C:$C,0)))</f>
        <v>0.01</v>
      </c>
      <c r="O1387" s="354" t="str">
        <f>IF(ISBLANK(INDEX('Policy Characteristics'!I:I,MATCH($C1387,'Policy Characteristics'!$C:$C,0))),"",INDEX('Policy Characteristics'!I:I,MATCH($C1387,'Policy Characteristics'!$C:$C,0)))</f>
        <v>% reduction in energy use</v>
      </c>
      <c r="P1387" s="354"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7" s="354" t="str">
        <f>IF(ISBLANK(INDEX('Policy Characteristics'!K:K,MATCH($C1387,'Policy Characteristics'!$C:$C,0))),"",INDEX('Policy Characteristics'!K:K,MATCH($C1387,'Policy Characteristics'!$C:$C,0)))</f>
        <v>industry-ag-main.html#eff-stds</v>
      </c>
      <c r="R1387" s="354" t="str">
        <f>IF(ISBLANK(INDEX('Policy Characteristics'!L:L,MATCH($C1387,'Policy Characteristics'!$C:$C,0))),"",INDEX('Policy Characteristics'!L:L,MATCH($C1387,'Policy Characteristics'!$C:$C,0)))</f>
        <v>industry-energy-efficiency-standards.html</v>
      </c>
    </row>
    <row r="1388" spans="1:18" s="354" customFormat="1" ht="19.899999999999999" customHeight="1">
      <c r="A1388" s="354" t="str">
        <f>IF(ISBLANK(INDEX('Policy Characteristics'!A:A,MATCH($C1388,'Policy Characteristics'!$C:$C,0))),"",INDEX('Policy Characteristics'!A:A,MATCH($C1388,'Policy Characteristics'!$C:$C,0)))</f>
        <v>Industry</v>
      </c>
      <c r="B1388" s="366" t="str">
        <f>IF(ISBLANK(INDEX('Policy Characteristics'!B:B,MATCH($C1388,'Policy Characteristics'!$C:$C,0))),"",INDEX('Policy Characteristics'!B:B,MATCH($C1388,'Policy Characteristics'!$C:$C,0)))</f>
        <v>Industry Energy Efficiency Standards</v>
      </c>
      <c r="C1388" s="354" t="str">
        <f t="shared" si="50"/>
        <v>Percentage Improvement in Eqpt Efficiency Standards above BAU</v>
      </c>
      <c r="D1388" s="348" t="s">
        <v>792</v>
      </c>
      <c r="E1388" s="253" t="s">
        <v>869</v>
      </c>
      <c r="F1388" t="s">
        <v>793</v>
      </c>
      <c r="G1388" s="253" t="s">
        <v>870</v>
      </c>
      <c r="H1388" s="18">
        <v>1006</v>
      </c>
      <c r="I1388" s="367" t="s">
        <v>670</v>
      </c>
      <c r="J1388" s="368" t="str">
        <f>IF(ISBLANK(INDEX('Policy Characteristics'!D:D,MATCH($C1388,'Policy Characteristics'!$C:$C,0))),"",INDEX('Policy Characteristics'!D:D,MATCH($C1388,'Policy Characteristics'!$C:$C,0)))</f>
        <v>Industry Energy Efficiency Standards</v>
      </c>
      <c r="K1388" s="354" t="str">
        <f>IF(ISBLANK(INDEX('Policy Characteristics'!E:E,MATCH($C1388,'Policy Characteristics'!$C:$C,0))),"",INDEX('Policy Characteristics'!E:E,MATCH($C1388,'Policy Characteristics'!$C:$C,0)))</f>
        <v>indst efficiency standards</v>
      </c>
      <c r="L1388" s="222">
        <f>IF(ISBLANK(INDEX('Policy Characteristics'!F:F,MATCH($C1388,'Policy Characteristics'!$C:$C,0))),"",INDEX('Policy Characteristics'!F:F,MATCH($C1388,'Policy Characteristics'!$C:$C,0)))</f>
        <v>0</v>
      </c>
      <c r="M1388" s="222">
        <f>IF(ISBLANK(INDEX('Policy Characteristics'!G:G,MATCH($C1388,'Policy Characteristics'!$C:$C,0))),"",INDEX('Policy Characteristics'!G:G,MATCH($C1388,'Policy Characteristics'!$C:$C,0)))</f>
        <v>0.25</v>
      </c>
      <c r="N1388" s="222">
        <f>IF(ISBLANK(INDEX('Policy Characteristics'!H:H,MATCH($C1388,'Policy Characteristics'!$C:$C,0))),"",INDEX('Policy Characteristics'!H:H,MATCH($C1388,'Policy Characteristics'!$C:$C,0)))</f>
        <v>0.01</v>
      </c>
      <c r="O1388" s="354" t="str">
        <f>IF(ISBLANK(INDEX('Policy Characteristics'!I:I,MATCH($C1388,'Policy Characteristics'!$C:$C,0))),"",INDEX('Policy Characteristics'!I:I,MATCH($C1388,'Policy Characteristics'!$C:$C,0)))</f>
        <v>% reduction in energy use</v>
      </c>
      <c r="P1388" s="354"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8" s="354" t="str">
        <f>IF(ISBLANK(INDEX('Policy Characteristics'!K:K,MATCH($C1388,'Policy Characteristics'!$C:$C,0))),"",INDEX('Policy Characteristics'!K:K,MATCH($C1388,'Policy Characteristics'!$C:$C,0)))</f>
        <v>industry-ag-main.html#eff-stds</v>
      </c>
      <c r="R1388" s="354" t="str">
        <f>IF(ISBLANK(INDEX('Policy Characteristics'!L:L,MATCH($C1388,'Policy Characteristics'!$C:$C,0))),"",INDEX('Policy Characteristics'!L:L,MATCH($C1388,'Policy Characteristics'!$C:$C,0)))</f>
        <v>industry-energy-efficiency-standards.html</v>
      </c>
    </row>
    <row r="1389" spans="1:18" s="354" customFormat="1" ht="19.899999999999999" customHeight="1">
      <c r="A1389" s="354" t="str">
        <f>IF(ISBLANK(INDEX('Policy Characteristics'!A:A,MATCH($C1389,'Policy Characteristics'!$C:$C,0))),"",INDEX('Policy Characteristics'!A:A,MATCH($C1389,'Policy Characteristics'!$C:$C,0)))</f>
        <v>Industry</v>
      </c>
      <c r="B1389" s="366" t="str">
        <f>IF(ISBLANK(INDEX('Policy Characteristics'!B:B,MATCH($C1389,'Policy Characteristics'!$C:$C,0))),"",INDEX('Policy Characteristics'!B:B,MATCH($C1389,'Policy Characteristics'!$C:$C,0)))</f>
        <v>Industry Energy Efficiency Standards</v>
      </c>
      <c r="C1389" s="354" t="str">
        <f t="shared" si="50"/>
        <v>Percentage Improvement in Eqpt Efficiency Standards above BAU</v>
      </c>
      <c r="D1389" s="348" t="s">
        <v>792</v>
      </c>
      <c r="E1389" s="253" t="s">
        <v>871</v>
      </c>
      <c r="F1389" t="s">
        <v>793</v>
      </c>
      <c r="G1389" s="253" t="s">
        <v>872</v>
      </c>
      <c r="H1389" s="18">
        <v>1007</v>
      </c>
      <c r="I1389" s="367" t="s">
        <v>680</v>
      </c>
      <c r="J1389" s="368" t="str">
        <f>IF(ISBLANK(INDEX('Policy Characteristics'!D:D,MATCH($C1389,'Policy Characteristics'!$C:$C,0))),"",INDEX('Policy Characteristics'!D:D,MATCH($C1389,'Policy Characteristics'!$C:$C,0)))</f>
        <v>Industry Energy Efficiency Standards</v>
      </c>
      <c r="K1389" s="354" t="str">
        <f>IF(ISBLANK(INDEX('Policy Characteristics'!E:E,MATCH($C1389,'Policy Characteristics'!$C:$C,0))),"",INDEX('Policy Characteristics'!E:E,MATCH($C1389,'Policy Characteristics'!$C:$C,0)))</f>
        <v>indst efficiency standards</v>
      </c>
      <c r="L1389" s="222">
        <f>IF(ISBLANK(INDEX('Policy Characteristics'!F:F,MATCH($C1389,'Policy Characteristics'!$C:$C,0))),"",INDEX('Policy Characteristics'!F:F,MATCH($C1389,'Policy Characteristics'!$C:$C,0)))</f>
        <v>0</v>
      </c>
      <c r="M1389" s="222">
        <f>IF(ISBLANK(INDEX('Policy Characteristics'!G:G,MATCH($C1389,'Policy Characteristics'!$C:$C,0))),"",INDEX('Policy Characteristics'!G:G,MATCH($C1389,'Policy Characteristics'!$C:$C,0)))</f>
        <v>0.25</v>
      </c>
      <c r="N1389" s="222">
        <f>IF(ISBLANK(INDEX('Policy Characteristics'!H:H,MATCH($C1389,'Policy Characteristics'!$C:$C,0))),"",INDEX('Policy Characteristics'!H:H,MATCH($C1389,'Policy Characteristics'!$C:$C,0)))</f>
        <v>0.01</v>
      </c>
      <c r="O1389" s="354" t="str">
        <f>IF(ISBLANK(INDEX('Policy Characteristics'!I:I,MATCH($C1389,'Policy Characteristics'!$C:$C,0))),"",INDEX('Policy Characteristics'!I:I,MATCH($C1389,'Policy Characteristics'!$C:$C,0)))</f>
        <v>% reduction in energy use</v>
      </c>
      <c r="P1389" s="354"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9" s="354" t="str">
        <f>IF(ISBLANK(INDEX('Policy Characteristics'!K:K,MATCH($C1389,'Policy Characteristics'!$C:$C,0))),"",INDEX('Policy Characteristics'!K:K,MATCH($C1389,'Policy Characteristics'!$C:$C,0)))</f>
        <v>industry-ag-main.html#eff-stds</v>
      </c>
      <c r="R1389" s="354" t="str">
        <f>IF(ISBLANK(INDEX('Policy Characteristics'!L:L,MATCH($C1389,'Policy Characteristics'!$C:$C,0))),"",INDEX('Policy Characteristics'!L:L,MATCH($C1389,'Policy Characteristics'!$C:$C,0)))</f>
        <v>industry-energy-efficiency-standards.html</v>
      </c>
    </row>
    <row r="1390" spans="1:18" s="354" customFormat="1" ht="19.899999999999999" customHeight="1">
      <c r="A1390" s="354" t="str">
        <f>IF(ISBLANK(INDEX('Policy Characteristics'!A:A,MATCH($C1390,'Policy Characteristics'!$C:$C,0))),"",INDEX('Policy Characteristics'!A:A,MATCH($C1390,'Policy Characteristics'!$C:$C,0)))</f>
        <v>Industry</v>
      </c>
      <c r="B1390" s="366" t="str">
        <f>IF(ISBLANK(INDEX('Policy Characteristics'!B:B,MATCH($C1390,'Policy Characteristics'!$C:$C,0))),"",INDEX('Policy Characteristics'!B:B,MATCH($C1390,'Policy Characteristics'!$C:$C,0)))</f>
        <v>Industry Energy Efficiency Standards</v>
      </c>
      <c r="C1390" s="354" t="str">
        <f t="shared" si="50"/>
        <v>Percentage Improvement in Eqpt Efficiency Standards above BAU</v>
      </c>
      <c r="D1390" s="348" t="s">
        <v>794</v>
      </c>
      <c r="E1390" s="253" t="s">
        <v>853</v>
      </c>
      <c r="F1390" t="s">
        <v>795</v>
      </c>
      <c r="G1390" s="253" t="s">
        <v>854</v>
      </c>
      <c r="H1390" s="18">
        <v>1008</v>
      </c>
      <c r="I1390" s="367" t="s">
        <v>670</v>
      </c>
      <c r="J1390" s="368" t="str">
        <f>IF(ISBLANK(INDEX('Policy Characteristics'!D:D,MATCH($C1390,'Policy Characteristics'!$C:$C,0))),"",INDEX('Policy Characteristics'!D:D,MATCH($C1390,'Policy Characteristics'!$C:$C,0)))</f>
        <v>Industry Energy Efficiency Standards</v>
      </c>
      <c r="K1390" s="354" t="str">
        <f>IF(ISBLANK(INDEX('Policy Characteristics'!E:E,MATCH($C1390,'Policy Characteristics'!$C:$C,0))),"",INDEX('Policy Characteristics'!E:E,MATCH($C1390,'Policy Characteristics'!$C:$C,0)))</f>
        <v>indst efficiency standards</v>
      </c>
      <c r="L1390" s="222">
        <f>IF(ISBLANK(INDEX('Policy Characteristics'!F:F,MATCH($C1390,'Policy Characteristics'!$C:$C,0))),"",INDEX('Policy Characteristics'!F:F,MATCH($C1390,'Policy Characteristics'!$C:$C,0)))</f>
        <v>0</v>
      </c>
      <c r="M1390" s="222">
        <f>IF(ISBLANK(INDEX('Policy Characteristics'!G:G,MATCH($C1390,'Policy Characteristics'!$C:$C,0))),"",INDEX('Policy Characteristics'!G:G,MATCH($C1390,'Policy Characteristics'!$C:$C,0)))</f>
        <v>0.25</v>
      </c>
      <c r="N1390" s="222">
        <f>IF(ISBLANK(INDEX('Policy Characteristics'!H:H,MATCH($C1390,'Policy Characteristics'!$C:$C,0))),"",INDEX('Policy Characteristics'!H:H,MATCH($C1390,'Policy Characteristics'!$C:$C,0)))</f>
        <v>0.01</v>
      </c>
      <c r="O1390" s="354" t="str">
        <f>IF(ISBLANK(INDEX('Policy Characteristics'!I:I,MATCH($C1390,'Policy Characteristics'!$C:$C,0))),"",INDEX('Policy Characteristics'!I:I,MATCH($C1390,'Policy Characteristics'!$C:$C,0)))</f>
        <v>% reduction in energy use</v>
      </c>
      <c r="P1390" s="354"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0" s="354" t="str">
        <f>IF(ISBLANK(INDEX('Policy Characteristics'!K:K,MATCH($C1390,'Policy Characteristics'!$C:$C,0))),"",INDEX('Policy Characteristics'!K:K,MATCH($C1390,'Policy Characteristics'!$C:$C,0)))</f>
        <v>industry-ag-main.html#eff-stds</v>
      </c>
      <c r="R1390" s="354" t="str">
        <f>IF(ISBLANK(INDEX('Policy Characteristics'!L:L,MATCH($C1390,'Policy Characteristics'!$C:$C,0))),"",INDEX('Policy Characteristics'!L:L,MATCH($C1390,'Policy Characteristics'!$C:$C,0)))</f>
        <v>industry-energy-efficiency-standards.html</v>
      </c>
    </row>
    <row r="1391" spans="1:18" s="354" customFormat="1" ht="19.899999999999999" customHeight="1">
      <c r="A1391" s="354" t="str">
        <f>IF(ISBLANK(INDEX('Policy Characteristics'!A:A,MATCH($C1391,'Policy Characteristics'!$C:$C,0))),"",INDEX('Policy Characteristics'!A:A,MATCH($C1391,'Policy Characteristics'!$C:$C,0)))</f>
        <v>Industry</v>
      </c>
      <c r="B1391" s="366" t="str">
        <f>IF(ISBLANK(INDEX('Policy Characteristics'!B:B,MATCH($C1391,'Policy Characteristics'!$C:$C,0))),"",INDEX('Policy Characteristics'!B:B,MATCH($C1391,'Policy Characteristics'!$C:$C,0)))</f>
        <v>Industry Energy Efficiency Standards</v>
      </c>
      <c r="C1391" s="354" t="str">
        <f t="shared" si="50"/>
        <v>Percentage Improvement in Eqpt Efficiency Standards above BAU</v>
      </c>
      <c r="D1391" s="348" t="s">
        <v>794</v>
      </c>
      <c r="E1391" s="253" t="s">
        <v>855</v>
      </c>
      <c r="F1391" t="s">
        <v>795</v>
      </c>
      <c r="G1391" s="253" t="s">
        <v>856</v>
      </c>
      <c r="H1391" s="18">
        <v>1009</v>
      </c>
      <c r="I1391" s="367" t="s">
        <v>670</v>
      </c>
      <c r="J1391" s="368" t="str">
        <f>IF(ISBLANK(INDEX('Policy Characteristics'!D:D,MATCH($C1391,'Policy Characteristics'!$C:$C,0))),"",INDEX('Policy Characteristics'!D:D,MATCH($C1391,'Policy Characteristics'!$C:$C,0)))</f>
        <v>Industry Energy Efficiency Standards</v>
      </c>
      <c r="K1391" s="354" t="str">
        <f>IF(ISBLANK(INDEX('Policy Characteristics'!E:E,MATCH($C1391,'Policy Characteristics'!$C:$C,0))),"",INDEX('Policy Characteristics'!E:E,MATCH($C1391,'Policy Characteristics'!$C:$C,0)))</f>
        <v>indst efficiency standards</v>
      </c>
      <c r="L1391" s="222">
        <f>IF(ISBLANK(INDEX('Policy Characteristics'!F:F,MATCH($C1391,'Policy Characteristics'!$C:$C,0))),"",INDEX('Policy Characteristics'!F:F,MATCH($C1391,'Policy Characteristics'!$C:$C,0)))</f>
        <v>0</v>
      </c>
      <c r="M1391" s="222">
        <f>IF(ISBLANK(INDEX('Policy Characteristics'!G:G,MATCH($C1391,'Policy Characteristics'!$C:$C,0))),"",INDEX('Policy Characteristics'!G:G,MATCH($C1391,'Policy Characteristics'!$C:$C,0)))</f>
        <v>0.25</v>
      </c>
      <c r="N1391" s="222">
        <f>IF(ISBLANK(INDEX('Policy Characteristics'!H:H,MATCH($C1391,'Policy Characteristics'!$C:$C,0))),"",INDEX('Policy Characteristics'!H:H,MATCH($C1391,'Policy Characteristics'!$C:$C,0)))</f>
        <v>0.01</v>
      </c>
      <c r="O1391" s="354" t="str">
        <f>IF(ISBLANK(INDEX('Policy Characteristics'!I:I,MATCH($C1391,'Policy Characteristics'!$C:$C,0))),"",INDEX('Policy Characteristics'!I:I,MATCH($C1391,'Policy Characteristics'!$C:$C,0)))</f>
        <v>% reduction in energy use</v>
      </c>
      <c r="P1391" s="354"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1" s="354" t="str">
        <f>IF(ISBLANK(INDEX('Policy Characteristics'!K:K,MATCH($C1391,'Policy Characteristics'!$C:$C,0))),"",INDEX('Policy Characteristics'!K:K,MATCH($C1391,'Policy Characteristics'!$C:$C,0)))</f>
        <v>industry-ag-main.html#eff-stds</v>
      </c>
      <c r="R1391" s="354" t="str">
        <f>IF(ISBLANK(INDEX('Policy Characteristics'!L:L,MATCH($C1391,'Policy Characteristics'!$C:$C,0))),"",INDEX('Policy Characteristics'!L:L,MATCH($C1391,'Policy Characteristics'!$C:$C,0)))</f>
        <v>industry-energy-efficiency-standards.html</v>
      </c>
    </row>
    <row r="1392" spans="1:18" s="354" customFormat="1" ht="19.899999999999999" customHeight="1">
      <c r="A1392" s="354" t="str">
        <f>IF(ISBLANK(INDEX('Policy Characteristics'!A:A,MATCH($C1392,'Policy Characteristics'!$C:$C,0))),"",INDEX('Policy Characteristics'!A:A,MATCH($C1392,'Policy Characteristics'!$C:$C,0)))</f>
        <v>Industry</v>
      </c>
      <c r="B1392" s="366" t="str">
        <f>IF(ISBLANK(INDEX('Policy Characteristics'!B:B,MATCH($C1392,'Policy Characteristics'!$C:$C,0))),"",INDEX('Policy Characteristics'!B:B,MATCH($C1392,'Policy Characteristics'!$C:$C,0)))</f>
        <v>Industry Energy Efficiency Standards</v>
      </c>
      <c r="C1392" s="354" t="str">
        <f t="shared" si="50"/>
        <v>Percentage Improvement in Eqpt Efficiency Standards above BAU</v>
      </c>
      <c r="D1392" s="348" t="s">
        <v>794</v>
      </c>
      <c r="E1392" s="253" t="s">
        <v>857</v>
      </c>
      <c r="F1392" t="s">
        <v>795</v>
      </c>
      <c r="G1392" s="253" t="s">
        <v>858</v>
      </c>
      <c r="H1392" s="18">
        <v>1010</v>
      </c>
      <c r="I1392" s="367" t="s">
        <v>670</v>
      </c>
      <c r="J1392" s="368" t="str">
        <f>IF(ISBLANK(INDEX('Policy Characteristics'!D:D,MATCH($C1392,'Policy Characteristics'!$C:$C,0))),"",INDEX('Policy Characteristics'!D:D,MATCH($C1392,'Policy Characteristics'!$C:$C,0)))</f>
        <v>Industry Energy Efficiency Standards</v>
      </c>
      <c r="K1392" s="354" t="str">
        <f>IF(ISBLANK(INDEX('Policy Characteristics'!E:E,MATCH($C1392,'Policy Characteristics'!$C:$C,0))),"",INDEX('Policy Characteristics'!E:E,MATCH($C1392,'Policy Characteristics'!$C:$C,0)))</f>
        <v>indst efficiency standards</v>
      </c>
      <c r="L1392" s="222">
        <f>IF(ISBLANK(INDEX('Policy Characteristics'!F:F,MATCH($C1392,'Policy Characteristics'!$C:$C,0))),"",INDEX('Policy Characteristics'!F:F,MATCH($C1392,'Policy Characteristics'!$C:$C,0)))</f>
        <v>0</v>
      </c>
      <c r="M1392" s="222">
        <f>IF(ISBLANK(INDEX('Policy Characteristics'!G:G,MATCH($C1392,'Policy Characteristics'!$C:$C,0))),"",INDEX('Policy Characteristics'!G:G,MATCH($C1392,'Policy Characteristics'!$C:$C,0)))</f>
        <v>0.25</v>
      </c>
      <c r="N1392" s="222">
        <f>IF(ISBLANK(INDEX('Policy Characteristics'!H:H,MATCH($C1392,'Policy Characteristics'!$C:$C,0))),"",INDEX('Policy Characteristics'!H:H,MATCH($C1392,'Policy Characteristics'!$C:$C,0)))</f>
        <v>0.01</v>
      </c>
      <c r="O1392" s="354" t="str">
        <f>IF(ISBLANK(INDEX('Policy Characteristics'!I:I,MATCH($C1392,'Policy Characteristics'!$C:$C,0))),"",INDEX('Policy Characteristics'!I:I,MATCH($C1392,'Policy Characteristics'!$C:$C,0)))</f>
        <v>% reduction in energy use</v>
      </c>
      <c r="P1392" s="354"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2" s="354" t="str">
        <f>IF(ISBLANK(INDEX('Policy Characteristics'!K:K,MATCH($C1392,'Policy Characteristics'!$C:$C,0))),"",INDEX('Policy Characteristics'!K:K,MATCH($C1392,'Policy Characteristics'!$C:$C,0)))</f>
        <v>industry-ag-main.html#eff-stds</v>
      </c>
      <c r="R1392" s="354" t="str">
        <f>IF(ISBLANK(INDEX('Policy Characteristics'!L:L,MATCH($C1392,'Policy Characteristics'!$C:$C,0))),"",INDEX('Policy Characteristics'!L:L,MATCH($C1392,'Policy Characteristics'!$C:$C,0)))</f>
        <v>industry-energy-efficiency-standards.html</v>
      </c>
    </row>
    <row r="1393" spans="1:18" s="354" customFormat="1" ht="19.899999999999999" customHeight="1">
      <c r="A1393" s="354" t="str">
        <f>IF(ISBLANK(INDEX('Policy Characteristics'!A:A,MATCH($C1393,'Policy Characteristics'!$C:$C,0))),"",INDEX('Policy Characteristics'!A:A,MATCH($C1393,'Policy Characteristics'!$C:$C,0)))</f>
        <v>Industry</v>
      </c>
      <c r="B1393" s="366" t="str">
        <f>IF(ISBLANK(INDEX('Policy Characteristics'!B:B,MATCH($C1393,'Policy Characteristics'!$C:$C,0))),"",INDEX('Policy Characteristics'!B:B,MATCH($C1393,'Policy Characteristics'!$C:$C,0)))</f>
        <v>Industry Energy Efficiency Standards</v>
      </c>
      <c r="C1393" s="354" t="str">
        <f t="shared" si="50"/>
        <v>Percentage Improvement in Eqpt Efficiency Standards above BAU</v>
      </c>
      <c r="D1393" s="348" t="s">
        <v>794</v>
      </c>
      <c r="E1393" s="253" t="s">
        <v>859</v>
      </c>
      <c r="F1393" t="s">
        <v>795</v>
      </c>
      <c r="G1393" s="253" t="s">
        <v>860</v>
      </c>
      <c r="H1393" s="18">
        <v>1011</v>
      </c>
      <c r="I1393" s="367" t="s">
        <v>680</v>
      </c>
      <c r="J1393" s="368" t="str">
        <f>IF(ISBLANK(INDEX('Policy Characteristics'!D:D,MATCH($C1393,'Policy Characteristics'!$C:$C,0))),"",INDEX('Policy Characteristics'!D:D,MATCH($C1393,'Policy Characteristics'!$C:$C,0)))</f>
        <v>Industry Energy Efficiency Standards</v>
      </c>
      <c r="K1393" s="354" t="str">
        <f>IF(ISBLANK(INDEX('Policy Characteristics'!E:E,MATCH($C1393,'Policy Characteristics'!$C:$C,0))),"",INDEX('Policy Characteristics'!E:E,MATCH($C1393,'Policy Characteristics'!$C:$C,0)))</f>
        <v>indst efficiency standards</v>
      </c>
      <c r="L1393" s="222">
        <f>IF(ISBLANK(INDEX('Policy Characteristics'!F:F,MATCH($C1393,'Policy Characteristics'!$C:$C,0))),"",INDEX('Policy Characteristics'!F:F,MATCH($C1393,'Policy Characteristics'!$C:$C,0)))</f>
        <v>0</v>
      </c>
      <c r="M1393" s="222">
        <f>IF(ISBLANK(INDEX('Policy Characteristics'!G:G,MATCH($C1393,'Policy Characteristics'!$C:$C,0))),"",INDEX('Policy Characteristics'!G:G,MATCH($C1393,'Policy Characteristics'!$C:$C,0)))</f>
        <v>0.25</v>
      </c>
      <c r="N1393" s="222">
        <f>IF(ISBLANK(INDEX('Policy Characteristics'!H:H,MATCH($C1393,'Policy Characteristics'!$C:$C,0))),"",INDEX('Policy Characteristics'!H:H,MATCH($C1393,'Policy Characteristics'!$C:$C,0)))</f>
        <v>0.01</v>
      </c>
      <c r="O1393" s="354" t="str">
        <f>IF(ISBLANK(INDEX('Policy Characteristics'!I:I,MATCH($C1393,'Policy Characteristics'!$C:$C,0))),"",INDEX('Policy Characteristics'!I:I,MATCH($C1393,'Policy Characteristics'!$C:$C,0)))</f>
        <v>% reduction in energy use</v>
      </c>
      <c r="P1393" s="354"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3" s="354" t="str">
        <f>IF(ISBLANK(INDEX('Policy Characteristics'!K:K,MATCH($C1393,'Policy Characteristics'!$C:$C,0))),"",INDEX('Policy Characteristics'!K:K,MATCH($C1393,'Policy Characteristics'!$C:$C,0)))</f>
        <v>industry-ag-main.html#eff-stds</v>
      </c>
      <c r="R1393" s="354" t="str">
        <f>IF(ISBLANK(INDEX('Policy Characteristics'!L:L,MATCH($C1393,'Policy Characteristics'!$C:$C,0))),"",INDEX('Policy Characteristics'!L:L,MATCH($C1393,'Policy Characteristics'!$C:$C,0)))</f>
        <v>industry-energy-efficiency-standards.html</v>
      </c>
    </row>
    <row r="1394" spans="1:18" s="354" customFormat="1" ht="19.899999999999999" customHeight="1">
      <c r="A1394" s="354" t="str">
        <f>IF(ISBLANK(INDEX('Policy Characteristics'!A:A,MATCH($C1394,'Policy Characteristics'!$C:$C,0))),"",INDEX('Policy Characteristics'!A:A,MATCH($C1394,'Policy Characteristics'!$C:$C,0)))</f>
        <v>Industry</v>
      </c>
      <c r="B1394" s="366" t="str">
        <f>IF(ISBLANK(INDEX('Policy Characteristics'!B:B,MATCH($C1394,'Policy Characteristics'!$C:$C,0))),"",INDEX('Policy Characteristics'!B:B,MATCH($C1394,'Policy Characteristics'!$C:$C,0)))</f>
        <v>Industry Energy Efficiency Standards</v>
      </c>
      <c r="C1394" s="354" t="str">
        <f t="shared" si="50"/>
        <v>Percentage Improvement in Eqpt Efficiency Standards above BAU</v>
      </c>
      <c r="D1394" s="348" t="s">
        <v>794</v>
      </c>
      <c r="E1394" s="253" t="s">
        <v>861</v>
      </c>
      <c r="F1394" t="s">
        <v>795</v>
      </c>
      <c r="G1394" s="253" t="s">
        <v>862</v>
      </c>
      <c r="H1394" s="18">
        <v>1012</v>
      </c>
      <c r="I1394" s="367" t="s">
        <v>670</v>
      </c>
      <c r="J1394" s="368" t="str">
        <f>IF(ISBLANK(INDEX('Policy Characteristics'!D:D,MATCH($C1394,'Policy Characteristics'!$C:$C,0))),"",INDEX('Policy Characteristics'!D:D,MATCH($C1394,'Policy Characteristics'!$C:$C,0)))</f>
        <v>Industry Energy Efficiency Standards</v>
      </c>
      <c r="K1394" s="354" t="str">
        <f>IF(ISBLANK(INDEX('Policy Characteristics'!E:E,MATCH($C1394,'Policy Characteristics'!$C:$C,0))),"",INDEX('Policy Characteristics'!E:E,MATCH($C1394,'Policy Characteristics'!$C:$C,0)))</f>
        <v>indst efficiency standards</v>
      </c>
      <c r="L1394" s="222">
        <f>IF(ISBLANK(INDEX('Policy Characteristics'!F:F,MATCH($C1394,'Policy Characteristics'!$C:$C,0))),"",INDEX('Policy Characteristics'!F:F,MATCH($C1394,'Policy Characteristics'!$C:$C,0)))</f>
        <v>0</v>
      </c>
      <c r="M1394" s="222">
        <f>IF(ISBLANK(INDEX('Policy Characteristics'!G:G,MATCH($C1394,'Policy Characteristics'!$C:$C,0))),"",INDEX('Policy Characteristics'!G:G,MATCH($C1394,'Policy Characteristics'!$C:$C,0)))</f>
        <v>0.25</v>
      </c>
      <c r="N1394" s="222">
        <f>IF(ISBLANK(INDEX('Policy Characteristics'!H:H,MATCH($C1394,'Policy Characteristics'!$C:$C,0))),"",INDEX('Policy Characteristics'!H:H,MATCH($C1394,'Policy Characteristics'!$C:$C,0)))</f>
        <v>0.01</v>
      </c>
      <c r="O1394" s="354" t="str">
        <f>IF(ISBLANK(INDEX('Policy Characteristics'!I:I,MATCH($C1394,'Policy Characteristics'!$C:$C,0))),"",INDEX('Policy Characteristics'!I:I,MATCH($C1394,'Policy Characteristics'!$C:$C,0)))</f>
        <v>% reduction in energy use</v>
      </c>
      <c r="P1394" s="354"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4" s="354" t="str">
        <f>IF(ISBLANK(INDEX('Policy Characteristics'!K:K,MATCH($C1394,'Policy Characteristics'!$C:$C,0))),"",INDEX('Policy Characteristics'!K:K,MATCH($C1394,'Policy Characteristics'!$C:$C,0)))</f>
        <v>industry-ag-main.html#eff-stds</v>
      </c>
      <c r="R1394" s="354" t="str">
        <f>IF(ISBLANK(INDEX('Policy Characteristics'!L:L,MATCH($C1394,'Policy Characteristics'!$C:$C,0))),"",INDEX('Policy Characteristics'!L:L,MATCH($C1394,'Policy Characteristics'!$C:$C,0)))</f>
        <v>industry-energy-efficiency-standards.html</v>
      </c>
    </row>
    <row r="1395" spans="1:18" s="354" customFormat="1" ht="19.899999999999999" customHeight="1">
      <c r="A1395" s="354" t="str">
        <f>IF(ISBLANK(INDEX('Policy Characteristics'!A:A,MATCH($C1395,'Policy Characteristics'!$C:$C,0))),"",INDEX('Policy Characteristics'!A:A,MATCH($C1395,'Policy Characteristics'!$C:$C,0)))</f>
        <v>Industry</v>
      </c>
      <c r="B1395" s="366" t="str">
        <f>IF(ISBLANK(INDEX('Policy Characteristics'!B:B,MATCH($C1395,'Policy Characteristics'!$C:$C,0))),"",INDEX('Policy Characteristics'!B:B,MATCH($C1395,'Policy Characteristics'!$C:$C,0)))</f>
        <v>Industry Energy Efficiency Standards</v>
      </c>
      <c r="C1395" s="354" t="str">
        <f t="shared" si="50"/>
        <v>Percentage Improvement in Eqpt Efficiency Standards above BAU</v>
      </c>
      <c r="D1395" s="348" t="s">
        <v>794</v>
      </c>
      <c r="E1395" s="253" t="s">
        <v>863</v>
      </c>
      <c r="F1395" t="s">
        <v>795</v>
      </c>
      <c r="G1395" s="253" t="s">
        <v>864</v>
      </c>
      <c r="H1395" s="18">
        <v>1013</v>
      </c>
      <c r="I1395" s="367" t="s">
        <v>680</v>
      </c>
      <c r="J1395" s="368" t="str">
        <f>IF(ISBLANK(INDEX('Policy Characteristics'!D:D,MATCH($C1395,'Policy Characteristics'!$C:$C,0))),"",INDEX('Policy Characteristics'!D:D,MATCH($C1395,'Policy Characteristics'!$C:$C,0)))</f>
        <v>Industry Energy Efficiency Standards</v>
      </c>
      <c r="K1395" s="354" t="str">
        <f>IF(ISBLANK(INDEX('Policy Characteristics'!E:E,MATCH($C1395,'Policy Characteristics'!$C:$C,0))),"",INDEX('Policy Characteristics'!E:E,MATCH($C1395,'Policy Characteristics'!$C:$C,0)))</f>
        <v>indst efficiency standards</v>
      </c>
      <c r="L1395" s="222">
        <f>IF(ISBLANK(INDEX('Policy Characteristics'!F:F,MATCH($C1395,'Policy Characteristics'!$C:$C,0))),"",INDEX('Policy Characteristics'!F:F,MATCH($C1395,'Policy Characteristics'!$C:$C,0)))</f>
        <v>0</v>
      </c>
      <c r="M1395" s="222">
        <f>IF(ISBLANK(INDEX('Policy Characteristics'!G:G,MATCH($C1395,'Policy Characteristics'!$C:$C,0))),"",INDEX('Policy Characteristics'!G:G,MATCH($C1395,'Policy Characteristics'!$C:$C,0)))</f>
        <v>0.25</v>
      </c>
      <c r="N1395" s="222">
        <f>IF(ISBLANK(INDEX('Policy Characteristics'!H:H,MATCH($C1395,'Policy Characteristics'!$C:$C,0))),"",INDEX('Policy Characteristics'!H:H,MATCH($C1395,'Policy Characteristics'!$C:$C,0)))</f>
        <v>0.01</v>
      </c>
      <c r="O1395" s="354" t="str">
        <f>IF(ISBLANK(INDEX('Policy Characteristics'!I:I,MATCH($C1395,'Policy Characteristics'!$C:$C,0))),"",INDEX('Policy Characteristics'!I:I,MATCH($C1395,'Policy Characteristics'!$C:$C,0)))</f>
        <v>% reduction in energy use</v>
      </c>
      <c r="P1395" s="354"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5" s="354" t="str">
        <f>IF(ISBLANK(INDEX('Policy Characteristics'!K:K,MATCH($C1395,'Policy Characteristics'!$C:$C,0))),"",INDEX('Policy Characteristics'!K:K,MATCH($C1395,'Policy Characteristics'!$C:$C,0)))</f>
        <v>industry-ag-main.html#eff-stds</v>
      </c>
      <c r="R1395" s="354" t="str">
        <f>IF(ISBLANK(INDEX('Policy Characteristics'!L:L,MATCH($C1395,'Policy Characteristics'!$C:$C,0))),"",INDEX('Policy Characteristics'!L:L,MATCH($C1395,'Policy Characteristics'!$C:$C,0)))</f>
        <v>industry-energy-efficiency-standards.html</v>
      </c>
    </row>
    <row r="1396" spans="1:18" s="354" customFormat="1" ht="19.899999999999999" customHeight="1">
      <c r="A1396" s="354" t="str">
        <f>IF(ISBLANK(INDEX('Policy Characteristics'!A:A,MATCH($C1396,'Policy Characteristics'!$C:$C,0))),"",INDEX('Policy Characteristics'!A:A,MATCH($C1396,'Policy Characteristics'!$C:$C,0)))</f>
        <v>Industry</v>
      </c>
      <c r="B1396" s="366" t="str">
        <f>IF(ISBLANK(INDEX('Policy Characteristics'!B:B,MATCH($C1396,'Policy Characteristics'!$C:$C,0))),"",INDEX('Policy Characteristics'!B:B,MATCH($C1396,'Policy Characteristics'!$C:$C,0)))</f>
        <v>Industry Energy Efficiency Standards</v>
      </c>
      <c r="C1396" s="354" t="str">
        <f t="shared" si="50"/>
        <v>Percentage Improvement in Eqpt Efficiency Standards above BAU</v>
      </c>
      <c r="D1396" s="348" t="s">
        <v>794</v>
      </c>
      <c r="E1396" s="253" t="s">
        <v>865</v>
      </c>
      <c r="F1396" t="s">
        <v>795</v>
      </c>
      <c r="G1396" s="253" t="s">
        <v>866</v>
      </c>
      <c r="H1396" s="18">
        <v>1014</v>
      </c>
      <c r="I1396" s="367" t="s">
        <v>680</v>
      </c>
      <c r="J1396" s="368" t="str">
        <f>IF(ISBLANK(INDEX('Policy Characteristics'!D:D,MATCH($C1396,'Policy Characteristics'!$C:$C,0))),"",INDEX('Policy Characteristics'!D:D,MATCH($C1396,'Policy Characteristics'!$C:$C,0)))</f>
        <v>Industry Energy Efficiency Standards</v>
      </c>
      <c r="K1396" s="354" t="str">
        <f>IF(ISBLANK(INDEX('Policy Characteristics'!E:E,MATCH($C1396,'Policy Characteristics'!$C:$C,0))),"",INDEX('Policy Characteristics'!E:E,MATCH($C1396,'Policy Characteristics'!$C:$C,0)))</f>
        <v>indst efficiency standards</v>
      </c>
      <c r="L1396" s="222">
        <f>IF(ISBLANK(INDEX('Policy Characteristics'!F:F,MATCH($C1396,'Policy Characteristics'!$C:$C,0))),"",INDEX('Policy Characteristics'!F:F,MATCH($C1396,'Policy Characteristics'!$C:$C,0)))</f>
        <v>0</v>
      </c>
      <c r="M1396" s="222">
        <f>IF(ISBLANK(INDEX('Policy Characteristics'!G:G,MATCH($C1396,'Policy Characteristics'!$C:$C,0))),"",INDEX('Policy Characteristics'!G:G,MATCH($C1396,'Policy Characteristics'!$C:$C,0)))</f>
        <v>0.25</v>
      </c>
      <c r="N1396" s="222">
        <f>IF(ISBLANK(INDEX('Policy Characteristics'!H:H,MATCH($C1396,'Policy Characteristics'!$C:$C,0))),"",INDEX('Policy Characteristics'!H:H,MATCH($C1396,'Policy Characteristics'!$C:$C,0)))</f>
        <v>0.01</v>
      </c>
      <c r="O1396" s="354" t="str">
        <f>IF(ISBLANK(INDEX('Policy Characteristics'!I:I,MATCH($C1396,'Policy Characteristics'!$C:$C,0))),"",INDEX('Policy Characteristics'!I:I,MATCH($C1396,'Policy Characteristics'!$C:$C,0)))</f>
        <v>% reduction in energy use</v>
      </c>
      <c r="P1396" s="354"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6" s="354" t="str">
        <f>IF(ISBLANK(INDEX('Policy Characteristics'!K:K,MATCH($C1396,'Policy Characteristics'!$C:$C,0))),"",INDEX('Policy Characteristics'!K:K,MATCH($C1396,'Policy Characteristics'!$C:$C,0)))</f>
        <v>industry-ag-main.html#eff-stds</v>
      </c>
      <c r="R1396" s="354" t="str">
        <f>IF(ISBLANK(INDEX('Policy Characteristics'!L:L,MATCH($C1396,'Policy Characteristics'!$C:$C,0))),"",INDEX('Policy Characteristics'!L:L,MATCH($C1396,'Policy Characteristics'!$C:$C,0)))</f>
        <v>industry-energy-efficiency-standards.html</v>
      </c>
    </row>
    <row r="1397" spans="1:18" s="354" customFormat="1" ht="19.899999999999999" customHeight="1">
      <c r="A1397" s="354" t="str">
        <f>IF(ISBLANK(INDEX('Policy Characteristics'!A:A,MATCH($C1397,'Policy Characteristics'!$C:$C,0))),"",INDEX('Policy Characteristics'!A:A,MATCH($C1397,'Policy Characteristics'!$C:$C,0)))</f>
        <v>Industry</v>
      </c>
      <c r="B1397" s="366" t="str">
        <f>IF(ISBLANK(INDEX('Policy Characteristics'!B:B,MATCH($C1397,'Policy Characteristics'!$C:$C,0))),"",INDEX('Policy Characteristics'!B:B,MATCH($C1397,'Policy Characteristics'!$C:$C,0)))</f>
        <v>Industry Energy Efficiency Standards</v>
      </c>
      <c r="C1397" s="354" t="str">
        <f t="shared" si="50"/>
        <v>Percentage Improvement in Eqpt Efficiency Standards above BAU</v>
      </c>
      <c r="D1397" s="348" t="s">
        <v>794</v>
      </c>
      <c r="E1397" s="253" t="s">
        <v>867</v>
      </c>
      <c r="F1397" t="s">
        <v>795</v>
      </c>
      <c r="G1397" s="253" t="s">
        <v>868</v>
      </c>
      <c r="H1397" s="18">
        <v>1015</v>
      </c>
      <c r="I1397" s="367" t="s">
        <v>670</v>
      </c>
      <c r="J1397" s="368" t="str">
        <f>IF(ISBLANK(INDEX('Policy Characteristics'!D:D,MATCH($C1397,'Policy Characteristics'!$C:$C,0))),"",INDEX('Policy Characteristics'!D:D,MATCH($C1397,'Policy Characteristics'!$C:$C,0)))</f>
        <v>Industry Energy Efficiency Standards</v>
      </c>
      <c r="K1397" s="354" t="str">
        <f>IF(ISBLANK(INDEX('Policy Characteristics'!E:E,MATCH($C1397,'Policy Characteristics'!$C:$C,0))),"",INDEX('Policy Characteristics'!E:E,MATCH($C1397,'Policy Characteristics'!$C:$C,0)))</f>
        <v>indst efficiency standards</v>
      </c>
      <c r="L1397" s="222">
        <f>IF(ISBLANK(INDEX('Policy Characteristics'!F:F,MATCH($C1397,'Policy Characteristics'!$C:$C,0))),"",INDEX('Policy Characteristics'!F:F,MATCH($C1397,'Policy Characteristics'!$C:$C,0)))</f>
        <v>0</v>
      </c>
      <c r="M1397" s="222">
        <f>IF(ISBLANK(INDEX('Policy Characteristics'!G:G,MATCH($C1397,'Policy Characteristics'!$C:$C,0))),"",INDEX('Policy Characteristics'!G:G,MATCH($C1397,'Policy Characteristics'!$C:$C,0)))</f>
        <v>0.25</v>
      </c>
      <c r="N1397" s="222">
        <f>IF(ISBLANK(INDEX('Policy Characteristics'!H:H,MATCH($C1397,'Policy Characteristics'!$C:$C,0))),"",INDEX('Policy Characteristics'!H:H,MATCH($C1397,'Policy Characteristics'!$C:$C,0)))</f>
        <v>0.01</v>
      </c>
      <c r="O1397" s="354" t="str">
        <f>IF(ISBLANK(INDEX('Policy Characteristics'!I:I,MATCH($C1397,'Policy Characteristics'!$C:$C,0))),"",INDEX('Policy Characteristics'!I:I,MATCH($C1397,'Policy Characteristics'!$C:$C,0)))</f>
        <v>% reduction in energy use</v>
      </c>
      <c r="P1397" s="354"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7" s="354" t="str">
        <f>IF(ISBLANK(INDEX('Policy Characteristics'!K:K,MATCH($C1397,'Policy Characteristics'!$C:$C,0))),"",INDEX('Policy Characteristics'!K:K,MATCH($C1397,'Policy Characteristics'!$C:$C,0)))</f>
        <v>industry-ag-main.html#eff-stds</v>
      </c>
      <c r="R1397" s="354" t="str">
        <f>IF(ISBLANK(INDEX('Policy Characteristics'!L:L,MATCH($C1397,'Policy Characteristics'!$C:$C,0))),"",INDEX('Policy Characteristics'!L:L,MATCH($C1397,'Policy Characteristics'!$C:$C,0)))</f>
        <v>industry-energy-efficiency-standards.html</v>
      </c>
    </row>
    <row r="1398" spans="1:18" s="354" customFormat="1" ht="19.899999999999999" customHeight="1">
      <c r="A1398" s="354" t="str">
        <f>IF(ISBLANK(INDEX('Policy Characteristics'!A:A,MATCH($C1398,'Policy Characteristics'!$C:$C,0))),"",INDEX('Policy Characteristics'!A:A,MATCH($C1398,'Policy Characteristics'!$C:$C,0)))</f>
        <v>Industry</v>
      </c>
      <c r="B1398" s="366" t="str">
        <f>IF(ISBLANK(INDEX('Policy Characteristics'!B:B,MATCH($C1398,'Policy Characteristics'!$C:$C,0))),"",INDEX('Policy Characteristics'!B:B,MATCH($C1398,'Policy Characteristics'!$C:$C,0)))</f>
        <v>Industry Energy Efficiency Standards</v>
      </c>
      <c r="C1398" s="354" t="str">
        <f t="shared" si="50"/>
        <v>Percentage Improvement in Eqpt Efficiency Standards above BAU</v>
      </c>
      <c r="D1398" s="348" t="s">
        <v>794</v>
      </c>
      <c r="E1398" s="253" t="s">
        <v>869</v>
      </c>
      <c r="F1398" t="s">
        <v>795</v>
      </c>
      <c r="G1398" s="253" t="s">
        <v>870</v>
      </c>
      <c r="H1398" s="18">
        <v>1016</v>
      </c>
      <c r="I1398" s="367" t="s">
        <v>670</v>
      </c>
      <c r="J1398" s="368" t="str">
        <f>IF(ISBLANK(INDEX('Policy Characteristics'!D:D,MATCH($C1398,'Policy Characteristics'!$C:$C,0))),"",INDEX('Policy Characteristics'!D:D,MATCH($C1398,'Policy Characteristics'!$C:$C,0)))</f>
        <v>Industry Energy Efficiency Standards</v>
      </c>
      <c r="K1398" s="354" t="str">
        <f>IF(ISBLANK(INDEX('Policy Characteristics'!E:E,MATCH($C1398,'Policy Characteristics'!$C:$C,0))),"",INDEX('Policy Characteristics'!E:E,MATCH($C1398,'Policy Characteristics'!$C:$C,0)))</f>
        <v>indst efficiency standards</v>
      </c>
      <c r="L1398" s="222">
        <f>IF(ISBLANK(INDEX('Policy Characteristics'!F:F,MATCH($C1398,'Policy Characteristics'!$C:$C,0))),"",INDEX('Policy Characteristics'!F:F,MATCH($C1398,'Policy Characteristics'!$C:$C,0)))</f>
        <v>0</v>
      </c>
      <c r="M1398" s="222">
        <f>IF(ISBLANK(INDEX('Policy Characteristics'!G:G,MATCH($C1398,'Policy Characteristics'!$C:$C,0))),"",INDEX('Policy Characteristics'!G:G,MATCH($C1398,'Policy Characteristics'!$C:$C,0)))</f>
        <v>0.25</v>
      </c>
      <c r="N1398" s="222">
        <f>IF(ISBLANK(INDEX('Policy Characteristics'!H:H,MATCH($C1398,'Policy Characteristics'!$C:$C,0))),"",INDEX('Policy Characteristics'!H:H,MATCH($C1398,'Policy Characteristics'!$C:$C,0)))</f>
        <v>0.01</v>
      </c>
      <c r="O1398" s="354" t="str">
        <f>IF(ISBLANK(INDEX('Policy Characteristics'!I:I,MATCH($C1398,'Policy Characteristics'!$C:$C,0))),"",INDEX('Policy Characteristics'!I:I,MATCH($C1398,'Policy Characteristics'!$C:$C,0)))</f>
        <v>% reduction in energy use</v>
      </c>
      <c r="P1398" s="354"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8" s="354" t="str">
        <f>IF(ISBLANK(INDEX('Policy Characteristics'!K:K,MATCH($C1398,'Policy Characteristics'!$C:$C,0))),"",INDEX('Policy Characteristics'!K:K,MATCH($C1398,'Policy Characteristics'!$C:$C,0)))</f>
        <v>industry-ag-main.html#eff-stds</v>
      </c>
      <c r="R1398" s="354" t="str">
        <f>IF(ISBLANK(INDEX('Policy Characteristics'!L:L,MATCH($C1398,'Policy Characteristics'!$C:$C,0))),"",INDEX('Policy Characteristics'!L:L,MATCH($C1398,'Policy Characteristics'!$C:$C,0)))</f>
        <v>industry-energy-efficiency-standards.html</v>
      </c>
    </row>
    <row r="1399" spans="1:18" s="354" customFormat="1" ht="19.899999999999999" customHeight="1">
      <c r="A1399" s="354" t="str">
        <f>IF(ISBLANK(INDEX('Policy Characteristics'!A:A,MATCH($C1399,'Policy Characteristics'!$C:$C,0))),"",INDEX('Policy Characteristics'!A:A,MATCH($C1399,'Policy Characteristics'!$C:$C,0)))</f>
        <v>Industry</v>
      </c>
      <c r="B1399" s="366" t="str">
        <f>IF(ISBLANK(INDEX('Policy Characteristics'!B:B,MATCH($C1399,'Policy Characteristics'!$C:$C,0))),"",INDEX('Policy Characteristics'!B:B,MATCH($C1399,'Policy Characteristics'!$C:$C,0)))</f>
        <v>Industry Energy Efficiency Standards</v>
      </c>
      <c r="C1399" s="354" t="str">
        <f t="shared" si="50"/>
        <v>Percentage Improvement in Eqpt Efficiency Standards above BAU</v>
      </c>
      <c r="D1399" s="348" t="s">
        <v>794</v>
      </c>
      <c r="E1399" s="253" t="s">
        <v>871</v>
      </c>
      <c r="F1399" t="s">
        <v>795</v>
      </c>
      <c r="G1399" s="253" t="s">
        <v>872</v>
      </c>
      <c r="H1399" s="18">
        <v>1017</v>
      </c>
      <c r="I1399" s="367" t="s">
        <v>680</v>
      </c>
      <c r="J1399" s="368" t="str">
        <f>IF(ISBLANK(INDEX('Policy Characteristics'!D:D,MATCH($C1399,'Policy Characteristics'!$C:$C,0))),"",INDEX('Policy Characteristics'!D:D,MATCH($C1399,'Policy Characteristics'!$C:$C,0)))</f>
        <v>Industry Energy Efficiency Standards</v>
      </c>
      <c r="K1399" s="354" t="str">
        <f>IF(ISBLANK(INDEX('Policy Characteristics'!E:E,MATCH($C1399,'Policy Characteristics'!$C:$C,0))),"",INDEX('Policy Characteristics'!E:E,MATCH($C1399,'Policy Characteristics'!$C:$C,0)))</f>
        <v>indst efficiency standards</v>
      </c>
      <c r="L1399" s="222">
        <f>IF(ISBLANK(INDEX('Policy Characteristics'!F:F,MATCH($C1399,'Policy Characteristics'!$C:$C,0))),"",INDEX('Policy Characteristics'!F:F,MATCH($C1399,'Policy Characteristics'!$C:$C,0)))</f>
        <v>0</v>
      </c>
      <c r="M1399" s="222">
        <f>IF(ISBLANK(INDEX('Policy Characteristics'!G:G,MATCH($C1399,'Policy Characteristics'!$C:$C,0))),"",INDEX('Policy Characteristics'!G:G,MATCH($C1399,'Policy Characteristics'!$C:$C,0)))</f>
        <v>0.25</v>
      </c>
      <c r="N1399" s="222">
        <f>IF(ISBLANK(INDEX('Policy Characteristics'!H:H,MATCH($C1399,'Policy Characteristics'!$C:$C,0))),"",INDEX('Policy Characteristics'!H:H,MATCH($C1399,'Policy Characteristics'!$C:$C,0)))</f>
        <v>0.01</v>
      </c>
      <c r="O1399" s="354" t="str">
        <f>IF(ISBLANK(INDEX('Policy Characteristics'!I:I,MATCH($C1399,'Policy Characteristics'!$C:$C,0))),"",INDEX('Policy Characteristics'!I:I,MATCH($C1399,'Policy Characteristics'!$C:$C,0)))</f>
        <v>% reduction in energy use</v>
      </c>
      <c r="P1399" s="354"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9" s="354" t="str">
        <f>IF(ISBLANK(INDEX('Policy Characteristics'!K:K,MATCH($C1399,'Policy Characteristics'!$C:$C,0))),"",INDEX('Policy Characteristics'!K:K,MATCH($C1399,'Policy Characteristics'!$C:$C,0)))</f>
        <v>industry-ag-main.html#eff-stds</v>
      </c>
      <c r="R1399" s="354" t="str">
        <f>IF(ISBLANK(INDEX('Policy Characteristics'!L:L,MATCH($C1399,'Policy Characteristics'!$C:$C,0))),"",INDEX('Policy Characteristics'!L:L,MATCH($C1399,'Policy Characteristics'!$C:$C,0)))</f>
        <v>industry-energy-efficiency-standards.html</v>
      </c>
    </row>
    <row r="1400" spans="1:18" s="354" customFormat="1" ht="19.899999999999999" customHeight="1">
      <c r="A1400" s="354" t="str">
        <f>IF(ISBLANK(INDEX('Policy Characteristics'!A:A,MATCH($C1400,'Policy Characteristics'!$C:$C,0))),"",INDEX('Policy Characteristics'!A:A,MATCH($C1400,'Policy Characteristics'!$C:$C,0)))</f>
        <v>Industry</v>
      </c>
      <c r="B1400" s="366" t="str">
        <f>IF(ISBLANK(INDEX('Policy Characteristics'!B:B,MATCH($C1400,'Policy Characteristics'!$C:$C,0))),"",INDEX('Policy Characteristics'!B:B,MATCH($C1400,'Policy Characteristics'!$C:$C,0)))</f>
        <v>Industry Energy Efficiency Standards</v>
      </c>
      <c r="C1400" s="354" t="str">
        <f t="shared" si="50"/>
        <v>Percentage Improvement in Eqpt Efficiency Standards above BAU</v>
      </c>
      <c r="D1400" s="348" t="s">
        <v>796</v>
      </c>
      <c r="E1400" s="253" t="s">
        <v>853</v>
      </c>
      <c r="F1400" t="s">
        <v>797</v>
      </c>
      <c r="G1400" s="253" t="s">
        <v>854</v>
      </c>
      <c r="H1400" s="18">
        <v>1018</v>
      </c>
      <c r="I1400" s="367" t="s">
        <v>670</v>
      </c>
      <c r="J1400" s="368" t="str">
        <f>IF(ISBLANK(INDEX('Policy Characteristics'!D:D,MATCH($C1400,'Policy Characteristics'!$C:$C,0))),"",INDEX('Policy Characteristics'!D:D,MATCH($C1400,'Policy Characteristics'!$C:$C,0)))</f>
        <v>Industry Energy Efficiency Standards</v>
      </c>
      <c r="K1400" s="354" t="str">
        <f>IF(ISBLANK(INDEX('Policy Characteristics'!E:E,MATCH($C1400,'Policy Characteristics'!$C:$C,0))),"",INDEX('Policy Characteristics'!E:E,MATCH($C1400,'Policy Characteristics'!$C:$C,0)))</f>
        <v>indst efficiency standards</v>
      </c>
      <c r="L1400" s="222">
        <f>IF(ISBLANK(INDEX('Policy Characteristics'!F:F,MATCH($C1400,'Policy Characteristics'!$C:$C,0))),"",INDEX('Policy Characteristics'!F:F,MATCH($C1400,'Policy Characteristics'!$C:$C,0)))</f>
        <v>0</v>
      </c>
      <c r="M1400" s="222">
        <f>IF(ISBLANK(INDEX('Policy Characteristics'!G:G,MATCH($C1400,'Policy Characteristics'!$C:$C,0))),"",INDEX('Policy Characteristics'!G:G,MATCH($C1400,'Policy Characteristics'!$C:$C,0)))</f>
        <v>0.25</v>
      </c>
      <c r="N1400" s="222">
        <f>IF(ISBLANK(INDEX('Policy Characteristics'!H:H,MATCH($C1400,'Policy Characteristics'!$C:$C,0))),"",INDEX('Policy Characteristics'!H:H,MATCH($C1400,'Policy Characteristics'!$C:$C,0)))</f>
        <v>0.01</v>
      </c>
      <c r="O1400" s="354" t="str">
        <f>IF(ISBLANK(INDEX('Policy Characteristics'!I:I,MATCH($C1400,'Policy Characteristics'!$C:$C,0))),"",INDEX('Policy Characteristics'!I:I,MATCH($C1400,'Policy Characteristics'!$C:$C,0)))</f>
        <v>% reduction in energy use</v>
      </c>
      <c r="P1400" s="354"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0" s="354" t="str">
        <f>IF(ISBLANK(INDEX('Policy Characteristics'!K:K,MATCH($C1400,'Policy Characteristics'!$C:$C,0))),"",INDEX('Policy Characteristics'!K:K,MATCH($C1400,'Policy Characteristics'!$C:$C,0)))</f>
        <v>industry-ag-main.html#eff-stds</v>
      </c>
      <c r="R1400" s="354" t="str">
        <f>IF(ISBLANK(INDEX('Policy Characteristics'!L:L,MATCH($C1400,'Policy Characteristics'!$C:$C,0))),"",INDEX('Policy Characteristics'!L:L,MATCH($C1400,'Policy Characteristics'!$C:$C,0)))</f>
        <v>industry-energy-efficiency-standards.html</v>
      </c>
    </row>
    <row r="1401" spans="1:18" s="354" customFormat="1" ht="19.899999999999999" customHeight="1">
      <c r="A1401" s="354" t="str">
        <f>IF(ISBLANK(INDEX('Policy Characteristics'!A:A,MATCH($C1401,'Policy Characteristics'!$C:$C,0))),"",INDEX('Policy Characteristics'!A:A,MATCH($C1401,'Policy Characteristics'!$C:$C,0)))</f>
        <v>Industry</v>
      </c>
      <c r="B1401" s="366" t="str">
        <f>IF(ISBLANK(INDEX('Policy Characteristics'!B:B,MATCH($C1401,'Policy Characteristics'!$C:$C,0))),"",INDEX('Policy Characteristics'!B:B,MATCH($C1401,'Policy Characteristics'!$C:$C,0)))</f>
        <v>Industry Energy Efficiency Standards</v>
      </c>
      <c r="C1401" s="354" t="str">
        <f t="shared" si="50"/>
        <v>Percentage Improvement in Eqpt Efficiency Standards above BAU</v>
      </c>
      <c r="D1401" s="348" t="s">
        <v>796</v>
      </c>
      <c r="E1401" s="253" t="s">
        <v>855</v>
      </c>
      <c r="F1401" t="s">
        <v>797</v>
      </c>
      <c r="G1401" s="253" t="s">
        <v>856</v>
      </c>
      <c r="H1401" s="18">
        <v>1019</v>
      </c>
      <c r="I1401" s="367" t="s">
        <v>670</v>
      </c>
      <c r="J1401" s="368" t="str">
        <f>IF(ISBLANK(INDEX('Policy Characteristics'!D:D,MATCH($C1401,'Policy Characteristics'!$C:$C,0))),"",INDEX('Policy Characteristics'!D:D,MATCH($C1401,'Policy Characteristics'!$C:$C,0)))</f>
        <v>Industry Energy Efficiency Standards</v>
      </c>
      <c r="K1401" s="354" t="str">
        <f>IF(ISBLANK(INDEX('Policy Characteristics'!E:E,MATCH($C1401,'Policy Characteristics'!$C:$C,0))),"",INDEX('Policy Characteristics'!E:E,MATCH($C1401,'Policy Characteristics'!$C:$C,0)))</f>
        <v>indst efficiency standards</v>
      </c>
      <c r="L1401" s="222">
        <f>IF(ISBLANK(INDEX('Policy Characteristics'!F:F,MATCH($C1401,'Policy Characteristics'!$C:$C,0))),"",INDEX('Policy Characteristics'!F:F,MATCH($C1401,'Policy Characteristics'!$C:$C,0)))</f>
        <v>0</v>
      </c>
      <c r="M1401" s="222">
        <f>IF(ISBLANK(INDEX('Policy Characteristics'!G:G,MATCH($C1401,'Policy Characteristics'!$C:$C,0))),"",INDEX('Policy Characteristics'!G:G,MATCH($C1401,'Policy Characteristics'!$C:$C,0)))</f>
        <v>0.25</v>
      </c>
      <c r="N1401" s="222">
        <f>IF(ISBLANK(INDEX('Policy Characteristics'!H:H,MATCH($C1401,'Policy Characteristics'!$C:$C,0))),"",INDEX('Policy Characteristics'!H:H,MATCH($C1401,'Policy Characteristics'!$C:$C,0)))</f>
        <v>0.01</v>
      </c>
      <c r="O1401" s="354" t="str">
        <f>IF(ISBLANK(INDEX('Policy Characteristics'!I:I,MATCH($C1401,'Policy Characteristics'!$C:$C,0))),"",INDEX('Policy Characteristics'!I:I,MATCH($C1401,'Policy Characteristics'!$C:$C,0)))</f>
        <v>% reduction in energy use</v>
      </c>
      <c r="P1401" s="354"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1" s="354" t="str">
        <f>IF(ISBLANK(INDEX('Policy Characteristics'!K:K,MATCH($C1401,'Policy Characteristics'!$C:$C,0))),"",INDEX('Policy Characteristics'!K:K,MATCH($C1401,'Policy Characteristics'!$C:$C,0)))</f>
        <v>industry-ag-main.html#eff-stds</v>
      </c>
      <c r="R1401" s="354" t="str">
        <f>IF(ISBLANK(INDEX('Policy Characteristics'!L:L,MATCH($C1401,'Policy Characteristics'!$C:$C,0))),"",INDEX('Policy Characteristics'!L:L,MATCH($C1401,'Policy Characteristics'!$C:$C,0)))</f>
        <v>industry-energy-efficiency-standards.html</v>
      </c>
    </row>
    <row r="1402" spans="1:18" s="354" customFormat="1" ht="19.899999999999999" customHeight="1">
      <c r="A1402" s="354" t="str">
        <f>IF(ISBLANK(INDEX('Policy Characteristics'!A:A,MATCH($C1402,'Policy Characteristics'!$C:$C,0))),"",INDEX('Policy Characteristics'!A:A,MATCH($C1402,'Policy Characteristics'!$C:$C,0)))</f>
        <v>Industry</v>
      </c>
      <c r="B1402" s="366" t="str">
        <f>IF(ISBLANK(INDEX('Policy Characteristics'!B:B,MATCH($C1402,'Policy Characteristics'!$C:$C,0))),"",INDEX('Policy Characteristics'!B:B,MATCH($C1402,'Policy Characteristics'!$C:$C,0)))</f>
        <v>Industry Energy Efficiency Standards</v>
      </c>
      <c r="C1402" s="354" t="str">
        <f t="shared" si="50"/>
        <v>Percentage Improvement in Eqpt Efficiency Standards above BAU</v>
      </c>
      <c r="D1402" s="348" t="s">
        <v>796</v>
      </c>
      <c r="E1402" s="253" t="s">
        <v>857</v>
      </c>
      <c r="F1402" t="s">
        <v>797</v>
      </c>
      <c r="G1402" s="253" t="s">
        <v>858</v>
      </c>
      <c r="H1402" s="18">
        <v>1020</v>
      </c>
      <c r="I1402" s="367" t="s">
        <v>670</v>
      </c>
      <c r="J1402" s="368" t="str">
        <f>IF(ISBLANK(INDEX('Policy Characteristics'!D:D,MATCH($C1402,'Policy Characteristics'!$C:$C,0))),"",INDEX('Policy Characteristics'!D:D,MATCH($C1402,'Policy Characteristics'!$C:$C,0)))</f>
        <v>Industry Energy Efficiency Standards</v>
      </c>
      <c r="K1402" s="354" t="str">
        <f>IF(ISBLANK(INDEX('Policy Characteristics'!E:E,MATCH($C1402,'Policy Characteristics'!$C:$C,0))),"",INDEX('Policy Characteristics'!E:E,MATCH($C1402,'Policy Characteristics'!$C:$C,0)))</f>
        <v>indst efficiency standards</v>
      </c>
      <c r="L1402" s="222">
        <f>IF(ISBLANK(INDEX('Policy Characteristics'!F:F,MATCH($C1402,'Policy Characteristics'!$C:$C,0))),"",INDEX('Policy Characteristics'!F:F,MATCH($C1402,'Policy Characteristics'!$C:$C,0)))</f>
        <v>0</v>
      </c>
      <c r="M1402" s="222">
        <f>IF(ISBLANK(INDEX('Policy Characteristics'!G:G,MATCH($C1402,'Policy Characteristics'!$C:$C,0))),"",INDEX('Policy Characteristics'!G:G,MATCH($C1402,'Policy Characteristics'!$C:$C,0)))</f>
        <v>0.25</v>
      </c>
      <c r="N1402" s="222">
        <f>IF(ISBLANK(INDEX('Policy Characteristics'!H:H,MATCH($C1402,'Policy Characteristics'!$C:$C,0))),"",INDEX('Policy Characteristics'!H:H,MATCH($C1402,'Policy Characteristics'!$C:$C,0)))</f>
        <v>0.01</v>
      </c>
      <c r="O1402" s="354" t="str">
        <f>IF(ISBLANK(INDEX('Policy Characteristics'!I:I,MATCH($C1402,'Policy Characteristics'!$C:$C,0))),"",INDEX('Policy Characteristics'!I:I,MATCH($C1402,'Policy Characteristics'!$C:$C,0)))</f>
        <v>% reduction in energy use</v>
      </c>
      <c r="P1402" s="354"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2" s="354" t="str">
        <f>IF(ISBLANK(INDEX('Policy Characteristics'!K:K,MATCH($C1402,'Policy Characteristics'!$C:$C,0))),"",INDEX('Policy Characteristics'!K:K,MATCH($C1402,'Policy Characteristics'!$C:$C,0)))</f>
        <v>industry-ag-main.html#eff-stds</v>
      </c>
      <c r="R1402" s="354" t="str">
        <f>IF(ISBLANK(INDEX('Policy Characteristics'!L:L,MATCH($C1402,'Policy Characteristics'!$C:$C,0))),"",INDEX('Policy Characteristics'!L:L,MATCH($C1402,'Policy Characteristics'!$C:$C,0)))</f>
        <v>industry-energy-efficiency-standards.html</v>
      </c>
    </row>
    <row r="1403" spans="1:18" s="354" customFormat="1" ht="19.899999999999999" customHeight="1">
      <c r="A1403" s="354" t="str">
        <f>IF(ISBLANK(INDEX('Policy Characteristics'!A:A,MATCH($C1403,'Policy Characteristics'!$C:$C,0))),"",INDEX('Policy Characteristics'!A:A,MATCH($C1403,'Policy Characteristics'!$C:$C,0)))</f>
        <v>Industry</v>
      </c>
      <c r="B1403" s="366" t="str">
        <f>IF(ISBLANK(INDEX('Policy Characteristics'!B:B,MATCH($C1403,'Policy Characteristics'!$C:$C,0))),"",INDEX('Policy Characteristics'!B:B,MATCH($C1403,'Policy Characteristics'!$C:$C,0)))</f>
        <v>Industry Energy Efficiency Standards</v>
      </c>
      <c r="C1403" s="354" t="str">
        <f t="shared" si="50"/>
        <v>Percentage Improvement in Eqpt Efficiency Standards above BAU</v>
      </c>
      <c r="D1403" s="348" t="s">
        <v>796</v>
      </c>
      <c r="E1403" s="253" t="s">
        <v>859</v>
      </c>
      <c r="F1403" t="s">
        <v>797</v>
      </c>
      <c r="G1403" s="253" t="s">
        <v>860</v>
      </c>
      <c r="H1403" s="18">
        <v>1021</v>
      </c>
      <c r="I1403" s="367" t="s">
        <v>680</v>
      </c>
      <c r="J1403" s="368" t="str">
        <f>IF(ISBLANK(INDEX('Policy Characteristics'!D:D,MATCH($C1403,'Policy Characteristics'!$C:$C,0))),"",INDEX('Policy Characteristics'!D:D,MATCH($C1403,'Policy Characteristics'!$C:$C,0)))</f>
        <v>Industry Energy Efficiency Standards</v>
      </c>
      <c r="K1403" s="354" t="str">
        <f>IF(ISBLANK(INDEX('Policy Characteristics'!E:E,MATCH($C1403,'Policy Characteristics'!$C:$C,0))),"",INDEX('Policy Characteristics'!E:E,MATCH($C1403,'Policy Characteristics'!$C:$C,0)))</f>
        <v>indst efficiency standards</v>
      </c>
      <c r="L1403" s="222">
        <f>IF(ISBLANK(INDEX('Policy Characteristics'!F:F,MATCH($C1403,'Policy Characteristics'!$C:$C,0))),"",INDEX('Policy Characteristics'!F:F,MATCH($C1403,'Policy Characteristics'!$C:$C,0)))</f>
        <v>0</v>
      </c>
      <c r="M1403" s="222">
        <f>IF(ISBLANK(INDEX('Policy Characteristics'!G:G,MATCH($C1403,'Policy Characteristics'!$C:$C,0))),"",INDEX('Policy Characteristics'!G:G,MATCH($C1403,'Policy Characteristics'!$C:$C,0)))</f>
        <v>0.25</v>
      </c>
      <c r="N1403" s="222">
        <f>IF(ISBLANK(INDEX('Policy Characteristics'!H:H,MATCH($C1403,'Policy Characteristics'!$C:$C,0))),"",INDEX('Policy Characteristics'!H:H,MATCH($C1403,'Policy Characteristics'!$C:$C,0)))</f>
        <v>0.01</v>
      </c>
      <c r="O1403" s="354" t="str">
        <f>IF(ISBLANK(INDEX('Policy Characteristics'!I:I,MATCH($C1403,'Policy Characteristics'!$C:$C,0))),"",INDEX('Policy Characteristics'!I:I,MATCH($C1403,'Policy Characteristics'!$C:$C,0)))</f>
        <v>% reduction in energy use</v>
      </c>
      <c r="P1403" s="354"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3" s="354" t="str">
        <f>IF(ISBLANK(INDEX('Policy Characteristics'!K:K,MATCH($C1403,'Policy Characteristics'!$C:$C,0))),"",INDEX('Policy Characteristics'!K:K,MATCH($C1403,'Policy Characteristics'!$C:$C,0)))</f>
        <v>industry-ag-main.html#eff-stds</v>
      </c>
      <c r="R1403" s="354" t="str">
        <f>IF(ISBLANK(INDEX('Policy Characteristics'!L:L,MATCH($C1403,'Policy Characteristics'!$C:$C,0))),"",INDEX('Policy Characteristics'!L:L,MATCH($C1403,'Policy Characteristics'!$C:$C,0)))</f>
        <v>industry-energy-efficiency-standards.html</v>
      </c>
    </row>
    <row r="1404" spans="1:18" s="354" customFormat="1" ht="19.899999999999999" customHeight="1">
      <c r="A1404" s="354" t="str">
        <f>IF(ISBLANK(INDEX('Policy Characteristics'!A:A,MATCH($C1404,'Policy Characteristics'!$C:$C,0))),"",INDEX('Policy Characteristics'!A:A,MATCH($C1404,'Policy Characteristics'!$C:$C,0)))</f>
        <v>Industry</v>
      </c>
      <c r="B1404" s="366" t="str">
        <f>IF(ISBLANK(INDEX('Policy Characteristics'!B:B,MATCH($C1404,'Policy Characteristics'!$C:$C,0))),"",INDEX('Policy Characteristics'!B:B,MATCH($C1404,'Policy Characteristics'!$C:$C,0)))</f>
        <v>Industry Energy Efficiency Standards</v>
      </c>
      <c r="C1404" s="354" t="str">
        <f t="shared" si="50"/>
        <v>Percentage Improvement in Eqpt Efficiency Standards above BAU</v>
      </c>
      <c r="D1404" s="348" t="s">
        <v>796</v>
      </c>
      <c r="E1404" s="253" t="s">
        <v>861</v>
      </c>
      <c r="F1404" t="s">
        <v>797</v>
      </c>
      <c r="G1404" s="253" t="s">
        <v>862</v>
      </c>
      <c r="H1404" s="18">
        <v>1022</v>
      </c>
      <c r="I1404" s="367" t="s">
        <v>670</v>
      </c>
      <c r="J1404" s="368" t="str">
        <f>IF(ISBLANK(INDEX('Policy Characteristics'!D:D,MATCH($C1404,'Policy Characteristics'!$C:$C,0))),"",INDEX('Policy Characteristics'!D:D,MATCH($C1404,'Policy Characteristics'!$C:$C,0)))</f>
        <v>Industry Energy Efficiency Standards</v>
      </c>
      <c r="K1404" s="354" t="str">
        <f>IF(ISBLANK(INDEX('Policy Characteristics'!E:E,MATCH($C1404,'Policy Characteristics'!$C:$C,0))),"",INDEX('Policy Characteristics'!E:E,MATCH($C1404,'Policy Characteristics'!$C:$C,0)))</f>
        <v>indst efficiency standards</v>
      </c>
      <c r="L1404" s="222">
        <f>IF(ISBLANK(INDEX('Policy Characteristics'!F:F,MATCH($C1404,'Policy Characteristics'!$C:$C,0))),"",INDEX('Policy Characteristics'!F:F,MATCH($C1404,'Policy Characteristics'!$C:$C,0)))</f>
        <v>0</v>
      </c>
      <c r="M1404" s="222">
        <f>IF(ISBLANK(INDEX('Policy Characteristics'!G:G,MATCH($C1404,'Policy Characteristics'!$C:$C,0))),"",INDEX('Policy Characteristics'!G:G,MATCH($C1404,'Policy Characteristics'!$C:$C,0)))</f>
        <v>0.25</v>
      </c>
      <c r="N1404" s="222">
        <f>IF(ISBLANK(INDEX('Policy Characteristics'!H:H,MATCH($C1404,'Policy Characteristics'!$C:$C,0))),"",INDEX('Policy Characteristics'!H:H,MATCH($C1404,'Policy Characteristics'!$C:$C,0)))</f>
        <v>0.01</v>
      </c>
      <c r="O1404" s="354" t="str">
        <f>IF(ISBLANK(INDEX('Policy Characteristics'!I:I,MATCH($C1404,'Policy Characteristics'!$C:$C,0))),"",INDEX('Policy Characteristics'!I:I,MATCH($C1404,'Policy Characteristics'!$C:$C,0)))</f>
        <v>% reduction in energy use</v>
      </c>
      <c r="P1404" s="354"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4" s="354" t="str">
        <f>IF(ISBLANK(INDEX('Policy Characteristics'!K:K,MATCH($C1404,'Policy Characteristics'!$C:$C,0))),"",INDEX('Policy Characteristics'!K:K,MATCH($C1404,'Policy Characteristics'!$C:$C,0)))</f>
        <v>industry-ag-main.html#eff-stds</v>
      </c>
      <c r="R1404" s="354" t="str">
        <f>IF(ISBLANK(INDEX('Policy Characteristics'!L:L,MATCH($C1404,'Policy Characteristics'!$C:$C,0))),"",INDEX('Policy Characteristics'!L:L,MATCH($C1404,'Policy Characteristics'!$C:$C,0)))</f>
        <v>industry-energy-efficiency-standards.html</v>
      </c>
    </row>
    <row r="1405" spans="1:18" s="354" customFormat="1" ht="19.899999999999999" customHeight="1">
      <c r="A1405" s="354" t="str">
        <f>IF(ISBLANK(INDEX('Policy Characteristics'!A:A,MATCH($C1405,'Policy Characteristics'!$C:$C,0))),"",INDEX('Policy Characteristics'!A:A,MATCH($C1405,'Policy Characteristics'!$C:$C,0)))</f>
        <v>Industry</v>
      </c>
      <c r="B1405" s="366" t="str">
        <f>IF(ISBLANK(INDEX('Policy Characteristics'!B:B,MATCH($C1405,'Policy Characteristics'!$C:$C,0))),"",INDEX('Policy Characteristics'!B:B,MATCH($C1405,'Policy Characteristics'!$C:$C,0)))</f>
        <v>Industry Energy Efficiency Standards</v>
      </c>
      <c r="C1405" s="354" t="str">
        <f t="shared" ref="C1405:C1468" si="51">C$1340</f>
        <v>Percentage Improvement in Eqpt Efficiency Standards above BAU</v>
      </c>
      <c r="D1405" s="348" t="s">
        <v>796</v>
      </c>
      <c r="E1405" s="253" t="s">
        <v>863</v>
      </c>
      <c r="F1405" t="s">
        <v>797</v>
      </c>
      <c r="G1405" s="253" t="s">
        <v>864</v>
      </c>
      <c r="H1405" s="18">
        <v>1023</v>
      </c>
      <c r="I1405" s="367" t="s">
        <v>680</v>
      </c>
      <c r="J1405" s="368" t="str">
        <f>IF(ISBLANK(INDEX('Policy Characteristics'!D:D,MATCH($C1405,'Policy Characteristics'!$C:$C,0))),"",INDEX('Policy Characteristics'!D:D,MATCH($C1405,'Policy Characteristics'!$C:$C,0)))</f>
        <v>Industry Energy Efficiency Standards</v>
      </c>
      <c r="K1405" s="354" t="str">
        <f>IF(ISBLANK(INDEX('Policy Characteristics'!E:E,MATCH($C1405,'Policy Characteristics'!$C:$C,0))),"",INDEX('Policy Characteristics'!E:E,MATCH($C1405,'Policy Characteristics'!$C:$C,0)))</f>
        <v>indst efficiency standards</v>
      </c>
      <c r="L1405" s="222">
        <f>IF(ISBLANK(INDEX('Policy Characteristics'!F:F,MATCH($C1405,'Policy Characteristics'!$C:$C,0))),"",INDEX('Policy Characteristics'!F:F,MATCH($C1405,'Policy Characteristics'!$C:$C,0)))</f>
        <v>0</v>
      </c>
      <c r="M1405" s="222">
        <f>IF(ISBLANK(INDEX('Policy Characteristics'!G:G,MATCH($C1405,'Policy Characteristics'!$C:$C,0))),"",INDEX('Policy Characteristics'!G:G,MATCH($C1405,'Policy Characteristics'!$C:$C,0)))</f>
        <v>0.25</v>
      </c>
      <c r="N1405" s="222">
        <f>IF(ISBLANK(INDEX('Policy Characteristics'!H:H,MATCH($C1405,'Policy Characteristics'!$C:$C,0))),"",INDEX('Policy Characteristics'!H:H,MATCH($C1405,'Policy Characteristics'!$C:$C,0)))</f>
        <v>0.01</v>
      </c>
      <c r="O1405" s="354" t="str">
        <f>IF(ISBLANK(INDEX('Policy Characteristics'!I:I,MATCH($C1405,'Policy Characteristics'!$C:$C,0))),"",INDEX('Policy Characteristics'!I:I,MATCH($C1405,'Policy Characteristics'!$C:$C,0)))</f>
        <v>% reduction in energy use</v>
      </c>
      <c r="P1405" s="354"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5" s="354" t="str">
        <f>IF(ISBLANK(INDEX('Policy Characteristics'!K:K,MATCH($C1405,'Policy Characteristics'!$C:$C,0))),"",INDEX('Policy Characteristics'!K:K,MATCH($C1405,'Policy Characteristics'!$C:$C,0)))</f>
        <v>industry-ag-main.html#eff-stds</v>
      </c>
      <c r="R1405" s="354" t="str">
        <f>IF(ISBLANK(INDEX('Policy Characteristics'!L:L,MATCH($C1405,'Policy Characteristics'!$C:$C,0))),"",INDEX('Policy Characteristics'!L:L,MATCH($C1405,'Policy Characteristics'!$C:$C,0)))</f>
        <v>industry-energy-efficiency-standards.html</v>
      </c>
    </row>
    <row r="1406" spans="1:18" s="354" customFormat="1" ht="19.899999999999999" customHeight="1">
      <c r="A1406" s="354" t="str">
        <f>IF(ISBLANK(INDEX('Policy Characteristics'!A:A,MATCH($C1406,'Policy Characteristics'!$C:$C,0))),"",INDEX('Policy Characteristics'!A:A,MATCH($C1406,'Policy Characteristics'!$C:$C,0)))</f>
        <v>Industry</v>
      </c>
      <c r="B1406" s="366" t="str">
        <f>IF(ISBLANK(INDEX('Policy Characteristics'!B:B,MATCH($C1406,'Policy Characteristics'!$C:$C,0))),"",INDEX('Policy Characteristics'!B:B,MATCH($C1406,'Policy Characteristics'!$C:$C,0)))</f>
        <v>Industry Energy Efficiency Standards</v>
      </c>
      <c r="C1406" s="354" t="str">
        <f t="shared" si="51"/>
        <v>Percentage Improvement in Eqpt Efficiency Standards above BAU</v>
      </c>
      <c r="D1406" s="348" t="s">
        <v>796</v>
      </c>
      <c r="E1406" s="253" t="s">
        <v>865</v>
      </c>
      <c r="F1406" t="s">
        <v>797</v>
      </c>
      <c r="G1406" s="253" t="s">
        <v>866</v>
      </c>
      <c r="H1406" s="18">
        <v>1024</v>
      </c>
      <c r="I1406" s="367" t="s">
        <v>680</v>
      </c>
      <c r="J1406" s="368" t="str">
        <f>IF(ISBLANK(INDEX('Policy Characteristics'!D:D,MATCH($C1406,'Policy Characteristics'!$C:$C,0))),"",INDEX('Policy Characteristics'!D:D,MATCH($C1406,'Policy Characteristics'!$C:$C,0)))</f>
        <v>Industry Energy Efficiency Standards</v>
      </c>
      <c r="K1406" s="354" t="str">
        <f>IF(ISBLANK(INDEX('Policy Characteristics'!E:E,MATCH($C1406,'Policy Characteristics'!$C:$C,0))),"",INDEX('Policy Characteristics'!E:E,MATCH($C1406,'Policy Characteristics'!$C:$C,0)))</f>
        <v>indst efficiency standards</v>
      </c>
      <c r="L1406" s="222">
        <f>IF(ISBLANK(INDEX('Policy Characteristics'!F:F,MATCH($C1406,'Policy Characteristics'!$C:$C,0))),"",INDEX('Policy Characteristics'!F:F,MATCH($C1406,'Policy Characteristics'!$C:$C,0)))</f>
        <v>0</v>
      </c>
      <c r="M1406" s="222">
        <f>IF(ISBLANK(INDEX('Policy Characteristics'!G:G,MATCH($C1406,'Policy Characteristics'!$C:$C,0))),"",INDEX('Policy Characteristics'!G:G,MATCH($C1406,'Policy Characteristics'!$C:$C,0)))</f>
        <v>0.25</v>
      </c>
      <c r="N1406" s="222">
        <f>IF(ISBLANK(INDEX('Policy Characteristics'!H:H,MATCH($C1406,'Policy Characteristics'!$C:$C,0))),"",INDEX('Policy Characteristics'!H:H,MATCH($C1406,'Policy Characteristics'!$C:$C,0)))</f>
        <v>0.01</v>
      </c>
      <c r="O1406" s="354" t="str">
        <f>IF(ISBLANK(INDEX('Policy Characteristics'!I:I,MATCH($C1406,'Policy Characteristics'!$C:$C,0))),"",INDEX('Policy Characteristics'!I:I,MATCH($C1406,'Policy Characteristics'!$C:$C,0)))</f>
        <v>% reduction in energy use</v>
      </c>
      <c r="P1406" s="354"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6" s="354" t="str">
        <f>IF(ISBLANK(INDEX('Policy Characteristics'!K:K,MATCH($C1406,'Policy Characteristics'!$C:$C,0))),"",INDEX('Policy Characteristics'!K:K,MATCH($C1406,'Policy Characteristics'!$C:$C,0)))</f>
        <v>industry-ag-main.html#eff-stds</v>
      </c>
      <c r="R1406" s="354" t="str">
        <f>IF(ISBLANK(INDEX('Policy Characteristics'!L:L,MATCH($C1406,'Policy Characteristics'!$C:$C,0))),"",INDEX('Policy Characteristics'!L:L,MATCH($C1406,'Policy Characteristics'!$C:$C,0)))</f>
        <v>industry-energy-efficiency-standards.html</v>
      </c>
    </row>
    <row r="1407" spans="1:18" s="354" customFormat="1" ht="19.899999999999999" customHeight="1">
      <c r="A1407" s="354" t="str">
        <f>IF(ISBLANK(INDEX('Policy Characteristics'!A:A,MATCH($C1407,'Policy Characteristics'!$C:$C,0))),"",INDEX('Policy Characteristics'!A:A,MATCH($C1407,'Policy Characteristics'!$C:$C,0)))</f>
        <v>Industry</v>
      </c>
      <c r="B1407" s="366" t="str">
        <f>IF(ISBLANK(INDEX('Policy Characteristics'!B:B,MATCH($C1407,'Policy Characteristics'!$C:$C,0))),"",INDEX('Policy Characteristics'!B:B,MATCH($C1407,'Policy Characteristics'!$C:$C,0)))</f>
        <v>Industry Energy Efficiency Standards</v>
      </c>
      <c r="C1407" s="354" t="str">
        <f t="shared" si="51"/>
        <v>Percentage Improvement in Eqpt Efficiency Standards above BAU</v>
      </c>
      <c r="D1407" s="348" t="s">
        <v>796</v>
      </c>
      <c r="E1407" s="253" t="s">
        <v>867</v>
      </c>
      <c r="F1407" t="s">
        <v>797</v>
      </c>
      <c r="G1407" s="253" t="s">
        <v>868</v>
      </c>
      <c r="H1407" s="18">
        <v>1025</v>
      </c>
      <c r="I1407" s="367" t="s">
        <v>670</v>
      </c>
      <c r="J1407" s="368" t="str">
        <f>IF(ISBLANK(INDEX('Policy Characteristics'!D:D,MATCH($C1407,'Policy Characteristics'!$C:$C,0))),"",INDEX('Policy Characteristics'!D:D,MATCH($C1407,'Policy Characteristics'!$C:$C,0)))</f>
        <v>Industry Energy Efficiency Standards</v>
      </c>
      <c r="K1407" s="354" t="str">
        <f>IF(ISBLANK(INDEX('Policy Characteristics'!E:E,MATCH($C1407,'Policy Characteristics'!$C:$C,0))),"",INDEX('Policy Characteristics'!E:E,MATCH($C1407,'Policy Characteristics'!$C:$C,0)))</f>
        <v>indst efficiency standards</v>
      </c>
      <c r="L1407" s="222">
        <f>IF(ISBLANK(INDEX('Policy Characteristics'!F:F,MATCH($C1407,'Policy Characteristics'!$C:$C,0))),"",INDEX('Policy Characteristics'!F:F,MATCH($C1407,'Policy Characteristics'!$C:$C,0)))</f>
        <v>0</v>
      </c>
      <c r="M1407" s="222">
        <f>IF(ISBLANK(INDEX('Policy Characteristics'!G:G,MATCH($C1407,'Policy Characteristics'!$C:$C,0))),"",INDEX('Policy Characteristics'!G:G,MATCH($C1407,'Policy Characteristics'!$C:$C,0)))</f>
        <v>0.25</v>
      </c>
      <c r="N1407" s="222">
        <f>IF(ISBLANK(INDEX('Policy Characteristics'!H:H,MATCH($C1407,'Policy Characteristics'!$C:$C,0))),"",INDEX('Policy Characteristics'!H:H,MATCH($C1407,'Policy Characteristics'!$C:$C,0)))</f>
        <v>0.01</v>
      </c>
      <c r="O1407" s="354" t="str">
        <f>IF(ISBLANK(INDEX('Policy Characteristics'!I:I,MATCH($C1407,'Policy Characteristics'!$C:$C,0))),"",INDEX('Policy Characteristics'!I:I,MATCH($C1407,'Policy Characteristics'!$C:$C,0)))</f>
        <v>% reduction in energy use</v>
      </c>
      <c r="P1407" s="354"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7" s="354" t="str">
        <f>IF(ISBLANK(INDEX('Policy Characteristics'!K:K,MATCH($C1407,'Policy Characteristics'!$C:$C,0))),"",INDEX('Policy Characteristics'!K:K,MATCH($C1407,'Policy Characteristics'!$C:$C,0)))</f>
        <v>industry-ag-main.html#eff-stds</v>
      </c>
      <c r="R1407" s="354" t="str">
        <f>IF(ISBLANK(INDEX('Policy Characteristics'!L:L,MATCH($C1407,'Policy Characteristics'!$C:$C,0))),"",INDEX('Policy Characteristics'!L:L,MATCH($C1407,'Policy Characteristics'!$C:$C,0)))</f>
        <v>industry-energy-efficiency-standards.html</v>
      </c>
    </row>
    <row r="1408" spans="1:18" s="354" customFormat="1" ht="19.899999999999999" customHeight="1">
      <c r="A1408" s="354" t="str">
        <f>IF(ISBLANK(INDEX('Policy Characteristics'!A:A,MATCH($C1408,'Policy Characteristics'!$C:$C,0))),"",INDEX('Policy Characteristics'!A:A,MATCH($C1408,'Policy Characteristics'!$C:$C,0)))</f>
        <v>Industry</v>
      </c>
      <c r="B1408" s="366" t="str">
        <f>IF(ISBLANK(INDEX('Policy Characteristics'!B:B,MATCH($C1408,'Policy Characteristics'!$C:$C,0))),"",INDEX('Policy Characteristics'!B:B,MATCH($C1408,'Policy Characteristics'!$C:$C,0)))</f>
        <v>Industry Energy Efficiency Standards</v>
      </c>
      <c r="C1408" s="354" t="str">
        <f t="shared" si="51"/>
        <v>Percentage Improvement in Eqpt Efficiency Standards above BAU</v>
      </c>
      <c r="D1408" s="348" t="s">
        <v>796</v>
      </c>
      <c r="E1408" s="253" t="s">
        <v>869</v>
      </c>
      <c r="F1408" t="s">
        <v>797</v>
      </c>
      <c r="G1408" s="253" t="s">
        <v>870</v>
      </c>
      <c r="H1408" s="18">
        <v>1026</v>
      </c>
      <c r="I1408" s="367" t="s">
        <v>670</v>
      </c>
      <c r="J1408" s="368" t="str">
        <f>IF(ISBLANK(INDEX('Policy Characteristics'!D:D,MATCH($C1408,'Policy Characteristics'!$C:$C,0))),"",INDEX('Policy Characteristics'!D:D,MATCH($C1408,'Policy Characteristics'!$C:$C,0)))</f>
        <v>Industry Energy Efficiency Standards</v>
      </c>
      <c r="K1408" s="354" t="str">
        <f>IF(ISBLANK(INDEX('Policy Characteristics'!E:E,MATCH($C1408,'Policy Characteristics'!$C:$C,0))),"",INDEX('Policy Characteristics'!E:E,MATCH($C1408,'Policy Characteristics'!$C:$C,0)))</f>
        <v>indst efficiency standards</v>
      </c>
      <c r="L1408" s="222">
        <f>IF(ISBLANK(INDEX('Policy Characteristics'!F:F,MATCH($C1408,'Policy Characteristics'!$C:$C,0))),"",INDEX('Policy Characteristics'!F:F,MATCH($C1408,'Policy Characteristics'!$C:$C,0)))</f>
        <v>0</v>
      </c>
      <c r="M1408" s="222">
        <f>IF(ISBLANK(INDEX('Policy Characteristics'!G:G,MATCH($C1408,'Policy Characteristics'!$C:$C,0))),"",INDEX('Policy Characteristics'!G:G,MATCH($C1408,'Policy Characteristics'!$C:$C,0)))</f>
        <v>0.25</v>
      </c>
      <c r="N1408" s="222">
        <f>IF(ISBLANK(INDEX('Policy Characteristics'!H:H,MATCH($C1408,'Policy Characteristics'!$C:$C,0))),"",INDEX('Policy Characteristics'!H:H,MATCH($C1408,'Policy Characteristics'!$C:$C,0)))</f>
        <v>0.01</v>
      </c>
      <c r="O1408" s="354" t="str">
        <f>IF(ISBLANK(INDEX('Policy Characteristics'!I:I,MATCH($C1408,'Policy Characteristics'!$C:$C,0))),"",INDEX('Policy Characteristics'!I:I,MATCH($C1408,'Policy Characteristics'!$C:$C,0)))</f>
        <v>% reduction in energy use</v>
      </c>
      <c r="P1408" s="354"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8" s="354" t="str">
        <f>IF(ISBLANK(INDEX('Policy Characteristics'!K:K,MATCH($C1408,'Policy Characteristics'!$C:$C,0))),"",INDEX('Policy Characteristics'!K:K,MATCH($C1408,'Policy Characteristics'!$C:$C,0)))</f>
        <v>industry-ag-main.html#eff-stds</v>
      </c>
      <c r="R1408" s="354" t="str">
        <f>IF(ISBLANK(INDEX('Policy Characteristics'!L:L,MATCH($C1408,'Policy Characteristics'!$C:$C,0))),"",INDEX('Policy Characteristics'!L:L,MATCH($C1408,'Policy Characteristics'!$C:$C,0)))</f>
        <v>industry-energy-efficiency-standards.html</v>
      </c>
    </row>
    <row r="1409" spans="1:18" s="354" customFormat="1" ht="19.899999999999999" customHeight="1">
      <c r="A1409" s="354" t="str">
        <f>IF(ISBLANK(INDEX('Policy Characteristics'!A:A,MATCH($C1409,'Policy Characteristics'!$C:$C,0))),"",INDEX('Policy Characteristics'!A:A,MATCH($C1409,'Policy Characteristics'!$C:$C,0)))</f>
        <v>Industry</v>
      </c>
      <c r="B1409" s="366" t="str">
        <f>IF(ISBLANK(INDEX('Policy Characteristics'!B:B,MATCH($C1409,'Policy Characteristics'!$C:$C,0))),"",INDEX('Policy Characteristics'!B:B,MATCH($C1409,'Policy Characteristics'!$C:$C,0)))</f>
        <v>Industry Energy Efficiency Standards</v>
      </c>
      <c r="C1409" s="354" t="str">
        <f t="shared" si="51"/>
        <v>Percentage Improvement in Eqpt Efficiency Standards above BAU</v>
      </c>
      <c r="D1409" s="348" t="s">
        <v>796</v>
      </c>
      <c r="E1409" s="253" t="s">
        <v>871</v>
      </c>
      <c r="F1409" t="s">
        <v>797</v>
      </c>
      <c r="G1409" s="253" t="s">
        <v>872</v>
      </c>
      <c r="H1409" s="18">
        <v>1027</v>
      </c>
      <c r="I1409" s="367" t="s">
        <v>680</v>
      </c>
      <c r="J1409" s="368" t="str">
        <f>IF(ISBLANK(INDEX('Policy Characteristics'!D:D,MATCH($C1409,'Policy Characteristics'!$C:$C,0))),"",INDEX('Policy Characteristics'!D:D,MATCH($C1409,'Policy Characteristics'!$C:$C,0)))</f>
        <v>Industry Energy Efficiency Standards</v>
      </c>
      <c r="K1409" s="354" t="str">
        <f>IF(ISBLANK(INDEX('Policy Characteristics'!E:E,MATCH($C1409,'Policy Characteristics'!$C:$C,0))),"",INDEX('Policy Characteristics'!E:E,MATCH($C1409,'Policy Characteristics'!$C:$C,0)))</f>
        <v>indst efficiency standards</v>
      </c>
      <c r="L1409" s="222">
        <f>IF(ISBLANK(INDEX('Policy Characteristics'!F:F,MATCH($C1409,'Policy Characteristics'!$C:$C,0))),"",INDEX('Policy Characteristics'!F:F,MATCH($C1409,'Policy Characteristics'!$C:$C,0)))</f>
        <v>0</v>
      </c>
      <c r="M1409" s="222">
        <f>IF(ISBLANK(INDEX('Policy Characteristics'!G:G,MATCH($C1409,'Policy Characteristics'!$C:$C,0))),"",INDEX('Policy Characteristics'!G:G,MATCH($C1409,'Policy Characteristics'!$C:$C,0)))</f>
        <v>0.25</v>
      </c>
      <c r="N1409" s="222">
        <f>IF(ISBLANK(INDEX('Policy Characteristics'!H:H,MATCH($C1409,'Policy Characteristics'!$C:$C,0))),"",INDEX('Policy Characteristics'!H:H,MATCH($C1409,'Policy Characteristics'!$C:$C,0)))</f>
        <v>0.01</v>
      </c>
      <c r="O1409" s="354" t="str">
        <f>IF(ISBLANK(INDEX('Policy Characteristics'!I:I,MATCH($C1409,'Policy Characteristics'!$C:$C,0))),"",INDEX('Policy Characteristics'!I:I,MATCH($C1409,'Policy Characteristics'!$C:$C,0)))</f>
        <v>% reduction in energy use</v>
      </c>
      <c r="P1409" s="354"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9" s="354" t="str">
        <f>IF(ISBLANK(INDEX('Policy Characteristics'!K:K,MATCH($C1409,'Policy Characteristics'!$C:$C,0))),"",INDEX('Policy Characteristics'!K:K,MATCH($C1409,'Policy Characteristics'!$C:$C,0)))</f>
        <v>industry-ag-main.html#eff-stds</v>
      </c>
      <c r="R1409" s="354" t="str">
        <f>IF(ISBLANK(INDEX('Policy Characteristics'!L:L,MATCH($C1409,'Policy Characteristics'!$C:$C,0))),"",INDEX('Policy Characteristics'!L:L,MATCH($C1409,'Policy Characteristics'!$C:$C,0)))</f>
        <v>industry-energy-efficiency-standards.html</v>
      </c>
    </row>
    <row r="1410" spans="1:18" s="354" customFormat="1" ht="19.899999999999999" customHeight="1">
      <c r="A1410" s="354" t="str">
        <f>IF(ISBLANK(INDEX('Policy Characteristics'!A:A,MATCH($C1410,'Policy Characteristics'!$C:$C,0))),"",INDEX('Policy Characteristics'!A:A,MATCH($C1410,'Policy Characteristics'!$C:$C,0)))</f>
        <v>Industry</v>
      </c>
      <c r="B1410" s="366" t="str">
        <f>IF(ISBLANK(INDEX('Policy Characteristics'!B:B,MATCH($C1410,'Policy Characteristics'!$C:$C,0))),"",INDEX('Policy Characteristics'!B:B,MATCH($C1410,'Policy Characteristics'!$C:$C,0)))</f>
        <v>Industry Energy Efficiency Standards</v>
      </c>
      <c r="C1410" s="354" t="str">
        <f t="shared" si="51"/>
        <v>Percentage Improvement in Eqpt Efficiency Standards above BAU</v>
      </c>
      <c r="D1410" s="348" t="s">
        <v>798</v>
      </c>
      <c r="E1410" s="253" t="s">
        <v>853</v>
      </c>
      <c r="F1410" t="s">
        <v>799</v>
      </c>
      <c r="G1410" s="253" t="s">
        <v>854</v>
      </c>
      <c r="H1410" s="18">
        <v>1028</v>
      </c>
      <c r="I1410" s="367" t="s">
        <v>670</v>
      </c>
      <c r="J1410" s="368" t="str">
        <f>IF(ISBLANK(INDEX('Policy Characteristics'!D:D,MATCH($C1410,'Policy Characteristics'!$C:$C,0))),"",INDEX('Policy Characteristics'!D:D,MATCH($C1410,'Policy Characteristics'!$C:$C,0)))</f>
        <v>Industry Energy Efficiency Standards</v>
      </c>
      <c r="K1410" s="354" t="str">
        <f>IF(ISBLANK(INDEX('Policy Characteristics'!E:E,MATCH($C1410,'Policy Characteristics'!$C:$C,0))),"",INDEX('Policy Characteristics'!E:E,MATCH($C1410,'Policy Characteristics'!$C:$C,0)))</f>
        <v>indst efficiency standards</v>
      </c>
      <c r="L1410" s="222">
        <f>IF(ISBLANK(INDEX('Policy Characteristics'!F:F,MATCH($C1410,'Policy Characteristics'!$C:$C,0))),"",INDEX('Policy Characteristics'!F:F,MATCH($C1410,'Policy Characteristics'!$C:$C,0)))</f>
        <v>0</v>
      </c>
      <c r="M1410" s="222">
        <f>IF(ISBLANK(INDEX('Policy Characteristics'!G:G,MATCH($C1410,'Policy Characteristics'!$C:$C,0))),"",INDEX('Policy Characteristics'!G:G,MATCH($C1410,'Policy Characteristics'!$C:$C,0)))</f>
        <v>0.25</v>
      </c>
      <c r="N1410" s="222">
        <f>IF(ISBLANK(INDEX('Policy Characteristics'!H:H,MATCH($C1410,'Policy Characteristics'!$C:$C,0))),"",INDEX('Policy Characteristics'!H:H,MATCH($C1410,'Policy Characteristics'!$C:$C,0)))</f>
        <v>0.01</v>
      </c>
      <c r="O1410" s="354" t="str">
        <f>IF(ISBLANK(INDEX('Policy Characteristics'!I:I,MATCH($C1410,'Policy Characteristics'!$C:$C,0))),"",INDEX('Policy Characteristics'!I:I,MATCH($C1410,'Policy Characteristics'!$C:$C,0)))</f>
        <v>% reduction in energy use</v>
      </c>
      <c r="P1410" s="354"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0" s="354" t="str">
        <f>IF(ISBLANK(INDEX('Policy Characteristics'!K:K,MATCH($C1410,'Policy Characteristics'!$C:$C,0))),"",INDEX('Policy Characteristics'!K:K,MATCH($C1410,'Policy Characteristics'!$C:$C,0)))</f>
        <v>industry-ag-main.html#eff-stds</v>
      </c>
      <c r="R1410" s="354" t="str">
        <f>IF(ISBLANK(INDEX('Policy Characteristics'!L:L,MATCH($C1410,'Policy Characteristics'!$C:$C,0))),"",INDEX('Policy Characteristics'!L:L,MATCH($C1410,'Policy Characteristics'!$C:$C,0)))</f>
        <v>industry-energy-efficiency-standards.html</v>
      </c>
    </row>
    <row r="1411" spans="1:18" s="354" customFormat="1" ht="19.899999999999999" customHeight="1">
      <c r="A1411" s="354" t="str">
        <f>IF(ISBLANK(INDEX('Policy Characteristics'!A:A,MATCH($C1411,'Policy Characteristics'!$C:$C,0))),"",INDEX('Policy Characteristics'!A:A,MATCH($C1411,'Policy Characteristics'!$C:$C,0)))</f>
        <v>Industry</v>
      </c>
      <c r="B1411" s="366" t="str">
        <f>IF(ISBLANK(INDEX('Policy Characteristics'!B:B,MATCH($C1411,'Policy Characteristics'!$C:$C,0))),"",INDEX('Policy Characteristics'!B:B,MATCH($C1411,'Policy Characteristics'!$C:$C,0)))</f>
        <v>Industry Energy Efficiency Standards</v>
      </c>
      <c r="C1411" s="354" t="str">
        <f t="shared" si="51"/>
        <v>Percentage Improvement in Eqpt Efficiency Standards above BAU</v>
      </c>
      <c r="D1411" s="348" t="s">
        <v>798</v>
      </c>
      <c r="E1411" s="253" t="s">
        <v>855</v>
      </c>
      <c r="F1411" t="s">
        <v>799</v>
      </c>
      <c r="G1411" s="253" t="s">
        <v>856</v>
      </c>
      <c r="H1411" s="18">
        <v>1029</v>
      </c>
      <c r="I1411" s="367" t="s">
        <v>670</v>
      </c>
      <c r="J1411" s="368" t="str">
        <f>IF(ISBLANK(INDEX('Policy Characteristics'!D:D,MATCH($C1411,'Policy Characteristics'!$C:$C,0))),"",INDEX('Policy Characteristics'!D:D,MATCH($C1411,'Policy Characteristics'!$C:$C,0)))</f>
        <v>Industry Energy Efficiency Standards</v>
      </c>
      <c r="K1411" s="354" t="str">
        <f>IF(ISBLANK(INDEX('Policy Characteristics'!E:E,MATCH($C1411,'Policy Characteristics'!$C:$C,0))),"",INDEX('Policy Characteristics'!E:E,MATCH($C1411,'Policy Characteristics'!$C:$C,0)))</f>
        <v>indst efficiency standards</v>
      </c>
      <c r="L1411" s="222">
        <f>IF(ISBLANK(INDEX('Policy Characteristics'!F:F,MATCH($C1411,'Policy Characteristics'!$C:$C,0))),"",INDEX('Policy Characteristics'!F:F,MATCH($C1411,'Policy Characteristics'!$C:$C,0)))</f>
        <v>0</v>
      </c>
      <c r="M1411" s="222">
        <f>IF(ISBLANK(INDEX('Policy Characteristics'!G:G,MATCH($C1411,'Policy Characteristics'!$C:$C,0))),"",INDEX('Policy Characteristics'!G:G,MATCH($C1411,'Policy Characteristics'!$C:$C,0)))</f>
        <v>0.25</v>
      </c>
      <c r="N1411" s="222">
        <f>IF(ISBLANK(INDEX('Policy Characteristics'!H:H,MATCH($C1411,'Policy Characteristics'!$C:$C,0))),"",INDEX('Policy Characteristics'!H:H,MATCH($C1411,'Policy Characteristics'!$C:$C,0)))</f>
        <v>0.01</v>
      </c>
      <c r="O1411" s="354" t="str">
        <f>IF(ISBLANK(INDEX('Policy Characteristics'!I:I,MATCH($C1411,'Policy Characteristics'!$C:$C,0))),"",INDEX('Policy Characteristics'!I:I,MATCH($C1411,'Policy Characteristics'!$C:$C,0)))</f>
        <v>% reduction in energy use</v>
      </c>
      <c r="P1411" s="354"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1" s="354" t="str">
        <f>IF(ISBLANK(INDEX('Policy Characteristics'!K:K,MATCH($C1411,'Policy Characteristics'!$C:$C,0))),"",INDEX('Policy Characteristics'!K:K,MATCH($C1411,'Policy Characteristics'!$C:$C,0)))</f>
        <v>industry-ag-main.html#eff-stds</v>
      </c>
      <c r="R1411" s="354" t="str">
        <f>IF(ISBLANK(INDEX('Policy Characteristics'!L:L,MATCH($C1411,'Policy Characteristics'!$C:$C,0))),"",INDEX('Policy Characteristics'!L:L,MATCH($C1411,'Policy Characteristics'!$C:$C,0)))</f>
        <v>industry-energy-efficiency-standards.html</v>
      </c>
    </row>
    <row r="1412" spans="1:18" s="354" customFormat="1" ht="19.899999999999999" customHeight="1">
      <c r="A1412" s="354" t="str">
        <f>IF(ISBLANK(INDEX('Policy Characteristics'!A:A,MATCH($C1412,'Policy Characteristics'!$C:$C,0))),"",INDEX('Policy Characteristics'!A:A,MATCH($C1412,'Policy Characteristics'!$C:$C,0)))</f>
        <v>Industry</v>
      </c>
      <c r="B1412" s="366" t="str">
        <f>IF(ISBLANK(INDEX('Policy Characteristics'!B:B,MATCH($C1412,'Policy Characteristics'!$C:$C,0))),"",INDEX('Policy Characteristics'!B:B,MATCH($C1412,'Policy Characteristics'!$C:$C,0)))</f>
        <v>Industry Energy Efficiency Standards</v>
      </c>
      <c r="C1412" s="354" t="str">
        <f t="shared" si="51"/>
        <v>Percentage Improvement in Eqpt Efficiency Standards above BAU</v>
      </c>
      <c r="D1412" s="348" t="s">
        <v>798</v>
      </c>
      <c r="E1412" s="253" t="s">
        <v>857</v>
      </c>
      <c r="F1412" t="s">
        <v>799</v>
      </c>
      <c r="G1412" s="253" t="s">
        <v>858</v>
      </c>
      <c r="H1412" s="18">
        <v>1030</v>
      </c>
      <c r="I1412" s="367" t="s">
        <v>670</v>
      </c>
      <c r="J1412" s="368" t="str">
        <f>IF(ISBLANK(INDEX('Policy Characteristics'!D:D,MATCH($C1412,'Policy Characteristics'!$C:$C,0))),"",INDEX('Policy Characteristics'!D:D,MATCH($C1412,'Policy Characteristics'!$C:$C,0)))</f>
        <v>Industry Energy Efficiency Standards</v>
      </c>
      <c r="K1412" s="354" t="str">
        <f>IF(ISBLANK(INDEX('Policy Characteristics'!E:E,MATCH($C1412,'Policy Characteristics'!$C:$C,0))),"",INDEX('Policy Characteristics'!E:E,MATCH($C1412,'Policy Characteristics'!$C:$C,0)))</f>
        <v>indst efficiency standards</v>
      </c>
      <c r="L1412" s="222">
        <f>IF(ISBLANK(INDEX('Policy Characteristics'!F:F,MATCH($C1412,'Policy Characteristics'!$C:$C,0))),"",INDEX('Policy Characteristics'!F:F,MATCH($C1412,'Policy Characteristics'!$C:$C,0)))</f>
        <v>0</v>
      </c>
      <c r="M1412" s="222">
        <f>IF(ISBLANK(INDEX('Policy Characteristics'!G:G,MATCH($C1412,'Policy Characteristics'!$C:$C,0))),"",INDEX('Policy Characteristics'!G:G,MATCH($C1412,'Policy Characteristics'!$C:$C,0)))</f>
        <v>0.25</v>
      </c>
      <c r="N1412" s="222">
        <f>IF(ISBLANK(INDEX('Policy Characteristics'!H:H,MATCH($C1412,'Policy Characteristics'!$C:$C,0))),"",INDEX('Policy Characteristics'!H:H,MATCH($C1412,'Policy Characteristics'!$C:$C,0)))</f>
        <v>0.01</v>
      </c>
      <c r="O1412" s="354" t="str">
        <f>IF(ISBLANK(INDEX('Policy Characteristics'!I:I,MATCH($C1412,'Policy Characteristics'!$C:$C,0))),"",INDEX('Policy Characteristics'!I:I,MATCH($C1412,'Policy Characteristics'!$C:$C,0)))</f>
        <v>% reduction in energy use</v>
      </c>
      <c r="P1412" s="354"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2" s="354" t="str">
        <f>IF(ISBLANK(INDEX('Policy Characteristics'!K:K,MATCH($C1412,'Policy Characteristics'!$C:$C,0))),"",INDEX('Policy Characteristics'!K:K,MATCH($C1412,'Policy Characteristics'!$C:$C,0)))</f>
        <v>industry-ag-main.html#eff-stds</v>
      </c>
      <c r="R1412" s="354" t="str">
        <f>IF(ISBLANK(INDEX('Policy Characteristics'!L:L,MATCH($C1412,'Policy Characteristics'!$C:$C,0))),"",INDEX('Policy Characteristics'!L:L,MATCH($C1412,'Policy Characteristics'!$C:$C,0)))</f>
        <v>industry-energy-efficiency-standards.html</v>
      </c>
    </row>
    <row r="1413" spans="1:18" s="354" customFormat="1" ht="19.899999999999999" customHeight="1">
      <c r="A1413" s="354" t="str">
        <f>IF(ISBLANK(INDEX('Policy Characteristics'!A:A,MATCH($C1413,'Policy Characteristics'!$C:$C,0))),"",INDEX('Policy Characteristics'!A:A,MATCH($C1413,'Policy Characteristics'!$C:$C,0)))</f>
        <v>Industry</v>
      </c>
      <c r="B1413" s="366" t="str">
        <f>IF(ISBLANK(INDEX('Policy Characteristics'!B:B,MATCH($C1413,'Policy Characteristics'!$C:$C,0))),"",INDEX('Policy Characteristics'!B:B,MATCH($C1413,'Policy Characteristics'!$C:$C,0)))</f>
        <v>Industry Energy Efficiency Standards</v>
      </c>
      <c r="C1413" s="354" t="str">
        <f t="shared" si="51"/>
        <v>Percentage Improvement in Eqpt Efficiency Standards above BAU</v>
      </c>
      <c r="D1413" s="348" t="s">
        <v>798</v>
      </c>
      <c r="E1413" s="253" t="s">
        <v>859</v>
      </c>
      <c r="F1413" t="s">
        <v>799</v>
      </c>
      <c r="G1413" s="253" t="s">
        <v>860</v>
      </c>
      <c r="H1413" s="18">
        <v>1031</v>
      </c>
      <c r="I1413" s="367" t="s">
        <v>680</v>
      </c>
      <c r="J1413" s="368" t="str">
        <f>IF(ISBLANK(INDEX('Policy Characteristics'!D:D,MATCH($C1413,'Policy Characteristics'!$C:$C,0))),"",INDEX('Policy Characteristics'!D:D,MATCH($C1413,'Policy Characteristics'!$C:$C,0)))</f>
        <v>Industry Energy Efficiency Standards</v>
      </c>
      <c r="K1413" s="354" t="str">
        <f>IF(ISBLANK(INDEX('Policy Characteristics'!E:E,MATCH($C1413,'Policy Characteristics'!$C:$C,0))),"",INDEX('Policy Characteristics'!E:E,MATCH($C1413,'Policy Characteristics'!$C:$C,0)))</f>
        <v>indst efficiency standards</v>
      </c>
      <c r="L1413" s="222">
        <f>IF(ISBLANK(INDEX('Policy Characteristics'!F:F,MATCH($C1413,'Policy Characteristics'!$C:$C,0))),"",INDEX('Policy Characteristics'!F:F,MATCH($C1413,'Policy Characteristics'!$C:$C,0)))</f>
        <v>0</v>
      </c>
      <c r="M1413" s="222">
        <f>IF(ISBLANK(INDEX('Policy Characteristics'!G:G,MATCH($C1413,'Policy Characteristics'!$C:$C,0))),"",INDEX('Policy Characteristics'!G:G,MATCH($C1413,'Policy Characteristics'!$C:$C,0)))</f>
        <v>0.25</v>
      </c>
      <c r="N1413" s="222">
        <f>IF(ISBLANK(INDEX('Policy Characteristics'!H:H,MATCH($C1413,'Policy Characteristics'!$C:$C,0))),"",INDEX('Policy Characteristics'!H:H,MATCH($C1413,'Policy Characteristics'!$C:$C,0)))</f>
        <v>0.01</v>
      </c>
      <c r="O1413" s="354" t="str">
        <f>IF(ISBLANK(INDEX('Policy Characteristics'!I:I,MATCH($C1413,'Policy Characteristics'!$C:$C,0))),"",INDEX('Policy Characteristics'!I:I,MATCH($C1413,'Policy Characteristics'!$C:$C,0)))</f>
        <v>% reduction in energy use</v>
      </c>
      <c r="P1413" s="354"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3" s="354" t="str">
        <f>IF(ISBLANK(INDEX('Policy Characteristics'!K:K,MATCH($C1413,'Policy Characteristics'!$C:$C,0))),"",INDEX('Policy Characteristics'!K:K,MATCH($C1413,'Policy Characteristics'!$C:$C,0)))</f>
        <v>industry-ag-main.html#eff-stds</v>
      </c>
      <c r="R1413" s="354" t="str">
        <f>IF(ISBLANK(INDEX('Policy Characteristics'!L:L,MATCH($C1413,'Policy Characteristics'!$C:$C,0))),"",INDEX('Policy Characteristics'!L:L,MATCH($C1413,'Policy Characteristics'!$C:$C,0)))</f>
        <v>industry-energy-efficiency-standards.html</v>
      </c>
    </row>
    <row r="1414" spans="1:18" s="354" customFormat="1" ht="19.899999999999999" customHeight="1">
      <c r="A1414" s="354" t="str">
        <f>IF(ISBLANK(INDEX('Policy Characteristics'!A:A,MATCH($C1414,'Policy Characteristics'!$C:$C,0))),"",INDEX('Policy Characteristics'!A:A,MATCH($C1414,'Policy Characteristics'!$C:$C,0)))</f>
        <v>Industry</v>
      </c>
      <c r="B1414" s="366" t="str">
        <f>IF(ISBLANK(INDEX('Policy Characteristics'!B:B,MATCH($C1414,'Policy Characteristics'!$C:$C,0))),"",INDEX('Policy Characteristics'!B:B,MATCH($C1414,'Policy Characteristics'!$C:$C,0)))</f>
        <v>Industry Energy Efficiency Standards</v>
      </c>
      <c r="C1414" s="354" t="str">
        <f t="shared" si="51"/>
        <v>Percentage Improvement in Eqpt Efficiency Standards above BAU</v>
      </c>
      <c r="D1414" s="348" t="s">
        <v>798</v>
      </c>
      <c r="E1414" s="253" t="s">
        <v>861</v>
      </c>
      <c r="F1414" t="s">
        <v>799</v>
      </c>
      <c r="G1414" s="253" t="s">
        <v>862</v>
      </c>
      <c r="H1414" s="18">
        <v>1032</v>
      </c>
      <c r="I1414" s="367" t="s">
        <v>670</v>
      </c>
      <c r="J1414" s="368" t="str">
        <f>IF(ISBLANK(INDEX('Policy Characteristics'!D:D,MATCH($C1414,'Policy Characteristics'!$C:$C,0))),"",INDEX('Policy Characteristics'!D:D,MATCH($C1414,'Policy Characteristics'!$C:$C,0)))</f>
        <v>Industry Energy Efficiency Standards</v>
      </c>
      <c r="K1414" s="354" t="str">
        <f>IF(ISBLANK(INDEX('Policy Characteristics'!E:E,MATCH($C1414,'Policy Characteristics'!$C:$C,0))),"",INDEX('Policy Characteristics'!E:E,MATCH($C1414,'Policy Characteristics'!$C:$C,0)))</f>
        <v>indst efficiency standards</v>
      </c>
      <c r="L1414" s="222">
        <f>IF(ISBLANK(INDEX('Policy Characteristics'!F:F,MATCH($C1414,'Policy Characteristics'!$C:$C,0))),"",INDEX('Policy Characteristics'!F:F,MATCH($C1414,'Policy Characteristics'!$C:$C,0)))</f>
        <v>0</v>
      </c>
      <c r="M1414" s="222">
        <f>IF(ISBLANK(INDEX('Policy Characteristics'!G:G,MATCH($C1414,'Policy Characteristics'!$C:$C,0))),"",INDEX('Policy Characteristics'!G:G,MATCH($C1414,'Policy Characteristics'!$C:$C,0)))</f>
        <v>0.25</v>
      </c>
      <c r="N1414" s="222">
        <f>IF(ISBLANK(INDEX('Policy Characteristics'!H:H,MATCH($C1414,'Policy Characteristics'!$C:$C,0))),"",INDEX('Policy Characteristics'!H:H,MATCH($C1414,'Policy Characteristics'!$C:$C,0)))</f>
        <v>0.01</v>
      </c>
      <c r="O1414" s="354" t="str">
        <f>IF(ISBLANK(INDEX('Policy Characteristics'!I:I,MATCH($C1414,'Policy Characteristics'!$C:$C,0))),"",INDEX('Policy Characteristics'!I:I,MATCH($C1414,'Policy Characteristics'!$C:$C,0)))</f>
        <v>% reduction in energy use</v>
      </c>
      <c r="P1414" s="354"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4" s="354" t="str">
        <f>IF(ISBLANK(INDEX('Policy Characteristics'!K:K,MATCH($C1414,'Policy Characteristics'!$C:$C,0))),"",INDEX('Policy Characteristics'!K:K,MATCH($C1414,'Policy Characteristics'!$C:$C,0)))</f>
        <v>industry-ag-main.html#eff-stds</v>
      </c>
      <c r="R1414" s="354" t="str">
        <f>IF(ISBLANK(INDEX('Policy Characteristics'!L:L,MATCH($C1414,'Policy Characteristics'!$C:$C,0))),"",INDEX('Policy Characteristics'!L:L,MATCH($C1414,'Policy Characteristics'!$C:$C,0)))</f>
        <v>industry-energy-efficiency-standards.html</v>
      </c>
    </row>
    <row r="1415" spans="1:18" s="354" customFormat="1" ht="19.899999999999999" customHeight="1">
      <c r="A1415" s="354" t="str">
        <f>IF(ISBLANK(INDEX('Policy Characteristics'!A:A,MATCH($C1415,'Policy Characteristics'!$C:$C,0))),"",INDEX('Policy Characteristics'!A:A,MATCH($C1415,'Policy Characteristics'!$C:$C,0)))</f>
        <v>Industry</v>
      </c>
      <c r="B1415" s="366" t="str">
        <f>IF(ISBLANK(INDEX('Policy Characteristics'!B:B,MATCH($C1415,'Policy Characteristics'!$C:$C,0))),"",INDEX('Policy Characteristics'!B:B,MATCH($C1415,'Policy Characteristics'!$C:$C,0)))</f>
        <v>Industry Energy Efficiency Standards</v>
      </c>
      <c r="C1415" s="354" t="str">
        <f t="shared" si="51"/>
        <v>Percentage Improvement in Eqpt Efficiency Standards above BAU</v>
      </c>
      <c r="D1415" s="348" t="s">
        <v>798</v>
      </c>
      <c r="E1415" s="253" t="s">
        <v>863</v>
      </c>
      <c r="F1415" t="s">
        <v>799</v>
      </c>
      <c r="G1415" s="253" t="s">
        <v>864</v>
      </c>
      <c r="H1415" s="18">
        <v>1033</v>
      </c>
      <c r="I1415" s="367" t="s">
        <v>680</v>
      </c>
      <c r="J1415" s="368" t="str">
        <f>IF(ISBLANK(INDEX('Policy Characteristics'!D:D,MATCH($C1415,'Policy Characteristics'!$C:$C,0))),"",INDEX('Policy Characteristics'!D:D,MATCH($C1415,'Policy Characteristics'!$C:$C,0)))</f>
        <v>Industry Energy Efficiency Standards</v>
      </c>
      <c r="K1415" s="354" t="str">
        <f>IF(ISBLANK(INDEX('Policy Characteristics'!E:E,MATCH($C1415,'Policy Characteristics'!$C:$C,0))),"",INDEX('Policy Characteristics'!E:E,MATCH($C1415,'Policy Characteristics'!$C:$C,0)))</f>
        <v>indst efficiency standards</v>
      </c>
      <c r="L1415" s="222">
        <f>IF(ISBLANK(INDEX('Policy Characteristics'!F:F,MATCH($C1415,'Policy Characteristics'!$C:$C,0))),"",INDEX('Policy Characteristics'!F:F,MATCH($C1415,'Policy Characteristics'!$C:$C,0)))</f>
        <v>0</v>
      </c>
      <c r="M1415" s="222">
        <f>IF(ISBLANK(INDEX('Policy Characteristics'!G:G,MATCH($C1415,'Policy Characteristics'!$C:$C,0))),"",INDEX('Policy Characteristics'!G:G,MATCH($C1415,'Policy Characteristics'!$C:$C,0)))</f>
        <v>0.25</v>
      </c>
      <c r="N1415" s="222">
        <f>IF(ISBLANK(INDEX('Policy Characteristics'!H:H,MATCH($C1415,'Policy Characteristics'!$C:$C,0))),"",INDEX('Policy Characteristics'!H:H,MATCH($C1415,'Policy Characteristics'!$C:$C,0)))</f>
        <v>0.01</v>
      </c>
      <c r="O1415" s="354" t="str">
        <f>IF(ISBLANK(INDEX('Policy Characteristics'!I:I,MATCH($C1415,'Policy Characteristics'!$C:$C,0))),"",INDEX('Policy Characteristics'!I:I,MATCH($C1415,'Policy Characteristics'!$C:$C,0)))</f>
        <v>% reduction in energy use</v>
      </c>
      <c r="P1415" s="354"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5" s="354" t="str">
        <f>IF(ISBLANK(INDEX('Policy Characteristics'!K:K,MATCH($C1415,'Policy Characteristics'!$C:$C,0))),"",INDEX('Policy Characteristics'!K:K,MATCH($C1415,'Policy Characteristics'!$C:$C,0)))</f>
        <v>industry-ag-main.html#eff-stds</v>
      </c>
      <c r="R1415" s="354" t="str">
        <f>IF(ISBLANK(INDEX('Policy Characteristics'!L:L,MATCH($C1415,'Policy Characteristics'!$C:$C,0))),"",INDEX('Policy Characteristics'!L:L,MATCH($C1415,'Policy Characteristics'!$C:$C,0)))</f>
        <v>industry-energy-efficiency-standards.html</v>
      </c>
    </row>
    <row r="1416" spans="1:18" s="354" customFormat="1" ht="19.899999999999999" customHeight="1">
      <c r="A1416" s="354" t="str">
        <f>IF(ISBLANK(INDEX('Policy Characteristics'!A:A,MATCH($C1416,'Policy Characteristics'!$C:$C,0))),"",INDEX('Policy Characteristics'!A:A,MATCH($C1416,'Policy Characteristics'!$C:$C,0)))</f>
        <v>Industry</v>
      </c>
      <c r="B1416" s="366" t="str">
        <f>IF(ISBLANK(INDEX('Policy Characteristics'!B:B,MATCH($C1416,'Policy Characteristics'!$C:$C,0))),"",INDEX('Policy Characteristics'!B:B,MATCH($C1416,'Policy Characteristics'!$C:$C,0)))</f>
        <v>Industry Energy Efficiency Standards</v>
      </c>
      <c r="C1416" s="354" t="str">
        <f t="shared" si="51"/>
        <v>Percentage Improvement in Eqpt Efficiency Standards above BAU</v>
      </c>
      <c r="D1416" s="348" t="s">
        <v>798</v>
      </c>
      <c r="E1416" s="253" t="s">
        <v>865</v>
      </c>
      <c r="F1416" t="s">
        <v>799</v>
      </c>
      <c r="G1416" s="253" t="s">
        <v>866</v>
      </c>
      <c r="H1416" s="18">
        <v>1034</v>
      </c>
      <c r="I1416" s="367" t="s">
        <v>680</v>
      </c>
      <c r="J1416" s="368" t="str">
        <f>IF(ISBLANK(INDEX('Policy Characteristics'!D:D,MATCH($C1416,'Policy Characteristics'!$C:$C,0))),"",INDEX('Policy Characteristics'!D:D,MATCH($C1416,'Policy Characteristics'!$C:$C,0)))</f>
        <v>Industry Energy Efficiency Standards</v>
      </c>
      <c r="K1416" s="354" t="str">
        <f>IF(ISBLANK(INDEX('Policy Characteristics'!E:E,MATCH($C1416,'Policy Characteristics'!$C:$C,0))),"",INDEX('Policy Characteristics'!E:E,MATCH($C1416,'Policy Characteristics'!$C:$C,0)))</f>
        <v>indst efficiency standards</v>
      </c>
      <c r="L1416" s="222">
        <f>IF(ISBLANK(INDEX('Policy Characteristics'!F:F,MATCH($C1416,'Policy Characteristics'!$C:$C,0))),"",INDEX('Policy Characteristics'!F:F,MATCH($C1416,'Policy Characteristics'!$C:$C,0)))</f>
        <v>0</v>
      </c>
      <c r="M1416" s="222">
        <f>IF(ISBLANK(INDEX('Policy Characteristics'!G:G,MATCH($C1416,'Policy Characteristics'!$C:$C,0))),"",INDEX('Policy Characteristics'!G:G,MATCH($C1416,'Policy Characteristics'!$C:$C,0)))</f>
        <v>0.25</v>
      </c>
      <c r="N1416" s="222">
        <f>IF(ISBLANK(INDEX('Policy Characteristics'!H:H,MATCH($C1416,'Policy Characteristics'!$C:$C,0))),"",INDEX('Policy Characteristics'!H:H,MATCH($C1416,'Policy Characteristics'!$C:$C,0)))</f>
        <v>0.01</v>
      </c>
      <c r="O1416" s="354" t="str">
        <f>IF(ISBLANK(INDEX('Policy Characteristics'!I:I,MATCH($C1416,'Policy Characteristics'!$C:$C,0))),"",INDEX('Policy Characteristics'!I:I,MATCH($C1416,'Policy Characteristics'!$C:$C,0)))</f>
        <v>% reduction in energy use</v>
      </c>
      <c r="P1416" s="354"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6" s="354" t="str">
        <f>IF(ISBLANK(INDEX('Policy Characteristics'!K:K,MATCH($C1416,'Policy Characteristics'!$C:$C,0))),"",INDEX('Policy Characteristics'!K:K,MATCH($C1416,'Policy Characteristics'!$C:$C,0)))</f>
        <v>industry-ag-main.html#eff-stds</v>
      </c>
      <c r="R1416" s="354" t="str">
        <f>IF(ISBLANK(INDEX('Policy Characteristics'!L:L,MATCH($C1416,'Policy Characteristics'!$C:$C,0))),"",INDEX('Policy Characteristics'!L:L,MATCH($C1416,'Policy Characteristics'!$C:$C,0)))</f>
        <v>industry-energy-efficiency-standards.html</v>
      </c>
    </row>
    <row r="1417" spans="1:18" s="354" customFormat="1" ht="19.899999999999999" customHeight="1">
      <c r="A1417" s="354" t="str">
        <f>IF(ISBLANK(INDEX('Policy Characteristics'!A:A,MATCH($C1417,'Policy Characteristics'!$C:$C,0))),"",INDEX('Policy Characteristics'!A:A,MATCH($C1417,'Policy Characteristics'!$C:$C,0)))</f>
        <v>Industry</v>
      </c>
      <c r="B1417" s="366" t="str">
        <f>IF(ISBLANK(INDEX('Policy Characteristics'!B:B,MATCH($C1417,'Policy Characteristics'!$C:$C,0))),"",INDEX('Policy Characteristics'!B:B,MATCH($C1417,'Policy Characteristics'!$C:$C,0)))</f>
        <v>Industry Energy Efficiency Standards</v>
      </c>
      <c r="C1417" s="354" t="str">
        <f t="shared" si="51"/>
        <v>Percentage Improvement in Eqpt Efficiency Standards above BAU</v>
      </c>
      <c r="D1417" s="348" t="s">
        <v>798</v>
      </c>
      <c r="E1417" s="253" t="s">
        <v>867</v>
      </c>
      <c r="F1417" t="s">
        <v>799</v>
      </c>
      <c r="G1417" s="253" t="s">
        <v>868</v>
      </c>
      <c r="H1417" s="18">
        <v>1035</v>
      </c>
      <c r="I1417" s="367" t="s">
        <v>670</v>
      </c>
      <c r="J1417" s="368" t="str">
        <f>IF(ISBLANK(INDEX('Policy Characteristics'!D:D,MATCH($C1417,'Policy Characteristics'!$C:$C,0))),"",INDEX('Policy Characteristics'!D:D,MATCH($C1417,'Policy Characteristics'!$C:$C,0)))</f>
        <v>Industry Energy Efficiency Standards</v>
      </c>
      <c r="K1417" s="354" t="str">
        <f>IF(ISBLANK(INDEX('Policy Characteristics'!E:E,MATCH($C1417,'Policy Characteristics'!$C:$C,0))),"",INDEX('Policy Characteristics'!E:E,MATCH($C1417,'Policy Characteristics'!$C:$C,0)))</f>
        <v>indst efficiency standards</v>
      </c>
      <c r="L1417" s="222">
        <f>IF(ISBLANK(INDEX('Policy Characteristics'!F:F,MATCH($C1417,'Policy Characteristics'!$C:$C,0))),"",INDEX('Policy Characteristics'!F:F,MATCH($C1417,'Policy Characteristics'!$C:$C,0)))</f>
        <v>0</v>
      </c>
      <c r="M1417" s="222">
        <f>IF(ISBLANK(INDEX('Policy Characteristics'!G:G,MATCH($C1417,'Policy Characteristics'!$C:$C,0))),"",INDEX('Policy Characteristics'!G:G,MATCH($C1417,'Policy Characteristics'!$C:$C,0)))</f>
        <v>0.25</v>
      </c>
      <c r="N1417" s="222">
        <f>IF(ISBLANK(INDEX('Policy Characteristics'!H:H,MATCH($C1417,'Policy Characteristics'!$C:$C,0))),"",INDEX('Policy Characteristics'!H:H,MATCH($C1417,'Policy Characteristics'!$C:$C,0)))</f>
        <v>0.01</v>
      </c>
      <c r="O1417" s="354" t="str">
        <f>IF(ISBLANK(INDEX('Policy Characteristics'!I:I,MATCH($C1417,'Policy Characteristics'!$C:$C,0))),"",INDEX('Policy Characteristics'!I:I,MATCH($C1417,'Policy Characteristics'!$C:$C,0)))</f>
        <v>% reduction in energy use</v>
      </c>
      <c r="P1417" s="354"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7" s="354" t="str">
        <f>IF(ISBLANK(INDEX('Policy Characteristics'!K:K,MATCH($C1417,'Policy Characteristics'!$C:$C,0))),"",INDEX('Policy Characteristics'!K:K,MATCH($C1417,'Policy Characteristics'!$C:$C,0)))</f>
        <v>industry-ag-main.html#eff-stds</v>
      </c>
      <c r="R1417" s="354" t="str">
        <f>IF(ISBLANK(INDEX('Policy Characteristics'!L:L,MATCH($C1417,'Policy Characteristics'!$C:$C,0))),"",INDEX('Policy Characteristics'!L:L,MATCH($C1417,'Policy Characteristics'!$C:$C,0)))</f>
        <v>industry-energy-efficiency-standards.html</v>
      </c>
    </row>
    <row r="1418" spans="1:18" s="354" customFormat="1" ht="19.899999999999999" customHeight="1">
      <c r="A1418" s="354" t="str">
        <f>IF(ISBLANK(INDEX('Policy Characteristics'!A:A,MATCH($C1418,'Policy Characteristics'!$C:$C,0))),"",INDEX('Policy Characteristics'!A:A,MATCH($C1418,'Policy Characteristics'!$C:$C,0)))</f>
        <v>Industry</v>
      </c>
      <c r="B1418" s="366" t="str">
        <f>IF(ISBLANK(INDEX('Policy Characteristics'!B:B,MATCH($C1418,'Policy Characteristics'!$C:$C,0))),"",INDEX('Policy Characteristics'!B:B,MATCH($C1418,'Policy Characteristics'!$C:$C,0)))</f>
        <v>Industry Energy Efficiency Standards</v>
      </c>
      <c r="C1418" s="354" t="str">
        <f t="shared" si="51"/>
        <v>Percentage Improvement in Eqpt Efficiency Standards above BAU</v>
      </c>
      <c r="D1418" s="348" t="s">
        <v>798</v>
      </c>
      <c r="E1418" s="253" t="s">
        <v>869</v>
      </c>
      <c r="F1418" t="s">
        <v>799</v>
      </c>
      <c r="G1418" s="253" t="s">
        <v>870</v>
      </c>
      <c r="H1418" s="18">
        <v>1036</v>
      </c>
      <c r="I1418" s="367" t="s">
        <v>670</v>
      </c>
      <c r="J1418" s="368" t="str">
        <f>IF(ISBLANK(INDEX('Policy Characteristics'!D:D,MATCH($C1418,'Policy Characteristics'!$C:$C,0))),"",INDEX('Policy Characteristics'!D:D,MATCH($C1418,'Policy Characteristics'!$C:$C,0)))</f>
        <v>Industry Energy Efficiency Standards</v>
      </c>
      <c r="K1418" s="354" t="str">
        <f>IF(ISBLANK(INDEX('Policy Characteristics'!E:E,MATCH($C1418,'Policy Characteristics'!$C:$C,0))),"",INDEX('Policy Characteristics'!E:E,MATCH($C1418,'Policy Characteristics'!$C:$C,0)))</f>
        <v>indst efficiency standards</v>
      </c>
      <c r="L1418" s="222">
        <f>IF(ISBLANK(INDEX('Policy Characteristics'!F:F,MATCH($C1418,'Policy Characteristics'!$C:$C,0))),"",INDEX('Policy Characteristics'!F:F,MATCH($C1418,'Policy Characteristics'!$C:$C,0)))</f>
        <v>0</v>
      </c>
      <c r="M1418" s="222">
        <f>IF(ISBLANK(INDEX('Policy Characteristics'!G:G,MATCH($C1418,'Policy Characteristics'!$C:$C,0))),"",INDEX('Policy Characteristics'!G:G,MATCH($C1418,'Policy Characteristics'!$C:$C,0)))</f>
        <v>0.25</v>
      </c>
      <c r="N1418" s="222">
        <f>IF(ISBLANK(INDEX('Policy Characteristics'!H:H,MATCH($C1418,'Policy Characteristics'!$C:$C,0))),"",INDEX('Policy Characteristics'!H:H,MATCH($C1418,'Policy Characteristics'!$C:$C,0)))</f>
        <v>0.01</v>
      </c>
      <c r="O1418" s="354" t="str">
        <f>IF(ISBLANK(INDEX('Policy Characteristics'!I:I,MATCH($C1418,'Policy Characteristics'!$C:$C,0))),"",INDEX('Policy Characteristics'!I:I,MATCH($C1418,'Policy Characteristics'!$C:$C,0)))</f>
        <v>% reduction in energy use</v>
      </c>
      <c r="P1418" s="354"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8" s="354" t="str">
        <f>IF(ISBLANK(INDEX('Policy Characteristics'!K:K,MATCH($C1418,'Policy Characteristics'!$C:$C,0))),"",INDEX('Policy Characteristics'!K:K,MATCH($C1418,'Policy Characteristics'!$C:$C,0)))</f>
        <v>industry-ag-main.html#eff-stds</v>
      </c>
      <c r="R1418" s="354" t="str">
        <f>IF(ISBLANK(INDEX('Policy Characteristics'!L:L,MATCH($C1418,'Policy Characteristics'!$C:$C,0))),"",INDEX('Policy Characteristics'!L:L,MATCH($C1418,'Policy Characteristics'!$C:$C,0)))</f>
        <v>industry-energy-efficiency-standards.html</v>
      </c>
    </row>
    <row r="1419" spans="1:18" s="354" customFormat="1" ht="19.899999999999999" customHeight="1">
      <c r="A1419" s="354" t="str">
        <f>IF(ISBLANK(INDEX('Policy Characteristics'!A:A,MATCH($C1419,'Policy Characteristics'!$C:$C,0))),"",INDEX('Policy Characteristics'!A:A,MATCH($C1419,'Policy Characteristics'!$C:$C,0)))</f>
        <v>Industry</v>
      </c>
      <c r="B1419" s="366" t="str">
        <f>IF(ISBLANK(INDEX('Policy Characteristics'!B:B,MATCH($C1419,'Policy Characteristics'!$C:$C,0))),"",INDEX('Policy Characteristics'!B:B,MATCH($C1419,'Policy Characteristics'!$C:$C,0)))</f>
        <v>Industry Energy Efficiency Standards</v>
      </c>
      <c r="C1419" s="354" t="str">
        <f t="shared" si="51"/>
        <v>Percentage Improvement in Eqpt Efficiency Standards above BAU</v>
      </c>
      <c r="D1419" s="348" t="s">
        <v>798</v>
      </c>
      <c r="E1419" s="253" t="s">
        <v>871</v>
      </c>
      <c r="F1419" t="s">
        <v>799</v>
      </c>
      <c r="G1419" s="253" t="s">
        <v>872</v>
      </c>
      <c r="H1419" s="18">
        <v>1037</v>
      </c>
      <c r="I1419" s="367" t="s">
        <v>680</v>
      </c>
      <c r="J1419" s="368" t="str">
        <f>IF(ISBLANK(INDEX('Policy Characteristics'!D:D,MATCH($C1419,'Policy Characteristics'!$C:$C,0))),"",INDEX('Policy Characteristics'!D:D,MATCH($C1419,'Policy Characteristics'!$C:$C,0)))</f>
        <v>Industry Energy Efficiency Standards</v>
      </c>
      <c r="K1419" s="354" t="str">
        <f>IF(ISBLANK(INDEX('Policy Characteristics'!E:E,MATCH($C1419,'Policy Characteristics'!$C:$C,0))),"",INDEX('Policy Characteristics'!E:E,MATCH($C1419,'Policy Characteristics'!$C:$C,0)))</f>
        <v>indst efficiency standards</v>
      </c>
      <c r="L1419" s="222">
        <f>IF(ISBLANK(INDEX('Policy Characteristics'!F:F,MATCH($C1419,'Policy Characteristics'!$C:$C,0))),"",INDEX('Policy Characteristics'!F:F,MATCH($C1419,'Policy Characteristics'!$C:$C,0)))</f>
        <v>0</v>
      </c>
      <c r="M1419" s="222">
        <f>IF(ISBLANK(INDEX('Policy Characteristics'!G:G,MATCH($C1419,'Policy Characteristics'!$C:$C,0))),"",INDEX('Policy Characteristics'!G:G,MATCH($C1419,'Policy Characteristics'!$C:$C,0)))</f>
        <v>0.25</v>
      </c>
      <c r="N1419" s="222">
        <f>IF(ISBLANK(INDEX('Policy Characteristics'!H:H,MATCH($C1419,'Policy Characteristics'!$C:$C,0))),"",INDEX('Policy Characteristics'!H:H,MATCH($C1419,'Policy Characteristics'!$C:$C,0)))</f>
        <v>0.01</v>
      </c>
      <c r="O1419" s="354" t="str">
        <f>IF(ISBLANK(INDEX('Policy Characteristics'!I:I,MATCH($C1419,'Policy Characteristics'!$C:$C,0))),"",INDEX('Policy Characteristics'!I:I,MATCH($C1419,'Policy Characteristics'!$C:$C,0)))</f>
        <v>% reduction in energy use</v>
      </c>
      <c r="P1419" s="354"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9" s="354" t="str">
        <f>IF(ISBLANK(INDEX('Policy Characteristics'!K:K,MATCH($C1419,'Policy Characteristics'!$C:$C,0))),"",INDEX('Policy Characteristics'!K:K,MATCH($C1419,'Policy Characteristics'!$C:$C,0)))</f>
        <v>industry-ag-main.html#eff-stds</v>
      </c>
      <c r="R1419" s="354" t="str">
        <f>IF(ISBLANK(INDEX('Policy Characteristics'!L:L,MATCH($C1419,'Policy Characteristics'!$C:$C,0))),"",INDEX('Policy Characteristics'!L:L,MATCH($C1419,'Policy Characteristics'!$C:$C,0)))</f>
        <v>industry-energy-efficiency-standards.html</v>
      </c>
    </row>
    <row r="1420" spans="1:18" s="354" customFormat="1" ht="19.899999999999999" customHeight="1">
      <c r="A1420" s="354" t="str">
        <f>IF(ISBLANK(INDEX('Policy Characteristics'!A:A,MATCH($C1420,'Policy Characteristics'!$C:$C,0))),"",INDEX('Policy Characteristics'!A:A,MATCH($C1420,'Policy Characteristics'!$C:$C,0)))</f>
        <v>Industry</v>
      </c>
      <c r="B1420" s="366" t="str">
        <f>IF(ISBLANK(INDEX('Policy Characteristics'!B:B,MATCH($C1420,'Policy Characteristics'!$C:$C,0))),"",INDEX('Policy Characteristics'!B:B,MATCH($C1420,'Policy Characteristics'!$C:$C,0)))</f>
        <v>Industry Energy Efficiency Standards</v>
      </c>
      <c r="C1420" s="354" t="str">
        <f t="shared" si="51"/>
        <v>Percentage Improvement in Eqpt Efficiency Standards above BAU</v>
      </c>
      <c r="D1420" s="348" t="s">
        <v>800</v>
      </c>
      <c r="E1420" s="253" t="s">
        <v>853</v>
      </c>
      <c r="F1420" t="s">
        <v>801</v>
      </c>
      <c r="G1420" s="253" t="s">
        <v>854</v>
      </c>
      <c r="H1420" s="18">
        <v>1038</v>
      </c>
      <c r="I1420" s="367" t="s">
        <v>670</v>
      </c>
      <c r="J1420" s="368" t="str">
        <f>IF(ISBLANK(INDEX('Policy Characteristics'!D:D,MATCH($C1420,'Policy Characteristics'!$C:$C,0))),"",INDEX('Policy Characteristics'!D:D,MATCH($C1420,'Policy Characteristics'!$C:$C,0)))</f>
        <v>Industry Energy Efficiency Standards</v>
      </c>
      <c r="K1420" s="354" t="str">
        <f>IF(ISBLANK(INDEX('Policy Characteristics'!E:E,MATCH($C1420,'Policy Characteristics'!$C:$C,0))),"",INDEX('Policy Characteristics'!E:E,MATCH($C1420,'Policy Characteristics'!$C:$C,0)))</f>
        <v>indst efficiency standards</v>
      </c>
      <c r="L1420" s="222">
        <f>IF(ISBLANK(INDEX('Policy Characteristics'!F:F,MATCH($C1420,'Policy Characteristics'!$C:$C,0))),"",INDEX('Policy Characteristics'!F:F,MATCH($C1420,'Policy Characteristics'!$C:$C,0)))</f>
        <v>0</v>
      </c>
      <c r="M1420" s="222">
        <f>IF(ISBLANK(INDEX('Policy Characteristics'!G:G,MATCH($C1420,'Policy Characteristics'!$C:$C,0))),"",INDEX('Policy Characteristics'!G:G,MATCH($C1420,'Policy Characteristics'!$C:$C,0)))</f>
        <v>0.25</v>
      </c>
      <c r="N1420" s="222">
        <f>IF(ISBLANK(INDEX('Policy Characteristics'!H:H,MATCH($C1420,'Policy Characteristics'!$C:$C,0))),"",INDEX('Policy Characteristics'!H:H,MATCH($C1420,'Policy Characteristics'!$C:$C,0)))</f>
        <v>0.01</v>
      </c>
      <c r="O1420" s="354" t="str">
        <f>IF(ISBLANK(INDEX('Policy Characteristics'!I:I,MATCH($C1420,'Policy Characteristics'!$C:$C,0))),"",INDEX('Policy Characteristics'!I:I,MATCH($C1420,'Policy Characteristics'!$C:$C,0)))</f>
        <v>% reduction in energy use</v>
      </c>
      <c r="P1420" s="354"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0" s="354" t="str">
        <f>IF(ISBLANK(INDEX('Policy Characteristics'!K:K,MATCH($C1420,'Policy Characteristics'!$C:$C,0))),"",INDEX('Policy Characteristics'!K:K,MATCH($C1420,'Policy Characteristics'!$C:$C,0)))</f>
        <v>industry-ag-main.html#eff-stds</v>
      </c>
      <c r="R1420" s="354" t="str">
        <f>IF(ISBLANK(INDEX('Policy Characteristics'!L:L,MATCH($C1420,'Policy Characteristics'!$C:$C,0))),"",INDEX('Policy Characteristics'!L:L,MATCH($C1420,'Policy Characteristics'!$C:$C,0)))</f>
        <v>industry-energy-efficiency-standards.html</v>
      </c>
    </row>
    <row r="1421" spans="1:18" s="354" customFormat="1" ht="19.899999999999999" customHeight="1">
      <c r="A1421" s="354" t="str">
        <f>IF(ISBLANK(INDEX('Policy Characteristics'!A:A,MATCH($C1421,'Policy Characteristics'!$C:$C,0))),"",INDEX('Policy Characteristics'!A:A,MATCH($C1421,'Policy Characteristics'!$C:$C,0)))</f>
        <v>Industry</v>
      </c>
      <c r="B1421" s="366" t="str">
        <f>IF(ISBLANK(INDEX('Policy Characteristics'!B:B,MATCH($C1421,'Policy Characteristics'!$C:$C,0))),"",INDEX('Policy Characteristics'!B:B,MATCH($C1421,'Policy Characteristics'!$C:$C,0)))</f>
        <v>Industry Energy Efficiency Standards</v>
      </c>
      <c r="C1421" s="354" t="str">
        <f t="shared" si="51"/>
        <v>Percentage Improvement in Eqpt Efficiency Standards above BAU</v>
      </c>
      <c r="D1421" s="348" t="s">
        <v>800</v>
      </c>
      <c r="E1421" s="253" t="s">
        <v>855</v>
      </c>
      <c r="F1421" t="s">
        <v>801</v>
      </c>
      <c r="G1421" s="253" t="s">
        <v>856</v>
      </c>
      <c r="H1421" s="18">
        <v>1039</v>
      </c>
      <c r="I1421" s="367" t="s">
        <v>670</v>
      </c>
      <c r="J1421" s="368" t="str">
        <f>IF(ISBLANK(INDEX('Policy Characteristics'!D:D,MATCH($C1421,'Policy Characteristics'!$C:$C,0))),"",INDEX('Policy Characteristics'!D:D,MATCH($C1421,'Policy Characteristics'!$C:$C,0)))</f>
        <v>Industry Energy Efficiency Standards</v>
      </c>
      <c r="K1421" s="354" t="str">
        <f>IF(ISBLANK(INDEX('Policy Characteristics'!E:E,MATCH($C1421,'Policy Characteristics'!$C:$C,0))),"",INDEX('Policy Characteristics'!E:E,MATCH($C1421,'Policy Characteristics'!$C:$C,0)))</f>
        <v>indst efficiency standards</v>
      </c>
      <c r="L1421" s="222">
        <f>IF(ISBLANK(INDEX('Policy Characteristics'!F:F,MATCH($C1421,'Policy Characteristics'!$C:$C,0))),"",INDEX('Policy Characteristics'!F:F,MATCH($C1421,'Policy Characteristics'!$C:$C,0)))</f>
        <v>0</v>
      </c>
      <c r="M1421" s="222">
        <f>IF(ISBLANK(INDEX('Policy Characteristics'!G:G,MATCH($C1421,'Policy Characteristics'!$C:$C,0))),"",INDEX('Policy Characteristics'!G:G,MATCH($C1421,'Policy Characteristics'!$C:$C,0)))</f>
        <v>0.25</v>
      </c>
      <c r="N1421" s="222">
        <f>IF(ISBLANK(INDEX('Policy Characteristics'!H:H,MATCH($C1421,'Policy Characteristics'!$C:$C,0))),"",INDEX('Policy Characteristics'!H:H,MATCH($C1421,'Policy Characteristics'!$C:$C,0)))</f>
        <v>0.01</v>
      </c>
      <c r="O1421" s="354" t="str">
        <f>IF(ISBLANK(INDEX('Policy Characteristics'!I:I,MATCH($C1421,'Policy Characteristics'!$C:$C,0))),"",INDEX('Policy Characteristics'!I:I,MATCH($C1421,'Policy Characteristics'!$C:$C,0)))</f>
        <v>% reduction in energy use</v>
      </c>
      <c r="P1421" s="354"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1" s="354" t="str">
        <f>IF(ISBLANK(INDEX('Policy Characteristics'!K:K,MATCH($C1421,'Policy Characteristics'!$C:$C,0))),"",INDEX('Policy Characteristics'!K:K,MATCH($C1421,'Policy Characteristics'!$C:$C,0)))</f>
        <v>industry-ag-main.html#eff-stds</v>
      </c>
      <c r="R1421" s="354" t="str">
        <f>IF(ISBLANK(INDEX('Policy Characteristics'!L:L,MATCH($C1421,'Policy Characteristics'!$C:$C,0))),"",INDEX('Policy Characteristics'!L:L,MATCH($C1421,'Policy Characteristics'!$C:$C,0)))</f>
        <v>industry-energy-efficiency-standards.html</v>
      </c>
    </row>
    <row r="1422" spans="1:18" s="354" customFormat="1" ht="19.899999999999999" customHeight="1">
      <c r="A1422" s="354" t="str">
        <f>IF(ISBLANK(INDEX('Policy Characteristics'!A:A,MATCH($C1422,'Policy Characteristics'!$C:$C,0))),"",INDEX('Policy Characteristics'!A:A,MATCH($C1422,'Policy Characteristics'!$C:$C,0)))</f>
        <v>Industry</v>
      </c>
      <c r="B1422" s="366" t="str">
        <f>IF(ISBLANK(INDEX('Policy Characteristics'!B:B,MATCH($C1422,'Policy Characteristics'!$C:$C,0))),"",INDEX('Policy Characteristics'!B:B,MATCH($C1422,'Policy Characteristics'!$C:$C,0)))</f>
        <v>Industry Energy Efficiency Standards</v>
      </c>
      <c r="C1422" s="354" t="str">
        <f t="shared" si="51"/>
        <v>Percentage Improvement in Eqpt Efficiency Standards above BAU</v>
      </c>
      <c r="D1422" s="348" t="s">
        <v>800</v>
      </c>
      <c r="E1422" s="253" t="s">
        <v>857</v>
      </c>
      <c r="F1422" t="s">
        <v>801</v>
      </c>
      <c r="G1422" s="253" t="s">
        <v>858</v>
      </c>
      <c r="H1422" s="18">
        <v>1040</v>
      </c>
      <c r="I1422" s="367" t="s">
        <v>670</v>
      </c>
      <c r="J1422" s="368" t="str">
        <f>IF(ISBLANK(INDEX('Policy Characteristics'!D:D,MATCH($C1422,'Policy Characteristics'!$C:$C,0))),"",INDEX('Policy Characteristics'!D:D,MATCH($C1422,'Policy Characteristics'!$C:$C,0)))</f>
        <v>Industry Energy Efficiency Standards</v>
      </c>
      <c r="K1422" s="354" t="str">
        <f>IF(ISBLANK(INDEX('Policy Characteristics'!E:E,MATCH($C1422,'Policy Characteristics'!$C:$C,0))),"",INDEX('Policy Characteristics'!E:E,MATCH($C1422,'Policy Characteristics'!$C:$C,0)))</f>
        <v>indst efficiency standards</v>
      </c>
      <c r="L1422" s="222">
        <f>IF(ISBLANK(INDEX('Policy Characteristics'!F:F,MATCH($C1422,'Policy Characteristics'!$C:$C,0))),"",INDEX('Policy Characteristics'!F:F,MATCH($C1422,'Policy Characteristics'!$C:$C,0)))</f>
        <v>0</v>
      </c>
      <c r="M1422" s="222">
        <f>IF(ISBLANK(INDEX('Policy Characteristics'!G:G,MATCH($C1422,'Policy Characteristics'!$C:$C,0))),"",INDEX('Policy Characteristics'!G:G,MATCH($C1422,'Policy Characteristics'!$C:$C,0)))</f>
        <v>0.25</v>
      </c>
      <c r="N1422" s="222">
        <f>IF(ISBLANK(INDEX('Policy Characteristics'!H:H,MATCH($C1422,'Policy Characteristics'!$C:$C,0))),"",INDEX('Policy Characteristics'!H:H,MATCH($C1422,'Policy Characteristics'!$C:$C,0)))</f>
        <v>0.01</v>
      </c>
      <c r="O1422" s="354" t="str">
        <f>IF(ISBLANK(INDEX('Policy Characteristics'!I:I,MATCH($C1422,'Policy Characteristics'!$C:$C,0))),"",INDEX('Policy Characteristics'!I:I,MATCH($C1422,'Policy Characteristics'!$C:$C,0)))</f>
        <v>% reduction in energy use</v>
      </c>
      <c r="P1422" s="354"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2" s="354" t="str">
        <f>IF(ISBLANK(INDEX('Policy Characteristics'!K:K,MATCH($C1422,'Policy Characteristics'!$C:$C,0))),"",INDEX('Policy Characteristics'!K:K,MATCH($C1422,'Policy Characteristics'!$C:$C,0)))</f>
        <v>industry-ag-main.html#eff-stds</v>
      </c>
      <c r="R1422" s="354" t="str">
        <f>IF(ISBLANK(INDEX('Policy Characteristics'!L:L,MATCH($C1422,'Policy Characteristics'!$C:$C,0))),"",INDEX('Policy Characteristics'!L:L,MATCH($C1422,'Policy Characteristics'!$C:$C,0)))</f>
        <v>industry-energy-efficiency-standards.html</v>
      </c>
    </row>
    <row r="1423" spans="1:18" s="354" customFormat="1" ht="19.899999999999999" customHeight="1">
      <c r="A1423" s="354" t="str">
        <f>IF(ISBLANK(INDEX('Policy Characteristics'!A:A,MATCH($C1423,'Policy Characteristics'!$C:$C,0))),"",INDEX('Policy Characteristics'!A:A,MATCH($C1423,'Policy Characteristics'!$C:$C,0)))</f>
        <v>Industry</v>
      </c>
      <c r="B1423" s="366" t="str">
        <f>IF(ISBLANK(INDEX('Policy Characteristics'!B:B,MATCH($C1423,'Policy Characteristics'!$C:$C,0))),"",INDEX('Policy Characteristics'!B:B,MATCH($C1423,'Policy Characteristics'!$C:$C,0)))</f>
        <v>Industry Energy Efficiency Standards</v>
      </c>
      <c r="C1423" s="354" t="str">
        <f t="shared" si="51"/>
        <v>Percentage Improvement in Eqpt Efficiency Standards above BAU</v>
      </c>
      <c r="D1423" s="348" t="s">
        <v>800</v>
      </c>
      <c r="E1423" s="253" t="s">
        <v>859</v>
      </c>
      <c r="F1423" t="s">
        <v>801</v>
      </c>
      <c r="G1423" s="253" t="s">
        <v>860</v>
      </c>
      <c r="H1423" s="18">
        <v>1041</v>
      </c>
      <c r="I1423" s="367" t="s">
        <v>670</v>
      </c>
      <c r="J1423" s="368" t="str">
        <f>IF(ISBLANK(INDEX('Policy Characteristics'!D:D,MATCH($C1423,'Policy Characteristics'!$C:$C,0))),"",INDEX('Policy Characteristics'!D:D,MATCH($C1423,'Policy Characteristics'!$C:$C,0)))</f>
        <v>Industry Energy Efficiency Standards</v>
      </c>
      <c r="K1423" s="354" t="str">
        <f>IF(ISBLANK(INDEX('Policy Characteristics'!E:E,MATCH($C1423,'Policy Characteristics'!$C:$C,0))),"",INDEX('Policy Characteristics'!E:E,MATCH($C1423,'Policy Characteristics'!$C:$C,0)))</f>
        <v>indst efficiency standards</v>
      </c>
      <c r="L1423" s="222">
        <f>IF(ISBLANK(INDEX('Policy Characteristics'!F:F,MATCH($C1423,'Policy Characteristics'!$C:$C,0))),"",INDEX('Policy Characteristics'!F:F,MATCH($C1423,'Policy Characteristics'!$C:$C,0)))</f>
        <v>0</v>
      </c>
      <c r="M1423" s="222">
        <f>IF(ISBLANK(INDEX('Policy Characteristics'!G:G,MATCH($C1423,'Policy Characteristics'!$C:$C,0))),"",INDEX('Policy Characteristics'!G:G,MATCH($C1423,'Policy Characteristics'!$C:$C,0)))</f>
        <v>0.25</v>
      </c>
      <c r="N1423" s="222">
        <f>IF(ISBLANK(INDEX('Policy Characteristics'!H:H,MATCH($C1423,'Policy Characteristics'!$C:$C,0))),"",INDEX('Policy Characteristics'!H:H,MATCH($C1423,'Policy Characteristics'!$C:$C,0)))</f>
        <v>0.01</v>
      </c>
      <c r="O1423" s="354" t="str">
        <f>IF(ISBLANK(INDEX('Policy Characteristics'!I:I,MATCH($C1423,'Policy Characteristics'!$C:$C,0))),"",INDEX('Policy Characteristics'!I:I,MATCH($C1423,'Policy Characteristics'!$C:$C,0)))</f>
        <v>% reduction in energy use</v>
      </c>
      <c r="P1423" s="354"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3" s="354" t="str">
        <f>IF(ISBLANK(INDEX('Policy Characteristics'!K:K,MATCH($C1423,'Policy Characteristics'!$C:$C,0))),"",INDEX('Policy Characteristics'!K:K,MATCH($C1423,'Policy Characteristics'!$C:$C,0)))</f>
        <v>industry-ag-main.html#eff-stds</v>
      </c>
      <c r="R1423" s="354" t="str">
        <f>IF(ISBLANK(INDEX('Policy Characteristics'!L:L,MATCH($C1423,'Policy Characteristics'!$C:$C,0))),"",INDEX('Policy Characteristics'!L:L,MATCH($C1423,'Policy Characteristics'!$C:$C,0)))</f>
        <v>industry-energy-efficiency-standards.html</v>
      </c>
    </row>
    <row r="1424" spans="1:18" s="354" customFormat="1" ht="19.899999999999999" customHeight="1">
      <c r="A1424" s="354" t="str">
        <f>IF(ISBLANK(INDEX('Policy Characteristics'!A:A,MATCH($C1424,'Policy Characteristics'!$C:$C,0))),"",INDEX('Policy Characteristics'!A:A,MATCH($C1424,'Policy Characteristics'!$C:$C,0)))</f>
        <v>Industry</v>
      </c>
      <c r="B1424" s="366" t="str">
        <f>IF(ISBLANK(INDEX('Policy Characteristics'!B:B,MATCH($C1424,'Policy Characteristics'!$C:$C,0))),"",INDEX('Policy Characteristics'!B:B,MATCH($C1424,'Policy Characteristics'!$C:$C,0)))</f>
        <v>Industry Energy Efficiency Standards</v>
      </c>
      <c r="C1424" s="354" t="str">
        <f t="shared" si="51"/>
        <v>Percentage Improvement in Eqpt Efficiency Standards above BAU</v>
      </c>
      <c r="D1424" s="348" t="s">
        <v>800</v>
      </c>
      <c r="E1424" s="253" t="s">
        <v>861</v>
      </c>
      <c r="F1424" t="s">
        <v>801</v>
      </c>
      <c r="G1424" s="253" t="s">
        <v>862</v>
      </c>
      <c r="H1424" s="18">
        <v>1042</v>
      </c>
      <c r="I1424" s="367" t="s">
        <v>680</v>
      </c>
      <c r="J1424" s="368" t="str">
        <f>IF(ISBLANK(INDEX('Policy Characteristics'!D:D,MATCH($C1424,'Policy Characteristics'!$C:$C,0))),"",INDEX('Policy Characteristics'!D:D,MATCH($C1424,'Policy Characteristics'!$C:$C,0)))</f>
        <v>Industry Energy Efficiency Standards</v>
      </c>
      <c r="K1424" s="354" t="str">
        <f>IF(ISBLANK(INDEX('Policy Characteristics'!E:E,MATCH($C1424,'Policy Characteristics'!$C:$C,0))),"",INDEX('Policy Characteristics'!E:E,MATCH($C1424,'Policy Characteristics'!$C:$C,0)))</f>
        <v>indst efficiency standards</v>
      </c>
      <c r="L1424" s="222">
        <f>IF(ISBLANK(INDEX('Policy Characteristics'!F:F,MATCH($C1424,'Policy Characteristics'!$C:$C,0))),"",INDEX('Policy Characteristics'!F:F,MATCH($C1424,'Policy Characteristics'!$C:$C,0)))</f>
        <v>0</v>
      </c>
      <c r="M1424" s="222">
        <f>IF(ISBLANK(INDEX('Policy Characteristics'!G:G,MATCH($C1424,'Policy Characteristics'!$C:$C,0))),"",INDEX('Policy Characteristics'!G:G,MATCH($C1424,'Policy Characteristics'!$C:$C,0)))</f>
        <v>0.25</v>
      </c>
      <c r="N1424" s="222">
        <f>IF(ISBLANK(INDEX('Policy Characteristics'!H:H,MATCH($C1424,'Policy Characteristics'!$C:$C,0))),"",INDEX('Policy Characteristics'!H:H,MATCH($C1424,'Policy Characteristics'!$C:$C,0)))</f>
        <v>0.01</v>
      </c>
      <c r="O1424" s="354" t="str">
        <f>IF(ISBLANK(INDEX('Policy Characteristics'!I:I,MATCH($C1424,'Policy Characteristics'!$C:$C,0))),"",INDEX('Policy Characteristics'!I:I,MATCH($C1424,'Policy Characteristics'!$C:$C,0)))</f>
        <v>% reduction in energy use</v>
      </c>
      <c r="P1424" s="354"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4" s="354" t="str">
        <f>IF(ISBLANK(INDEX('Policy Characteristics'!K:K,MATCH($C1424,'Policy Characteristics'!$C:$C,0))),"",INDEX('Policy Characteristics'!K:K,MATCH($C1424,'Policy Characteristics'!$C:$C,0)))</f>
        <v>industry-ag-main.html#eff-stds</v>
      </c>
      <c r="R1424" s="354" t="str">
        <f>IF(ISBLANK(INDEX('Policy Characteristics'!L:L,MATCH($C1424,'Policy Characteristics'!$C:$C,0))),"",INDEX('Policy Characteristics'!L:L,MATCH($C1424,'Policy Characteristics'!$C:$C,0)))</f>
        <v>industry-energy-efficiency-standards.html</v>
      </c>
    </row>
    <row r="1425" spans="1:18" s="354" customFormat="1" ht="19.899999999999999" customHeight="1">
      <c r="A1425" s="354" t="str">
        <f>IF(ISBLANK(INDEX('Policy Characteristics'!A:A,MATCH($C1425,'Policy Characteristics'!$C:$C,0))),"",INDEX('Policy Characteristics'!A:A,MATCH($C1425,'Policy Characteristics'!$C:$C,0)))</f>
        <v>Industry</v>
      </c>
      <c r="B1425" s="366" t="str">
        <f>IF(ISBLANK(INDEX('Policy Characteristics'!B:B,MATCH($C1425,'Policy Characteristics'!$C:$C,0))),"",INDEX('Policy Characteristics'!B:B,MATCH($C1425,'Policy Characteristics'!$C:$C,0)))</f>
        <v>Industry Energy Efficiency Standards</v>
      </c>
      <c r="C1425" s="354" t="str">
        <f t="shared" si="51"/>
        <v>Percentage Improvement in Eqpt Efficiency Standards above BAU</v>
      </c>
      <c r="D1425" s="348" t="s">
        <v>800</v>
      </c>
      <c r="E1425" s="253" t="s">
        <v>863</v>
      </c>
      <c r="F1425" t="s">
        <v>801</v>
      </c>
      <c r="G1425" s="253" t="s">
        <v>864</v>
      </c>
      <c r="H1425" s="18">
        <v>1043</v>
      </c>
      <c r="I1425" s="367" t="s">
        <v>680</v>
      </c>
      <c r="J1425" s="368" t="str">
        <f>IF(ISBLANK(INDEX('Policy Characteristics'!D:D,MATCH($C1425,'Policy Characteristics'!$C:$C,0))),"",INDEX('Policy Characteristics'!D:D,MATCH($C1425,'Policy Characteristics'!$C:$C,0)))</f>
        <v>Industry Energy Efficiency Standards</v>
      </c>
      <c r="K1425" s="354" t="str">
        <f>IF(ISBLANK(INDEX('Policy Characteristics'!E:E,MATCH($C1425,'Policy Characteristics'!$C:$C,0))),"",INDEX('Policy Characteristics'!E:E,MATCH($C1425,'Policy Characteristics'!$C:$C,0)))</f>
        <v>indst efficiency standards</v>
      </c>
      <c r="L1425" s="222">
        <f>IF(ISBLANK(INDEX('Policy Characteristics'!F:F,MATCH($C1425,'Policy Characteristics'!$C:$C,0))),"",INDEX('Policy Characteristics'!F:F,MATCH($C1425,'Policy Characteristics'!$C:$C,0)))</f>
        <v>0</v>
      </c>
      <c r="M1425" s="222">
        <f>IF(ISBLANK(INDEX('Policy Characteristics'!G:G,MATCH($C1425,'Policy Characteristics'!$C:$C,0))),"",INDEX('Policy Characteristics'!G:G,MATCH($C1425,'Policy Characteristics'!$C:$C,0)))</f>
        <v>0.25</v>
      </c>
      <c r="N1425" s="222">
        <f>IF(ISBLANK(INDEX('Policy Characteristics'!H:H,MATCH($C1425,'Policy Characteristics'!$C:$C,0))),"",INDEX('Policy Characteristics'!H:H,MATCH($C1425,'Policy Characteristics'!$C:$C,0)))</f>
        <v>0.01</v>
      </c>
      <c r="O1425" s="354" t="str">
        <f>IF(ISBLANK(INDEX('Policy Characteristics'!I:I,MATCH($C1425,'Policy Characteristics'!$C:$C,0))),"",INDEX('Policy Characteristics'!I:I,MATCH($C1425,'Policy Characteristics'!$C:$C,0)))</f>
        <v>% reduction in energy use</v>
      </c>
      <c r="P1425" s="354"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5" s="354" t="str">
        <f>IF(ISBLANK(INDEX('Policy Characteristics'!K:K,MATCH($C1425,'Policy Characteristics'!$C:$C,0))),"",INDEX('Policy Characteristics'!K:K,MATCH($C1425,'Policy Characteristics'!$C:$C,0)))</f>
        <v>industry-ag-main.html#eff-stds</v>
      </c>
      <c r="R1425" s="354" t="str">
        <f>IF(ISBLANK(INDEX('Policy Characteristics'!L:L,MATCH($C1425,'Policy Characteristics'!$C:$C,0))),"",INDEX('Policy Characteristics'!L:L,MATCH($C1425,'Policy Characteristics'!$C:$C,0)))</f>
        <v>industry-energy-efficiency-standards.html</v>
      </c>
    </row>
    <row r="1426" spans="1:18" s="354" customFormat="1" ht="19.899999999999999" customHeight="1">
      <c r="A1426" s="354" t="str">
        <f>IF(ISBLANK(INDEX('Policy Characteristics'!A:A,MATCH($C1426,'Policy Characteristics'!$C:$C,0))),"",INDEX('Policy Characteristics'!A:A,MATCH($C1426,'Policy Characteristics'!$C:$C,0)))</f>
        <v>Industry</v>
      </c>
      <c r="B1426" s="366" t="str">
        <f>IF(ISBLANK(INDEX('Policy Characteristics'!B:B,MATCH($C1426,'Policy Characteristics'!$C:$C,0))),"",INDEX('Policy Characteristics'!B:B,MATCH($C1426,'Policy Characteristics'!$C:$C,0)))</f>
        <v>Industry Energy Efficiency Standards</v>
      </c>
      <c r="C1426" s="354" t="str">
        <f t="shared" si="51"/>
        <v>Percentage Improvement in Eqpt Efficiency Standards above BAU</v>
      </c>
      <c r="D1426" s="348" t="s">
        <v>800</v>
      </c>
      <c r="E1426" s="253" t="s">
        <v>865</v>
      </c>
      <c r="F1426" t="s">
        <v>801</v>
      </c>
      <c r="G1426" s="253" t="s">
        <v>866</v>
      </c>
      <c r="H1426" s="18">
        <v>1044</v>
      </c>
      <c r="I1426" s="367" t="s">
        <v>670</v>
      </c>
      <c r="J1426" s="368" t="str">
        <f>IF(ISBLANK(INDEX('Policy Characteristics'!D:D,MATCH($C1426,'Policy Characteristics'!$C:$C,0))),"",INDEX('Policy Characteristics'!D:D,MATCH($C1426,'Policy Characteristics'!$C:$C,0)))</f>
        <v>Industry Energy Efficiency Standards</v>
      </c>
      <c r="K1426" s="354" t="str">
        <f>IF(ISBLANK(INDEX('Policy Characteristics'!E:E,MATCH($C1426,'Policy Characteristics'!$C:$C,0))),"",INDEX('Policy Characteristics'!E:E,MATCH($C1426,'Policy Characteristics'!$C:$C,0)))</f>
        <v>indst efficiency standards</v>
      </c>
      <c r="L1426" s="222">
        <f>IF(ISBLANK(INDEX('Policy Characteristics'!F:F,MATCH($C1426,'Policy Characteristics'!$C:$C,0))),"",INDEX('Policy Characteristics'!F:F,MATCH($C1426,'Policy Characteristics'!$C:$C,0)))</f>
        <v>0</v>
      </c>
      <c r="M1426" s="222">
        <f>IF(ISBLANK(INDEX('Policy Characteristics'!G:G,MATCH($C1426,'Policy Characteristics'!$C:$C,0))),"",INDEX('Policy Characteristics'!G:G,MATCH($C1426,'Policy Characteristics'!$C:$C,0)))</f>
        <v>0.25</v>
      </c>
      <c r="N1426" s="222">
        <f>IF(ISBLANK(INDEX('Policy Characteristics'!H:H,MATCH($C1426,'Policy Characteristics'!$C:$C,0))),"",INDEX('Policy Characteristics'!H:H,MATCH($C1426,'Policy Characteristics'!$C:$C,0)))</f>
        <v>0.01</v>
      </c>
      <c r="O1426" s="354" t="str">
        <f>IF(ISBLANK(INDEX('Policy Characteristics'!I:I,MATCH($C1426,'Policy Characteristics'!$C:$C,0))),"",INDEX('Policy Characteristics'!I:I,MATCH($C1426,'Policy Characteristics'!$C:$C,0)))</f>
        <v>% reduction in energy use</v>
      </c>
      <c r="P1426" s="354"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6" s="354" t="str">
        <f>IF(ISBLANK(INDEX('Policy Characteristics'!K:K,MATCH($C1426,'Policy Characteristics'!$C:$C,0))),"",INDEX('Policy Characteristics'!K:K,MATCH($C1426,'Policy Characteristics'!$C:$C,0)))</f>
        <v>industry-ag-main.html#eff-stds</v>
      </c>
      <c r="R1426" s="354" t="str">
        <f>IF(ISBLANK(INDEX('Policy Characteristics'!L:L,MATCH($C1426,'Policy Characteristics'!$C:$C,0))),"",INDEX('Policy Characteristics'!L:L,MATCH($C1426,'Policy Characteristics'!$C:$C,0)))</f>
        <v>industry-energy-efficiency-standards.html</v>
      </c>
    </row>
    <row r="1427" spans="1:18" s="354" customFormat="1" ht="19.899999999999999" customHeight="1">
      <c r="A1427" s="354" t="str">
        <f>IF(ISBLANK(INDEX('Policy Characteristics'!A:A,MATCH($C1427,'Policy Characteristics'!$C:$C,0))),"",INDEX('Policy Characteristics'!A:A,MATCH($C1427,'Policy Characteristics'!$C:$C,0)))</f>
        <v>Industry</v>
      </c>
      <c r="B1427" s="366" t="str">
        <f>IF(ISBLANK(INDEX('Policy Characteristics'!B:B,MATCH($C1427,'Policy Characteristics'!$C:$C,0))),"",INDEX('Policy Characteristics'!B:B,MATCH($C1427,'Policy Characteristics'!$C:$C,0)))</f>
        <v>Industry Energy Efficiency Standards</v>
      </c>
      <c r="C1427" s="354" t="str">
        <f t="shared" si="51"/>
        <v>Percentage Improvement in Eqpt Efficiency Standards above BAU</v>
      </c>
      <c r="D1427" s="348" t="s">
        <v>800</v>
      </c>
      <c r="E1427" s="253" t="s">
        <v>867</v>
      </c>
      <c r="F1427" t="s">
        <v>801</v>
      </c>
      <c r="G1427" s="253" t="s">
        <v>868</v>
      </c>
      <c r="H1427" s="18">
        <v>1045</v>
      </c>
      <c r="I1427" s="367" t="s">
        <v>680</v>
      </c>
      <c r="J1427" s="368" t="str">
        <f>IF(ISBLANK(INDEX('Policy Characteristics'!D:D,MATCH($C1427,'Policy Characteristics'!$C:$C,0))),"",INDEX('Policy Characteristics'!D:D,MATCH($C1427,'Policy Characteristics'!$C:$C,0)))</f>
        <v>Industry Energy Efficiency Standards</v>
      </c>
      <c r="K1427" s="354" t="str">
        <f>IF(ISBLANK(INDEX('Policy Characteristics'!E:E,MATCH($C1427,'Policy Characteristics'!$C:$C,0))),"",INDEX('Policy Characteristics'!E:E,MATCH($C1427,'Policy Characteristics'!$C:$C,0)))</f>
        <v>indst efficiency standards</v>
      </c>
      <c r="L1427" s="222">
        <f>IF(ISBLANK(INDEX('Policy Characteristics'!F:F,MATCH($C1427,'Policy Characteristics'!$C:$C,0))),"",INDEX('Policy Characteristics'!F:F,MATCH($C1427,'Policy Characteristics'!$C:$C,0)))</f>
        <v>0</v>
      </c>
      <c r="M1427" s="222">
        <f>IF(ISBLANK(INDEX('Policy Characteristics'!G:G,MATCH($C1427,'Policy Characteristics'!$C:$C,0))),"",INDEX('Policy Characteristics'!G:G,MATCH($C1427,'Policy Characteristics'!$C:$C,0)))</f>
        <v>0.25</v>
      </c>
      <c r="N1427" s="222">
        <f>IF(ISBLANK(INDEX('Policy Characteristics'!H:H,MATCH($C1427,'Policy Characteristics'!$C:$C,0))),"",INDEX('Policy Characteristics'!H:H,MATCH($C1427,'Policy Characteristics'!$C:$C,0)))</f>
        <v>0.01</v>
      </c>
      <c r="O1427" s="354" t="str">
        <f>IF(ISBLANK(INDEX('Policy Characteristics'!I:I,MATCH($C1427,'Policy Characteristics'!$C:$C,0))),"",INDEX('Policy Characteristics'!I:I,MATCH($C1427,'Policy Characteristics'!$C:$C,0)))</f>
        <v>% reduction in energy use</v>
      </c>
      <c r="P1427" s="354"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7" s="354" t="str">
        <f>IF(ISBLANK(INDEX('Policy Characteristics'!K:K,MATCH($C1427,'Policy Characteristics'!$C:$C,0))),"",INDEX('Policy Characteristics'!K:K,MATCH($C1427,'Policy Characteristics'!$C:$C,0)))</f>
        <v>industry-ag-main.html#eff-stds</v>
      </c>
      <c r="R1427" s="354" t="str">
        <f>IF(ISBLANK(INDEX('Policy Characteristics'!L:L,MATCH($C1427,'Policy Characteristics'!$C:$C,0))),"",INDEX('Policy Characteristics'!L:L,MATCH($C1427,'Policy Characteristics'!$C:$C,0)))</f>
        <v>industry-energy-efficiency-standards.html</v>
      </c>
    </row>
    <row r="1428" spans="1:18" s="354" customFormat="1" ht="19.899999999999999" customHeight="1">
      <c r="A1428" s="354" t="str">
        <f>IF(ISBLANK(INDEX('Policy Characteristics'!A:A,MATCH($C1428,'Policy Characteristics'!$C:$C,0))),"",INDEX('Policy Characteristics'!A:A,MATCH($C1428,'Policy Characteristics'!$C:$C,0)))</f>
        <v>Industry</v>
      </c>
      <c r="B1428" s="366" t="str">
        <f>IF(ISBLANK(INDEX('Policy Characteristics'!B:B,MATCH($C1428,'Policy Characteristics'!$C:$C,0))),"",INDEX('Policy Characteristics'!B:B,MATCH($C1428,'Policy Characteristics'!$C:$C,0)))</f>
        <v>Industry Energy Efficiency Standards</v>
      </c>
      <c r="C1428" s="354" t="str">
        <f t="shared" si="51"/>
        <v>Percentage Improvement in Eqpt Efficiency Standards above BAU</v>
      </c>
      <c r="D1428" s="348" t="s">
        <v>800</v>
      </c>
      <c r="E1428" s="253" t="s">
        <v>869</v>
      </c>
      <c r="F1428" t="s">
        <v>801</v>
      </c>
      <c r="G1428" s="253" t="s">
        <v>870</v>
      </c>
      <c r="H1428" s="18">
        <v>1046</v>
      </c>
      <c r="I1428" s="367" t="s">
        <v>680</v>
      </c>
      <c r="J1428" s="368" t="str">
        <f>IF(ISBLANK(INDEX('Policy Characteristics'!D:D,MATCH($C1428,'Policy Characteristics'!$C:$C,0))),"",INDEX('Policy Characteristics'!D:D,MATCH($C1428,'Policy Characteristics'!$C:$C,0)))</f>
        <v>Industry Energy Efficiency Standards</v>
      </c>
      <c r="K1428" s="354" t="str">
        <f>IF(ISBLANK(INDEX('Policy Characteristics'!E:E,MATCH($C1428,'Policy Characteristics'!$C:$C,0))),"",INDEX('Policy Characteristics'!E:E,MATCH($C1428,'Policy Characteristics'!$C:$C,0)))</f>
        <v>indst efficiency standards</v>
      </c>
      <c r="L1428" s="222">
        <f>IF(ISBLANK(INDEX('Policy Characteristics'!F:F,MATCH($C1428,'Policy Characteristics'!$C:$C,0))),"",INDEX('Policy Characteristics'!F:F,MATCH($C1428,'Policy Characteristics'!$C:$C,0)))</f>
        <v>0</v>
      </c>
      <c r="M1428" s="222">
        <f>IF(ISBLANK(INDEX('Policy Characteristics'!G:G,MATCH($C1428,'Policy Characteristics'!$C:$C,0))),"",INDEX('Policy Characteristics'!G:G,MATCH($C1428,'Policy Characteristics'!$C:$C,0)))</f>
        <v>0.25</v>
      </c>
      <c r="N1428" s="222">
        <f>IF(ISBLANK(INDEX('Policy Characteristics'!H:H,MATCH($C1428,'Policy Characteristics'!$C:$C,0))),"",INDEX('Policy Characteristics'!H:H,MATCH($C1428,'Policy Characteristics'!$C:$C,0)))</f>
        <v>0.01</v>
      </c>
      <c r="O1428" s="354" t="str">
        <f>IF(ISBLANK(INDEX('Policy Characteristics'!I:I,MATCH($C1428,'Policy Characteristics'!$C:$C,0))),"",INDEX('Policy Characteristics'!I:I,MATCH($C1428,'Policy Characteristics'!$C:$C,0)))</f>
        <v>% reduction in energy use</v>
      </c>
      <c r="P1428" s="354"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8" s="354" t="str">
        <f>IF(ISBLANK(INDEX('Policy Characteristics'!K:K,MATCH($C1428,'Policy Characteristics'!$C:$C,0))),"",INDEX('Policy Characteristics'!K:K,MATCH($C1428,'Policy Characteristics'!$C:$C,0)))</f>
        <v>industry-ag-main.html#eff-stds</v>
      </c>
      <c r="R1428" s="354" t="str">
        <f>IF(ISBLANK(INDEX('Policy Characteristics'!L:L,MATCH($C1428,'Policy Characteristics'!$C:$C,0))),"",INDEX('Policy Characteristics'!L:L,MATCH($C1428,'Policy Characteristics'!$C:$C,0)))</f>
        <v>industry-energy-efficiency-standards.html</v>
      </c>
    </row>
    <row r="1429" spans="1:18" s="354" customFormat="1" ht="19.899999999999999" customHeight="1">
      <c r="A1429" s="354" t="str">
        <f>IF(ISBLANK(INDEX('Policy Characteristics'!A:A,MATCH($C1429,'Policy Characteristics'!$C:$C,0))),"",INDEX('Policy Characteristics'!A:A,MATCH($C1429,'Policy Characteristics'!$C:$C,0)))</f>
        <v>Industry</v>
      </c>
      <c r="B1429" s="366" t="str">
        <f>IF(ISBLANK(INDEX('Policy Characteristics'!B:B,MATCH($C1429,'Policy Characteristics'!$C:$C,0))),"",INDEX('Policy Characteristics'!B:B,MATCH($C1429,'Policy Characteristics'!$C:$C,0)))</f>
        <v>Industry Energy Efficiency Standards</v>
      </c>
      <c r="C1429" s="354" t="str">
        <f t="shared" si="51"/>
        <v>Percentage Improvement in Eqpt Efficiency Standards above BAU</v>
      </c>
      <c r="D1429" s="348" t="s">
        <v>800</v>
      </c>
      <c r="E1429" s="253" t="s">
        <v>871</v>
      </c>
      <c r="F1429" t="s">
        <v>801</v>
      </c>
      <c r="G1429" s="253" t="s">
        <v>872</v>
      </c>
      <c r="H1429" s="18">
        <v>1047</v>
      </c>
      <c r="I1429" s="367" t="s">
        <v>680</v>
      </c>
      <c r="J1429" s="368" t="str">
        <f>IF(ISBLANK(INDEX('Policy Characteristics'!D:D,MATCH($C1429,'Policy Characteristics'!$C:$C,0))),"",INDEX('Policy Characteristics'!D:D,MATCH($C1429,'Policy Characteristics'!$C:$C,0)))</f>
        <v>Industry Energy Efficiency Standards</v>
      </c>
      <c r="K1429" s="354" t="str">
        <f>IF(ISBLANK(INDEX('Policy Characteristics'!E:E,MATCH($C1429,'Policy Characteristics'!$C:$C,0))),"",INDEX('Policy Characteristics'!E:E,MATCH($C1429,'Policy Characteristics'!$C:$C,0)))</f>
        <v>indst efficiency standards</v>
      </c>
      <c r="L1429" s="222">
        <f>IF(ISBLANK(INDEX('Policy Characteristics'!F:F,MATCH($C1429,'Policy Characteristics'!$C:$C,0))),"",INDEX('Policy Characteristics'!F:F,MATCH($C1429,'Policy Characteristics'!$C:$C,0)))</f>
        <v>0</v>
      </c>
      <c r="M1429" s="222">
        <f>IF(ISBLANK(INDEX('Policy Characteristics'!G:G,MATCH($C1429,'Policy Characteristics'!$C:$C,0))),"",INDEX('Policy Characteristics'!G:G,MATCH($C1429,'Policy Characteristics'!$C:$C,0)))</f>
        <v>0.25</v>
      </c>
      <c r="N1429" s="222">
        <f>IF(ISBLANK(INDEX('Policy Characteristics'!H:H,MATCH($C1429,'Policy Characteristics'!$C:$C,0))),"",INDEX('Policy Characteristics'!H:H,MATCH($C1429,'Policy Characteristics'!$C:$C,0)))</f>
        <v>0.01</v>
      </c>
      <c r="O1429" s="354" t="str">
        <f>IF(ISBLANK(INDEX('Policy Characteristics'!I:I,MATCH($C1429,'Policy Characteristics'!$C:$C,0))),"",INDEX('Policy Characteristics'!I:I,MATCH($C1429,'Policy Characteristics'!$C:$C,0)))</f>
        <v>% reduction in energy use</v>
      </c>
      <c r="P1429" s="354"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9" s="354" t="str">
        <f>IF(ISBLANK(INDEX('Policy Characteristics'!K:K,MATCH($C1429,'Policy Characteristics'!$C:$C,0))),"",INDEX('Policy Characteristics'!K:K,MATCH($C1429,'Policy Characteristics'!$C:$C,0)))</f>
        <v>industry-ag-main.html#eff-stds</v>
      </c>
      <c r="R1429" s="354" t="str">
        <f>IF(ISBLANK(INDEX('Policy Characteristics'!L:L,MATCH($C1429,'Policy Characteristics'!$C:$C,0))),"",INDEX('Policy Characteristics'!L:L,MATCH($C1429,'Policy Characteristics'!$C:$C,0)))</f>
        <v>industry-energy-efficiency-standards.html</v>
      </c>
    </row>
    <row r="1430" spans="1:18" s="354" customFormat="1" ht="19.899999999999999" customHeight="1">
      <c r="A1430" s="354" t="str">
        <f>IF(ISBLANK(INDEX('Policy Characteristics'!A:A,MATCH($C1430,'Policy Characteristics'!$C:$C,0))),"",INDEX('Policy Characteristics'!A:A,MATCH($C1430,'Policy Characteristics'!$C:$C,0)))</f>
        <v>Industry</v>
      </c>
      <c r="B1430" s="366" t="str">
        <f>IF(ISBLANK(INDEX('Policy Characteristics'!B:B,MATCH($C1430,'Policy Characteristics'!$C:$C,0))),"",INDEX('Policy Characteristics'!B:B,MATCH($C1430,'Policy Characteristics'!$C:$C,0)))</f>
        <v>Industry Energy Efficiency Standards</v>
      </c>
      <c r="C1430" s="354" t="str">
        <f t="shared" si="51"/>
        <v>Percentage Improvement in Eqpt Efficiency Standards above BAU</v>
      </c>
      <c r="D1430" s="348" t="s">
        <v>802</v>
      </c>
      <c r="E1430" s="253" t="s">
        <v>853</v>
      </c>
      <c r="F1430" t="s">
        <v>803</v>
      </c>
      <c r="G1430" s="253" t="s">
        <v>854</v>
      </c>
      <c r="H1430" s="18">
        <v>1048</v>
      </c>
      <c r="I1430" s="367" t="s">
        <v>670</v>
      </c>
      <c r="J1430" s="368" t="str">
        <f>IF(ISBLANK(INDEX('Policy Characteristics'!D:D,MATCH($C1430,'Policy Characteristics'!$C:$C,0))),"",INDEX('Policy Characteristics'!D:D,MATCH($C1430,'Policy Characteristics'!$C:$C,0)))</f>
        <v>Industry Energy Efficiency Standards</v>
      </c>
      <c r="K1430" s="354" t="str">
        <f>IF(ISBLANK(INDEX('Policy Characteristics'!E:E,MATCH($C1430,'Policy Characteristics'!$C:$C,0))),"",INDEX('Policy Characteristics'!E:E,MATCH($C1430,'Policy Characteristics'!$C:$C,0)))</f>
        <v>indst efficiency standards</v>
      </c>
      <c r="L1430" s="222">
        <f>IF(ISBLANK(INDEX('Policy Characteristics'!F:F,MATCH($C1430,'Policy Characteristics'!$C:$C,0))),"",INDEX('Policy Characteristics'!F:F,MATCH($C1430,'Policy Characteristics'!$C:$C,0)))</f>
        <v>0</v>
      </c>
      <c r="M1430" s="222">
        <f>IF(ISBLANK(INDEX('Policy Characteristics'!G:G,MATCH($C1430,'Policy Characteristics'!$C:$C,0))),"",INDEX('Policy Characteristics'!G:G,MATCH($C1430,'Policy Characteristics'!$C:$C,0)))</f>
        <v>0.25</v>
      </c>
      <c r="N1430" s="222">
        <f>IF(ISBLANK(INDEX('Policy Characteristics'!H:H,MATCH($C1430,'Policy Characteristics'!$C:$C,0))),"",INDEX('Policy Characteristics'!H:H,MATCH($C1430,'Policy Characteristics'!$C:$C,0)))</f>
        <v>0.01</v>
      </c>
      <c r="O1430" s="354" t="str">
        <f>IF(ISBLANK(INDEX('Policy Characteristics'!I:I,MATCH($C1430,'Policy Characteristics'!$C:$C,0))),"",INDEX('Policy Characteristics'!I:I,MATCH($C1430,'Policy Characteristics'!$C:$C,0)))</f>
        <v>% reduction in energy use</v>
      </c>
      <c r="P1430" s="354"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0" s="354" t="str">
        <f>IF(ISBLANK(INDEX('Policy Characteristics'!K:K,MATCH($C1430,'Policy Characteristics'!$C:$C,0))),"",INDEX('Policy Characteristics'!K:K,MATCH($C1430,'Policy Characteristics'!$C:$C,0)))</f>
        <v>industry-ag-main.html#eff-stds</v>
      </c>
      <c r="R1430" s="354" t="str">
        <f>IF(ISBLANK(INDEX('Policy Characteristics'!L:L,MATCH($C1430,'Policy Characteristics'!$C:$C,0))),"",INDEX('Policy Characteristics'!L:L,MATCH($C1430,'Policy Characteristics'!$C:$C,0)))</f>
        <v>industry-energy-efficiency-standards.html</v>
      </c>
    </row>
    <row r="1431" spans="1:18" s="354" customFormat="1" ht="19.899999999999999" customHeight="1">
      <c r="A1431" s="354" t="str">
        <f>IF(ISBLANK(INDEX('Policy Characteristics'!A:A,MATCH($C1431,'Policy Characteristics'!$C:$C,0))),"",INDEX('Policy Characteristics'!A:A,MATCH($C1431,'Policy Characteristics'!$C:$C,0)))</f>
        <v>Industry</v>
      </c>
      <c r="B1431" s="366" t="str">
        <f>IF(ISBLANK(INDEX('Policy Characteristics'!B:B,MATCH($C1431,'Policy Characteristics'!$C:$C,0))),"",INDEX('Policy Characteristics'!B:B,MATCH($C1431,'Policy Characteristics'!$C:$C,0)))</f>
        <v>Industry Energy Efficiency Standards</v>
      </c>
      <c r="C1431" s="354" t="str">
        <f t="shared" si="51"/>
        <v>Percentage Improvement in Eqpt Efficiency Standards above BAU</v>
      </c>
      <c r="D1431" s="348" t="s">
        <v>802</v>
      </c>
      <c r="E1431" s="253" t="s">
        <v>855</v>
      </c>
      <c r="F1431" t="s">
        <v>803</v>
      </c>
      <c r="G1431" s="253" t="s">
        <v>856</v>
      </c>
      <c r="H1431" s="18">
        <v>1049</v>
      </c>
      <c r="I1431" s="367" t="s">
        <v>670</v>
      </c>
      <c r="J1431" s="368" t="str">
        <f>IF(ISBLANK(INDEX('Policy Characteristics'!D:D,MATCH($C1431,'Policy Characteristics'!$C:$C,0))),"",INDEX('Policy Characteristics'!D:D,MATCH($C1431,'Policy Characteristics'!$C:$C,0)))</f>
        <v>Industry Energy Efficiency Standards</v>
      </c>
      <c r="K1431" s="354" t="str">
        <f>IF(ISBLANK(INDEX('Policy Characteristics'!E:E,MATCH($C1431,'Policy Characteristics'!$C:$C,0))),"",INDEX('Policy Characteristics'!E:E,MATCH($C1431,'Policy Characteristics'!$C:$C,0)))</f>
        <v>indst efficiency standards</v>
      </c>
      <c r="L1431" s="222">
        <f>IF(ISBLANK(INDEX('Policy Characteristics'!F:F,MATCH($C1431,'Policy Characteristics'!$C:$C,0))),"",INDEX('Policy Characteristics'!F:F,MATCH($C1431,'Policy Characteristics'!$C:$C,0)))</f>
        <v>0</v>
      </c>
      <c r="M1431" s="222">
        <f>IF(ISBLANK(INDEX('Policy Characteristics'!G:G,MATCH($C1431,'Policy Characteristics'!$C:$C,0))),"",INDEX('Policy Characteristics'!G:G,MATCH($C1431,'Policy Characteristics'!$C:$C,0)))</f>
        <v>0.25</v>
      </c>
      <c r="N1431" s="222">
        <f>IF(ISBLANK(INDEX('Policy Characteristics'!H:H,MATCH($C1431,'Policy Characteristics'!$C:$C,0))),"",INDEX('Policy Characteristics'!H:H,MATCH($C1431,'Policy Characteristics'!$C:$C,0)))</f>
        <v>0.01</v>
      </c>
      <c r="O1431" s="354" t="str">
        <f>IF(ISBLANK(INDEX('Policy Characteristics'!I:I,MATCH($C1431,'Policy Characteristics'!$C:$C,0))),"",INDEX('Policy Characteristics'!I:I,MATCH($C1431,'Policy Characteristics'!$C:$C,0)))</f>
        <v>% reduction in energy use</v>
      </c>
      <c r="P1431" s="354"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1" s="354" t="str">
        <f>IF(ISBLANK(INDEX('Policy Characteristics'!K:K,MATCH($C1431,'Policy Characteristics'!$C:$C,0))),"",INDEX('Policy Characteristics'!K:K,MATCH($C1431,'Policy Characteristics'!$C:$C,0)))</f>
        <v>industry-ag-main.html#eff-stds</v>
      </c>
      <c r="R1431" s="354" t="str">
        <f>IF(ISBLANK(INDEX('Policy Characteristics'!L:L,MATCH($C1431,'Policy Characteristics'!$C:$C,0))),"",INDEX('Policy Characteristics'!L:L,MATCH($C1431,'Policy Characteristics'!$C:$C,0)))</f>
        <v>industry-energy-efficiency-standards.html</v>
      </c>
    </row>
    <row r="1432" spans="1:18" s="354" customFormat="1" ht="19.899999999999999" customHeight="1">
      <c r="A1432" s="354" t="str">
        <f>IF(ISBLANK(INDEX('Policy Characteristics'!A:A,MATCH($C1432,'Policy Characteristics'!$C:$C,0))),"",INDEX('Policy Characteristics'!A:A,MATCH($C1432,'Policy Characteristics'!$C:$C,0)))</f>
        <v>Industry</v>
      </c>
      <c r="B1432" s="366" t="str">
        <f>IF(ISBLANK(INDEX('Policy Characteristics'!B:B,MATCH($C1432,'Policy Characteristics'!$C:$C,0))),"",INDEX('Policy Characteristics'!B:B,MATCH($C1432,'Policy Characteristics'!$C:$C,0)))</f>
        <v>Industry Energy Efficiency Standards</v>
      </c>
      <c r="C1432" s="354" t="str">
        <f t="shared" si="51"/>
        <v>Percentage Improvement in Eqpt Efficiency Standards above BAU</v>
      </c>
      <c r="D1432" s="348" t="s">
        <v>802</v>
      </c>
      <c r="E1432" s="253" t="s">
        <v>857</v>
      </c>
      <c r="F1432" t="s">
        <v>803</v>
      </c>
      <c r="G1432" s="253" t="s">
        <v>858</v>
      </c>
      <c r="H1432" s="18">
        <v>1050</v>
      </c>
      <c r="I1432" s="367" t="s">
        <v>670</v>
      </c>
      <c r="J1432" s="368" t="str">
        <f>IF(ISBLANK(INDEX('Policy Characteristics'!D:D,MATCH($C1432,'Policy Characteristics'!$C:$C,0))),"",INDEX('Policy Characteristics'!D:D,MATCH($C1432,'Policy Characteristics'!$C:$C,0)))</f>
        <v>Industry Energy Efficiency Standards</v>
      </c>
      <c r="K1432" s="354" t="str">
        <f>IF(ISBLANK(INDEX('Policy Characteristics'!E:E,MATCH($C1432,'Policy Characteristics'!$C:$C,0))),"",INDEX('Policy Characteristics'!E:E,MATCH($C1432,'Policy Characteristics'!$C:$C,0)))</f>
        <v>indst efficiency standards</v>
      </c>
      <c r="L1432" s="222">
        <f>IF(ISBLANK(INDEX('Policy Characteristics'!F:F,MATCH($C1432,'Policy Characteristics'!$C:$C,0))),"",INDEX('Policy Characteristics'!F:F,MATCH($C1432,'Policy Characteristics'!$C:$C,0)))</f>
        <v>0</v>
      </c>
      <c r="M1432" s="222">
        <f>IF(ISBLANK(INDEX('Policy Characteristics'!G:G,MATCH($C1432,'Policy Characteristics'!$C:$C,0))),"",INDEX('Policy Characteristics'!G:G,MATCH($C1432,'Policy Characteristics'!$C:$C,0)))</f>
        <v>0.25</v>
      </c>
      <c r="N1432" s="222">
        <f>IF(ISBLANK(INDEX('Policy Characteristics'!H:H,MATCH($C1432,'Policy Characteristics'!$C:$C,0))),"",INDEX('Policy Characteristics'!H:H,MATCH($C1432,'Policy Characteristics'!$C:$C,0)))</f>
        <v>0.01</v>
      </c>
      <c r="O1432" s="354" t="str">
        <f>IF(ISBLANK(INDEX('Policy Characteristics'!I:I,MATCH($C1432,'Policy Characteristics'!$C:$C,0))),"",INDEX('Policy Characteristics'!I:I,MATCH($C1432,'Policy Characteristics'!$C:$C,0)))</f>
        <v>% reduction in energy use</v>
      </c>
      <c r="P1432" s="354"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2" s="354" t="str">
        <f>IF(ISBLANK(INDEX('Policy Characteristics'!K:K,MATCH($C1432,'Policy Characteristics'!$C:$C,0))),"",INDEX('Policy Characteristics'!K:K,MATCH($C1432,'Policy Characteristics'!$C:$C,0)))</f>
        <v>industry-ag-main.html#eff-stds</v>
      </c>
      <c r="R1432" s="354" t="str">
        <f>IF(ISBLANK(INDEX('Policy Characteristics'!L:L,MATCH($C1432,'Policy Characteristics'!$C:$C,0))),"",INDEX('Policy Characteristics'!L:L,MATCH($C1432,'Policy Characteristics'!$C:$C,0)))</f>
        <v>industry-energy-efficiency-standards.html</v>
      </c>
    </row>
    <row r="1433" spans="1:18" s="354" customFormat="1" ht="19.899999999999999" customHeight="1">
      <c r="A1433" s="354" t="str">
        <f>IF(ISBLANK(INDEX('Policy Characteristics'!A:A,MATCH($C1433,'Policy Characteristics'!$C:$C,0))),"",INDEX('Policy Characteristics'!A:A,MATCH($C1433,'Policy Characteristics'!$C:$C,0)))</f>
        <v>Industry</v>
      </c>
      <c r="B1433" s="366" t="str">
        <f>IF(ISBLANK(INDEX('Policy Characteristics'!B:B,MATCH($C1433,'Policy Characteristics'!$C:$C,0))),"",INDEX('Policy Characteristics'!B:B,MATCH($C1433,'Policy Characteristics'!$C:$C,0)))</f>
        <v>Industry Energy Efficiency Standards</v>
      </c>
      <c r="C1433" s="354" t="str">
        <f t="shared" si="51"/>
        <v>Percentage Improvement in Eqpt Efficiency Standards above BAU</v>
      </c>
      <c r="D1433" s="348" t="s">
        <v>802</v>
      </c>
      <c r="E1433" s="253" t="s">
        <v>859</v>
      </c>
      <c r="F1433" t="s">
        <v>803</v>
      </c>
      <c r="G1433" s="253" t="s">
        <v>860</v>
      </c>
      <c r="H1433" s="18">
        <v>1051</v>
      </c>
      <c r="I1433" s="367" t="s">
        <v>680</v>
      </c>
      <c r="J1433" s="368" t="str">
        <f>IF(ISBLANK(INDEX('Policy Characteristics'!D:D,MATCH($C1433,'Policy Characteristics'!$C:$C,0))),"",INDEX('Policy Characteristics'!D:D,MATCH($C1433,'Policy Characteristics'!$C:$C,0)))</f>
        <v>Industry Energy Efficiency Standards</v>
      </c>
      <c r="K1433" s="354" t="str">
        <f>IF(ISBLANK(INDEX('Policy Characteristics'!E:E,MATCH($C1433,'Policy Characteristics'!$C:$C,0))),"",INDEX('Policy Characteristics'!E:E,MATCH($C1433,'Policy Characteristics'!$C:$C,0)))</f>
        <v>indst efficiency standards</v>
      </c>
      <c r="L1433" s="222">
        <f>IF(ISBLANK(INDEX('Policy Characteristics'!F:F,MATCH($C1433,'Policy Characteristics'!$C:$C,0))),"",INDEX('Policy Characteristics'!F:F,MATCH($C1433,'Policy Characteristics'!$C:$C,0)))</f>
        <v>0</v>
      </c>
      <c r="M1433" s="222">
        <f>IF(ISBLANK(INDEX('Policy Characteristics'!G:G,MATCH($C1433,'Policy Characteristics'!$C:$C,0))),"",INDEX('Policy Characteristics'!G:G,MATCH($C1433,'Policy Characteristics'!$C:$C,0)))</f>
        <v>0.25</v>
      </c>
      <c r="N1433" s="222">
        <f>IF(ISBLANK(INDEX('Policy Characteristics'!H:H,MATCH($C1433,'Policy Characteristics'!$C:$C,0))),"",INDEX('Policy Characteristics'!H:H,MATCH($C1433,'Policy Characteristics'!$C:$C,0)))</f>
        <v>0.01</v>
      </c>
      <c r="O1433" s="354" t="str">
        <f>IF(ISBLANK(INDEX('Policy Characteristics'!I:I,MATCH($C1433,'Policy Characteristics'!$C:$C,0))),"",INDEX('Policy Characteristics'!I:I,MATCH($C1433,'Policy Characteristics'!$C:$C,0)))</f>
        <v>% reduction in energy use</v>
      </c>
      <c r="P1433" s="354"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3" s="354" t="str">
        <f>IF(ISBLANK(INDEX('Policy Characteristics'!K:K,MATCH($C1433,'Policy Characteristics'!$C:$C,0))),"",INDEX('Policy Characteristics'!K:K,MATCH($C1433,'Policy Characteristics'!$C:$C,0)))</f>
        <v>industry-ag-main.html#eff-stds</v>
      </c>
      <c r="R1433" s="354" t="str">
        <f>IF(ISBLANK(INDEX('Policy Characteristics'!L:L,MATCH($C1433,'Policy Characteristics'!$C:$C,0))),"",INDEX('Policy Characteristics'!L:L,MATCH($C1433,'Policy Characteristics'!$C:$C,0)))</f>
        <v>industry-energy-efficiency-standards.html</v>
      </c>
    </row>
    <row r="1434" spans="1:18" s="354" customFormat="1" ht="19.899999999999999" customHeight="1">
      <c r="A1434" s="354" t="str">
        <f>IF(ISBLANK(INDEX('Policy Characteristics'!A:A,MATCH($C1434,'Policy Characteristics'!$C:$C,0))),"",INDEX('Policy Characteristics'!A:A,MATCH($C1434,'Policy Characteristics'!$C:$C,0)))</f>
        <v>Industry</v>
      </c>
      <c r="B1434" s="366" t="str">
        <f>IF(ISBLANK(INDEX('Policy Characteristics'!B:B,MATCH($C1434,'Policy Characteristics'!$C:$C,0))),"",INDEX('Policy Characteristics'!B:B,MATCH($C1434,'Policy Characteristics'!$C:$C,0)))</f>
        <v>Industry Energy Efficiency Standards</v>
      </c>
      <c r="C1434" s="354" t="str">
        <f t="shared" si="51"/>
        <v>Percentage Improvement in Eqpt Efficiency Standards above BAU</v>
      </c>
      <c r="D1434" s="348" t="s">
        <v>802</v>
      </c>
      <c r="E1434" s="253" t="s">
        <v>861</v>
      </c>
      <c r="F1434" t="s">
        <v>803</v>
      </c>
      <c r="G1434" s="253" t="s">
        <v>862</v>
      </c>
      <c r="H1434" s="18">
        <v>1052</v>
      </c>
      <c r="I1434" s="367" t="s">
        <v>670</v>
      </c>
      <c r="J1434" s="368" t="str">
        <f>IF(ISBLANK(INDEX('Policy Characteristics'!D:D,MATCH($C1434,'Policy Characteristics'!$C:$C,0))),"",INDEX('Policy Characteristics'!D:D,MATCH($C1434,'Policy Characteristics'!$C:$C,0)))</f>
        <v>Industry Energy Efficiency Standards</v>
      </c>
      <c r="K1434" s="354" t="str">
        <f>IF(ISBLANK(INDEX('Policy Characteristics'!E:E,MATCH($C1434,'Policy Characteristics'!$C:$C,0))),"",INDEX('Policy Characteristics'!E:E,MATCH($C1434,'Policy Characteristics'!$C:$C,0)))</f>
        <v>indst efficiency standards</v>
      </c>
      <c r="L1434" s="222">
        <f>IF(ISBLANK(INDEX('Policy Characteristics'!F:F,MATCH($C1434,'Policy Characteristics'!$C:$C,0))),"",INDEX('Policy Characteristics'!F:F,MATCH($C1434,'Policy Characteristics'!$C:$C,0)))</f>
        <v>0</v>
      </c>
      <c r="M1434" s="222">
        <f>IF(ISBLANK(INDEX('Policy Characteristics'!G:G,MATCH($C1434,'Policy Characteristics'!$C:$C,0))),"",INDEX('Policy Characteristics'!G:G,MATCH($C1434,'Policy Characteristics'!$C:$C,0)))</f>
        <v>0.25</v>
      </c>
      <c r="N1434" s="222">
        <f>IF(ISBLANK(INDEX('Policy Characteristics'!H:H,MATCH($C1434,'Policy Characteristics'!$C:$C,0))),"",INDEX('Policy Characteristics'!H:H,MATCH($C1434,'Policy Characteristics'!$C:$C,0)))</f>
        <v>0.01</v>
      </c>
      <c r="O1434" s="354" t="str">
        <f>IF(ISBLANK(INDEX('Policy Characteristics'!I:I,MATCH($C1434,'Policy Characteristics'!$C:$C,0))),"",INDEX('Policy Characteristics'!I:I,MATCH($C1434,'Policy Characteristics'!$C:$C,0)))</f>
        <v>% reduction in energy use</v>
      </c>
      <c r="P1434" s="354"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4" s="354" t="str">
        <f>IF(ISBLANK(INDEX('Policy Characteristics'!K:K,MATCH($C1434,'Policy Characteristics'!$C:$C,0))),"",INDEX('Policy Characteristics'!K:K,MATCH($C1434,'Policy Characteristics'!$C:$C,0)))</f>
        <v>industry-ag-main.html#eff-stds</v>
      </c>
      <c r="R1434" s="354" t="str">
        <f>IF(ISBLANK(INDEX('Policy Characteristics'!L:L,MATCH($C1434,'Policy Characteristics'!$C:$C,0))),"",INDEX('Policy Characteristics'!L:L,MATCH($C1434,'Policy Characteristics'!$C:$C,0)))</f>
        <v>industry-energy-efficiency-standards.html</v>
      </c>
    </row>
    <row r="1435" spans="1:18" s="354" customFormat="1" ht="19.899999999999999" customHeight="1">
      <c r="A1435" s="354" t="str">
        <f>IF(ISBLANK(INDEX('Policy Characteristics'!A:A,MATCH($C1435,'Policy Characteristics'!$C:$C,0))),"",INDEX('Policy Characteristics'!A:A,MATCH($C1435,'Policy Characteristics'!$C:$C,0)))</f>
        <v>Industry</v>
      </c>
      <c r="B1435" s="366" t="str">
        <f>IF(ISBLANK(INDEX('Policy Characteristics'!B:B,MATCH($C1435,'Policy Characteristics'!$C:$C,0))),"",INDEX('Policy Characteristics'!B:B,MATCH($C1435,'Policy Characteristics'!$C:$C,0)))</f>
        <v>Industry Energy Efficiency Standards</v>
      </c>
      <c r="C1435" s="354" t="str">
        <f t="shared" si="51"/>
        <v>Percentage Improvement in Eqpt Efficiency Standards above BAU</v>
      </c>
      <c r="D1435" s="348" t="s">
        <v>802</v>
      </c>
      <c r="E1435" s="253" t="s">
        <v>863</v>
      </c>
      <c r="F1435" t="s">
        <v>803</v>
      </c>
      <c r="G1435" s="253" t="s">
        <v>864</v>
      </c>
      <c r="H1435" s="18">
        <v>1053</v>
      </c>
      <c r="I1435" s="367" t="s">
        <v>680</v>
      </c>
      <c r="J1435" s="368" t="str">
        <f>IF(ISBLANK(INDEX('Policy Characteristics'!D:D,MATCH($C1435,'Policy Characteristics'!$C:$C,0))),"",INDEX('Policy Characteristics'!D:D,MATCH($C1435,'Policy Characteristics'!$C:$C,0)))</f>
        <v>Industry Energy Efficiency Standards</v>
      </c>
      <c r="K1435" s="354" t="str">
        <f>IF(ISBLANK(INDEX('Policy Characteristics'!E:E,MATCH($C1435,'Policy Characteristics'!$C:$C,0))),"",INDEX('Policy Characteristics'!E:E,MATCH($C1435,'Policy Characteristics'!$C:$C,0)))</f>
        <v>indst efficiency standards</v>
      </c>
      <c r="L1435" s="222">
        <f>IF(ISBLANK(INDEX('Policy Characteristics'!F:F,MATCH($C1435,'Policy Characteristics'!$C:$C,0))),"",INDEX('Policy Characteristics'!F:F,MATCH($C1435,'Policy Characteristics'!$C:$C,0)))</f>
        <v>0</v>
      </c>
      <c r="M1435" s="222">
        <f>IF(ISBLANK(INDEX('Policy Characteristics'!G:G,MATCH($C1435,'Policy Characteristics'!$C:$C,0))),"",INDEX('Policy Characteristics'!G:G,MATCH($C1435,'Policy Characteristics'!$C:$C,0)))</f>
        <v>0.25</v>
      </c>
      <c r="N1435" s="222">
        <f>IF(ISBLANK(INDEX('Policy Characteristics'!H:H,MATCH($C1435,'Policy Characteristics'!$C:$C,0))),"",INDEX('Policy Characteristics'!H:H,MATCH($C1435,'Policy Characteristics'!$C:$C,0)))</f>
        <v>0.01</v>
      </c>
      <c r="O1435" s="354" t="str">
        <f>IF(ISBLANK(INDEX('Policy Characteristics'!I:I,MATCH($C1435,'Policy Characteristics'!$C:$C,0))),"",INDEX('Policy Characteristics'!I:I,MATCH($C1435,'Policy Characteristics'!$C:$C,0)))</f>
        <v>% reduction in energy use</v>
      </c>
      <c r="P1435" s="354"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5" s="354" t="str">
        <f>IF(ISBLANK(INDEX('Policy Characteristics'!K:K,MATCH($C1435,'Policy Characteristics'!$C:$C,0))),"",INDEX('Policy Characteristics'!K:K,MATCH($C1435,'Policy Characteristics'!$C:$C,0)))</f>
        <v>industry-ag-main.html#eff-stds</v>
      </c>
      <c r="R1435" s="354" t="str">
        <f>IF(ISBLANK(INDEX('Policy Characteristics'!L:L,MATCH($C1435,'Policy Characteristics'!$C:$C,0))),"",INDEX('Policy Characteristics'!L:L,MATCH($C1435,'Policy Characteristics'!$C:$C,0)))</f>
        <v>industry-energy-efficiency-standards.html</v>
      </c>
    </row>
    <row r="1436" spans="1:18" s="354" customFormat="1" ht="19.899999999999999" customHeight="1">
      <c r="A1436" s="354" t="str">
        <f>IF(ISBLANK(INDEX('Policy Characteristics'!A:A,MATCH($C1436,'Policy Characteristics'!$C:$C,0))),"",INDEX('Policy Characteristics'!A:A,MATCH($C1436,'Policy Characteristics'!$C:$C,0)))</f>
        <v>Industry</v>
      </c>
      <c r="B1436" s="366" t="str">
        <f>IF(ISBLANK(INDEX('Policy Characteristics'!B:B,MATCH($C1436,'Policy Characteristics'!$C:$C,0))),"",INDEX('Policy Characteristics'!B:B,MATCH($C1436,'Policy Characteristics'!$C:$C,0)))</f>
        <v>Industry Energy Efficiency Standards</v>
      </c>
      <c r="C1436" s="354" t="str">
        <f t="shared" si="51"/>
        <v>Percentage Improvement in Eqpt Efficiency Standards above BAU</v>
      </c>
      <c r="D1436" s="348" t="s">
        <v>802</v>
      </c>
      <c r="E1436" s="253" t="s">
        <v>865</v>
      </c>
      <c r="F1436" t="s">
        <v>803</v>
      </c>
      <c r="G1436" s="253" t="s">
        <v>866</v>
      </c>
      <c r="H1436" s="18">
        <v>1054</v>
      </c>
      <c r="I1436" s="367" t="s">
        <v>680</v>
      </c>
      <c r="J1436" s="368" t="str">
        <f>IF(ISBLANK(INDEX('Policy Characteristics'!D:D,MATCH($C1436,'Policy Characteristics'!$C:$C,0))),"",INDEX('Policy Characteristics'!D:D,MATCH($C1436,'Policy Characteristics'!$C:$C,0)))</f>
        <v>Industry Energy Efficiency Standards</v>
      </c>
      <c r="K1436" s="354" t="str">
        <f>IF(ISBLANK(INDEX('Policy Characteristics'!E:E,MATCH($C1436,'Policy Characteristics'!$C:$C,0))),"",INDEX('Policy Characteristics'!E:E,MATCH($C1436,'Policy Characteristics'!$C:$C,0)))</f>
        <v>indst efficiency standards</v>
      </c>
      <c r="L1436" s="222">
        <f>IF(ISBLANK(INDEX('Policy Characteristics'!F:F,MATCH($C1436,'Policy Characteristics'!$C:$C,0))),"",INDEX('Policy Characteristics'!F:F,MATCH($C1436,'Policy Characteristics'!$C:$C,0)))</f>
        <v>0</v>
      </c>
      <c r="M1436" s="222">
        <f>IF(ISBLANK(INDEX('Policy Characteristics'!G:G,MATCH($C1436,'Policy Characteristics'!$C:$C,0))),"",INDEX('Policy Characteristics'!G:G,MATCH($C1436,'Policy Characteristics'!$C:$C,0)))</f>
        <v>0.25</v>
      </c>
      <c r="N1436" s="222">
        <f>IF(ISBLANK(INDEX('Policy Characteristics'!H:H,MATCH($C1436,'Policy Characteristics'!$C:$C,0))),"",INDEX('Policy Characteristics'!H:H,MATCH($C1436,'Policy Characteristics'!$C:$C,0)))</f>
        <v>0.01</v>
      </c>
      <c r="O1436" s="354" t="str">
        <f>IF(ISBLANK(INDEX('Policy Characteristics'!I:I,MATCH($C1436,'Policy Characteristics'!$C:$C,0))),"",INDEX('Policy Characteristics'!I:I,MATCH($C1436,'Policy Characteristics'!$C:$C,0)))</f>
        <v>% reduction in energy use</v>
      </c>
      <c r="P1436" s="354"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6" s="354" t="str">
        <f>IF(ISBLANK(INDEX('Policy Characteristics'!K:K,MATCH($C1436,'Policy Characteristics'!$C:$C,0))),"",INDEX('Policy Characteristics'!K:K,MATCH($C1436,'Policy Characteristics'!$C:$C,0)))</f>
        <v>industry-ag-main.html#eff-stds</v>
      </c>
      <c r="R1436" s="354" t="str">
        <f>IF(ISBLANK(INDEX('Policy Characteristics'!L:L,MATCH($C1436,'Policy Characteristics'!$C:$C,0))),"",INDEX('Policy Characteristics'!L:L,MATCH($C1436,'Policy Characteristics'!$C:$C,0)))</f>
        <v>industry-energy-efficiency-standards.html</v>
      </c>
    </row>
    <row r="1437" spans="1:18" s="354" customFormat="1" ht="19.899999999999999" customHeight="1">
      <c r="A1437" s="354" t="str">
        <f>IF(ISBLANK(INDEX('Policy Characteristics'!A:A,MATCH($C1437,'Policy Characteristics'!$C:$C,0))),"",INDEX('Policy Characteristics'!A:A,MATCH($C1437,'Policy Characteristics'!$C:$C,0)))</f>
        <v>Industry</v>
      </c>
      <c r="B1437" s="366" t="str">
        <f>IF(ISBLANK(INDEX('Policy Characteristics'!B:B,MATCH($C1437,'Policy Characteristics'!$C:$C,0))),"",INDEX('Policy Characteristics'!B:B,MATCH($C1437,'Policy Characteristics'!$C:$C,0)))</f>
        <v>Industry Energy Efficiency Standards</v>
      </c>
      <c r="C1437" s="354" t="str">
        <f t="shared" si="51"/>
        <v>Percentage Improvement in Eqpt Efficiency Standards above BAU</v>
      </c>
      <c r="D1437" s="348" t="s">
        <v>802</v>
      </c>
      <c r="E1437" s="253" t="s">
        <v>867</v>
      </c>
      <c r="F1437" t="s">
        <v>803</v>
      </c>
      <c r="G1437" s="253" t="s">
        <v>868</v>
      </c>
      <c r="H1437" s="18">
        <v>1055</v>
      </c>
      <c r="I1437" s="367" t="s">
        <v>670</v>
      </c>
      <c r="J1437" s="368" t="str">
        <f>IF(ISBLANK(INDEX('Policy Characteristics'!D:D,MATCH($C1437,'Policy Characteristics'!$C:$C,0))),"",INDEX('Policy Characteristics'!D:D,MATCH($C1437,'Policy Characteristics'!$C:$C,0)))</f>
        <v>Industry Energy Efficiency Standards</v>
      </c>
      <c r="K1437" s="354" t="str">
        <f>IF(ISBLANK(INDEX('Policy Characteristics'!E:E,MATCH($C1437,'Policy Characteristics'!$C:$C,0))),"",INDEX('Policy Characteristics'!E:E,MATCH($C1437,'Policy Characteristics'!$C:$C,0)))</f>
        <v>indst efficiency standards</v>
      </c>
      <c r="L1437" s="222">
        <f>IF(ISBLANK(INDEX('Policy Characteristics'!F:F,MATCH($C1437,'Policy Characteristics'!$C:$C,0))),"",INDEX('Policy Characteristics'!F:F,MATCH($C1437,'Policy Characteristics'!$C:$C,0)))</f>
        <v>0</v>
      </c>
      <c r="M1437" s="222">
        <f>IF(ISBLANK(INDEX('Policy Characteristics'!G:G,MATCH($C1437,'Policy Characteristics'!$C:$C,0))),"",INDEX('Policy Characteristics'!G:G,MATCH($C1437,'Policy Characteristics'!$C:$C,0)))</f>
        <v>0.25</v>
      </c>
      <c r="N1437" s="222">
        <f>IF(ISBLANK(INDEX('Policy Characteristics'!H:H,MATCH($C1437,'Policy Characteristics'!$C:$C,0))),"",INDEX('Policy Characteristics'!H:H,MATCH($C1437,'Policy Characteristics'!$C:$C,0)))</f>
        <v>0.01</v>
      </c>
      <c r="O1437" s="354" t="str">
        <f>IF(ISBLANK(INDEX('Policy Characteristics'!I:I,MATCH($C1437,'Policy Characteristics'!$C:$C,0))),"",INDEX('Policy Characteristics'!I:I,MATCH($C1437,'Policy Characteristics'!$C:$C,0)))</f>
        <v>% reduction in energy use</v>
      </c>
      <c r="P1437" s="354"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7" s="354" t="str">
        <f>IF(ISBLANK(INDEX('Policy Characteristics'!K:K,MATCH($C1437,'Policy Characteristics'!$C:$C,0))),"",INDEX('Policy Characteristics'!K:K,MATCH($C1437,'Policy Characteristics'!$C:$C,0)))</f>
        <v>industry-ag-main.html#eff-stds</v>
      </c>
      <c r="R1437" s="354" t="str">
        <f>IF(ISBLANK(INDEX('Policy Characteristics'!L:L,MATCH($C1437,'Policy Characteristics'!$C:$C,0))),"",INDEX('Policy Characteristics'!L:L,MATCH($C1437,'Policy Characteristics'!$C:$C,0)))</f>
        <v>industry-energy-efficiency-standards.html</v>
      </c>
    </row>
    <row r="1438" spans="1:18" s="354" customFormat="1" ht="19.899999999999999" customHeight="1">
      <c r="A1438" s="354" t="str">
        <f>IF(ISBLANK(INDEX('Policy Characteristics'!A:A,MATCH($C1438,'Policy Characteristics'!$C:$C,0))),"",INDEX('Policy Characteristics'!A:A,MATCH($C1438,'Policy Characteristics'!$C:$C,0)))</f>
        <v>Industry</v>
      </c>
      <c r="B1438" s="366" t="str">
        <f>IF(ISBLANK(INDEX('Policy Characteristics'!B:B,MATCH($C1438,'Policy Characteristics'!$C:$C,0))),"",INDEX('Policy Characteristics'!B:B,MATCH($C1438,'Policy Characteristics'!$C:$C,0)))</f>
        <v>Industry Energy Efficiency Standards</v>
      </c>
      <c r="C1438" s="354" t="str">
        <f t="shared" si="51"/>
        <v>Percentage Improvement in Eqpt Efficiency Standards above BAU</v>
      </c>
      <c r="D1438" s="348" t="s">
        <v>802</v>
      </c>
      <c r="E1438" s="253" t="s">
        <v>869</v>
      </c>
      <c r="F1438" t="s">
        <v>803</v>
      </c>
      <c r="G1438" s="253" t="s">
        <v>870</v>
      </c>
      <c r="H1438" s="18">
        <v>1056</v>
      </c>
      <c r="I1438" s="367" t="s">
        <v>670</v>
      </c>
      <c r="J1438" s="368" t="str">
        <f>IF(ISBLANK(INDEX('Policy Characteristics'!D:D,MATCH($C1438,'Policy Characteristics'!$C:$C,0))),"",INDEX('Policy Characteristics'!D:D,MATCH($C1438,'Policy Characteristics'!$C:$C,0)))</f>
        <v>Industry Energy Efficiency Standards</v>
      </c>
      <c r="K1438" s="354" t="str">
        <f>IF(ISBLANK(INDEX('Policy Characteristics'!E:E,MATCH($C1438,'Policy Characteristics'!$C:$C,0))),"",INDEX('Policy Characteristics'!E:E,MATCH($C1438,'Policy Characteristics'!$C:$C,0)))</f>
        <v>indst efficiency standards</v>
      </c>
      <c r="L1438" s="222">
        <f>IF(ISBLANK(INDEX('Policy Characteristics'!F:F,MATCH($C1438,'Policy Characteristics'!$C:$C,0))),"",INDEX('Policy Characteristics'!F:F,MATCH($C1438,'Policy Characteristics'!$C:$C,0)))</f>
        <v>0</v>
      </c>
      <c r="M1438" s="222">
        <f>IF(ISBLANK(INDEX('Policy Characteristics'!G:G,MATCH($C1438,'Policy Characteristics'!$C:$C,0))),"",INDEX('Policy Characteristics'!G:G,MATCH($C1438,'Policy Characteristics'!$C:$C,0)))</f>
        <v>0.25</v>
      </c>
      <c r="N1438" s="222">
        <f>IF(ISBLANK(INDEX('Policy Characteristics'!H:H,MATCH($C1438,'Policy Characteristics'!$C:$C,0))),"",INDEX('Policy Characteristics'!H:H,MATCH($C1438,'Policy Characteristics'!$C:$C,0)))</f>
        <v>0.01</v>
      </c>
      <c r="O1438" s="354" t="str">
        <f>IF(ISBLANK(INDEX('Policy Characteristics'!I:I,MATCH($C1438,'Policy Characteristics'!$C:$C,0))),"",INDEX('Policy Characteristics'!I:I,MATCH($C1438,'Policy Characteristics'!$C:$C,0)))</f>
        <v>% reduction in energy use</v>
      </c>
      <c r="P1438" s="354"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8" s="354" t="str">
        <f>IF(ISBLANK(INDEX('Policy Characteristics'!K:K,MATCH($C1438,'Policy Characteristics'!$C:$C,0))),"",INDEX('Policy Characteristics'!K:K,MATCH($C1438,'Policy Characteristics'!$C:$C,0)))</f>
        <v>industry-ag-main.html#eff-stds</v>
      </c>
      <c r="R1438" s="354" t="str">
        <f>IF(ISBLANK(INDEX('Policy Characteristics'!L:L,MATCH($C1438,'Policy Characteristics'!$C:$C,0))),"",INDEX('Policy Characteristics'!L:L,MATCH($C1438,'Policy Characteristics'!$C:$C,0)))</f>
        <v>industry-energy-efficiency-standards.html</v>
      </c>
    </row>
    <row r="1439" spans="1:18" s="354" customFormat="1" ht="19.899999999999999" customHeight="1">
      <c r="A1439" s="354" t="str">
        <f>IF(ISBLANK(INDEX('Policy Characteristics'!A:A,MATCH($C1439,'Policy Characteristics'!$C:$C,0))),"",INDEX('Policy Characteristics'!A:A,MATCH($C1439,'Policy Characteristics'!$C:$C,0)))</f>
        <v>Industry</v>
      </c>
      <c r="B1439" s="366" t="str">
        <f>IF(ISBLANK(INDEX('Policy Characteristics'!B:B,MATCH($C1439,'Policy Characteristics'!$C:$C,0))),"",INDEX('Policy Characteristics'!B:B,MATCH($C1439,'Policy Characteristics'!$C:$C,0)))</f>
        <v>Industry Energy Efficiency Standards</v>
      </c>
      <c r="C1439" s="354" t="str">
        <f t="shared" si="51"/>
        <v>Percentage Improvement in Eqpt Efficiency Standards above BAU</v>
      </c>
      <c r="D1439" s="348" t="s">
        <v>802</v>
      </c>
      <c r="E1439" s="253" t="s">
        <v>871</v>
      </c>
      <c r="F1439" t="s">
        <v>803</v>
      </c>
      <c r="G1439" s="253" t="s">
        <v>872</v>
      </c>
      <c r="H1439" s="18">
        <v>1057</v>
      </c>
      <c r="I1439" s="367" t="s">
        <v>680</v>
      </c>
      <c r="J1439" s="368" t="str">
        <f>IF(ISBLANK(INDEX('Policy Characteristics'!D:D,MATCH($C1439,'Policy Characteristics'!$C:$C,0))),"",INDEX('Policy Characteristics'!D:D,MATCH($C1439,'Policy Characteristics'!$C:$C,0)))</f>
        <v>Industry Energy Efficiency Standards</v>
      </c>
      <c r="K1439" s="354" t="str">
        <f>IF(ISBLANK(INDEX('Policy Characteristics'!E:E,MATCH($C1439,'Policy Characteristics'!$C:$C,0))),"",INDEX('Policy Characteristics'!E:E,MATCH($C1439,'Policy Characteristics'!$C:$C,0)))</f>
        <v>indst efficiency standards</v>
      </c>
      <c r="L1439" s="222">
        <f>IF(ISBLANK(INDEX('Policy Characteristics'!F:F,MATCH($C1439,'Policy Characteristics'!$C:$C,0))),"",INDEX('Policy Characteristics'!F:F,MATCH($C1439,'Policy Characteristics'!$C:$C,0)))</f>
        <v>0</v>
      </c>
      <c r="M1439" s="222">
        <f>IF(ISBLANK(INDEX('Policy Characteristics'!G:G,MATCH($C1439,'Policy Characteristics'!$C:$C,0))),"",INDEX('Policy Characteristics'!G:G,MATCH($C1439,'Policy Characteristics'!$C:$C,0)))</f>
        <v>0.25</v>
      </c>
      <c r="N1439" s="222">
        <f>IF(ISBLANK(INDEX('Policy Characteristics'!H:H,MATCH($C1439,'Policy Characteristics'!$C:$C,0))),"",INDEX('Policy Characteristics'!H:H,MATCH($C1439,'Policy Characteristics'!$C:$C,0)))</f>
        <v>0.01</v>
      </c>
      <c r="O1439" s="354" t="str">
        <f>IF(ISBLANK(INDEX('Policy Characteristics'!I:I,MATCH($C1439,'Policy Characteristics'!$C:$C,0))),"",INDEX('Policy Characteristics'!I:I,MATCH($C1439,'Policy Characteristics'!$C:$C,0)))</f>
        <v>% reduction in energy use</v>
      </c>
      <c r="P1439" s="354"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9" s="354" t="str">
        <f>IF(ISBLANK(INDEX('Policy Characteristics'!K:K,MATCH($C1439,'Policy Characteristics'!$C:$C,0))),"",INDEX('Policy Characteristics'!K:K,MATCH($C1439,'Policy Characteristics'!$C:$C,0)))</f>
        <v>industry-ag-main.html#eff-stds</v>
      </c>
      <c r="R1439" s="354" t="str">
        <f>IF(ISBLANK(INDEX('Policy Characteristics'!L:L,MATCH($C1439,'Policy Characteristics'!$C:$C,0))),"",INDEX('Policy Characteristics'!L:L,MATCH($C1439,'Policy Characteristics'!$C:$C,0)))</f>
        <v>industry-energy-efficiency-standards.html</v>
      </c>
    </row>
    <row r="1440" spans="1:18" s="354" customFormat="1" ht="19.899999999999999" customHeight="1">
      <c r="A1440" s="354" t="str">
        <f>IF(ISBLANK(INDEX('Policy Characteristics'!A:A,MATCH($C1440,'Policy Characteristics'!$C:$C,0))),"",INDEX('Policy Characteristics'!A:A,MATCH($C1440,'Policy Characteristics'!$C:$C,0)))</f>
        <v>Industry</v>
      </c>
      <c r="B1440" s="366" t="str">
        <f>IF(ISBLANK(INDEX('Policy Characteristics'!B:B,MATCH($C1440,'Policy Characteristics'!$C:$C,0))),"",INDEX('Policy Characteristics'!B:B,MATCH($C1440,'Policy Characteristics'!$C:$C,0)))</f>
        <v>Industry Energy Efficiency Standards</v>
      </c>
      <c r="C1440" s="354" t="str">
        <f t="shared" si="51"/>
        <v>Percentage Improvement in Eqpt Efficiency Standards above BAU</v>
      </c>
      <c r="D1440" s="348" t="s">
        <v>804</v>
      </c>
      <c r="E1440" s="253" t="s">
        <v>853</v>
      </c>
      <c r="F1440" t="s">
        <v>805</v>
      </c>
      <c r="G1440" s="253" t="s">
        <v>854</v>
      </c>
      <c r="H1440" s="18">
        <v>1058</v>
      </c>
      <c r="I1440" s="367" t="s">
        <v>670</v>
      </c>
      <c r="J1440" s="368" t="str">
        <f>IF(ISBLANK(INDEX('Policy Characteristics'!D:D,MATCH($C1440,'Policy Characteristics'!$C:$C,0))),"",INDEX('Policy Characteristics'!D:D,MATCH($C1440,'Policy Characteristics'!$C:$C,0)))</f>
        <v>Industry Energy Efficiency Standards</v>
      </c>
      <c r="K1440" s="354" t="str">
        <f>IF(ISBLANK(INDEX('Policy Characteristics'!E:E,MATCH($C1440,'Policy Characteristics'!$C:$C,0))),"",INDEX('Policy Characteristics'!E:E,MATCH($C1440,'Policy Characteristics'!$C:$C,0)))</f>
        <v>indst efficiency standards</v>
      </c>
      <c r="L1440" s="222">
        <f>IF(ISBLANK(INDEX('Policy Characteristics'!F:F,MATCH($C1440,'Policy Characteristics'!$C:$C,0))),"",INDEX('Policy Characteristics'!F:F,MATCH($C1440,'Policy Characteristics'!$C:$C,0)))</f>
        <v>0</v>
      </c>
      <c r="M1440" s="222">
        <f>IF(ISBLANK(INDEX('Policy Characteristics'!G:G,MATCH($C1440,'Policy Characteristics'!$C:$C,0))),"",INDEX('Policy Characteristics'!G:G,MATCH($C1440,'Policy Characteristics'!$C:$C,0)))</f>
        <v>0.25</v>
      </c>
      <c r="N1440" s="222">
        <f>IF(ISBLANK(INDEX('Policy Characteristics'!H:H,MATCH($C1440,'Policy Characteristics'!$C:$C,0))),"",INDEX('Policy Characteristics'!H:H,MATCH($C1440,'Policy Characteristics'!$C:$C,0)))</f>
        <v>0.01</v>
      </c>
      <c r="O1440" s="354" t="str">
        <f>IF(ISBLANK(INDEX('Policy Characteristics'!I:I,MATCH($C1440,'Policy Characteristics'!$C:$C,0))),"",INDEX('Policy Characteristics'!I:I,MATCH($C1440,'Policy Characteristics'!$C:$C,0)))</f>
        <v>% reduction in energy use</v>
      </c>
      <c r="P1440" s="354"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0" s="354" t="str">
        <f>IF(ISBLANK(INDEX('Policy Characteristics'!K:K,MATCH($C1440,'Policy Characteristics'!$C:$C,0))),"",INDEX('Policy Characteristics'!K:K,MATCH($C1440,'Policy Characteristics'!$C:$C,0)))</f>
        <v>industry-ag-main.html#eff-stds</v>
      </c>
      <c r="R1440" s="354" t="str">
        <f>IF(ISBLANK(INDEX('Policy Characteristics'!L:L,MATCH($C1440,'Policy Characteristics'!$C:$C,0))),"",INDEX('Policy Characteristics'!L:L,MATCH($C1440,'Policy Characteristics'!$C:$C,0)))</f>
        <v>industry-energy-efficiency-standards.html</v>
      </c>
    </row>
    <row r="1441" spans="1:18" s="354" customFormat="1" ht="19.899999999999999" customHeight="1">
      <c r="A1441" s="354" t="str">
        <f>IF(ISBLANK(INDEX('Policy Characteristics'!A:A,MATCH($C1441,'Policy Characteristics'!$C:$C,0))),"",INDEX('Policy Characteristics'!A:A,MATCH($C1441,'Policy Characteristics'!$C:$C,0)))</f>
        <v>Industry</v>
      </c>
      <c r="B1441" s="366" t="str">
        <f>IF(ISBLANK(INDEX('Policy Characteristics'!B:B,MATCH($C1441,'Policy Characteristics'!$C:$C,0))),"",INDEX('Policy Characteristics'!B:B,MATCH($C1441,'Policy Characteristics'!$C:$C,0)))</f>
        <v>Industry Energy Efficiency Standards</v>
      </c>
      <c r="C1441" s="354" t="str">
        <f t="shared" si="51"/>
        <v>Percentage Improvement in Eqpt Efficiency Standards above BAU</v>
      </c>
      <c r="D1441" s="348" t="s">
        <v>804</v>
      </c>
      <c r="E1441" s="253" t="s">
        <v>855</v>
      </c>
      <c r="F1441" t="s">
        <v>805</v>
      </c>
      <c r="G1441" s="253" t="s">
        <v>856</v>
      </c>
      <c r="H1441" s="18">
        <v>1059</v>
      </c>
      <c r="I1441" s="367" t="s">
        <v>670</v>
      </c>
      <c r="J1441" s="368" t="str">
        <f>IF(ISBLANK(INDEX('Policy Characteristics'!D:D,MATCH($C1441,'Policy Characteristics'!$C:$C,0))),"",INDEX('Policy Characteristics'!D:D,MATCH($C1441,'Policy Characteristics'!$C:$C,0)))</f>
        <v>Industry Energy Efficiency Standards</v>
      </c>
      <c r="K1441" s="354" t="str">
        <f>IF(ISBLANK(INDEX('Policy Characteristics'!E:E,MATCH($C1441,'Policy Characteristics'!$C:$C,0))),"",INDEX('Policy Characteristics'!E:E,MATCH($C1441,'Policy Characteristics'!$C:$C,0)))</f>
        <v>indst efficiency standards</v>
      </c>
      <c r="L1441" s="222">
        <f>IF(ISBLANK(INDEX('Policy Characteristics'!F:F,MATCH($C1441,'Policy Characteristics'!$C:$C,0))),"",INDEX('Policy Characteristics'!F:F,MATCH($C1441,'Policy Characteristics'!$C:$C,0)))</f>
        <v>0</v>
      </c>
      <c r="M1441" s="222">
        <f>IF(ISBLANK(INDEX('Policy Characteristics'!G:G,MATCH($C1441,'Policy Characteristics'!$C:$C,0))),"",INDEX('Policy Characteristics'!G:G,MATCH($C1441,'Policy Characteristics'!$C:$C,0)))</f>
        <v>0.25</v>
      </c>
      <c r="N1441" s="222">
        <f>IF(ISBLANK(INDEX('Policy Characteristics'!H:H,MATCH($C1441,'Policy Characteristics'!$C:$C,0))),"",INDEX('Policy Characteristics'!H:H,MATCH($C1441,'Policy Characteristics'!$C:$C,0)))</f>
        <v>0.01</v>
      </c>
      <c r="O1441" s="354" t="str">
        <f>IF(ISBLANK(INDEX('Policy Characteristics'!I:I,MATCH($C1441,'Policy Characteristics'!$C:$C,0))),"",INDEX('Policy Characteristics'!I:I,MATCH($C1441,'Policy Characteristics'!$C:$C,0)))</f>
        <v>% reduction in energy use</v>
      </c>
      <c r="P1441" s="354"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1" s="354" t="str">
        <f>IF(ISBLANK(INDEX('Policy Characteristics'!K:K,MATCH($C1441,'Policy Characteristics'!$C:$C,0))),"",INDEX('Policy Characteristics'!K:K,MATCH($C1441,'Policy Characteristics'!$C:$C,0)))</f>
        <v>industry-ag-main.html#eff-stds</v>
      </c>
      <c r="R1441" s="354" t="str">
        <f>IF(ISBLANK(INDEX('Policy Characteristics'!L:L,MATCH($C1441,'Policy Characteristics'!$C:$C,0))),"",INDEX('Policy Characteristics'!L:L,MATCH($C1441,'Policy Characteristics'!$C:$C,0)))</f>
        <v>industry-energy-efficiency-standards.html</v>
      </c>
    </row>
    <row r="1442" spans="1:18" s="354" customFormat="1" ht="19.899999999999999" customHeight="1">
      <c r="A1442" s="354" t="str">
        <f>IF(ISBLANK(INDEX('Policy Characteristics'!A:A,MATCH($C1442,'Policy Characteristics'!$C:$C,0))),"",INDEX('Policy Characteristics'!A:A,MATCH($C1442,'Policy Characteristics'!$C:$C,0)))</f>
        <v>Industry</v>
      </c>
      <c r="B1442" s="366" t="str">
        <f>IF(ISBLANK(INDEX('Policy Characteristics'!B:B,MATCH($C1442,'Policy Characteristics'!$C:$C,0))),"",INDEX('Policy Characteristics'!B:B,MATCH($C1442,'Policy Characteristics'!$C:$C,0)))</f>
        <v>Industry Energy Efficiency Standards</v>
      </c>
      <c r="C1442" s="354" t="str">
        <f t="shared" si="51"/>
        <v>Percentage Improvement in Eqpt Efficiency Standards above BAU</v>
      </c>
      <c r="D1442" s="348" t="s">
        <v>804</v>
      </c>
      <c r="E1442" s="253" t="s">
        <v>857</v>
      </c>
      <c r="F1442" t="s">
        <v>805</v>
      </c>
      <c r="G1442" s="253" t="s">
        <v>858</v>
      </c>
      <c r="H1442" s="18">
        <v>1060</v>
      </c>
      <c r="I1442" s="367" t="s">
        <v>670</v>
      </c>
      <c r="J1442" s="368" t="str">
        <f>IF(ISBLANK(INDEX('Policy Characteristics'!D:D,MATCH($C1442,'Policy Characteristics'!$C:$C,0))),"",INDEX('Policy Characteristics'!D:D,MATCH($C1442,'Policy Characteristics'!$C:$C,0)))</f>
        <v>Industry Energy Efficiency Standards</v>
      </c>
      <c r="K1442" s="354" t="str">
        <f>IF(ISBLANK(INDEX('Policy Characteristics'!E:E,MATCH($C1442,'Policy Characteristics'!$C:$C,0))),"",INDEX('Policy Characteristics'!E:E,MATCH($C1442,'Policy Characteristics'!$C:$C,0)))</f>
        <v>indst efficiency standards</v>
      </c>
      <c r="L1442" s="222">
        <f>IF(ISBLANK(INDEX('Policy Characteristics'!F:F,MATCH($C1442,'Policy Characteristics'!$C:$C,0))),"",INDEX('Policy Characteristics'!F:F,MATCH($C1442,'Policy Characteristics'!$C:$C,0)))</f>
        <v>0</v>
      </c>
      <c r="M1442" s="222">
        <f>IF(ISBLANK(INDEX('Policy Characteristics'!G:G,MATCH($C1442,'Policy Characteristics'!$C:$C,0))),"",INDEX('Policy Characteristics'!G:G,MATCH($C1442,'Policy Characteristics'!$C:$C,0)))</f>
        <v>0.25</v>
      </c>
      <c r="N1442" s="222">
        <f>IF(ISBLANK(INDEX('Policy Characteristics'!H:H,MATCH($C1442,'Policy Characteristics'!$C:$C,0))),"",INDEX('Policy Characteristics'!H:H,MATCH($C1442,'Policy Characteristics'!$C:$C,0)))</f>
        <v>0.01</v>
      </c>
      <c r="O1442" s="354" t="str">
        <f>IF(ISBLANK(INDEX('Policy Characteristics'!I:I,MATCH($C1442,'Policy Characteristics'!$C:$C,0))),"",INDEX('Policy Characteristics'!I:I,MATCH($C1442,'Policy Characteristics'!$C:$C,0)))</f>
        <v>% reduction in energy use</v>
      </c>
      <c r="P1442" s="354"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2" s="354" t="str">
        <f>IF(ISBLANK(INDEX('Policy Characteristics'!K:K,MATCH($C1442,'Policy Characteristics'!$C:$C,0))),"",INDEX('Policy Characteristics'!K:K,MATCH($C1442,'Policy Characteristics'!$C:$C,0)))</f>
        <v>industry-ag-main.html#eff-stds</v>
      </c>
      <c r="R1442" s="354" t="str">
        <f>IF(ISBLANK(INDEX('Policy Characteristics'!L:L,MATCH($C1442,'Policy Characteristics'!$C:$C,0))),"",INDEX('Policy Characteristics'!L:L,MATCH($C1442,'Policy Characteristics'!$C:$C,0)))</f>
        <v>industry-energy-efficiency-standards.html</v>
      </c>
    </row>
    <row r="1443" spans="1:18" s="354" customFormat="1" ht="19.899999999999999" customHeight="1">
      <c r="A1443" s="354" t="str">
        <f>IF(ISBLANK(INDEX('Policy Characteristics'!A:A,MATCH($C1443,'Policy Characteristics'!$C:$C,0))),"",INDEX('Policy Characteristics'!A:A,MATCH($C1443,'Policy Characteristics'!$C:$C,0)))</f>
        <v>Industry</v>
      </c>
      <c r="B1443" s="366" t="str">
        <f>IF(ISBLANK(INDEX('Policy Characteristics'!B:B,MATCH($C1443,'Policy Characteristics'!$C:$C,0))),"",INDEX('Policy Characteristics'!B:B,MATCH($C1443,'Policy Characteristics'!$C:$C,0)))</f>
        <v>Industry Energy Efficiency Standards</v>
      </c>
      <c r="C1443" s="354" t="str">
        <f t="shared" si="51"/>
        <v>Percentage Improvement in Eqpt Efficiency Standards above BAU</v>
      </c>
      <c r="D1443" s="348" t="s">
        <v>804</v>
      </c>
      <c r="E1443" s="253" t="s">
        <v>859</v>
      </c>
      <c r="F1443" t="s">
        <v>805</v>
      </c>
      <c r="G1443" s="253" t="s">
        <v>860</v>
      </c>
      <c r="H1443" s="18">
        <v>1061</v>
      </c>
      <c r="I1443" s="367" t="s">
        <v>680</v>
      </c>
      <c r="J1443" s="368" t="str">
        <f>IF(ISBLANK(INDEX('Policy Characteristics'!D:D,MATCH($C1443,'Policy Characteristics'!$C:$C,0))),"",INDEX('Policy Characteristics'!D:D,MATCH($C1443,'Policy Characteristics'!$C:$C,0)))</f>
        <v>Industry Energy Efficiency Standards</v>
      </c>
      <c r="K1443" s="354" t="str">
        <f>IF(ISBLANK(INDEX('Policy Characteristics'!E:E,MATCH($C1443,'Policy Characteristics'!$C:$C,0))),"",INDEX('Policy Characteristics'!E:E,MATCH($C1443,'Policy Characteristics'!$C:$C,0)))</f>
        <v>indst efficiency standards</v>
      </c>
      <c r="L1443" s="222">
        <f>IF(ISBLANK(INDEX('Policy Characteristics'!F:F,MATCH($C1443,'Policy Characteristics'!$C:$C,0))),"",INDEX('Policy Characteristics'!F:F,MATCH($C1443,'Policy Characteristics'!$C:$C,0)))</f>
        <v>0</v>
      </c>
      <c r="M1443" s="222">
        <f>IF(ISBLANK(INDEX('Policy Characteristics'!G:G,MATCH($C1443,'Policy Characteristics'!$C:$C,0))),"",INDEX('Policy Characteristics'!G:G,MATCH($C1443,'Policy Characteristics'!$C:$C,0)))</f>
        <v>0.25</v>
      </c>
      <c r="N1443" s="222">
        <f>IF(ISBLANK(INDEX('Policy Characteristics'!H:H,MATCH($C1443,'Policy Characteristics'!$C:$C,0))),"",INDEX('Policy Characteristics'!H:H,MATCH($C1443,'Policy Characteristics'!$C:$C,0)))</f>
        <v>0.01</v>
      </c>
      <c r="O1443" s="354" t="str">
        <f>IF(ISBLANK(INDEX('Policy Characteristics'!I:I,MATCH($C1443,'Policy Characteristics'!$C:$C,0))),"",INDEX('Policy Characteristics'!I:I,MATCH($C1443,'Policy Characteristics'!$C:$C,0)))</f>
        <v>% reduction in energy use</v>
      </c>
      <c r="P1443" s="354"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3" s="354" t="str">
        <f>IF(ISBLANK(INDEX('Policy Characteristics'!K:K,MATCH($C1443,'Policy Characteristics'!$C:$C,0))),"",INDEX('Policy Characteristics'!K:K,MATCH($C1443,'Policy Characteristics'!$C:$C,0)))</f>
        <v>industry-ag-main.html#eff-stds</v>
      </c>
      <c r="R1443" s="354" t="str">
        <f>IF(ISBLANK(INDEX('Policy Characteristics'!L:L,MATCH($C1443,'Policy Characteristics'!$C:$C,0))),"",INDEX('Policy Characteristics'!L:L,MATCH($C1443,'Policy Characteristics'!$C:$C,0)))</f>
        <v>industry-energy-efficiency-standards.html</v>
      </c>
    </row>
    <row r="1444" spans="1:18" s="354" customFormat="1" ht="19.899999999999999" customHeight="1">
      <c r="A1444" s="354" t="str">
        <f>IF(ISBLANK(INDEX('Policy Characteristics'!A:A,MATCH($C1444,'Policy Characteristics'!$C:$C,0))),"",INDEX('Policy Characteristics'!A:A,MATCH($C1444,'Policy Characteristics'!$C:$C,0)))</f>
        <v>Industry</v>
      </c>
      <c r="B1444" s="366" t="str">
        <f>IF(ISBLANK(INDEX('Policy Characteristics'!B:B,MATCH($C1444,'Policy Characteristics'!$C:$C,0))),"",INDEX('Policy Characteristics'!B:B,MATCH($C1444,'Policy Characteristics'!$C:$C,0)))</f>
        <v>Industry Energy Efficiency Standards</v>
      </c>
      <c r="C1444" s="354" t="str">
        <f t="shared" si="51"/>
        <v>Percentage Improvement in Eqpt Efficiency Standards above BAU</v>
      </c>
      <c r="D1444" s="348" t="s">
        <v>804</v>
      </c>
      <c r="E1444" s="253" t="s">
        <v>861</v>
      </c>
      <c r="F1444" t="s">
        <v>805</v>
      </c>
      <c r="G1444" s="253" t="s">
        <v>862</v>
      </c>
      <c r="H1444" s="18">
        <v>1062</v>
      </c>
      <c r="I1444" s="367" t="s">
        <v>670</v>
      </c>
      <c r="J1444" s="368" t="str">
        <f>IF(ISBLANK(INDEX('Policy Characteristics'!D:D,MATCH($C1444,'Policy Characteristics'!$C:$C,0))),"",INDEX('Policy Characteristics'!D:D,MATCH($C1444,'Policy Characteristics'!$C:$C,0)))</f>
        <v>Industry Energy Efficiency Standards</v>
      </c>
      <c r="K1444" s="354" t="str">
        <f>IF(ISBLANK(INDEX('Policy Characteristics'!E:E,MATCH($C1444,'Policy Characteristics'!$C:$C,0))),"",INDEX('Policy Characteristics'!E:E,MATCH($C1444,'Policy Characteristics'!$C:$C,0)))</f>
        <v>indst efficiency standards</v>
      </c>
      <c r="L1444" s="222">
        <f>IF(ISBLANK(INDEX('Policy Characteristics'!F:F,MATCH($C1444,'Policy Characteristics'!$C:$C,0))),"",INDEX('Policy Characteristics'!F:F,MATCH($C1444,'Policy Characteristics'!$C:$C,0)))</f>
        <v>0</v>
      </c>
      <c r="M1444" s="222">
        <f>IF(ISBLANK(INDEX('Policy Characteristics'!G:G,MATCH($C1444,'Policy Characteristics'!$C:$C,0))),"",INDEX('Policy Characteristics'!G:G,MATCH($C1444,'Policy Characteristics'!$C:$C,0)))</f>
        <v>0.25</v>
      </c>
      <c r="N1444" s="222">
        <f>IF(ISBLANK(INDEX('Policy Characteristics'!H:H,MATCH($C1444,'Policy Characteristics'!$C:$C,0))),"",INDEX('Policy Characteristics'!H:H,MATCH($C1444,'Policy Characteristics'!$C:$C,0)))</f>
        <v>0.01</v>
      </c>
      <c r="O1444" s="354" t="str">
        <f>IF(ISBLANK(INDEX('Policy Characteristics'!I:I,MATCH($C1444,'Policy Characteristics'!$C:$C,0))),"",INDEX('Policy Characteristics'!I:I,MATCH($C1444,'Policy Characteristics'!$C:$C,0)))</f>
        <v>% reduction in energy use</v>
      </c>
      <c r="P1444" s="354"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4" s="354" t="str">
        <f>IF(ISBLANK(INDEX('Policy Characteristics'!K:K,MATCH($C1444,'Policy Characteristics'!$C:$C,0))),"",INDEX('Policy Characteristics'!K:K,MATCH($C1444,'Policy Characteristics'!$C:$C,0)))</f>
        <v>industry-ag-main.html#eff-stds</v>
      </c>
      <c r="R1444" s="354" t="str">
        <f>IF(ISBLANK(INDEX('Policy Characteristics'!L:L,MATCH($C1444,'Policy Characteristics'!$C:$C,0))),"",INDEX('Policy Characteristics'!L:L,MATCH($C1444,'Policy Characteristics'!$C:$C,0)))</f>
        <v>industry-energy-efficiency-standards.html</v>
      </c>
    </row>
    <row r="1445" spans="1:18" s="354" customFormat="1" ht="19.899999999999999" customHeight="1">
      <c r="A1445" s="354" t="str">
        <f>IF(ISBLANK(INDEX('Policy Characteristics'!A:A,MATCH($C1445,'Policy Characteristics'!$C:$C,0))),"",INDEX('Policy Characteristics'!A:A,MATCH($C1445,'Policy Characteristics'!$C:$C,0)))</f>
        <v>Industry</v>
      </c>
      <c r="B1445" s="366" t="str">
        <f>IF(ISBLANK(INDEX('Policy Characteristics'!B:B,MATCH($C1445,'Policy Characteristics'!$C:$C,0))),"",INDEX('Policy Characteristics'!B:B,MATCH($C1445,'Policy Characteristics'!$C:$C,0)))</f>
        <v>Industry Energy Efficiency Standards</v>
      </c>
      <c r="C1445" s="354" t="str">
        <f t="shared" si="51"/>
        <v>Percentage Improvement in Eqpt Efficiency Standards above BAU</v>
      </c>
      <c r="D1445" s="348" t="s">
        <v>804</v>
      </c>
      <c r="E1445" s="253" t="s">
        <v>863</v>
      </c>
      <c r="F1445" t="s">
        <v>805</v>
      </c>
      <c r="G1445" s="253" t="s">
        <v>864</v>
      </c>
      <c r="H1445" s="18">
        <v>1063</v>
      </c>
      <c r="I1445" s="367" t="s">
        <v>680</v>
      </c>
      <c r="J1445" s="368" t="str">
        <f>IF(ISBLANK(INDEX('Policy Characteristics'!D:D,MATCH($C1445,'Policy Characteristics'!$C:$C,0))),"",INDEX('Policy Characteristics'!D:D,MATCH($C1445,'Policy Characteristics'!$C:$C,0)))</f>
        <v>Industry Energy Efficiency Standards</v>
      </c>
      <c r="K1445" s="354" t="str">
        <f>IF(ISBLANK(INDEX('Policy Characteristics'!E:E,MATCH($C1445,'Policy Characteristics'!$C:$C,0))),"",INDEX('Policy Characteristics'!E:E,MATCH($C1445,'Policy Characteristics'!$C:$C,0)))</f>
        <v>indst efficiency standards</v>
      </c>
      <c r="L1445" s="222">
        <f>IF(ISBLANK(INDEX('Policy Characteristics'!F:F,MATCH($C1445,'Policy Characteristics'!$C:$C,0))),"",INDEX('Policy Characteristics'!F:F,MATCH($C1445,'Policy Characteristics'!$C:$C,0)))</f>
        <v>0</v>
      </c>
      <c r="M1445" s="222">
        <f>IF(ISBLANK(INDEX('Policy Characteristics'!G:G,MATCH($C1445,'Policy Characteristics'!$C:$C,0))),"",INDEX('Policy Characteristics'!G:G,MATCH($C1445,'Policy Characteristics'!$C:$C,0)))</f>
        <v>0.25</v>
      </c>
      <c r="N1445" s="222">
        <f>IF(ISBLANK(INDEX('Policy Characteristics'!H:H,MATCH($C1445,'Policy Characteristics'!$C:$C,0))),"",INDEX('Policy Characteristics'!H:H,MATCH($C1445,'Policy Characteristics'!$C:$C,0)))</f>
        <v>0.01</v>
      </c>
      <c r="O1445" s="354" t="str">
        <f>IF(ISBLANK(INDEX('Policy Characteristics'!I:I,MATCH($C1445,'Policy Characteristics'!$C:$C,0))),"",INDEX('Policy Characteristics'!I:I,MATCH($C1445,'Policy Characteristics'!$C:$C,0)))</f>
        <v>% reduction in energy use</v>
      </c>
      <c r="P1445" s="354"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5" s="354" t="str">
        <f>IF(ISBLANK(INDEX('Policy Characteristics'!K:K,MATCH($C1445,'Policy Characteristics'!$C:$C,0))),"",INDEX('Policy Characteristics'!K:K,MATCH($C1445,'Policy Characteristics'!$C:$C,0)))</f>
        <v>industry-ag-main.html#eff-stds</v>
      </c>
      <c r="R1445" s="354" t="str">
        <f>IF(ISBLANK(INDEX('Policy Characteristics'!L:L,MATCH($C1445,'Policy Characteristics'!$C:$C,0))),"",INDEX('Policy Characteristics'!L:L,MATCH($C1445,'Policy Characteristics'!$C:$C,0)))</f>
        <v>industry-energy-efficiency-standards.html</v>
      </c>
    </row>
    <row r="1446" spans="1:18" s="354" customFormat="1" ht="19.899999999999999" customHeight="1">
      <c r="A1446" s="354" t="str">
        <f>IF(ISBLANK(INDEX('Policy Characteristics'!A:A,MATCH($C1446,'Policy Characteristics'!$C:$C,0))),"",INDEX('Policy Characteristics'!A:A,MATCH($C1446,'Policy Characteristics'!$C:$C,0)))</f>
        <v>Industry</v>
      </c>
      <c r="B1446" s="366" t="str">
        <f>IF(ISBLANK(INDEX('Policy Characteristics'!B:B,MATCH($C1446,'Policy Characteristics'!$C:$C,0))),"",INDEX('Policy Characteristics'!B:B,MATCH($C1446,'Policy Characteristics'!$C:$C,0)))</f>
        <v>Industry Energy Efficiency Standards</v>
      </c>
      <c r="C1446" s="354" t="str">
        <f t="shared" si="51"/>
        <v>Percentage Improvement in Eqpt Efficiency Standards above BAU</v>
      </c>
      <c r="D1446" s="348" t="s">
        <v>804</v>
      </c>
      <c r="E1446" s="253" t="s">
        <v>865</v>
      </c>
      <c r="F1446" t="s">
        <v>805</v>
      </c>
      <c r="G1446" s="253" t="s">
        <v>866</v>
      </c>
      <c r="H1446" s="18">
        <v>1064</v>
      </c>
      <c r="I1446" s="367" t="s">
        <v>680</v>
      </c>
      <c r="J1446" s="368" t="str">
        <f>IF(ISBLANK(INDEX('Policy Characteristics'!D:D,MATCH($C1446,'Policy Characteristics'!$C:$C,0))),"",INDEX('Policy Characteristics'!D:D,MATCH($C1446,'Policy Characteristics'!$C:$C,0)))</f>
        <v>Industry Energy Efficiency Standards</v>
      </c>
      <c r="K1446" s="354" t="str">
        <f>IF(ISBLANK(INDEX('Policy Characteristics'!E:E,MATCH($C1446,'Policy Characteristics'!$C:$C,0))),"",INDEX('Policy Characteristics'!E:E,MATCH($C1446,'Policy Characteristics'!$C:$C,0)))</f>
        <v>indst efficiency standards</v>
      </c>
      <c r="L1446" s="222">
        <f>IF(ISBLANK(INDEX('Policy Characteristics'!F:F,MATCH($C1446,'Policy Characteristics'!$C:$C,0))),"",INDEX('Policy Characteristics'!F:F,MATCH($C1446,'Policy Characteristics'!$C:$C,0)))</f>
        <v>0</v>
      </c>
      <c r="M1446" s="222">
        <f>IF(ISBLANK(INDEX('Policy Characteristics'!G:G,MATCH($C1446,'Policy Characteristics'!$C:$C,0))),"",INDEX('Policy Characteristics'!G:G,MATCH($C1446,'Policy Characteristics'!$C:$C,0)))</f>
        <v>0.25</v>
      </c>
      <c r="N1446" s="222">
        <f>IF(ISBLANK(INDEX('Policy Characteristics'!H:H,MATCH($C1446,'Policy Characteristics'!$C:$C,0))),"",INDEX('Policy Characteristics'!H:H,MATCH($C1446,'Policy Characteristics'!$C:$C,0)))</f>
        <v>0.01</v>
      </c>
      <c r="O1446" s="354" t="str">
        <f>IF(ISBLANK(INDEX('Policy Characteristics'!I:I,MATCH($C1446,'Policy Characteristics'!$C:$C,0))),"",INDEX('Policy Characteristics'!I:I,MATCH($C1446,'Policy Characteristics'!$C:$C,0)))</f>
        <v>% reduction in energy use</v>
      </c>
      <c r="P1446" s="354"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6" s="354" t="str">
        <f>IF(ISBLANK(INDEX('Policy Characteristics'!K:K,MATCH($C1446,'Policy Characteristics'!$C:$C,0))),"",INDEX('Policy Characteristics'!K:K,MATCH($C1446,'Policy Characteristics'!$C:$C,0)))</f>
        <v>industry-ag-main.html#eff-stds</v>
      </c>
      <c r="R1446" s="354" t="str">
        <f>IF(ISBLANK(INDEX('Policy Characteristics'!L:L,MATCH($C1446,'Policy Characteristics'!$C:$C,0))),"",INDEX('Policy Characteristics'!L:L,MATCH($C1446,'Policy Characteristics'!$C:$C,0)))</f>
        <v>industry-energy-efficiency-standards.html</v>
      </c>
    </row>
    <row r="1447" spans="1:18" s="354" customFormat="1" ht="19.899999999999999" customHeight="1">
      <c r="A1447" s="354" t="str">
        <f>IF(ISBLANK(INDEX('Policy Characteristics'!A:A,MATCH($C1447,'Policy Characteristics'!$C:$C,0))),"",INDEX('Policy Characteristics'!A:A,MATCH($C1447,'Policy Characteristics'!$C:$C,0)))</f>
        <v>Industry</v>
      </c>
      <c r="B1447" s="366" t="str">
        <f>IF(ISBLANK(INDEX('Policy Characteristics'!B:B,MATCH($C1447,'Policy Characteristics'!$C:$C,0))),"",INDEX('Policy Characteristics'!B:B,MATCH($C1447,'Policy Characteristics'!$C:$C,0)))</f>
        <v>Industry Energy Efficiency Standards</v>
      </c>
      <c r="C1447" s="354" t="str">
        <f t="shared" si="51"/>
        <v>Percentage Improvement in Eqpt Efficiency Standards above BAU</v>
      </c>
      <c r="D1447" s="348" t="s">
        <v>804</v>
      </c>
      <c r="E1447" s="253" t="s">
        <v>867</v>
      </c>
      <c r="F1447" t="s">
        <v>805</v>
      </c>
      <c r="G1447" s="253" t="s">
        <v>868</v>
      </c>
      <c r="H1447" s="18">
        <v>1065</v>
      </c>
      <c r="I1447" s="367" t="s">
        <v>680</v>
      </c>
      <c r="J1447" s="368" t="str">
        <f>IF(ISBLANK(INDEX('Policy Characteristics'!D:D,MATCH($C1447,'Policy Characteristics'!$C:$C,0))),"",INDEX('Policy Characteristics'!D:D,MATCH($C1447,'Policy Characteristics'!$C:$C,0)))</f>
        <v>Industry Energy Efficiency Standards</v>
      </c>
      <c r="K1447" s="354" t="str">
        <f>IF(ISBLANK(INDEX('Policy Characteristics'!E:E,MATCH($C1447,'Policy Characteristics'!$C:$C,0))),"",INDEX('Policy Characteristics'!E:E,MATCH($C1447,'Policy Characteristics'!$C:$C,0)))</f>
        <v>indst efficiency standards</v>
      </c>
      <c r="L1447" s="222">
        <f>IF(ISBLANK(INDEX('Policy Characteristics'!F:F,MATCH($C1447,'Policy Characteristics'!$C:$C,0))),"",INDEX('Policy Characteristics'!F:F,MATCH($C1447,'Policy Characteristics'!$C:$C,0)))</f>
        <v>0</v>
      </c>
      <c r="M1447" s="222">
        <f>IF(ISBLANK(INDEX('Policy Characteristics'!G:G,MATCH($C1447,'Policy Characteristics'!$C:$C,0))),"",INDEX('Policy Characteristics'!G:G,MATCH($C1447,'Policy Characteristics'!$C:$C,0)))</f>
        <v>0.25</v>
      </c>
      <c r="N1447" s="222">
        <f>IF(ISBLANK(INDEX('Policy Characteristics'!H:H,MATCH($C1447,'Policy Characteristics'!$C:$C,0))),"",INDEX('Policy Characteristics'!H:H,MATCH($C1447,'Policy Characteristics'!$C:$C,0)))</f>
        <v>0.01</v>
      </c>
      <c r="O1447" s="354" t="str">
        <f>IF(ISBLANK(INDEX('Policy Characteristics'!I:I,MATCH($C1447,'Policy Characteristics'!$C:$C,0))),"",INDEX('Policy Characteristics'!I:I,MATCH($C1447,'Policy Characteristics'!$C:$C,0)))</f>
        <v>% reduction in energy use</v>
      </c>
      <c r="P1447" s="354"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7" s="354" t="str">
        <f>IF(ISBLANK(INDEX('Policy Characteristics'!K:K,MATCH($C1447,'Policy Characteristics'!$C:$C,0))),"",INDEX('Policy Characteristics'!K:K,MATCH($C1447,'Policy Characteristics'!$C:$C,0)))</f>
        <v>industry-ag-main.html#eff-stds</v>
      </c>
      <c r="R1447" s="354" t="str">
        <f>IF(ISBLANK(INDEX('Policy Characteristics'!L:L,MATCH($C1447,'Policy Characteristics'!$C:$C,0))),"",INDEX('Policy Characteristics'!L:L,MATCH($C1447,'Policy Characteristics'!$C:$C,0)))</f>
        <v>industry-energy-efficiency-standards.html</v>
      </c>
    </row>
    <row r="1448" spans="1:18" s="354" customFormat="1" ht="19.899999999999999" customHeight="1">
      <c r="A1448" s="354" t="str">
        <f>IF(ISBLANK(INDEX('Policy Characteristics'!A:A,MATCH($C1448,'Policy Characteristics'!$C:$C,0))),"",INDEX('Policy Characteristics'!A:A,MATCH($C1448,'Policy Characteristics'!$C:$C,0)))</f>
        <v>Industry</v>
      </c>
      <c r="B1448" s="366" t="str">
        <f>IF(ISBLANK(INDEX('Policy Characteristics'!B:B,MATCH($C1448,'Policy Characteristics'!$C:$C,0))),"",INDEX('Policy Characteristics'!B:B,MATCH($C1448,'Policy Characteristics'!$C:$C,0)))</f>
        <v>Industry Energy Efficiency Standards</v>
      </c>
      <c r="C1448" s="354" t="str">
        <f t="shared" si="51"/>
        <v>Percentage Improvement in Eqpt Efficiency Standards above BAU</v>
      </c>
      <c r="D1448" s="348" t="s">
        <v>804</v>
      </c>
      <c r="E1448" s="253" t="s">
        <v>869</v>
      </c>
      <c r="F1448" t="s">
        <v>805</v>
      </c>
      <c r="G1448" s="253" t="s">
        <v>870</v>
      </c>
      <c r="H1448" s="18">
        <v>1066</v>
      </c>
      <c r="I1448" s="367" t="s">
        <v>670</v>
      </c>
      <c r="J1448" s="368" t="str">
        <f>IF(ISBLANK(INDEX('Policy Characteristics'!D:D,MATCH($C1448,'Policy Characteristics'!$C:$C,0))),"",INDEX('Policy Characteristics'!D:D,MATCH($C1448,'Policy Characteristics'!$C:$C,0)))</f>
        <v>Industry Energy Efficiency Standards</v>
      </c>
      <c r="K1448" s="354" t="str">
        <f>IF(ISBLANK(INDEX('Policy Characteristics'!E:E,MATCH($C1448,'Policy Characteristics'!$C:$C,0))),"",INDEX('Policy Characteristics'!E:E,MATCH($C1448,'Policy Characteristics'!$C:$C,0)))</f>
        <v>indst efficiency standards</v>
      </c>
      <c r="L1448" s="222">
        <f>IF(ISBLANK(INDEX('Policy Characteristics'!F:F,MATCH($C1448,'Policy Characteristics'!$C:$C,0))),"",INDEX('Policy Characteristics'!F:F,MATCH($C1448,'Policy Characteristics'!$C:$C,0)))</f>
        <v>0</v>
      </c>
      <c r="M1448" s="222">
        <f>IF(ISBLANK(INDEX('Policy Characteristics'!G:G,MATCH($C1448,'Policy Characteristics'!$C:$C,0))),"",INDEX('Policy Characteristics'!G:G,MATCH($C1448,'Policy Characteristics'!$C:$C,0)))</f>
        <v>0.25</v>
      </c>
      <c r="N1448" s="222">
        <f>IF(ISBLANK(INDEX('Policy Characteristics'!H:H,MATCH($C1448,'Policy Characteristics'!$C:$C,0))),"",INDEX('Policy Characteristics'!H:H,MATCH($C1448,'Policy Characteristics'!$C:$C,0)))</f>
        <v>0.01</v>
      </c>
      <c r="O1448" s="354" t="str">
        <f>IF(ISBLANK(INDEX('Policy Characteristics'!I:I,MATCH($C1448,'Policy Characteristics'!$C:$C,0))),"",INDEX('Policy Characteristics'!I:I,MATCH($C1448,'Policy Characteristics'!$C:$C,0)))</f>
        <v>% reduction in energy use</v>
      </c>
      <c r="P1448" s="354"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8" s="354" t="str">
        <f>IF(ISBLANK(INDEX('Policy Characteristics'!K:K,MATCH($C1448,'Policy Characteristics'!$C:$C,0))),"",INDEX('Policy Characteristics'!K:K,MATCH($C1448,'Policy Characteristics'!$C:$C,0)))</f>
        <v>industry-ag-main.html#eff-stds</v>
      </c>
      <c r="R1448" s="354" t="str">
        <f>IF(ISBLANK(INDEX('Policy Characteristics'!L:L,MATCH($C1448,'Policy Characteristics'!$C:$C,0))),"",INDEX('Policy Characteristics'!L:L,MATCH($C1448,'Policy Characteristics'!$C:$C,0)))</f>
        <v>industry-energy-efficiency-standards.html</v>
      </c>
    </row>
    <row r="1449" spans="1:18" s="354" customFormat="1" ht="19.899999999999999" customHeight="1">
      <c r="A1449" s="354" t="str">
        <f>IF(ISBLANK(INDEX('Policy Characteristics'!A:A,MATCH($C1449,'Policy Characteristics'!$C:$C,0))),"",INDEX('Policy Characteristics'!A:A,MATCH($C1449,'Policy Characteristics'!$C:$C,0)))</f>
        <v>Industry</v>
      </c>
      <c r="B1449" s="366" t="str">
        <f>IF(ISBLANK(INDEX('Policy Characteristics'!B:B,MATCH($C1449,'Policy Characteristics'!$C:$C,0))),"",INDEX('Policy Characteristics'!B:B,MATCH($C1449,'Policy Characteristics'!$C:$C,0)))</f>
        <v>Industry Energy Efficiency Standards</v>
      </c>
      <c r="C1449" s="354" t="str">
        <f t="shared" si="51"/>
        <v>Percentage Improvement in Eqpt Efficiency Standards above BAU</v>
      </c>
      <c r="D1449" s="348" t="s">
        <v>804</v>
      </c>
      <c r="E1449" s="253" t="s">
        <v>871</v>
      </c>
      <c r="F1449" t="s">
        <v>805</v>
      </c>
      <c r="G1449" s="253" t="s">
        <v>872</v>
      </c>
      <c r="H1449" s="18">
        <v>1067</v>
      </c>
      <c r="I1449" s="367" t="s">
        <v>680</v>
      </c>
      <c r="J1449" s="368" t="str">
        <f>IF(ISBLANK(INDEX('Policy Characteristics'!D:D,MATCH($C1449,'Policy Characteristics'!$C:$C,0))),"",INDEX('Policy Characteristics'!D:D,MATCH($C1449,'Policy Characteristics'!$C:$C,0)))</f>
        <v>Industry Energy Efficiency Standards</v>
      </c>
      <c r="K1449" s="354" t="str">
        <f>IF(ISBLANK(INDEX('Policy Characteristics'!E:E,MATCH($C1449,'Policy Characteristics'!$C:$C,0))),"",INDEX('Policy Characteristics'!E:E,MATCH($C1449,'Policy Characteristics'!$C:$C,0)))</f>
        <v>indst efficiency standards</v>
      </c>
      <c r="L1449" s="222">
        <f>IF(ISBLANK(INDEX('Policy Characteristics'!F:F,MATCH($C1449,'Policy Characteristics'!$C:$C,0))),"",INDEX('Policy Characteristics'!F:F,MATCH($C1449,'Policy Characteristics'!$C:$C,0)))</f>
        <v>0</v>
      </c>
      <c r="M1449" s="222">
        <f>IF(ISBLANK(INDEX('Policy Characteristics'!G:G,MATCH($C1449,'Policy Characteristics'!$C:$C,0))),"",INDEX('Policy Characteristics'!G:G,MATCH($C1449,'Policy Characteristics'!$C:$C,0)))</f>
        <v>0.25</v>
      </c>
      <c r="N1449" s="222">
        <f>IF(ISBLANK(INDEX('Policy Characteristics'!H:H,MATCH($C1449,'Policy Characteristics'!$C:$C,0))),"",INDEX('Policy Characteristics'!H:H,MATCH($C1449,'Policy Characteristics'!$C:$C,0)))</f>
        <v>0.01</v>
      </c>
      <c r="O1449" s="354" t="str">
        <f>IF(ISBLANK(INDEX('Policy Characteristics'!I:I,MATCH($C1449,'Policy Characteristics'!$C:$C,0))),"",INDEX('Policy Characteristics'!I:I,MATCH($C1449,'Policy Characteristics'!$C:$C,0)))</f>
        <v>% reduction in energy use</v>
      </c>
      <c r="P1449" s="354"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9" s="354" t="str">
        <f>IF(ISBLANK(INDEX('Policy Characteristics'!K:K,MATCH($C1449,'Policy Characteristics'!$C:$C,0))),"",INDEX('Policy Characteristics'!K:K,MATCH($C1449,'Policy Characteristics'!$C:$C,0)))</f>
        <v>industry-ag-main.html#eff-stds</v>
      </c>
      <c r="R1449" s="354" t="str">
        <f>IF(ISBLANK(INDEX('Policy Characteristics'!L:L,MATCH($C1449,'Policy Characteristics'!$C:$C,0))),"",INDEX('Policy Characteristics'!L:L,MATCH($C1449,'Policy Characteristics'!$C:$C,0)))</f>
        <v>industry-energy-efficiency-standards.html</v>
      </c>
    </row>
    <row r="1450" spans="1:18" s="354" customFormat="1" ht="19.899999999999999" customHeight="1">
      <c r="A1450" s="354" t="str">
        <f>IF(ISBLANK(INDEX('Policy Characteristics'!A:A,MATCH($C1450,'Policy Characteristics'!$C:$C,0))),"",INDEX('Policy Characteristics'!A:A,MATCH($C1450,'Policy Characteristics'!$C:$C,0)))</f>
        <v>Industry</v>
      </c>
      <c r="B1450" s="366" t="str">
        <f>IF(ISBLANK(INDEX('Policy Characteristics'!B:B,MATCH($C1450,'Policy Characteristics'!$C:$C,0))),"",INDEX('Policy Characteristics'!B:B,MATCH($C1450,'Policy Characteristics'!$C:$C,0)))</f>
        <v>Industry Energy Efficiency Standards</v>
      </c>
      <c r="C1450" s="354" t="str">
        <f t="shared" si="51"/>
        <v>Percentage Improvement in Eqpt Efficiency Standards above BAU</v>
      </c>
      <c r="D1450" s="348" t="s">
        <v>806</v>
      </c>
      <c r="E1450" s="253" t="s">
        <v>853</v>
      </c>
      <c r="F1450" t="s">
        <v>807</v>
      </c>
      <c r="G1450" s="253" t="s">
        <v>854</v>
      </c>
      <c r="H1450" s="18">
        <v>1068</v>
      </c>
      <c r="I1450" s="367" t="s">
        <v>670</v>
      </c>
      <c r="J1450" s="368" t="str">
        <f>IF(ISBLANK(INDEX('Policy Characteristics'!D:D,MATCH($C1450,'Policy Characteristics'!$C:$C,0))),"",INDEX('Policy Characteristics'!D:D,MATCH($C1450,'Policy Characteristics'!$C:$C,0)))</f>
        <v>Industry Energy Efficiency Standards</v>
      </c>
      <c r="K1450" s="354" t="str">
        <f>IF(ISBLANK(INDEX('Policy Characteristics'!E:E,MATCH($C1450,'Policy Characteristics'!$C:$C,0))),"",INDEX('Policy Characteristics'!E:E,MATCH($C1450,'Policy Characteristics'!$C:$C,0)))</f>
        <v>indst efficiency standards</v>
      </c>
      <c r="L1450" s="222">
        <f>IF(ISBLANK(INDEX('Policy Characteristics'!F:F,MATCH($C1450,'Policy Characteristics'!$C:$C,0))),"",INDEX('Policy Characteristics'!F:F,MATCH($C1450,'Policy Characteristics'!$C:$C,0)))</f>
        <v>0</v>
      </c>
      <c r="M1450" s="222">
        <f>IF(ISBLANK(INDEX('Policy Characteristics'!G:G,MATCH($C1450,'Policy Characteristics'!$C:$C,0))),"",INDEX('Policy Characteristics'!G:G,MATCH($C1450,'Policy Characteristics'!$C:$C,0)))</f>
        <v>0.25</v>
      </c>
      <c r="N1450" s="222">
        <f>IF(ISBLANK(INDEX('Policy Characteristics'!H:H,MATCH($C1450,'Policy Characteristics'!$C:$C,0))),"",INDEX('Policy Characteristics'!H:H,MATCH($C1450,'Policy Characteristics'!$C:$C,0)))</f>
        <v>0.01</v>
      </c>
      <c r="O1450" s="354" t="str">
        <f>IF(ISBLANK(INDEX('Policy Characteristics'!I:I,MATCH($C1450,'Policy Characteristics'!$C:$C,0))),"",INDEX('Policy Characteristics'!I:I,MATCH($C1450,'Policy Characteristics'!$C:$C,0)))</f>
        <v>% reduction in energy use</v>
      </c>
      <c r="P1450" s="354"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0" s="354" t="str">
        <f>IF(ISBLANK(INDEX('Policy Characteristics'!K:K,MATCH($C1450,'Policy Characteristics'!$C:$C,0))),"",INDEX('Policy Characteristics'!K:K,MATCH($C1450,'Policy Characteristics'!$C:$C,0)))</f>
        <v>industry-ag-main.html#eff-stds</v>
      </c>
      <c r="R1450" s="354" t="str">
        <f>IF(ISBLANK(INDEX('Policy Characteristics'!L:L,MATCH($C1450,'Policy Characteristics'!$C:$C,0))),"",INDEX('Policy Characteristics'!L:L,MATCH($C1450,'Policy Characteristics'!$C:$C,0)))</f>
        <v>industry-energy-efficiency-standards.html</v>
      </c>
    </row>
    <row r="1451" spans="1:18" s="354" customFormat="1" ht="19.899999999999999" customHeight="1">
      <c r="A1451" s="354" t="str">
        <f>IF(ISBLANK(INDEX('Policy Characteristics'!A:A,MATCH($C1451,'Policy Characteristics'!$C:$C,0))),"",INDEX('Policy Characteristics'!A:A,MATCH($C1451,'Policy Characteristics'!$C:$C,0)))</f>
        <v>Industry</v>
      </c>
      <c r="B1451" s="366" t="str">
        <f>IF(ISBLANK(INDEX('Policy Characteristics'!B:B,MATCH($C1451,'Policy Characteristics'!$C:$C,0))),"",INDEX('Policy Characteristics'!B:B,MATCH($C1451,'Policy Characteristics'!$C:$C,0)))</f>
        <v>Industry Energy Efficiency Standards</v>
      </c>
      <c r="C1451" s="354" t="str">
        <f t="shared" si="51"/>
        <v>Percentage Improvement in Eqpt Efficiency Standards above BAU</v>
      </c>
      <c r="D1451" s="348" t="s">
        <v>806</v>
      </c>
      <c r="E1451" s="253" t="s">
        <v>855</v>
      </c>
      <c r="F1451" t="s">
        <v>807</v>
      </c>
      <c r="G1451" s="253" t="s">
        <v>856</v>
      </c>
      <c r="H1451" s="18">
        <v>1069</v>
      </c>
      <c r="I1451" s="367" t="s">
        <v>680</v>
      </c>
      <c r="J1451" s="368" t="str">
        <f>IF(ISBLANK(INDEX('Policy Characteristics'!D:D,MATCH($C1451,'Policy Characteristics'!$C:$C,0))),"",INDEX('Policy Characteristics'!D:D,MATCH($C1451,'Policy Characteristics'!$C:$C,0)))</f>
        <v>Industry Energy Efficiency Standards</v>
      </c>
      <c r="K1451" s="354" t="str">
        <f>IF(ISBLANK(INDEX('Policy Characteristics'!E:E,MATCH($C1451,'Policy Characteristics'!$C:$C,0))),"",INDEX('Policy Characteristics'!E:E,MATCH($C1451,'Policy Characteristics'!$C:$C,0)))</f>
        <v>indst efficiency standards</v>
      </c>
      <c r="L1451" s="222">
        <f>IF(ISBLANK(INDEX('Policy Characteristics'!F:F,MATCH($C1451,'Policy Characteristics'!$C:$C,0))),"",INDEX('Policy Characteristics'!F:F,MATCH($C1451,'Policy Characteristics'!$C:$C,0)))</f>
        <v>0</v>
      </c>
      <c r="M1451" s="222">
        <f>IF(ISBLANK(INDEX('Policy Characteristics'!G:G,MATCH($C1451,'Policy Characteristics'!$C:$C,0))),"",INDEX('Policy Characteristics'!G:G,MATCH($C1451,'Policy Characteristics'!$C:$C,0)))</f>
        <v>0.25</v>
      </c>
      <c r="N1451" s="222">
        <f>IF(ISBLANK(INDEX('Policy Characteristics'!H:H,MATCH($C1451,'Policy Characteristics'!$C:$C,0))),"",INDEX('Policy Characteristics'!H:H,MATCH($C1451,'Policy Characteristics'!$C:$C,0)))</f>
        <v>0.01</v>
      </c>
      <c r="O1451" s="354" t="str">
        <f>IF(ISBLANK(INDEX('Policy Characteristics'!I:I,MATCH($C1451,'Policy Characteristics'!$C:$C,0))),"",INDEX('Policy Characteristics'!I:I,MATCH($C1451,'Policy Characteristics'!$C:$C,0)))</f>
        <v>% reduction in energy use</v>
      </c>
      <c r="P1451" s="354"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1" s="354" t="str">
        <f>IF(ISBLANK(INDEX('Policy Characteristics'!K:K,MATCH($C1451,'Policy Characteristics'!$C:$C,0))),"",INDEX('Policy Characteristics'!K:K,MATCH($C1451,'Policy Characteristics'!$C:$C,0)))</f>
        <v>industry-ag-main.html#eff-stds</v>
      </c>
      <c r="R1451" s="354" t="str">
        <f>IF(ISBLANK(INDEX('Policy Characteristics'!L:L,MATCH($C1451,'Policy Characteristics'!$C:$C,0))),"",INDEX('Policy Characteristics'!L:L,MATCH($C1451,'Policy Characteristics'!$C:$C,0)))</f>
        <v>industry-energy-efficiency-standards.html</v>
      </c>
    </row>
    <row r="1452" spans="1:18" s="354" customFormat="1" ht="19.899999999999999" customHeight="1">
      <c r="A1452" s="354" t="str">
        <f>IF(ISBLANK(INDEX('Policy Characteristics'!A:A,MATCH($C1452,'Policy Characteristics'!$C:$C,0))),"",INDEX('Policy Characteristics'!A:A,MATCH($C1452,'Policy Characteristics'!$C:$C,0)))</f>
        <v>Industry</v>
      </c>
      <c r="B1452" s="366" t="str">
        <f>IF(ISBLANK(INDEX('Policy Characteristics'!B:B,MATCH($C1452,'Policy Characteristics'!$C:$C,0))),"",INDEX('Policy Characteristics'!B:B,MATCH($C1452,'Policy Characteristics'!$C:$C,0)))</f>
        <v>Industry Energy Efficiency Standards</v>
      </c>
      <c r="C1452" s="354" t="str">
        <f t="shared" si="51"/>
        <v>Percentage Improvement in Eqpt Efficiency Standards above BAU</v>
      </c>
      <c r="D1452" s="348" t="s">
        <v>806</v>
      </c>
      <c r="E1452" s="253" t="s">
        <v>857</v>
      </c>
      <c r="F1452" t="s">
        <v>807</v>
      </c>
      <c r="G1452" s="253" t="s">
        <v>858</v>
      </c>
      <c r="H1452" s="18">
        <v>1070</v>
      </c>
      <c r="I1452" s="367" t="s">
        <v>670</v>
      </c>
      <c r="J1452" s="368" t="str">
        <f>IF(ISBLANK(INDEX('Policy Characteristics'!D:D,MATCH($C1452,'Policy Characteristics'!$C:$C,0))),"",INDEX('Policy Characteristics'!D:D,MATCH($C1452,'Policy Characteristics'!$C:$C,0)))</f>
        <v>Industry Energy Efficiency Standards</v>
      </c>
      <c r="K1452" s="354" t="str">
        <f>IF(ISBLANK(INDEX('Policy Characteristics'!E:E,MATCH($C1452,'Policy Characteristics'!$C:$C,0))),"",INDEX('Policy Characteristics'!E:E,MATCH($C1452,'Policy Characteristics'!$C:$C,0)))</f>
        <v>indst efficiency standards</v>
      </c>
      <c r="L1452" s="222">
        <f>IF(ISBLANK(INDEX('Policy Characteristics'!F:F,MATCH($C1452,'Policy Characteristics'!$C:$C,0))),"",INDEX('Policy Characteristics'!F:F,MATCH($C1452,'Policy Characteristics'!$C:$C,0)))</f>
        <v>0</v>
      </c>
      <c r="M1452" s="222">
        <f>IF(ISBLANK(INDEX('Policy Characteristics'!G:G,MATCH($C1452,'Policy Characteristics'!$C:$C,0))),"",INDEX('Policy Characteristics'!G:G,MATCH($C1452,'Policy Characteristics'!$C:$C,0)))</f>
        <v>0.25</v>
      </c>
      <c r="N1452" s="222">
        <f>IF(ISBLANK(INDEX('Policy Characteristics'!H:H,MATCH($C1452,'Policy Characteristics'!$C:$C,0))),"",INDEX('Policy Characteristics'!H:H,MATCH($C1452,'Policy Characteristics'!$C:$C,0)))</f>
        <v>0.01</v>
      </c>
      <c r="O1452" s="354" t="str">
        <f>IF(ISBLANK(INDEX('Policy Characteristics'!I:I,MATCH($C1452,'Policy Characteristics'!$C:$C,0))),"",INDEX('Policy Characteristics'!I:I,MATCH($C1452,'Policy Characteristics'!$C:$C,0)))</f>
        <v>% reduction in energy use</v>
      </c>
      <c r="P1452" s="354"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2" s="354" t="str">
        <f>IF(ISBLANK(INDEX('Policy Characteristics'!K:K,MATCH($C1452,'Policy Characteristics'!$C:$C,0))),"",INDEX('Policy Characteristics'!K:K,MATCH($C1452,'Policy Characteristics'!$C:$C,0)))</f>
        <v>industry-ag-main.html#eff-stds</v>
      </c>
      <c r="R1452" s="354" t="str">
        <f>IF(ISBLANK(INDEX('Policy Characteristics'!L:L,MATCH($C1452,'Policy Characteristics'!$C:$C,0))),"",INDEX('Policy Characteristics'!L:L,MATCH($C1452,'Policy Characteristics'!$C:$C,0)))</f>
        <v>industry-energy-efficiency-standards.html</v>
      </c>
    </row>
    <row r="1453" spans="1:18" s="354" customFormat="1" ht="19.899999999999999" customHeight="1">
      <c r="A1453" s="354" t="str">
        <f>IF(ISBLANK(INDEX('Policy Characteristics'!A:A,MATCH($C1453,'Policy Characteristics'!$C:$C,0))),"",INDEX('Policy Characteristics'!A:A,MATCH($C1453,'Policy Characteristics'!$C:$C,0)))</f>
        <v>Industry</v>
      </c>
      <c r="B1453" s="366" t="str">
        <f>IF(ISBLANK(INDEX('Policy Characteristics'!B:B,MATCH($C1453,'Policy Characteristics'!$C:$C,0))),"",INDEX('Policy Characteristics'!B:B,MATCH($C1453,'Policy Characteristics'!$C:$C,0)))</f>
        <v>Industry Energy Efficiency Standards</v>
      </c>
      <c r="C1453" s="354" t="str">
        <f t="shared" si="51"/>
        <v>Percentage Improvement in Eqpt Efficiency Standards above BAU</v>
      </c>
      <c r="D1453" s="348" t="s">
        <v>806</v>
      </c>
      <c r="E1453" s="253" t="s">
        <v>859</v>
      </c>
      <c r="F1453" t="s">
        <v>807</v>
      </c>
      <c r="G1453" s="253" t="s">
        <v>860</v>
      </c>
      <c r="H1453" s="18">
        <v>1071</v>
      </c>
      <c r="I1453" s="367" t="s">
        <v>680</v>
      </c>
      <c r="J1453" s="368" t="str">
        <f>IF(ISBLANK(INDEX('Policy Characteristics'!D:D,MATCH($C1453,'Policy Characteristics'!$C:$C,0))),"",INDEX('Policy Characteristics'!D:D,MATCH($C1453,'Policy Characteristics'!$C:$C,0)))</f>
        <v>Industry Energy Efficiency Standards</v>
      </c>
      <c r="K1453" s="354" t="str">
        <f>IF(ISBLANK(INDEX('Policy Characteristics'!E:E,MATCH($C1453,'Policy Characteristics'!$C:$C,0))),"",INDEX('Policy Characteristics'!E:E,MATCH($C1453,'Policy Characteristics'!$C:$C,0)))</f>
        <v>indst efficiency standards</v>
      </c>
      <c r="L1453" s="222">
        <f>IF(ISBLANK(INDEX('Policy Characteristics'!F:F,MATCH($C1453,'Policy Characteristics'!$C:$C,0))),"",INDEX('Policy Characteristics'!F:F,MATCH($C1453,'Policy Characteristics'!$C:$C,0)))</f>
        <v>0</v>
      </c>
      <c r="M1453" s="222">
        <f>IF(ISBLANK(INDEX('Policy Characteristics'!G:G,MATCH($C1453,'Policy Characteristics'!$C:$C,0))),"",INDEX('Policy Characteristics'!G:G,MATCH($C1453,'Policy Characteristics'!$C:$C,0)))</f>
        <v>0.25</v>
      </c>
      <c r="N1453" s="222">
        <f>IF(ISBLANK(INDEX('Policy Characteristics'!H:H,MATCH($C1453,'Policy Characteristics'!$C:$C,0))),"",INDEX('Policy Characteristics'!H:H,MATCH($C1453,'Policy Characteristics'!$C:$C,0)))</f>
        <v>0.01</v>
      </c>
      <c r="O1453" s="354" t="str">
        <f>IF(ISBLANK(INDEX('Policy Characteristics'!I:I,MATCH($C1453,'Policy Characteristics'!$C:$C,0))),"",INDEX('Policy Characteristics'!I:I,MATCH($C1453,'Policy Characteristics'!$C:$C,0)))</f>
        <v>% reduction in energy use</v>
      </c>
      <c r="P1453" s="354"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3" s="354" t="str">
        <f>IF(ISBLANK(INDEX('Policy Characteristics'!K:K,MATCH($C1453,'Policy Characteristics'!$C:$C,0))),"",INDEX('Policy Characteristics'!K:K,MATCH($C1453,'Policy Characteristics'!$C:$C,0)))</f>
        <v>industry-ag-main.html#eff-stds</v>
      </c>
      <c r="R1453" s="354" t="str">
        <f>IF(ISBLANK(INDEX('Policy Characteristics'!L:L,MATCH($C1453,'Policy Characteristics'!$C:$C,0))),"",INDEX('Policy Characteristics'!L:L,MATCH($C1453,'Policy Characteristics'!$C:$C,0)))</f>
        <v>industry-energy-efficiency-standards.html</v>
      </c>
    </row>
    <row r="1454" spans="1:18" s="354" customFormat="1" ht="19.899999999999999" customHeight="1">
      <c r="A1454" s="354" t="str">
        <f>IF(ISBLANK(INDEX('Policy Characteristics'!A:A,MATCH($C1454,'Policy Characteristics'!$C:$C,0))),"",INDEX('Policy Characteristics'!A:A,MATCH($C1454,'Policy Characteristics'!$C:$C,0)))</f>
        <v>Industry</v>
      </c>
      <c r="B1454" s="366" t="str">
        <f>IF(ISBLANK(INDEX('Policy Characteristics'!B:B,MATCH($C1454,'Policy Characteristics'!$C:$C,0))),"",INDEX('Policy Characteristics'!B:B,MATCH($C1454,'Policy Characteristics'!$C:$C,0)))</f>
        <v>Industry Energy Efficiency Standards</v>
      </c>
      <c r="C1454" s="354" t="str">
        <f t="shared" si="51"/>
        <v>Percentage Improvement in Eqpt Efficiency Standards above BAU</v>
      </c>
      <c r="D1454" s="348" t="s">
        <v>806</v>
      </c>
      <c r="E1454" s="253" t="s">
        <v>861</v>
      </c>
      <c r="F1454" t="s">
        <v>807</v>
      </c>
      <c r="G1454" s="253" t="s">
        <v>862</v>
      </c>
      <c r="H1454" s="18">
        <v>1072</v>
      </c>
      <c r="I1454" s="367" t="s">
        <v>670</v>
      </c>
      <c r="J1454" s="368" t="str">
        <f>IF(ISBLANK(INDEX('Policy Characteristics'!D:D,MATCH($C1454,'Policy Characteristics'!$C:$C,0))),"",INDEX('Policy Characteristics'!D:D,MATCH($C1454,'Policy Characteristics'!$C:$C,0)))</f>
        <v>Industry Energy Efficiency Standards</v>
      </c>
      <c r="K1454" s="354" t="str">
        <f>IF(ISBLANK(INDEX('Policy Characteristics'!E:E,MATCH($C1454,'Policy Characteristics'!$C:$C,0))),"",INDEX('Policy Characteristics'!E:E,MATCH($C1454,'Policy Characteristics'!$C:$C,0)))</f>
        <v>indst efficiency standards</v>
      </c>
      <c r="L1454" s="222">
        <f>IF(ISBLANK(INDEX('Policy Characteristics'!F:F,MATCH($C1454,'Policy Characteristics'!$C:$C,0))),"",INDEX('Policy Characteristics'!F:F,MATCH($C1454,'Policy Characteristics'!$C:$C,0)))</f>
        <v>0</v>
      </c>
      <c r="M1454" s="222">
        <f>IF(ISBLANK(INDEX('Policy Characteristics'!G:G,MATCH($C1454,'Policy Characteristics'!$C:$C,0))),"",INDEX('Policy Characteristics'!G:G,MATCH($C1454,'Policy Characteristics'!$C:$C,0)))</f>
        <v>0.25</v>
      </c>
      <c r="N1454" s="222">
        <f>IF(ISBLANK(INDEX('Policy Characteristics'!H:H,MATCH($C1454,'Policy Characteristics'!$C:$C,0))),"",INDEX('Policy Characteristics'!H:H,MATCH($C1454,'Policy Characteristics'!$C:$C,0)))</f>
        <v>0.01</v>
      </c>
      <c r="O1454" s="354" t="str">
        <f>IF(ISBLANK(INDEX('Policy Characteristics'!I:I,MATCH($C1454,'Policy Characteristics'!$C:$C,0))),"",INDEX('Policy Characteristics'!I:I,MATCH($C1454,'Policy Characteristics'!$C:$C,0)))</f>
        <v>% reduction in energy use</v>
      </c>
      <c r="P1454" s="354"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4" s="354" t="str">
        <f>IF(ISBLANK(INDEX('Policy Characteristics'!K:K,MATCH($C1454,'Policy Characteristics'!$C:$C,0))),"",INDEX('Policy Characteristics'!K:K,MATCH($C1454,'Policy Characteristics'!$C:$C,0)))</f>
        <v>industry-ag-main.html#eff-stds</v>
      </c>
      <c r="R1454" s="354" t="str">
        <f>IF(ISBLANK(INDEX('Policy Characteristics'!L:L,MATCH($C1454,'Policy Characteristics'!$C:$C,0))),"",INDEX('Policy Characteristics'!L:L,MATCH($C1454,'Policy Characteristics'!$C:$C,0)))</f>
        <v>industry-energy-efficiency-standards.html</v>
      </c>
    </row>
    <row r="1455" spans="1:18" s="354" customFormat="1" ht="19.899999999999999" customHeight="1">
      <c r="A1455" s="354" t="str">
        <f>IF(ISBLANK(INDEX('Policy Characteristics'!A:A,MATCH($C1455,'Policy Characteristics'!$C:$C,0))),"",INDEX('Policy Characteristics'!A:A,MATCH($C1455,'Policy Characteristics'!$C:$C,0)))</f>
        <v>Industry</v>
      </c>
      <c r="B1455" s="366" t="str">
        <f>IF(ISBLANK(INDEX('Policy Characteristics'!B:B,MATCH($C1455,'Policy Characteristics'!$C:$C,0))),"",INDEX('Policy Characteristics'!B:B,MATCH($C1455,'Policy Characteristics'!$C:$C,0)))</f>
        <v>Industry Energy Efficiency Standards</v>
      </c>
      <c r="C1455" s="354" t="str">
        <f t="shared" si="51"/>
        <v>Percentage Improvement in Eqpt Efficiency Standards above BAU</v>
      </c>
      <c r="D1455" s="348" t="s">
        <v>806</v>
      </c>
      <c r="E1455" s="253" t="s">
        <v>863</v>
      </c>
      <c r="F1455" t="s">
        <v>807</v>
      </c>
      <c r="G1455" s="253" t="s">
        <v>864</v>
      </c>
      <c r="H1455" s="18">
        <v>1073</v>
      </c>
      <c r="I1455" s="367" t="s">
        <v>680</v>
      </c>
      <c r="J1455" s="368" t="str">
        <f>IF(ISBLANK(INDEX('Policy Characteristics'!D:D,MATCH($C1455,'Policy Characteristics'!$C:$C,0))),"",INDEX('Policy Characteristics'!D:D,MATCH($C1455,'Policy Characteristics'!$C:$C,0)))</f>
        <v>Industry Energy Efficiency Standards</v>
      </c>
      <c r="K1455" s="354" t="str">
        <f>IF(ISBLANK(INDEX('Policy Characteristics'!E:E,MATCH($C1455,'Policy Characteristics'!$C:$C,0))),"",INDEX('Policy Characteristics'!E:E,MATCH($C1455,'Policy Characteristics'!$C:$C,0)))</f>
        <v>indst efficiency standards</v>
      </c>
      <c r="L1455" s="222">
        <f>IF(ISBLANK(INDEX('Policy Characteristics'!F:F,MATCH($C1455,'Policy Characteristics'!$C:$C,0))),"",INDEX('Policy Characteristics'!F:F,MATCH($C1455,'Policy Characteristics'!$C:$C,0)))</f>
        <v>0</v>
      </c>
      <c r="M1455" s="222">
        <f>IF(ISBLANK(INDEX('Policy Characteristics'!G:G,MATCH($C1455,'Policy Characteristics'!$C:$C,0))),"",INDEX('Policy Characteristics'!G:G,MATCH($C1455,'Policy Characteristics'!$C:$C,0)))</f>
        <v>0.25</v>
      </c>
      <c r="N1455" s="222">
        <f>IF(ISBLANK(INDEX('Policy Characteristics'!H:H,MATCH($C1455,'Policy Characteristics'!$C:$C,0))),"",INDEX('Policy Characteristics'!H:H,MATCH($C1455,'Policy Characteristics'!$C:$C,0)))</f>
        <v>0.01</v>
      </c>
      <c r="O1455" s="354" t="str">
        <f>IF(ISBLANK(INDEX('Policy Characteristics'!I:I,MATCH($C1455,'Policy Characteristics'!$C:$C,0))),"",INDEX('Policy Characteristics'!I:I,MATCH($C1455,'Policy Characteristics'!$C:$C,0)))</f>
        <v>% reduction in energy use</v>
      </c>
      <c r="P1455" s="354"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5" s="354" t="str">
        <f>IF(ISBLANK(INDEX('Policy Characteristics'!K:K,MATCH($C1455,'Policy Characteristics'!$C:$C,0))),"",INDEX('Policy Characteristics'!K:K,MATCH($C1455,'Policy Characteristics'!$C:$C,0)))</f>
        <v>industry-ag-main.html#eff-stds</v>
      </c>
      <c r="R1455" s="354" t="str">
        <f>IF(ISBLANK(INDEX('Policy Characteristics'!L:L,MATCH($C1455,'Policy Characteristics'!$C:$C,0))),"",INDEX('Policy Characteristics'!L:L,MATCH($C1455,'Policy Characteristics'!$C:$C,0)))</f>
        <v>industry-energy-efficiency-standards.html</v>
      </c>
    </row>
    <row r="1456" spans="1:18" s="354" customFormat="1" ht="19.899999999999999" customHeight="1">
      <c r="A1456" s="354" t="str">
        <f>IF(ISBLANK(INDEX('Policy Characteristics'!A:A,MATCH($C1456,'Policy Characteristics'!$C:$C,0))),"",INDEX('Policy Characteristics'!A:A,MATCH($C1456,'Policy Characteristics'!$C:$C,0)))</f>
        <v>Industry</v>
      </c>
      <c r="B1456" s="366" t="str">
        <f>IF(ISBLANK(INDEX('Policy Characteristics'!B:B,MATCH($C1456,'Policy Characteristics'!$C:$C,0))),"",INDEX('Policy Characteristics'!B:B,MATCH($C1456,'Policy Characteristics'!$C:$C,0)))</f>
        <v>Industry Energy Efficiency Standards</v>
      </c>
      <c r="C1456" s="354" t="str">
        <f t="shared" si="51"/>
        <v>Percentage Improvement in Eqpt Efficiency Standards above BAU</v>
      </c>
      <c r="D1456" s="348" t="s">
        <v>806</v>
      </c>
      <c r="E1456" s="253" t="s">
        <v>865</v>
      </c>
      <c r="F1456" t="s">
        <v>807</v>
      </c>
      <c r="G1456" s="253" t="s">
        <v>866</v>
      </c>
      <c r="H1456" s="18">
        <v>1074</v>
      </c>
      <c r="I1456" s="367" t="s">
        <v>680</v>
      </c>
      <c r="J1456" s="368" t="str">
        <f>IF(ISBLANK(INDEX('Policy Characteristics'!D:D,MATCH($C1456,'Policy Characteristics'!$C:$C,0))),"",INDEX('Policy Characteristics'!D:D,MATCH($C1456,'Policy Characteristics'!$C:$C,0)))</f>
        <v>Industry Energy Efficiency Standards</v>
      </c>
      <c r="K1456" s="354" t="str">
        <f>IF(ISBLANK(INDEX('Policy Characteristics'!E:E,MATCH($C1456,'Policy Characteristics'!$C:$C,0))),"",INDEX('Policy Characteristics'!E:E,MATCH($C1456,'Policy Characteristics'!$C:$C,0)))</f>
        <v>indst efficiency standards</v>
      </c>
      <c r="L1456" s="222">
        <f>IF(ISBLANK(INDEX('Policy Characteristics'!F:F,MATCH($C1456,'Policy Characteristics'!$C:$C,0))),"",INDEX('Policy Characteristics'!F:F,MATCH($C1456,'Policy Characteristics'!$C:$C,0)))</f>
        <v>0</v>
      </c>
      <c r="M1456" s="222">
        <f>IF(ISBLANK(INDEX('Policy Characteristics'!G:G,MATCH($C1456,'Policy Characteristics'!$C:$C,0))),"",INDEX('Policy Characteristics'!G:G,MATCH($C1456,'Policy Characteristics'!$C:$C,0)))</f>
        <v>0.25</v>
      </c>
      <c r="N1456" s="222">
        <f>IF(ISBLANK(INDEX('Policy Characteristics'!H:H,MATCH($C1456,'Policy Characteristics'!$C:$C,0))),"",INDEX('Policy Characteristics'!H:H,MATCH($C1456,'Policy Characteristics'!$C:$C,0)))</f>
        <v>0.01</v>
      </c>
      <c r="O1456" s="354" t="str">
        <f>IF(ISBLANK(INDEX('Policy Characteristics'!I:I,MATCH($C1456,'Policy Characteristics'!$C:$C,0))),"",INDEX('Policy Characteristics'!I:I,MATCH($C1456,'Policy Characteristics'!$C:$C,0)))</f>
        <v>% reduction in energy use</v>
      </c>
      <c r="P1456" s="354"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6" s="354" t="str">
        <f>IF(ISBLANK(INDEX('Policy Characteristics'!K:K,MATCH($C1456,'Policy Characteristics'!$C:$C,0))),"",INDEX('Policy Characteristics'!K:K,MATCH($C1456,'Policy Characteristics'!$C:$C,0)))</f>
        <v>industry-ag-main.html#eff-stds</v>
      </c>
      <c r="R1456" s="354" t="str">
        <f>IF(ISBLANK(INDEX('Policy Characteristics'!L:L,MATCH($C1456,'Policy Characteristics'!$C:$C,0))),"",INDEX('Policy Characteristics'!L:L,MATCH($C1456,'Policy Characteristics'!$C:$C,0)))</f>
        <v>industry-energy-efficiency-standards.html</v>
      </c>
    </row>
    <row r="1457" spans="1:18" s="354" customFormat="1" ht="19.899999999999999" customHeight="1">
      <c r="A1457" s="354" t="str">
        <f>IF(ISBLANK(INDEX('Policy Characteristics'!A:A,MATCH($C1457,'Policy Characteristics'!$C:$C,0))),"",INDEX('Policy Characteristics'!A:A,MATCH($C1457,'Policy Characteristics'!$C:$C,0)))</f>
        <v>Industry</v>
      </c>
      <c r="B1457" s="366" t="str">
        <f>IF(ISBLANK(INDEX('Policy Characteristics'!B:B,MATCH($C1457,'Policy Characteristics'!$C:$C,0))),"",INDEX('Policy Characteristics'!B:B,MATCH($C1457,'Policy Characteristics'!$C:$C,0)))</f>
        <v>Industry Energy Efficiency Standards</v>
      </c>
      <c r="C1457" s="354" t="str">
        <f t="shared" si="51"/>
        <v>Percentage Improvement in Eqpt Efficiency Standards above BAU</v>
      </c>
      <c r="D1457" s="348" t="s">
        <v>806</v>
      </c>
      <c r="E1457" s="253" t="s">
        <v>867</v>
      </c>
      <c r="F1457" t="s">
        <v>807</v>
      </c>
      <c r="G1457" s="253" t="s">
        <v>868</v>
      </c>
      <c r="H1457" s="18">
        <v>1075</v>
      </c>
      <c r="I1457" s="367" t="s">
        <v>680</v>
      </c>
      <c r="J1457" s="368" t="str">
        <f>IF(ISBLANK(INDEX('Policy Characteristics'!D:D,MATCH($C1457,'Policy Characteristics'!$C:$C,0))),"",INDEX('Policy Characteristics'!D:D,MATCH($C1457,'Policy Characteristics'!$C:$C,0)))</f>
        <v>Industry Energy Efficiency Standards</v>
      </c>
      <c r="K1457" s="354" t="str">
        <f>IF(ISBLANK(INDEX('Policy Characteristics'!E:E,MATCH($C1457,'Policy Characteristics'!$C:$C,0))),"",INDEX('Policy Characteristics'!E:E,MATCH($C1457,'Policy Characteristics'!$C:$C,0)))</f>
        <v>indst efficiency standards</v>
      </c>
      <c r="L1457" s="222">
        <f>IF(ISBLANK(INDEX('Policy Characteristics'!F:F,MATCH($C1457,'Policy Characteristics'!$C:$C,0))),"",INDEX('Policy Characteristics'!F:F,MATCH($C1457,'Policy Characteristics'!$C:$C,0)))</f>
        <v>0</v>
      </c>
      <c r="M1457" s="222">
        <f>IF(ISBLANK(INDEX('Policy Characteristics'!G:G,MATCH($C1457,'Policy Characteristics'!$C:$C,0))),"",INDEX('Policy Characteristics'!G:G,MATCH($C1457,'Policy Characteristics'!$C:$C,0)))</f>
        <v>0.25</v>
      </c>
      <c r="N1457" s="222">
        <f>IF(ISBLANK(INDEX('Policy Characteristics'!H:H,MATCH($C1457,'Policy Characteristics'!$C:$C,0))),"",INDEX('Policy Characteristics'!H:H,MATCH($C1457,'Policy Characteristics'!$C:$C,0)))</f>
        <v>0.01</v>
      </c>
      <c r="O1457" s="354" t="str">
        <f>IF(ISBLANK(INDEX('Policy Characteristics'!I:I,MATCH($C1457,'Policy Characteristics'!$C:$C,0))),"",INDEX('Policy Characteristics'!I:I,MATCH($C1457,'Policy Characteristics'!$C:$C,0)))</f>
        <v>% reduction in energy use</v>
      </c>
      <c r="P1457" s="354"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7" s="354" t="str">
        <f>IF(ISBLANK(INDEX('Policy Characteristics'!K:K,MATCH($C1457,'Policy Characteristics'!$C:$C,0))),"",INDEX('Policy Characteristics'!K:K,MATCH($C1457,'Policy Characteristics'!$C:$C,0)))</f>
        <v>industry-ag-main.html#eff-stds</v>
      </c>
      <c r="R1457" s="354" t="str">
        <f>IF(ISBLANK(INDEX('Policy Characteristics'!L:L,MATCH($C1457,'Policy Characteristics'!$C:$C,0))),"",INDEX('Policy Characteristics'!L:L,MATCH($C1457,'Policy Characteristics'!$C:$C,0)))</f>
        <v>industry-energy-efficiency-standards.html</v>
      </c>
    </row>
    <row r="1458" spans="1:18" s="354" customFormat="1" ht="19.899999999999999" customHeight="1">
      <c r="A1458" s="354" t="str">
        <f>IF(ISBLANK(INDEX('Policy Characteristics'!A:A,MATCH($C1458,'Policy Characteristics'!$C:$C,0))),"",INDEX('Policy Characteristics'!A:A,MATCH($C1458,'Policy Characteristics'!$C:$C,0)))</f>
        <v>Industry</v>
      </c>
      <c r="B1458" s="366" t="str">
        <f>IF(ISBLANK(INDEX('Policy Characteristics'!B:B,MATCH($C1458,'Policy Characteristics'!$C:$C,0))),"",INDEX('Policy Characteristics'!B:B,MATCH($C1458,'Policy Characteristics'!$C:$C,0)))</f>
        <v>Industry Energy Efficiency Standards</v>
      </c>
      <c r="C1458" s="354" t="str">
        <f t="shared" si="51"/>
        <v>Percentage Improvement in Eqpt Efficiency Standards above BAU</v>
      </c>
      <c r="D1458" s="348" t="s">
        <v>806</v>
      </c>
      <c r="E1458" s="253" t="s">
        <v>869</v>
      </c>
      <c r="F1458" t="s">
        <v>807</v>
      </c>
      <c r="G1458" s="253" t="s">
        <v>870</v>
      </c>
      <c r="H1458" s="18">
        <v>1076</v>
      </c>
      <c r="I1458" s="367" t="s">
        <v>670</v>
      </c>
      <c r="J1458" s="368" t="str">
        <f>IF(ISBLANK(INDEX('Policy Characteristics'!D:D,MATCH($C1458,'Policy Characteristics'!$C:$C,0))),"",INDEX('Policy Characteristics'!D:D,MATCH($C1458,'Policy Characteristics'!$C:$C,0)))</f>
        <v>Industry Energy Efficiency Standards</v>
      </c>
      <c r="K1458" s="354" t="str">
        <f>IF(ISBLANK(INDEX('Policy Characteristics'!E:E,MATCH($C1458,'Policy Characteristics'!$C:$C,0))),"",INDEX('Policy Characteristics'!E:E,MATCH($C1458,'Policy Characteristics'!$C:$C,0)))</f>
        <v>indst efficiency standards</v>
      </c>
      <c r="L1458" s="222">
        <f>IF(ISBLANK(INDEX('Policy Characteristics'!F:F,MATCH($C1458,'Policy Characteristics'!$C:$C,0))),"",INDEX('Policy Characteristics'!F:F,MATCH($C1458,'Policy Characteristics'!$C:$C,0)))</f>
        <v>0</v>
      </c>
      <c r="M1458" s="222">
        <f>IF(ISBLANK(INDEX('Policy Characteristics'!G:G,MATCH($C1458,'Policy Characteristics'!$C:$C,0))),"",INDEX('Policy Characteristics'!G:G,MATCH($C1458,'Policy Characteristics'!$C:$C,0)))</f>
        <v>0.25</v>
      </c>
      <c r="N1458" s="222">
        <f>IF(ISBLANK(INDEX('Policy Characteristics'!H:H,MATCH($C1458,'Policy Characteristics'!$C:$C,0))),"",INDEX('Policy Characteristics'!H:H,MATCH($C1458,'Policy Characteristics'!$C:$C,0)))</f>
        <v>0.01</v>
      </c>
      <c r="O1458" s="354" t="str">
        <f>IF(ISBLANK(INDEX('Policy Characteristics'!I:I,MATCH($C1458,'Policy Characteristics'!$C:$C,0))),"",INDEX('Policy Characteristics'!I:I,MATCH($C1458,'Policy Characteristics'!$C:$C,0)))</f>
        <v>% reduction in energy use</v>
      </c>
      <c r="P1458" s="354"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8" s="354" t="str">
        <f>IF(ISBLANK(INDEX('Policy Characteristics'!K:K,MATCH($C1458,'Policy Characteristics'!$C:$C,0))),"",INDEX('Policy Characteristics'!K:K,MATCH($C1458,'Policy Characteristics'!$C:$C,0)))</f>
        <v>industry-ag-main.html#eff-stds</v>
      </c>
      <c r="R1458" s="354" t="str">
        <f>IF(ISBLANK(INDEX('Policy Characteristics'!L:L,MATCH($C1458,'Policy Characteristics'!$C:$C,0))),"",INDEX('Policy Characteristics'!L:L,MATCH($C1458,'Policy Characteristics'!$C:$C,0)))</f>
        <v>industry-energy-efficiency-standards.html</v>
      </c>
    </row>
    <row r="1459" spans="1:18" s="354" customFormat="1" ht="19.899999999999999" customHeight="1">
      <c r="A1459" s="354" t="str">
        <f>IF(ISBLANK(INDEX('Policy Characteristics'!A:A,MATCH($C1459,'Policy Characteristics'!$C:$C,0))),"",INDEX('Policy Characteristics'!A:A,MATCH($C1459,'Policy Characteristics'!$C:$C,0)))</f>
        <v>Industry</v>
      </c>
      <c r="B1459" s="366" t="str">
        <f>IF(ISBLANK(INDEX('Policy Characteristics'!B:B,MATCH($C1459,'Policy Characteristics'!$C:$C,0))),"",INDEX('Policy Characteristics'!B:B,MATCH($C1459,'Policy Characteristics'!$C:$C,0)))</f>
        <v>Industry Energy Efficiency Standards</v>
      </c>
      <c r="C1459" s="354" t="str">
        <f t="shared" si="51"/>
        <v>Percentage Improvement in Eqpt Efficiency Standards above BAU</v>
      </c>
      <c r="D1459" s="348" t="s">
        <v>806</v>
      </c>
      <c r="E1459" s="253" t="s">
        <v>871</v>
      </c>
      <c r="F1459" t="s">
        <v>807</v>
      </c>
      <c r="G1459" s="253" t="s">
        <v>872</v>
      </c>
      <c r="H1459" s="18">
        <v>1077</v>
      </c>
      <c r="I1459" s="367" t="s">
        <v>680</v>
      </c>
      <c r="J1459" s="368" t="str">
        <f>IF(ISBLANK(INDEX('Policy Characteristics'!D:D,MATCH($C1459,'Policy Characteristics'!$C:$C,0))),"",INDEX('Policy Characteristics'!D:D,MATCH($C1459,'Policy Characteristics'!$C:$C,0)))</f>
        <v>Industry Energy Efficiency Standards</v>
      </c>
      <c r="K1459" s="354" t="str">
        <f>IF(ISBLANK(INDEX('Policy Characteristics'!E:E,MATCH($C1459,'Policy Characteristics'!$C:$C,0))),"",INDEX('Policy Characteristics'!E:E,MATCH($C1459,'Policy Characteristics'!$C:$C,0)))</f>
        <v>indst efficiency standards</v>
      </c>
      <c r="L1459" s="222">
        <f>IF(ISBLANK(INDEX('Policy Characteristics'!F:F,MATCH($C1459,'Policy Characteristics'!$C:$C,0))),"",INDEX('Policy Characteristics'!F:F,MATCH($C1459,'Policy Characteristics'!$C:$C,0)))</f>
        <v>0</v>
      </c>
      <c r="M1459" s="222">
        <f>IF(ISBLANK(INDEX('Policy Characteristics'!G:G,MATCH($C1459,'Policy Characteristics'!$C:$C,0))),"",INDEX('Policy Characteristics'!G:G,MATCH($C1459,'Policy Characteristics'!$C:$C,0)))</f>
        <v>0.25</v>
      </c>
      <c r="N1459" s="222">
        <f>IF(ISBLANK(INDEX('Policy Characteristics'!H:H,MATCH($C1459,'Policy Characteristics'!$C:$C,0))),"",INDEX('Policy Characteristics'!H:H,MATCH($C1459,'Policy Characteristics'!$C:$C,0)))</f>
        <v>0.01</v>
      </c>
      <c r="O1459" s="354" t="str">
        <f>IF(ISBLANK(INDEX('Policy Characteristics'!I:I,MATCH($C1459,'Policy Characteristics'!$C:$C,0))),"",INDEX('Policy Characteristics'!I:I,MATCH($C1459,'Policy Characteristics'!$C:$C,0)))</f>
        <v>% reduction in energy use</v>
      </c>
      <c r="P1459" s="354"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9" s="354" t="str">
        <f>IF(ISBLANK(INDEX('Policy Characteristics'!K:K,MATCH($C1459,'Policy Characteristics'!$C:$C,0))),"",INDEX('Policy Characteristics'!K:K,MATCH($C1459,'Policy Characteristics'!$C:$C,0)))</f>
        <v>industry-ag-main.html#eff-stds</v>
      </c>
      <c r="R1459" s="354" t="str">
        <f>IF(ISBLANK(INDEX('Policy Characteristics'!L:L,MATCH($C1459,'Policy Characteristics'!$C:$C,0))),"",INDEX('Policy Characteristics'!L:L,MATCH($C1459,'Policy Characteristics'!$C:$C,0)))</f>
        <v>industry-energy-efficiency-standards.html</v>
      </c>
    </row>
    <row r="1460" spans="1:18" s="354" customFormat="1" ht="19.899999999999999" customHeight="1">
      <c r="A1460" s="354" t="str">
        <f>IF(ISBLANK(INDEX('Policy Characteristics'!A:A,MATCH($C1460,'Policy Characteristics'!$C:$C,0))),"",INDEX('Policy Characteristics'!A:A,MATCH($C1460,'Policy Characteristics'!$C:$C,0)))</f>
        <v>Industry</v>
      </c>
      <c r="B1460" s="366" t="str">
        <f>IF(ISBLANK(INDEX('Policy Characteristics'!B:B,MATCH($C1460,'Policy Characteristics'!$C:$C,0))),"",INDEX('Policy Characteristics'!B:B,MATCH($C1460,'Policy Characteristics'!$C:$C,0)))</f>
        <v>Industry Energy Efficiency Standards</v>
      </c>
      <c r="C1460" s="354" t="str">
        <f t="shared" si="51"/>
        <v>Percentage Improvement in Eqpt Efficiency Standards above BAU</v>
      </c>
      <c r="D1460" s="348" t="s">
        <v>808</v>
      </c>
      <c r="E1460" s="253" t="s">
        <v>853</v>
      </c>
      <c r="F1460" t="s">
        <v>809</v>
      </c>
      <c r="G1460" s="253" t="s">
        <v>854</v>
      </c>
      <c r="H1460" s="18">
        <v>1078</v>
      </c>
      <c r="I1460" s="367" t="s">
        <v>670</v>
      </c>
      <c r="J1460" s="368" t="str">
        <f>IF(ISBLANK(INDEX('Policy Characteristics'!D:D,MATCH($C1460,'Policy Characteristics'!$C:$C,0))),"",INDEX('Policy Characteristics'!D:D,MATCH($C1460,'Policy Characteristics'!$C:$C,0)))</f>
        <v>Industry Energy Efficiency Standards</v>
      </c>
      <c r="K1460" s="354" t="str">
        <f>IF(ISBLANK(INDEX('Policy Characteristics'!E:E,MATCH($C1460,'Policy Characteristics'!$C:$C,0))),"",INDEX('Policy Characteristics'!E:E,MATCH($C1460,'Policy Characteristics'!$C:$C,0)))</f>
        <v>indst efficiency standards</v>
      </c>
      <c r="L1460" s="222">
        <f>IF(ISBLANK(INDEX('Policy Characteristics'!F:F,MATCH($C1460,'Policy Characteristics'!$C:$C,0))),"",INDEX('Policy Characteristics'!F:F,MATCH($C1460,'Policy Characteristics'!$C:$C,0)))</f>
        <v>0</v>
      </c>
      <c r="M1460" s="222">
        <f>IF(ISBLANK(INDEX('Policy Characteristics'!G:G,MATCH($C1460,'Policy Characteristics'!$C:$C,0))),"",INDEX('Policy Characteristics'!G:G,MATCH($C1460,'Policy Characteristics'!$C:$C,0)))</f>
        <v>0.25</v>
      </c>
      <c r="N1460" s="222">
        <f>IF(ISBLANK(INDEX('Policy Characteristics'!H:H,MATCH($C1460,'Policy Characteristics'!$C:$C,0))),"",INDEX('Policy Characteristics'!H:H,MATCH($C1460,'Policy Characteristics'!$C:$C,0)))</f>
        <v>0.01</v>
      </c>
      <c r="O1460" s="354" t="str">
        <f>IF(ISBLANK(INDEX('Policy Characteristics'!I:I,MATCH($C1460,'Policy Characteristics'!$C:$C,0))),"",INDEX('Policy Characteristics'!I:I,MATCH($C1460,'Policy Characteristics'!$C:$C,0)))</f>
        <v>% reduction in energy use</v>
      </c>
      <c r="P1460" s="354"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0" s="354" t="str">
        <f>IF(ISBLANK(INDEX('Policy Characteristics'!K:K,MATCH($C1460,'Policy Characteristics'!$C:$C,0))),"",INDEX('Policy Characteristics'!K:K,MATCH($C1460,'Policy Characteristics'!$C:$C,0)))</f>
        <v>industry-ag-main.html#eff-stds</v>
      </c>
      <c r="R1460" s="354" t="str">
        <f>IF(ISBLANK(INDEX('Policy Characteristics'!L:L,MATCH($C1460,'Policy Characteristics'!$C:$C,0))),"",INDEX('Policy Characteristics'!L:L,MATCH($C1460,'Policy Characteristics'!$C:$C,0)))</f>
        <v>industry-energy-efficiency-standards.html</v>
      </c>
    </row>
    <row r="1461" spans="1:18" s="354" customFormat="1" ht="19.899999999999999" customHeight="1">
      <c r="A1461" s="354" t="str">
        <f>IF(ISBLANK(INDEX('Policy Characteristics'!A:A,MATCH($C1461,'Policy Characteristics'!$C:$C,0))),"",INDEX('Policy Characteristics'!A:A,MATCH($C1461,'Policy Characteristics'!$C:$C,0)))</f>
        <v>Industry</v>
      </c>
      <c r="B1461" s="366" t="str">
        <f>IF(ISBLANK(INDEX('Policy Characteristics'!B:B,MATCH($C1461,'Policy Characteristics'!$C:$C,0))),"",INDEX('Policy Characteristics'!B:B,MATCH($C1461,'Policy Characteristics'!$C:$C,0)))</f>
        <v>Industry Energy Efficiency Standards</v>
      </c>
      <c r="C1461" s="354" t="str">
        <f t="shared" si="51"/>
        <v>Percentage Improvement in Eqpt Efficiency Standards above BAU</v>
      </c>
      <c r="D1461" s="348" t="s">
        <v>808</v>
      </c>
      <c r="E1461" s="253" t="s">
        <v>855</v>
      </c>
      <c r="F1461" t="s">
        <v>809</v>
      </c>
      <c r="G1461" s="253" t="s">
        <v>856</v>
      </c>
      <c r="H1461" s="18">
        <v>1079</v>
      </c>
      <c r="I1461" s="367" t="s">
        <v>670</v>
      </c>
      <c r="J1461" s="368" t="str">
        <f>IF(ISBLANK(INDEX('Policy Characteristics'!D:D,MATCH($C1461,'Policy Characteristics'!$C:$C,0))),"",INDEX('Policy Characteristics'!D:D,MATCH($C1461,'Policy Characteristics'!$C:$C,0)))</f>
        <v>Industry Energy Efficiency Standards</v>
      </c>
      <c r="K1461" s="354" t="str">
        <f>IF(ISBLANK(INDEX('Policy Characteristics'!E:E,MATCH($C1461,'Policy Characteristics'!$C:$C,0))),"",INDEX('Policy Characteristics'!E:E,MATCH($C1461,'Policy Characteristics'!$C:$C,0)))</f>
        <v>indst efficiency standards</v>
      </c>
      <c r="L1461" s="222">
        <f>IF(ISBLANK(INDEX('Policy Characteristics'!F:F,MATCH($C1461,'Policy Characteristics'!$C:$C,0))),"",INDEX('Policy Characteristics'!F:F,MATCH($C1461,'Policy Characteristics'!$C:$C,0)))</f>
        <v>0</v>
      </c>
      <c r="M1461" s="222">
        <f>IF(ISBLANK(INDEX('Policy Characteristics'!G:G,MATCH($C1461,'Policy Characteristics'!$C:$C,0))),"",INDEX('Policy Characteristics'!G:G,MATCH($C1461,'Policy Characteristics'!$C:$C,0)))</f>
        <v>0.25</v>
      </c>
      <c r="N1461" s="222">
        <f>IF(ISBLANK(INDEX('Policy Characteristics'!H:H,MATCH($C1461,'Policy Characteristics'!$C:$C,0))),"",INDEX('Policy Characteristics'!H:H,MATCH($C1461,'Policy Characteristics'!$C:$C,0)))</f>
        <v>0.01</v>
      </c>
      <c r="O1461" s="354" t="str">
        <f>IF(ISBLANK(INDEX('Policy Characteristics'!I:I,MATCH($C1461,'Policy Characteristics'!$C:$C,0))),"",INDEX('Policy Characteristics'!I:I,MATCH($C1461,'Policy Characteristics'!$C:$C,0)))</f>
        <v>% reduction in energy use</v>
      </c>
      <c r="P1461" s="354"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1" s="354" t="str">
        <f>IF(ISBLANK(INDEX('Policy Characteristics'!K:K,MATCH($C1461,'Policy Characteristics'!$C:$C,0))),"",INDEX('Policy Characteristics'!K:K,MATCH($C1461,'Policy Characteristics'!$C:$C,0)))</f>
        <v>industry-ag-main.html#eff-stds</v>
      </c>
      <c r="R1461" s="354" t="str">
        <f>IF(ISBLANK(INDEX('Policy Characteristics'!L:L,MATCH($C1461,'Policy Characteristics'!$C:$C,0))),"",INDEX('Policy Characteristics'!L:L,MATCH($C1461,'Policy Characteristics'!$C:$C,0)))</f>
        <v>industry-energy-efficiency-standards.html</v>
      </c>
    </row>
    <row r="1462" spans="1:18" s="354" customFormat="1" ht="19.899999999999999" customHeight="1">
      <c r="A1462" s="354" t="str">
        <f>IF(ISBLANK(INDEX('Policy Characteristics'!A:A,MATCH($C1462,'Policy Characteristics'!$C:$C,0))),"",INDEX('Policy Characteristics'!A:A,MATCH($C1462,'Policy Characteristics'!$C:$C,0)))</f>
        <v>Industry</v>
      </c>
      <c r="B1462" s="366" t="str">
        <f>IF(ISBLANK(INDEX('Policy Characteristics'!B:B,MATCH($C1462,'Policy Characteristics'!$C:$C,0))),"",INDEX('Policy Characteristics'!B:B,MATCH($C1462,'Policy Characteristics'!$C:$C,0)))</f>
        <v>Industry Energy Efficiency Standards</v>
      </c>
      <c r="C1462" s="354" t="str">
        <f t="shared" si="51"/>
        <v>Percentage Improvement in Eqpt Efficiency Standards above BAU</v>
      </c>
      <c r="D1462" s="348" t="s">
        <v>808</v>
      </c>
      <c r="E1462" s="253" t="s">
        <v>857</v>
      </c>
      <c r="F1462" t="s">
        <v>809</v>
      </c>
      <c r="G1462" s="253" t="s">
        <v>858</v>
      </c>
      <c r="H1462" s="18">
        <v>1080</v>
      </c>
      <c r="I1462" s="367" t="s">
        <v>670</v>
      </c>
      <c r="J1462" s="368" t="str">
        <f>IF(ISBLANK(INDEX('Policy Characteristics'!D:D,MATCH($C1462,'Policy Characteristics'!$C:$C,0))),"",INDEX('Policy Characteristics'!D:D,MATCH($C1462,'Policy Characteristics'!$C:$C,0)))</f>
        <v>Industry Energy Efficiency Standards</v>
      </c>
      <c r="K1462" s="354" t="str">
        <f>IF(ISBLANK(INDEX('Policy Characteristics'!E:E,MATCH($C1462,'Policy Characteristics'!$C:$C,0))),"",INDEX('Policy Characteristics'!E:E,MATCH($C1462,'Policy Characteristics'!$C:$C,0)))</f>
        <v>indst efficiency standards</v>
      </c>
      <c r="L1462" s="222">
        <f>IF(ISBLANK(INDEX('Policy Characteristics'!F:F,MATCH($C1462,'Policy Characteristics'!$C:$C,0))),"",INDEX('Policy Characteristics'!F:F,MATCH($C1462,'Policy Characteristics'!$C:$C,0)))</f>
        <v>0</v>
      </c>
      <c r="M1462" s="222">
        <f>IF(ISBLANK(INDEX('Policy Characteristics'!G:G,MATCH($C1462,'Policy Characteristics'!$C:$C,0))),"",INDEX('Policy Characteristics'!G:G,MATCH($C1462,'Policy Characteristics'!$C:$C,0)))</f>
        <v>0.25</v>
      </c>
      <c r="N1462" s="222">
        <f>IF(ISBLANK(INDEX('Policy Characteristics'!H:H,MATCH($C1462,'Policy Characteristics'!$C:$C,0))),"",INDEX('Policy Characteristics'!H:H,MATCH($C1462,'Policy Characteristics'!$C:$C,0)))</f>
        <v>0.01</v>
      </c>
      <c r="O1462" s="354" t="str">
        <f>IF(ISBLANK(INDEX('Policy Characteristics'!I:I,MATCH($C1462,'Policy Characteristics'!$C:$C,0))),"",INDEX('Policy Characteristics'!I:I,MATCH($C1462,'Policy Characteristics'!$C:$C,0)))</f>
        <v>% reduction in energy use</v>
      </c>
      <c r="P1462" s="354"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2" s="354" t="str">
        <f>IF(ISBLANK(INDEX('Policy Characteristics'!K:K,MATCH($C1462,'Policy Characteristics'!$C:$C,0))),"",INDEX('Policy Characteristics'!K:K,MATCH($C1462,'Policy Characteristics'!$C:$C,0)))</f>
        <v>industry-ag-main.html#eff-stds</v>
      </c>
      <c r="R1462" s="354" t="str">
        <f>IF(ISBLANK(INDEX('Policy Characteristics'!L:L,MATCH($C1462,'Policy Characteristics'!$C:$C,0))),"",INDEX('Policy Characteristics'!L:L,MATCH($C1462,'Policy Characteristics'!$C:$C,0)))</f>
        <v>industry-energy-efficiency-standards.html</v>
      </c>
    </row>
    <row r="1463" spans="1:18" s="354" customFormat="1" ht="19.899999999999999" customHeight="1">
      <c r="A1463" s="354" t="str">
        <f>IF(ISBLANK(INDEX('Policy Characteristics'!A:A,MATCH($C1463,'Policy Characteristics'!$C:$C,0))),"",INDEX('Policy Characteristics'!A:A,MATCH($C1463,'Policy Characteristics'!$C:$C,0)))</f>
        <v>Industry</v>
      </c>
      <c r="B1463" s="366" t="str">
        <f>IF(ISBLANK(INDEX('Policy Characteristics'!B:B,MATCH($C1463,'Policy Characteristics'!$C:$C,0))),"",INDEX('Policy Characteristics'!B:B,MATCH($C1463,'Policy Characteristics'!$C:$C,0)))</f>
        <v>Industry Energy Efficiency Standards</v>
      </c>
      <c r="C1463" s="354" t="str">
        <f t="shared" si="51"/>
        <v>Percentage Improvement in Eqpt Efficiency Standards above BAU</v>
      </c>
      <c r="D1463" s="348" t="s">
        <v>808</v>
      </c>
      <c r="E1463" s="253" t="s">
        <v>859</v>
      </c>
      <c r="F1463" t="s">
        <v>809</v>
      </c>
      <c r="G1463" s="253" t="s">
        <v>860</v>
      </c>
      <c r="H1463" s="18">
        <v>1081</v>
      </c>
      <c r="I1463" s="367" t="s">
        <v>680</v>
      </c>
      <c r="J1463" s="368" t="str">
        <f>IF(ISBLANK(INDEX('Policy Characteristics'!D:D,MATCH($C1463,'Policy Characteristics'!$C:$C,0))),"",INDEX('Policy Characteristics'!D:D,MATCH($C1463,'Policy Characteristics'!$C:$C,0)))</f>
        <v>Industry Energy Efficiency Standards</v>
      </c>
      <c r="K1463" s="354" t="str">
        <f>IF(ISBLANK(INDEX('Policy Characteristics'!E:E,MATCH($C1463,'Policy Characteristics'!$C:$C,0))),"",INDEX('Policy Characteristics'!E:E,MATCH($C1463,'Policy Characteristics'!$C:$C,0)))</f>
        <v>indst efficiency standards</v>
      </c>
      <c r="L1463" s="222">
        <f>IF(ISBLANK(INDEX('Policy Characteristics'!F:F,MATCH($C1463,'Policy Characteristics'!$C:$C,0))),"",INDEX('Policy Characteristics'!F:F,MATCH($C1463,'Policy Characteristics'!$C:$C,0)))</f>
        <v>0</v>
      </c>
      <c r="M1463" s="222">
        <f>IF(ISBLANK(INDEX('Policy Characteristics'!G:G,MATCH($C1463,'Policy Characteristics'!$C:$C,0))),"",INDEX('Policy Characteristics'!G:G,MATCH($C1463,'Policy Characteristics'!$C:$C,0)))</f>
        <v>0.25</v>
      </c>
      <c r="N1463" s="222">
        <f>IF(ISBLANK(INDEX('Policy Characteristics'!H:H,MATCH($C1463,'Policy Characteristics'!$C:$C,0))),"",INDEX('Policy Characteristics'!H:H,MATCH($C1463,'Policy Characteristics'!$C:$C,0)))</f>
        <v>0.01</v>
      </c>
      <c r="O1463" s="354" t="str">
        <f>IF(ISBLANK(INDEX('Policy Characteristics'!I:I,MATCH($C1463,'Policy Characteristics'!$C:$C,0))),"",INDEX('Policy Characteristics'!I:I,MATCH($C1463,'Policy Characteristics'!$C:$C,0)))</f>
        <v>% reduction in energy use</v>
      </c>
      <c r="P1463" s="354"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3" s="354" t="str">
        <f>IF(ISBLANK(INDEX('Policy Characteristics'!K:K,MATCH($C1463,'Policy Characteristics'!$C:$C,0))),"",INDEX('Policy Characteristics'!K:K,MATCH($C1463,'Policy Characteristics'!$C:$C,0)))</f>
        <v>industry-ag-main.html#eff-stds</v>
      </c>
      <c r="R1463" s="354" t="str">
        <f>IF(ISBLANK(INDEX('Policy Characteristics'!L:L,MATCH($C1463,'Policy Characteristics'!$C:$C,0))),"",INDEX('Policy Characteristics'!L:L,MATCH($C1463,'Policy Characteristics'!$C:$C,0)))</f>
        <v>industry-energy-efficiency-standards.html</v>
      </c>
    </row>
    <row r="1464" spans="1:18" s="354" customFormat="1" ht="19.899999999999999" customHeight="1">
      <c r="A1464" s="354" t="str">
        <f>IF(ISBLANK(INDEX('Policy Characteristics'!A:A,MATCH($C1464,'Policy Characteristics'!$C:$C,0))),"",INDEX('Policy Characteristics'!A:A,MATCH($C1464,'Policy Characteristics'!$C:$C,0)))</f>
        <v>Industry</v>
      </c>
      <c r="B1464" s="366" t="str">
        <f>IF(ISBLANK(INDEX('Policy Characteristics'!B:B,MATCH($C1464,'Policy Characteristics'!$C:$C,0))),"",INDEX('Policy Characteristics'!B:B,MATCH($C1464,'Policy Characteristics'!$C:$C,0)))</f>
        <v>Industry Energy Efficiency Standards</v>
      </c>
      <c r="C1464" s="354" t="str">
        <f t="shared" si="51"/>
        <v>Percentage Improvement in Eqpt Efficiency Standards above BAU</v>
      </c>
      <c r="D1464" s="348" t="s">
        <v>808</v>
      </c>
      <c r="E1464" s="253" t="s">
        <v>861</v>
      </c>
      <c r="F1464" t="s">
        <v>809</v>
      </c>
      <c r="G1464" s="253" t="s">
        <v>862</v>
      </c>
      <c r="H1464" s="18">
        <v>1082</v>
      </c>
      <c r="I1464" s="367" t="s">
        <v>670</v>
      </c>
      <c r="J1464" s="368" t="str">
        <f>IF(ISBLANK(INDEX('Policy Characteristics'!D:D,MATCH($C1464,'Policy Characteristics'!$C:$C,0))),"",INDEX('Policy Characteristics'!D:D,MATCH($C1464,'Policy Characteristics'!$C:$C,0)))</f>
        <v>Industry Energy Efficiency Standards</v>
      </c>
      <c r="K1464" s="354" t="str">
        <f>IF(ISBLANK(INDEX('Policy Characteristics'!E:E,MATCH($C1464,'Policy Characteristics'!$C:$C,0))),"",INDEX('Policy Characteristics'!E:E,MATCH($C1464,'Policy Characteristics'!$C:$C,0)))</f>
        <v>indst efficiency standards</v>
      </c>
      <c r="L1464" s="222">
        <f>IF(ISBLANK(INDEX('Policy Characteristics'!F:F,MATCH($C1464,'Policy Characteristics'!$C:$C,0))),"",INDEX('Policy Characteristics'!F:F,MATCH($C1464,'Policy Characteristics'!$C:$C,0)))</f>
        <v>0</v>
      </c>
      <c r="M1464" s="222">
        <f>IF(ISBLANK(INDEX('Policy Characteristics'!G:G,MATCH($C1464,'Policy Characteristics'!$C:$C,0))),"",INDEX('Policy Characteristics'!G:G,MATCH($C1464,'Policy Characteristics'!$C:$C,0)))</f>
        <v>0.25</v>
      </c>
      <c r="N1464" s="222">
        <f>IF(ISBLANK(INDEX('Policy Characteristics'!H:H,MATCH($C1464,'Policy Characteristics'!$C:$C,0))),"",INDEX('Policy Characteristics'!H:H,MATCH($C1464,'Policy Characteristics'!$C:$C,0)))</f>
        <v>0.01</v>
      </c>
      <c r="O1464" s="354" t="str">
        <f>IF(ISBLANK(INDEX('Policy Characteristics'!I:I,MATCH($C1464,'Policy Characteristics'!$C:$C,0))),"",INDEX('Policy Characteristics'!I:I,MATCH($C1464,'Policy Characteristics'!$C:$C,0)))</f>
        <v>% reduction in energy use</v>
      </c>
      <c r="P1464" s="354"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4" s="354" t="str">
        <f>IF(ISBLANK(INDEX('Policy Characteristics'!K:K,MATCH($C1464,'Policy Characteristics'!$C:$C,0))),"",INDEX('Policy Characteristics'!K:K,MATCH($C1464,'Policy Characteristics'!$C:$C,0)))</f>
        <v>industry-ag-main.html#eff-stds</v>
      </c>
      <c r="R1464" s="354" t="str">
        <f>IF(ISBLANK(INDEX('Policy Characteristics'!L:L,MATCH($C1464,'Policy Characteristics'!$C:$C,0))),"",INDEX('Policy Characteristics'!L:L,MATCH($C1464,'Policy Characteristics'!$C:$C,0)))</f>
        <v>industry-energy-efficiency-standards.html</v>
      </c>
    </row>
    <row r="1465" spans="1:18" s="354" customFormat="1" ht="19.899999999999999" customHeight="1">
      <c r="A1465" s="354" t="str">
        <f>IF(ISBLANK(INDEX('Policy Characteristics'!A:A,MATCH($C1465,'Policy Characteristics'!$C:$C,0))),"",INDEX('Policy Characteristics'!A:A,MATCH($C1465,'Policy Characteristics'!$C:$C,0)))</f>
        <v>Industry</v>
      </c>
      <c r="B1465" s="366" t="str">
        <f>IF(ISBLANK(INDEX('Policy Characteristics'!B:B,MATCH($C1465,'Policy Characteristics'!$C:$C,0))),"",INDEX('Policy Characteristics'!B:B,MATCH($C1465,'Policy Characteristics'!$C:$C,0)))</f>
        <v>Industry Energy Efficiency Standards</v>
      </c>
      <c r="C1465" s="354" t="str">
        <f t="shared" si="51"/>
        <v>Percentage Improvement in Eqpt Efficiency Standards above BAU</v>
      </c>
      <c r="D1465" s="348" t="s">
        <v>808</v>
      </c>
      <c r="E1465" s="253" t="s">
        <v>863</v>
      </c>
      <c r="F1465" t="s">
        <v>809</v>
      </c>
      <c r="G1465" s="253" t="s">
        <v>864</v>
      </c>
      <c r="H1465" s="18">
        <v>1083</v>
      </c>
      <c r="I1465" s="367" t="s">
        <v>680</v>
      </c>
      <c r="J1465" s="368" t="str">
        <f>IF(ISBLANK(INDEX('Policy Characteristics'!D:D,MATCH($C1465,'Policy Characteristics'!$C:$C,0))),"",INDEX('Policy Characteristics'!D:D,MATCH($C1465,'Policy Characteristics'!$C:$C,0)))</f>
        <v>Industry Energy Efficiency Standards</v>
      </c>
      <c r="K1465" s="354" t="str">
        <f>IF(ISBLANK(INDEX('Policy Characteristics'!E:E,MATCH($C1465,'Policy Characteristics'!$C:$C,0))),"",INDEX('Policy Characteristics'!E:E,MATCH($C1465,'Policy Characteristics'!$C:$C,0)))</f>
        <v>indst efficiency standards</v>
      </c>
      <c r="L1465" s="222">
        <f>IF(ISBLANK(INDEX('Policy Characteristics'!F:F,MATCH($C1465,'Policy Characteristics'!$C:$C,0))),"",INDEX('Policy Characteristics'!F:F,MATCH($C1465,'Policy Characteristics'!$C:$C,0)))</f>
        <v>0</v>
      </c>
      <c r="M1465" s="222">
        <f>IF(ISBLANK(INDEX('Policy Characteristics'!G:G,MATCH($C1465,'Policy Characteristics'!$C:$C,0))),"",INDEX('Policy Characteristics'!G:G,MATCH($C1465,'Policy Characteristics'!$C:$C,0)))</f>
        <v>0.25</v>
      </c>
      <c r="N1465" s="222">
        <f>IF(ISBLANK(INDEX('Policy Characteristics'!H:H,MATCH($C1465,'Policy Characteristics'!$C:$C,0))),"",INDEX('Policy Characteristics'!H:H,MATCH($C1465,'Policy Characteristics'!$C:$C,0)))</f>
        <v>0.01</v>
      </c>
      <c r="O1465" s="354" t="str">
        <f>IF(ISBLANK(INDEX('Policy Characteristics'!I:I,MATCH($C1465,'Policy Characteristics'!$C:$C,0))),"",INDEX('Policy Characteristics'!I:I,MATCH($C1465,'Policy Characteristics'!$C:$C,0)))</f>
        <v>% reduction in energy use</v>
      </c>
      <c r="P1465" s="354"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5" s="354" t="str">
        <f>IF(ISBLANK(INDEX('Policy Characteristics'!K:K,MATCH($C1465,'Policy Characteristics'!$C:$C,0))),"",INDEX('Policy Characteristics'!K:K,MATCH($C1465,'Policy Characteristics'!$C:$C,0)))</f>
        <v>industry-ag-main.html#eff-stds</v>
      </c>
      <c r="R1465" s="354" t="str">
        <f>IF(ISBLANK(INDEX('Policy Characteristics'!L:L,MATCH($C1465,'Policy Characteristics'!$C:$C,0))),"",INDEX('Policy Characteristics'!L:L,MATCH($C1465,'Policy Characteristics'!$C:$C,0)))</f>
        <v>industry-energy-efficiency-standards.html</v>
      </c>
    </row>
    <row r="1466" spans="1:18" s="354" customFormat="1" ht="19.899999999999999" customHeight="1">
      <c r="A1466" s="354" t="str">
        <f>IF(ISBLANK(INDEX('Policy Characteristics'!A:A,MATCH($C1466,'Policy Characteristics'!$C:$C,0))),"",INDEX('Policy Characteristics'!A:A,MATCH($C1466,'Policy Characteristics'!$C:$C,0)))</f>
        <v>Industry</v>
      </c>
      <c r="B1466" s="366" t="str">
        <f>IF(ISBLANK(INDEX('Policy Characteristics'!B:B,MATCH($C1466,'Policy Characteristics'!$C:$C,0))),"",INDEX('Policy Characteristics'!B:B,MATCH($C1466,'Policy Characteristics'!$C:$C,0)))</f>
        <v>Industry Energy Efficiency Standards</v>
      </c>
      <c r="C1466" s="354" t="str">
        <f t="shared" si="51"/>
        <v>Percentage Improvement in Eqpt Efficiency Standards above BAU</v>
      </c>
      <c r="D1466" s="348" t="s">
        <v>808</v>
      </c>
      <c r="E1466" s="253" t="s">
        <v>865</v>
      </c>
      <c r="F1466" t="s">
        <v>809</v>
      </c>
      <c r="G1466" s="253" t="s">
        <v>866</v>
      </c>
      <c r="H1466" s="18">
        <v>1084</v>
      </c>
      <c r="I1466" s="367" t="s">
        <v>680</v>
      </c>
      <c r="J1466" s="368" t="str">
        <f>IF(ISBLANK(INDEX('Policy Characteristics'!D:D,MATCH($C1466,'Policy Characteristics'!$C:$C,0))),"",INDEX('Policy Characteristics'!D:D,MATCH($C1466,'Policy Characteristics'!$C:$C,0)))</f>
        <v>Industry Energy Efficiency Standards</v>
      </c>
      <c r="K1466" s="354" t="str">
        <f>IF(ISBLANK(INDEX('Policy Characteristics'!E:E,MATCH($C1466,'Policy Characteristics'!$C:$C,0))),"",INDEX('Policy Characteristics'!E:E,MATCH($C1466,'Policy Characteristics'!$C:$C,0)))</f>
        <v>indst efficiency standards</v>
      </c>
      <c r="L1466" s="222">
        <f>IF(ISBLANK(INDEX('Policy Characteristics'!F:F,MATCH($C1466,'Policy Characteristics'!$C:$C,0))),"",INDEX('Policy Characteristics'!F:F,MATCH($C1466,'Policy Characteristics'!$C:$C,0)))</f>
        <v>0</v>
      </c>
      <c r="M1466" s="222">
        <f>IF(ISBLANK(INDEX('Policy Characteristics'!G:G,MATCH($C1466,'Policy Characteristics'!$C:$C,0))),"",INDEX('Policy Characteristics'!G:G,MATCH($C1466,'Policy Characteristics'!$C:$C,0)))</f>
        <v>0.25</v>
      </c>
      <c r="N1466" s="222">
        <f>IF(ISBLANK(INDEX('Policy Characteristics'!H:H,MATCH($C1466,'Policy Characteristics'!$C:$C,0))),"",INDEX('Policy Characteristics'!H:H,MATCH($C1466,'Policy Characteristics'!$C:$C,0)))</f>
        <v>0.01</v>
      </c>
      <c r="O1466" s="354" t="str">
        <f>IF(ISBLANK(INDEX('Policy Characteristics'!I:I,MATCH($C1466,'Policy Characteristics'!$C:$C,0))),"",INDEX('Policy Characteristics'!I:I,MATCH($C1466,'Policy Characteristics'!$C:$C,0)))</f>
        <v>% reduction in energy use</v>
      </c>
      <c r="P1466" s="354"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6" s="354" t="str">
        <f>IF(ISBLANK(INDEX('Policy Characteristics'!K:K,MATCH($C1466,'Policy Characteristics'!$C:$C,0))),"",INDEX('Policy Characteristics'!K:K,MATCH($C1466,'Policy Characteristics'!$C:$C,0)))</f>
        <v>industry-ag-main.html#eff-stds</v>
      </c>
      <c r="R1466" s="354" t="str">
        <f>IF(ISBLANK(INDEX('Policy Characteristics'!L:L,MATCH($C1466,'Policy Characteristics'!$C:$C,0))),"",INDEX('Policy Characteristics'!L:L,MATCH($C1466,'Policy Characteristics'!$C:$C,0)))</f>
        <v>industry-energy-efficiency-standards.html</v>
      </c>
    </row>
    <row r="1467" spans="1:18" s="354" customFormat="1" ht="19.899999999999999" customHeight="1">
      <c r="A1467" s="354" t="str">
        <f>IF(ISBLANK(INDEX('Policy Characteristics'!A:A,MATCH($C1467,'Policy Characteristics'!$C:$C,0))),"",INDEX('Policy Characteristics'!A:A,MATCH($C1467,'Policy Characteristics'!$C:$C,0)))</f>
        <v>Industry</v>
      </c>
      <c r="B1467" s="366" t="str">
        <f>IF(ISBLANK(INDEX('Policy Characteristics'!B:B,MATCH($C1467,'Policy Characteristics'!$C:$C,0))),"",INDEX('Policy Characteristics'!B:B,MATCH($C1467,'Policy Characteristics'!$C:$C,0)))</f>
        <v>Industry Energy Efficiency Standards</v>
      </c>
      <c r="C1467" s="354" t="str">
        <f t="shared" si="51"/>
        <v>Percentage Improvement in Eqpt Efficiency Standards above BAU</v>
      </c>
      <c r="D1467" s="348" t="s">
        <v>808</v>
      </c>
      <c r="E1467" s="253" t="s">
        <v>867</v>
      </c>
      <c r="F1467" t="s">
        <v>809</v>
      </c>
      <c r="G1467" s="253" t="s">
        <v>868</v>
      </c>
      <c r="H1467" s="18">
        <v>1085</v>
      </c>
      <c r="I1467" s="367" t="s">
        <v>670</v>
      </c>
      <c r="J1467" s="368" t="str">
        <f>IF(ISBLANK(INDEX('Policy Characteristics'!D:D,MATCH($C1467,'Policy Characteristics'!$C:$C,0))),"",INDEX('Policy Characteristics'!D:D,MATCH($C1467,'Policy Characteristics'!$C:$C,0)))</f>
        <v>Industry Energy Efficiency Standards</v>
      </c>
      <c r="K1467" s="354" t="str">
        <f>IF(ISBLANK(INDEX('Policy Characteristics'!E:E,MATCH($C1467,'Policy Characteristics'!$C:$C,0))),"",INDEX('Policy Characteristics'!E:E,MATCH($C1467,'Policy Characteristics'!$C:$C,0)))</f>
        <v>indst efficiency standards</v>
      </c>
      <c r="L1467" s="222">
        <f>IF(ISBLANK(INDEX('Policy Characteristics'!F:F,MATCH($C1467,'Policy Characteristics'!$C:$C,0))),"",INDEX('Policy Characteristics'!F:F,MATCH($C1467,'Policy Characteristics'!$C:$C,0)))</f>
        <v>0</v>
      </c>
      <c r="M1467" s="222">
        <f>IF(ISBLANK(INDEX('Policy Characteristics'!G:G,MATCH($C1467,'Policy Characteristics'!$C:$C,0))),"",INDEX('Policy Characteristics'!G:G,MATCH($C1467,'Policy Characteristics'!$C:$C,0)))</f>
        <v>0.25</v>
      </c>
      <c r="N1467" s="222">
        <f>IF(ISBLANK(INDEX('Policy Characteristics'!H:H,MATCH($C1467,'Policy Characteristics'!$C:$C,0))),"",INDEX('Policy Characteristics'!H:H,MATCH($C1467,'Policy Characteristics'!$C:$C,0)))</f>
        <v>0.01</v>
      </c>
      <c r="O1467" s="354" t="str">
        <f>IF(ISBLANK(INDEX('Policy Characteristics'!I:I,MATCH($C1467,'Policy Characteristics'!$C:$C,0))),"",INDEX('Policy Characteristics'!I:I,MATCH($C1467,'Policy Characteristics'!$C:$C,0)))</f>
        <v>% reduction in energy use</v>
      </c>
      <c r="P1467" s="354"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7" s="354" t="str">
        <f>IF(ISBLANK(INDEX('Policy Characteristics'!K:K,MATCH($C1467,'Policy Characteristics'!$C:$C,0))),"",INDEX('Policy Characteristics'!K:K,MATCH($C1467,'Policy Characteristics'!$C:$C,0)))</f>
        <v>industry-ag-main.html#eff-stds</v>
      </c>
      <c r="R1467" s="354" t="str">
        <f>IF(ISBLANK(INDEX('Policy Characteristics'!L:L,MATCH($C1467,'Policy Characteristics'!$C:$C,0))),"",INDEX('Policy Characteristics'!L:L,MATCH($C1467,'Policy Characteristics'!$C:$C,0)))</f>
        <v>industry-energy-efficiency-standards.html</v>
      </c>
    </row>
    <row r="1468" spans="1:18" s="354" customFormat="1" ht="19.899999999999999" customHeight="1">
      <c r="A1468" s="354" t="str">
        <f>IF(ISBLANK(INDEX('Policy Characteristics'!A:A,MATCH($C1468,'Policy Characteristics'!$C:$C,0))),"",INDEX('Policy Characteristics'!A:A,MATCH($C1468,'Policy Characteristics'!$C:$C,0)))</f>
        <v>Industry</v>
      </c>
      <c r="B1468" s="366" t="str">
        <f>IF(ISBLANK(INDEX('Policy Characteristics'!B:B,MATCH($C1468,'Policy Characteristics'!$C:$C,0))),"",INDEX('Policy Characteristics'!B:B,MATCH($C1468,'Policy Characteristics'!$C:$C,0)))</f>
        <v>Industry Energy Efficiency Standards</v>
      </c>
      <c r="C1468" s="354" t="str">
        <f t="shared" si="51"/>
        <v>Percentage Improvement in Eqpt Efficiency Standards above BAU</v>
      </c>
      <c r="D1468" s="348" t="s">
        <v>808</v>
      </c>
      <c r="E1468" s="253" t="s">
        <v>869</v>
      </c>
      <c r="F1468" t="s">
        <v>809</v>
      </c>
      <c r="G1468" s="253" t="s">
        <v>870</v>
      </c>
      <c r="H1468" s="18">
        <v>1086</v>
      </c>
      <c r="I1468" s="367" t="s">
        <v>670</v>
      </c>
      <c r="J1468" s="368" t="str">
        <f>IF(ISBLANK(INDEX('Policy Characteristics'!D:D,MATCH($C1468,'Policy Characteristics'!$C:$C,0))),"",INDEX('Policy Characteristics'!D:D,MATCH($C1468,'Policy Characteristics'!$C:$C,0)))</f>
        <v>Industry Energy Efficiency Standards</v>
      </c>
      <c r="K1468" s="354" t="str">
        <f>IF(ISBLANK(INDEX('Policy Characteristics'!E:E,MATCH($C1468,'Policy Characteristics'!$C:$C,0))),"",INDEX('Policy Characteristics'!E:E,MATCH($C1468,'Policy Characteristics'!$C:$C,0)))</f>
        <v>indst efficiency standards</v>
      </c>
      <c r="L1468" s="222">
        <f>IF(ISBLANK(INDEX('Policy Characteristics'!F:F,MATCH($C1468,'Policy Characteristics'!$C:$C,0))),"",INDEX('Policy Characteristics'!F:F,MATCH($C1468,'Policy Characteristics'!$C:$C,0)))</f>
        <v>0</v>
      </c>
      <c r="M1468" s="222">
        <f>IF(ISBLANK(INDEX('Policy Characteristics'!G:G,MATCH($C1468,'Policy Characteristics'!$C:$C,0))),"",INDEX('Policy Characteristics'!G:G,MATCH($C1468,'Policy Characteristics'!$C:$C,0)))</f>
        <v>0.25</v>
      </c>
      <c r="N1468" s="222">
        <f>IF(ISBLANK(INDEX('Policy Characteristics'!H:H,MATCH($C1468,'Policy Characteristics'!$C:$C,0))),"",INDEX('Policy Characteristics'!H:H,MATCH($C1468,'Policy Characteristics'!$C:$C,0)))</f>
        <v>0.01</v>
      </c>
      <c r="O1468" s="354" t="str">
        <f>IF(ISBLANK(INDEX('Policy Characteristics'!I:I,MATCH($C1468,'Policy Characteristics'!$C:$C,0))),"",INDEX('Policy Characteristics'!I:I,MATCH($C1468,'Policy Characteristics'!$C:$C,0)))</f>
        <v>% reduction in energy use</v>
      </c>
      <c r="P1468" s="354"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8" s="354" t="str">
        <f>IF(ISBLANK(INDEX('Policy Characteristics'!K:K,MATCH($C1468,'Policy Characteristics'!$C:$C,0))),"",INDEX('Policy Characteristics'!K:K,MATCH($C1468,'Policy Characteristics'!$C:$C,0)))</f>
        <v>industry-ag-main.html#eff-stds</v>
      </c>
      <c r="R1468" s="354" t="str">
        <f>IF(ISBLANK(INDEX('Policy Characteristics'!L:L,MATCH($C1468,'Policy Characteristics'!$C:$C,0))),"",INDEX('Policy Characteristics'!L:L,MATCH($C1468,'Policy Characteristics'!$C:$C,0)))</f>
        <v>industry-energy-efficiency-standards.html</v>
      </c>
    </row>
    <row r="1469" spans="1:18" s="354" customFormat="1" ht="19.899999999999999" customHeight="1">
      <c r="A1469" s="354" t="str">
        <f>IF(ISBLANK(INDEX('Policy Characteristics'!A:A,MATCH($C1469,'Policy Characteristics'!$C:$C,0))),"",INDEX('Policy Characteristics'!A:A,MATCH($C1469,'Policy Characteristics'!$C:$C,0)))</f>
        <v>Industry</v>
      </c>
      <c r="B1469" s="366" t="str">
        <f>IF(ISBLANK(INDEX('Policy Characteristics'!B:B,MATCH($C1469,'Policy Characteristics'!$C:$C,0))),"",INDEX('Policy Characteristics'!B:B,MATCH($C1469,'Policy Characteristics'!$C:$C,0)))</f>
        <v>Industry Energy Efficiency Standards</v>
      </c>
      <c r="C1469" s="354" t="str">
        <f t="shared" ref="C1469:C1532" si="52">C$1340</f>
        <v>Percentage Improvement in Eqpt Efficiency Standards above BAU</v>
      </c>
      <c r="D1469" s="348" t="s">
        <v>808</v>
      </c>
      <c r="E1469" s="253" t="s">
        <v>871</v>
      </c>
      <c r="F1469" t="s">
        <v>809</v>
      </c>
      <c r="G1469" s="253" t="s">
        <v>872</v>
      </c>
      <c r="H1469" s="18">
        <v>1087</v>
      </c>
      <c r="I1469" s="367" t="s">
        <v>680</v>
      </c>
      <c r="J1469" s="368" t="str">
        <f>IF(ISBLANK(INDEX('Policy Characteristics'!D:D,MATCH($C1469,'Policy Characteristics'!$C:$C,0))),"",INDEX('Policy Characteristics'!D:D,MATCH($C1469,'Policy Characteristics'!$C:$C,0)))</f>
        <v>Industry Energy Efficiency Standards</v>
      </c>
      <c r="K1469" s="354" t="str">
        <f>IF(ISBLANK(INDEX('Policy Characteristics'!E:E,MATCH($C1469,'Policy Characteristics'!$C:$C,0))),"",INDEX('Policy Characteristics'!E:E,MATCH($C1469,'Policy Characteristics'!$C:$C,0)))</f>
        <v>indst efficiency standards</v>
      </c>
      <c r="L1469" s="222">
        <f>IF(ISBLANK(INDEX('Policy Characteristics'!F:F,MATCH($C1469,'Policy Characteristics'!$C:$C,0))),"",INDEX('Policy Characteristics'!F:F,MATCH($C1469,'Policy Characteristics'!$C:$C,0)))</f>
        <v>0</v>
      </c>
      <c r="M1469" s="222">
        <f>IF(ISBLANK(INDEX('Policy Characteristics'!G:G,MATCH($C1469,'Policy Characteristics'!$C:$C,0))),"",INDEX('Policy Characteristics'!G:G,MATCH($C1469,'Policy Characteristics'!$C:$C,0)))</f>
        <v>0.25</v>
      </c>
      <c r="N1469" s="222">
        <f>IF(ISBLANK(INDEX('Policy Characteristics'!H:H,MATCH($C1469,'Policy Characteristics'!$C:$C,0))),"",INDEX('Policy Characteristics'!H:H,MATCH($C1469,'Policy Characteristics'!$C:$C,0)))</f>
        <v>0.01</v>
      </c>
      <c r="O1469" s="354" t="str">
        <f>IF(ISBLANK(INDEX('Policy Characteristics'!I:I,MATCH($C1469,'Policy Characteristics'!$C:$C,0))),"",INDEX('Policy Characteristics'!I:I,MATCH($C1469,'Policy Characteristics'!$C:$C,0)))</f>
        <v>% reduction in energy use</v>
      </c>
      <c r="P1469" s="354"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9" s="354" t="str">
        <f>IF(ISBLANK(INDEX('Policy Characteristics'!K:K,MATCH($C1469,'Policy Characteristics'!$C:$C,0))),"",INDEX('Policy Characteristics'!K:K,MATCH($C1469,'Policy Characteristics'!$C:$C,0)))</f>
        <v>industry-ag-main.html#eff-stds</v>
      </c>
      <c r="R1469" s="354" t="str">
        <f>IF(ISBLANK(INDEX('Policy Characteristics'!L:L,MATCH($C1469,'Policy Characteristics'!$C:$C,0))),"",INDEX('Policy Characteristics'!L:L,MATCH($C1469,'Policy Characteristics'!$C:$C,0)))</f>
        <v>industry-energy-efficiency-standards.html</v>
      </c>
    </row>
    <row r="1470" spans="1:18" s="354" customFormat="1" ht="19.899999999999999" customHeight="1">
      <c r="A1470" s="354" t="str">
        <f>IF(ISBLANK(INDEX('Policy Characteristics'!A:A,MATCH($C1470,'Policy Characteristics'!$C:$C,0))),"",INDEX('Policy Characteristics'!A:A,MATCH($C1470,'Policy Characteristics'!$C:$C,0)))</f>
        <v>Industry</v>
      </c>
      <c r="B1470" s="366" t="str">
        <f>IF(ISBLANK(INDEX('Policy Characteristics'!B:B,MATCH($C1470,'Policy Characteristics'!$C:$C,0))),"",INDEX('Policy Characteristics'!B:B,MATCH($C1470,'Policy Characteristics'!$C:$C,0)))</f>
        <v>Industry Energy Efficiency Standards</v>
      </c>
      <c r="C1470" s="354" t="str">
        <f t="shared" si="52"/>
        <v>Percentage Improvement in Eqpt Efficiency Standards above BAU</v>
      </c>
      <c r="D1470" s="348" t="s">
        <v>810</v>
      </c>
      <c r="E1470" s="253" t="s">
        <v>853</v>
      </c>
      <c r="F1470" t="s">
        <v>811</v>
      </c>
      <c r="G1470" s="253" t="s">
        <v>854</v>
      </c>
      <c r="H1470" s="18">
        <v>1088</v>
      </c>
      <c r="I1470" s="367" t="s">
        <v>670</v>
      </c>
      <c r="J1470" s="368" t="str">
        <f>IF(ISBLANK(INDEX('Policy Characteristics'!D:D,MATCH($C1470,'Policy Characteristics'!$C:$C,0))),"",INDEX('Policy Characteristics'!D:D,MATCH($C1470,'Policy Characteristics'!$C:$C,0)))</f>
        <v>Industry Energy Efficiency Standards</v>
      </c>
      <c r="K1470" s="354" t="str">
        <f>IF(ISBLANK(INDEX('Policy Characteristics'!E:E,MATCH($C1470,'Policy Characteristics'!$C:$C,0))),"",INDEX('Policy Characteristics'!E:E,MATCH($C1470,'Policy Characteristics'!$C:$C,0)))</f>
        <v>indst efficiency standards</v>
      </c>
      <c r="L1470" s="222">
        <f>IF(ISBLANK(INDEX('Policy Characteristics'!F:F,MATCH($C1470,'Policy Characteristics'!$C:$C,0))),"",INDEX('Policy Characteristics'!F:F,MATCH($C1470,'Policy Characteristics'!$C:$C,0)))</f>
        <v>0</v>
      </c>
      <c r="M1470" s="222">
        <f>IF(ISBLANK(INDEX('Policy Characteristics'!G:G,MATCH($C1470,'Policy Characteristics'!$C:$C,0))),"",INDEX('Policy Characteristics'!G:G,MATCH($C1470,'Policy Characteristics'!$C:$C,0)))</f>
        <v>0.25</v>
      </c>
      <c r="N1470" s="222">
        <f>IF(ISBLANK(INDEX('Policy Characteristics'!H:H,MATCH($C1470,'Policy Characteristics'!$C:$C,0))),"",INDEX('Policy Characteristics'!H:H,MATCH($C1470,'Policy Characteristics'!$C:$C,0)))</f>
        <v>0.01</v>
      </c>
      <c r="O1470" s="354" t="str">
        <f>IF(ISBLANK(INDEX('Policy Characteristics'!I:I,MATCH($C1470,'Policy Characteristics'!$C:$C,0))),"",INDEX('Policy Characteristics'!I:I,MATCH($C1470,'Policy Characteristics'!$C:$C,0)))</f>
        <v>% reduction in energy use</v>
      </c>
      <c r="P1470" s="354"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0" s="354" t="str">
        <f>IF(ISBLANK(INDEX('Policy Characteristics'!K:K,MATCH($C1470,'Policy Characteristics'!$C:$C,0))),"",INDEX('Policy Characteristics'!K:K,MATCH($C1470,'Policy Characteristics'!$C:$C,0)))</f>
        <v>industry-ag-main.html#eff-stds</v>
      </c>
      <c r="R1470" s="354" t="str">
        <f>IF(ISBLANK(INDEX('Policy Characteristics'!L:L,MATCH($C1470,'Policy Characteristics'!$C:$C,0))),"",INDEX('Policy Characteristics'!L:L,MATCH($C1470,'Policy Characteristics'!$C:$C,0)))</f>
        <v>industry-energy-efficiency-standards.html</v>
      </c>
    </row>
    <row r="1471" spans="1:18" s="354" customFormat="1" ht="19.899999999999999" customHeight="1">
      <c r="A1471" s="354" t="str">
        <f>IF(ISBLANK(INDEX('Policy Characteristics'!A:A,MATCH($C1471,'Policy Characteristics'!$C:$C,0))),"",INDEX('Policy Characteristics'!A:A,MATCH($C1471,'Policy Characteristics'!$C:$C,0)))</f>
        <v>Industry</v>
      </c>
      <c r="B1471" s="366" t="str">
        <f>IF(ISBLANK(INDEX('Policy Characteristics'!B:B,MATCH($C1471,'Policy Characteristics'!$C:$C,0))),"",INDEX('Policy Characteristics'!B:B,MATCH($C1471,'Policy Characteristics'!$C:$C,0)))</f>
        <v>Industry Energy Efficiency Standards</v>
      </c>
      <c r="C1471" s="354" t="str">
        <f t="shared" si="52"/>
        <v>Percentage Improvement in Eqpt Efficiency Standards above BAU</v>
      </c>
      <c r="D1471" s="348" t="s">
        <v>810</v>
      </c>
      <c r="E1471" s="253" t="s">
        <v>855</v>
      </c>
      <c r="F1471" t="s">
        <v>811</v>
      </c>
      <c r="G1471" s="253" t="s">
        <v>856</v>
      </c>
      <c r="H1471" s="18">
        <v>1089</v>
      </c>
      <c r="I1471" s="367" t="s">
        <v>670</v>
      </c>
      <c r="J1471" s="368" t="str">
        <f>IF(ISBLANK(INDEX('Policy Characteristics'!D:D,MATCH($C1471,'Policy Characteristics'!$C:$C,0))),"",INDEX('Policy Characteristics'!D:D,MATCH($C1471,'Policy Characteristics'!$C:$C,0)))</f>
        <v>Industry Energy Efficiency Standards</v>
      </c>
      <c r="K1471" s="354" t="str">
        <f>IF(ISBLANK(INDEX('Policy Characteristics'!E:E,MATCH($C1471,'Policy Characteristics'!$C:$C,0))),"",INDEX('Policy Characteristics'!E:E,MATCH($C1471,'Policy Characteristics'!$C:$C,0)))</f>
        <v>indst efficiency standards</v>
      </c>
      <c r="L1471" s="222">
        <f>IF(ISBLANK(INDEX('Policy Characteristics'!F:F,MATCH($C1471,'Policy Characteristics'!$C:$C,0))),"",INDEX('Policy Characteristics'!F:F,MATCH($C1471,'Policy Characteristics'!$C:$C,0)))</f>
        <v>0</v>
      </c>
      <c r="M1471" s="222">
        <f>IF(ISBLANK(INDEX('Policy Characteristics'!G:G,MATCH($C1471,'Policy Characteristics'!$C:$C,0))),"",INDEX('Policy Characteristics'!G:G,MATCH($C1471,'Policy Characteristics'!$C:$C,0)))</f>
        <v>0.25</v>
      </c>
      <c r="N1471" s="222">
        <f>IF(ISBLANK(INDEX('Policy Characteristics'!H:H,MATCH($C1471,'Policy Characteristics'!$C:$C,0))),"",INDEX('Policy Characteristics'!H:H,MATCH($C1471,'Policy Characteristics'!$C:$C,0)))</f>
        <v>0.01</v>
      </c>
      <c r="O1471" s="354" t="str">
        <f>IF(ISBLANK(INDEX('Policy Characteristics'!I:I,MATCH($C1471,'Policy Characteristics'!$C:$C,0))),"",INDEX('Policy Characteristics'!I:I,MATCH($C1471,'Policy Characteristics'!$C:$C,0)))</f>
        <v>% reduction in energy use</v>
      </c>
      <c r="P1471" s="354"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1" s="354" t="str">
        <f>IF(ISBLANK(INDEX('Policy Characteristics'!K:K,MATCH($C1471,'Policy Characteristics'!$C:$C,0))),"",INDEX('Policy Characteristics'!K:K,MATCH($C1471,'Policy Characteristics'!$C:$C,0)))</f>
        <v>industry-ag-main.html#eff-stds</v>
      </c>
      <c r="R1471" s="354" t="str">
        <f>IF(ISBLANK(INDEX('Policy Characteristics'!L:L,MATCH($C1471,'Policy Characteristics'!$C:$C,0))),"",INDEX('Policy Characteristics'!L:L,MATCH($C1471,'Policy Characteristics'!$C:$C,0)))</f>
        <v>industry-energy-efficiency-standards.html</v>
      </c>
    </row>
    <row r="1472" spans="1:18" s="354" customFormat="1" ht="19.899999999999999" customHeight="1">
      <c r="A1472" s="354" t="str">
        <f>IF(ISBLANK(INDEX('Policy Characteristics'!A:A,MATCH($C1472,'Policy Characteristics'!$C:$C,0))),"",INDEX('Policy Characteristics'!A:A,MATCH($C1472,'Policy Characteristics'!$C:$C,0)))</f>
        <v>Industry</v>
      </c>
      <c r="B1472" s="366" t="str">
        <f>IF(ISBLANK(INDEX('Policy Characteristics'!B:B,MATCH($C1472,'Policy Characteristics'!$C:$C,0))),"",INDEX('Policy Characteristics'!B:B,MATCH($C1472,'Policy Characteristics'!$C:$C,0)))</f>
        <v>Industry Energy Efficiency Standards</v>
      </c>
      <c r="C1472" s="354" t="str">
        <f t="shared" si="52"/>
        <v>Percentage Improvement in Eqpt Efficiency Standards above BAU</v>
      </c>
      <c r="D1472" s="348" t="s">
        <v>810</v>
      </c>
      <c r="E1472" s="253" t="s">
        <v>857</v>
      </c>
      <c r="F1472" t="s">
        <v>811</v>
      </c>
      <c r="G1472" s="253" t="s">
        <v>858</v>
      </c>
      <c r="H1472" s="18">
        <v>1090</v>
      </c>
      <c r="I1472" s="367" t="s">
        <v>670</v>
      </c>
      <c r="J1472" s="368" t="str">
        <f>IF(ISBLANK(INDEX('Policy Characteristics'!D:D,MATCH($C1472,'Policy Characteristics'!$C:$C,0))),"",INDEX('Policy Characteristics'!D:D,MATCH($C1472,'Policy Characteristics'!$C:$C,0)))</f>
        <v>Industry Energy Efficiency Standards</v>
      </c>
      <c r="K1472" s="354" t="str">
        <f>IF(ISBLANK(INDEX('Policy Characteristics'!E:E,MATCH($C1472,'Policy Characteristics'!$C:$C,0))),"",INDEX('Policy Characteristics'!E:E,MATCH($C1472,'Policy Characteristics'!$C:$C,0)))</f>
        <v>indst efficiency standards</v>
      </c>
      <c r="L1472" s="222">
        <f>IF(ISBLANK(INDEX('Policy Characteristics'!F:F,MATCH($C1472,'Policy Characteristics'!$C:$C,0))),"",INDEX('Policy Characteristics'!F:F,MATCH($C1472,'Policy Characteristics'!$C:$C,0)))</f>
        <v>0</v>
      </c>
      <c r="M1472" s="222">
        <f>IF(ISBLANK(INDEX('Policy Characteristics'!G:G,MATCH($C1472,'Policy Characteristics'!$C:$C,0))),"",INDEX('Policy Characteristics'!G:G,MATCH($C1472,'Policy Characteristics'!$C:$C,0)))</f>
        <v>0.25</v>
      </c>
      <c r="N1472" s="222">
        <f>IF(ISBLANK(INDEX('Policy Characteristics'!H:H,MATCH($C1472,'Policy Characteristics'!$C:$C,0))),"",INDEX('Policy Characteristics'!H:H,MATCH($C1472,'Policy Characteristics'!$C:$C,0)))</f>
        <v>0.01</v>
      </c>
      <c r="O1472" s="354" t="str">
        <f>IF(ISBLANK(INDEX('Policy Characteristics'!I:I,MATCH($C1472,'Policy Characteristics'!$C:$C,0))),"",INDEX('Policy Characteristics'!I:I,MATCH($C1472,'Policy Characteristics'!$C:$C,0)))</f>
        <v>% reduction in energy use</v>
      </c>
      <c r="P1472" s="354"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2" s="354" t="str">
        <f>IF(ISBLANK(INDEX('Policy Characteristics'!K:K,MATCH($C1472,'Policy Characteristics'!$C:$C,0))),"",INDEX('Policy Characteristics'!K:K,MATCH($C1472,'Policy Characteristics'!$C:$C,0)))</f>
        <v>industry-ag-main.html#eff-stds</v>
      </c>
      <c r="R1472" s="354" t="str">
        <f>IF(ISBLANK(INDEX('Policy Characteristics'!L:L,MATCH($C1472,'Policy Characteristics'!$C:$C,0))),"",INDEX('Policy Characteristics'!L:L,MATCH($C1472,'Policy Characteristics'!$C:$C,0)))</f>
        <v>industry-energy-efficiency-standards.html</v>
      </c>
    </row>
    <row r="1473" spans="1:18" s="354" customFormat="1" ht="19.899999999999999" customHeight="1">
      <c r="A1473" s="354" t="str">
        <f>IF(ISBLANK(INDEX('Policy Characteristics'!A:A,MATCH($C1473,'Policy Characteristics'!$C:$C,0))),"",INDEX('Policy Characteristics'!A:A,MATCH($C1473,'Policy Characteristics'!$C:$C,0)))</f>
        <v>Industry</v>
      </c>
      <c r="B1473" s="366" t="str">
        <f>IF(ISBLANK(INDEX('Policy Characteristics'!B:B,MATCH($C1473,'Policy Characteristics'!$C:$C,0))),"",INDEX('Policy Characteristics'!B:B,MATCH($C1473,'Policy Characteristics'!$C:$C,0)))</f>
        <v>Industry Energy Efficiency Standards</v>
      </c>
      <c r="C1473" s="354" t="str">
        <f t="shared" si="52"/>
        <v>Percentage Improvement in Eqpt Efficiency Standards above BAU</v>
      </c>
      <c r="D1473" s="348" t="s">
        <v>810</v>
      </c>
      <c r="E1473" s="253" t="s">
        <v>859</v>
      </c>
      <c r="F1473" t="s">
        <v>811</v>
      </c>
      <c r="G1473" s="253" t="s">
        <v>860</v>
      </c>
      <c r="H1473" s="18">
        <v>1091</v>
      </c>
      <c r="I1473" s="367" t="s">
        <v>680</v>
      </c>
      <c r="J1473" s="368" t="str">
        <f>IF(ISBLANK(INDEX('Policy Characteristics'!D:D,MATCH($C1473,'Policy Characteristics'!$C:$C,0))),"",INDEX('Policy Characteristics'!D:D,MATCH($C1473,'Policy Characteristics'!$C:$C,0)))</f>
        <v>Industry Energy Efficiency Standards</v>
      </c>
      <c r="K1473" s="354" t="str">
        <f>IF(ISBLANK(INDEX('Policy Characteristics'!E:E,MATCH($C1473,'Policy Characteristics'!$C:$C,0))),"",INDEX('Policy Characteristics'!E:E,MATCH($C1473,'Policy Characteristics'!$C:$C,0)))</f>
        <v>indst efficiency standards</v>
      </c>
      <c r="L1473" s="222">
        <f>IF(ISBLANK(INDEX('Policy Characteristics'!F:F,MATCH($C1473,'Policy Characteristics'!$C:$C,0))),"",INDEX('Policy Characteristics'!F:F,MATCH($C1473,'Policy Characteristics'!$C:$C,0)))</f>
        <v>0</v>
      </c>
      <c r="M1473" s="222">
        <f>IF(ISBLANK(INDEX('Policy Characteristics'!G:G,MATCH($C1473,'Policy Characteristics'!$C:$C,0))),"",INDEX('Policy Characteristics'!G:G,MATCH($C1473,'Policy Characteristics'!$C:$C,0)))</f>
        <v>0.25</v>
      </c>
      <c r="N1473" s="222">
        <f>IF(ISBLANK(INDEX('Policy Characteristics'!H:H,MATCH($C1473,'Policy Characteristics'!$C:$C,0))),"",INDEX('Policy Characteristics'!H:H,MATCH($C1473,'Policy Characteristics'!$C:$C,0)))</f>
        <v>0.01</v>
      </c>
      <c r="O1473" s="354" t="str">
        <f>IF(ISBLANK(INDEX('Policy Characteristics'!I:I,MATCH($C1473,'Policy Characteristics'!$C:$C,0))),"",INDEX('Policy Characteristics'!I:I,MATCH($C1473,'Policy Characteristics'!$C:$C,0)))</f>
        <v>% reduction in energy use</v>
      </c>
      <c r="P1473" s="354"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3" s="354" t="str">
        <f>IF(ISBLANK(INDEX('Policy Characteristics'!K:K,MATCH($C1473,'Policy Characteristics'!$C:$C,0))),"",INDEX('Policy Characteristics'!K:K,MATCH($C1473,'Policy Characteristics'!$C:$C,0)))</f>
        <v>industry-ag-main.html#eff-stds</v>
      </c>
      <c r="R1473" s="354" t="str">
        <f>IF(ISBLANK(INDEX('Policy Characteristics'!L:L,MATCH($C1473,'Policy Characteristics'!$C:$C,0))),"",INDEX('Policy Characteristics'!L:L,MATCH($C1473,'Policy Characteristics'!$C:$C,0)))</f>
        <v>industry-energy-efficiency-standards.html</v>
      </c>
    </row>
    <row r="1474" spans="1:18" s="354" customFormat="1" ht="19.899999999999999" customHeight="1">
      <c r="A1474" s="354" t="str">
        <f>IF(ISBLANK(INDEX('Policy Characteristics'!A:A,MATCH($C1474,'Policy Characteristics'!$C:$C,0))),"",INDEX('Policy Characteristics'!A:A,MATCH($C1474,'Policy Characteristics'!$C:$C,0)))</f>
        <v>Industry</v>
      </c>
      <c r="B1474" s="366" t="str">
        <f>IF(ISBLANK(INDEX('Policy Characteristics'!B:B,MATCH($C1474,'Policy Characteristics'!$C:$C,0))),"",INDEX('Policy Characteristics'!B:B,MATCH($C1474,'Policy Characteristics'!$C:$C,0)))</f>
        <v>Industry Energy Efficiency Standards</v>
      </c>
      <c r="C1474" s="354" t="str">
        <f t="shared" si="52"/>
        <v>Percentage Improvement in Eqpt Efficiency Standards above BAU</v>
      </c>
      <c r="D1474" s="348" t="s">
        <v>810</v>
      </c>
      <c r="E1474" s="253" t="s">
        <v>861</v>
      </c>
      <c r="F1474" t="s">
        <v>811</v>
      </c>
      <c r="G1474" s="253" t="s">
        <v>862</v>
      </c>
      <c r="H1474" s="18">
        <v>1092</v>
      </c>
      <c r="I1474" s="367" t="s">
        <v>670</v>
      </c>
      <c r="J1474" s="368" t="str">
        <f>IF(ISBLANK(INDEX('Policy Characteristics'!D:D,MATCH($C1474,'Policy Characteristics'!$C:$C,0))),"",INDEX('Policy Characteristics'!D:D,MATCH($C1474,'Policy Characteristics'!$C:$C,0)))</f>
        <v>Industry Energy Efficiency Standards</v>
      </c>
      <c r="K1474" s="354" t="str">
        <f>IF(ISBLANK(INDEX('Policy Characteristics'!E:E,MATCH($C1474,'Policy Characteristics'!$C:$C,0))),"",INDEX('Policy Characteristics'!E:E,MATCH($C1474,'Policy Characteristics'!$C:$C,0)))</f>
        <v>indst efficiency standards</v>
      </c>
      <c r="L1474" s="222">
        <f>IF(ISBLANK(INDEX('Policy Characteristics'!F:F,MATCH($C1474,'Policy Characteristics'!$C:$C,0))),"",INDEX('Policy Characteristics'!F:F,MATCH($C1474,'Policy Characteristics'!$C:$C,0)))</f>
        <v>0</v>
      </c>
      <c r="M1474" s="222">
        <f>IF(ISBLANK(INDEX('Policy Characteristics'!G:G,MATCH($C1474,'Policy Characteristics'!$C:$C,0))),"",INDEX('Policy Characteristics'!G:G,MATCH($C1474,'Policy Characteristics'!$C:$C,0)))</f>
        <v>0.25</v>
      </c>
      <c r="N1474" s="222">
        <f>IF(ISBLANK(INDEX('Policy Characteristics'!H:H,MATCH($C1474,'Policy Characteristics'!$C:$C,0))),"",INDEX('Policy Characteristics'!H:H,MATCH($C1474,'Policy Characteristics'!$C:$C,0)))</f>
        <v>0.01</v>
      </c>
      <c r="O1474" s="354" t="str">
        <f>IF(ISBLANK(INDEX('Policy Characteristics'!I:I,MATCH($C1474,'Policy Characteristics'!$C:$C,0))),"",INDEX('Policy Characteristics'!I:I,MATCH($C1474,'Policy Characteristics'!$C:$C,0)))</f>
        <v>% reduction in energy use</v>
      </c>
      <c r="P1474" s="354"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4" s="354" t="str">
        <f>IF(ISBLANK(INDEX('Policy Characteristics'!K:K,MATCH($C1474,'Policy Characteristics'!$C:$C,0))),"",INDEX('Policy Characteristics'!K:K,MATCH($C1474,'Policy Characteristics'!$C:$C,0)))</f>
        <v>industry-ag-main.html#eff-stds</v>
      </c>
      <c r="R1474" s="354" t="str">
        <f>IF(ISBLANK(INDEX('Policy Characteristics'!L:L,MATCH($C1474,'Policy Characteristics'!$C:$C,0))),"",INDEX('Policy Characteristics'!L:L,MATCH($C1474,'Policy Characteristics'!$C:$C,0)))</f>
        <v>industry-energy-efficiency-standards.html</v>
      </c>
    </row>
    <row r="1475" spans="1:18" s="354" customFormat="1" ht="19.899999999999999" customHeight="1">
      <c r="A1475" s="354" t="str">
        <f>IF(ISBLANK(INDEX('Policy Characteristics'!A:A,MATCH($C1475,'Policy Characteristics'!$C:$C,0))),"",INDEX('Policy Characteristics'!A:A,MATCH($C1475,'Policy Characteristics'!$C:$C,0)))</f>
        <v>Industry</v>
      </c>
      <c r="B1475" s="366" t="str">
        <f>IF(ISBLANK(INDEX('Policy Characteristics'!B:B,MATCH($C1475,'Policy Characteristics'!$C:$C,0))),"",INDEX('Policy Characteristics'!B:B,MATCH($C1475,'Policy Characteristics'!$C:$C,0)))</f>
        <v>Industry Energy Efficiency Standards</v>
      </c>
      <c r="C1475" s="354" t="str">
        <f t="shared" si="52"/>
        <v>Percentage Improvement in Eqpt Efficiency Standards above BAU</v>
      </c>
      <c r="D1475" s="348" t="s">
        <v>810</v>
      </c>
      <c r="E1475" s="253" t="s">
        <v>863</v>
      </c>
      <c r="F1475" t="s">
        <v>811</v>
      </c>
      <c r="G1475" s="253" t="s">
        <v>864</v>
      </c>
      <c r="H1475" s="18">
        <v>1093</v>
      </c>
      <c r="I1475" s="367" t="s">
        <v>680</v>
      </c>
      <c r="J1475" s="368" t="str">
        <f>IF(ISBLANK(INDEX('Policy Characteristics'!D:D,MATCH($C1475,'Policy Characteristics'!$C:$C,0))),"",INDEX('Policy Characteristics'!D:D,MATCH($C1475,'Policy Characteristics'!$C:$C,0)))</f>
        <v>Industry Energy Efficiency Standards</v>
      </c>
      <c r="K1475" s="354" t="str">
        <f>IF(ISBLANK(INDEX('Policy Characteristics'!E:E,MATCH($C1475,'Policy Characteristics'!$C:$C,0))),"",INDEX('Policy Characteristics'!E:E,MATCH($C1475,'Policy Characteristics'!$C:$C,0)))</f>
        <v>indst efficiency standards</v>
      </c>
      <c r="L1475" s="222">
        <f>IF(ISBLANK(INDEX('Policy Characteristics'!F:F,MATCH($C1475,'Policy Characteristics'!$C:$C,0))),"",INDEX('Policy Characteristics'!F:F,MATCH($C1475,'Policy Characteristics'!$C:$C,0)))</f>
        <v>0</v>
      </c>
      <c r="M1475" s="222">
        <f>IF(ISBLANK(INDEX('Policy Characteristics'!G:G,MATCH($C1475,'Policy Characteristics'!$C:$C,0))),"",INDEX('Policy Characteristics'!G:G,MATCH($C1475,'Policy Characteristics'!$C:$C,0)))</f>
        <v>0.25</v>
      </c>
      <c r="N1475" s="222">
        <f>IF(ISBLANK(INDEX('Policy Characteristics'!H:H,MATCH($C1475,'Policy Characteristics'!$C:$C,0))),"",INDEX('Policy Characteristics'!H:H,MATCH($C1475,'Policy Characteristics'!$C:$C,0)))</f>
        <v>0.01</v>
      </c>
      <c r="O1475" s="354" t="str">
        <f>IF(ISBLANK(INDEX('Policy Characteristics'!I:I,MATCH($C1475,'Policy Characteristics'!$C:$C,0))),"",INDEX('Policy Characteristics'!I:I,MATCH($C1475,'Policy Characteristics'!$C:$C,0)))</f>
        <v>% reduction in energy use</v>
      </c>
      <c r="P1475" s="354"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5" s="354" t="str">
        <f>IF(ISBLANK(INDEX('Policy Characteristics'!K:K,MATCH($C1475,'Policy Characteristics'!$C:$C,0))),"",INDEX('Policy Characteristics'!K:K,MATCH($C1475,'Policy Characteristics'!$C:$C,0)))</f>
        <v>industry-ag-main.html#eff-stds</v>
      </c>
      <c r="R1475" s="354" t="str">
        <f>IF(ISBLANK(INDEX('Policy Characteristics'!L:L,MATCH($C1475,'Policy Characteristics'!$C:$C,0))),"",INDEX('Policy Characteristics'!L:L,MATCH($C1475,'Policy Characteristics'!$C:$C,0)))</f>
        <v>industry-energy-efficiency-standards.html</v>
      </c>
    </row>
    <row r="1476" spans="1:18" s="354" customFormat="1" ht="19.899999999999999" customHeight="1">
      <c r="A1476" s="354" t="str">
        <f>IF(ISBLANK(INDEX('Policy Characteristics'!A:A,MATCH($C1476,'Policy Characteristics'!$C:$C,0))),"",INDEX('Policy Characteristics'!A:A,MATCH($C1476,'Policy Characteristics'!$C:$C,0)))</f>
        <v>Industry</v>
      </c>
      <c r="B1476" s="366" t="str">
        <f>IF(ISBLANK(INDEX('Policy Characteristics'!B:B,MATCH($C1476,'Policy Characteristics'!$C:$C,0))),"",INDEX('Policy Characteristics'!B:B,MATCH($C1476,'Policy Characteristics'!$C:$C,0)))</f>
        <v>Industry Energy Efficiency Standards</v>
      </c>
      <c r="C1476" s="354" t="str">
        <f t="shared" si="52"/>
        <v>Percentage Improvement in Eqpt Efficiency Standards above BAU</v>
      </c>
      <c r="D1476" s="348" t="s">
        <v>810</v>
      </c>
      <c r="E1476" s="253" t="s">
        <v>865</v>
      </c>
      <c r="F1476" t="s">
        <v>811</v>
      </c>
      <c r="G1476" s="253" t="s">
        <v>866</v>
      </c>
      <c r="H1476" s="18">
        <v>1094</v>
      </c>
      <c r="I1476" s="367" t="s">
        <v>680</v>
      </c>
      <c r="J1476" s="368" t="str">
        <f>IF(ISBLANK(INDEX('Policy Characteristics'!D:D,MATCH($C1476,'Policy Characteristics'!$C:$C,0))),"",INDEX('Policy Characteristics'!D:D,MATCH($C1476,'Policy Characteristics'!$C:$C,0)))</f>
        <v>Industry Energy Efficiency Standards</v>
      </c>
      <c r="K1476" s="354" t="str">
        <f>IF(ISBLANK(INDEX('Policy Characteristics'!E:E,MATCH($C1476,'Policy Characteristics'!$C:$C,0))),"",INDEX('Policy Characteristics'!E:E,MATCH($C1476,'Policy Characteristics'!$C:$C,0)))</f>
        <v>indst efficiency standards</v>
      </c>
      <c r="L1476" s="222">
        <f>IF(ISBLANK(INDEX('Policy Characteristics'!F:F,MATCH($C1476,'Policy Characteristics'!$C:$C,0))),"",INDEX('Policy Characteristics'!F:F,MATCH($C1476,'Policy Characteristics'!$C:$C,0)))</f>
        <v>0</v>
      </c>
      <c r="M1476" s="222">
        <f>IF(ISBLANK(INDEX('Policy Characteristics'!G:G,MATCH($C1476,'Policy Characteristics'!$C:$C,0))),"",INDEX('Policy Characteristics'!G:G,MATCH($C1476,'Policy Characteristics'!$C:$C,0)))</f>
        <v>0.25</v>
      </c>
      <c r="N1476" s="222">
        <f>IF(ISBLANK(INDEX('Policy Characteristics'!H:H,MATCH($C1476,'Policy Characteristics'!$C:$C,0))),"",INDEX('Policy Characteristics'!H:H,MATCH($C1476,'Policy Characteristics'!$C:$C,0)))</f>
        <v>0.01</v>
      </c>
      <c r="O1476" s="354" t="str">
        <f>IF(ISBLANK(INDEX('Policy Characteristics'!I:I,MATCH($C1476,'Policy Characteristics'!$C:$C,0))),"",INDEX('Policy Characteristics'!I:I,MATCH($C1476,'Policy Characteristics'!$C:$C,0)))</f>
        <v>% reduction in energy use</v>
      </c>
      <c r="P1476" s="354"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6" s="354" t="str">
        <f>IF(ISBLANK(INDEX('Policy Characteristics'!K:K,MATCH($C1476,'Policy Characteristics'!$C:$C,0))),"",INDEX('Policy Characteristics'!K:K,MATCH($C1476,'Policy Characteristics'!$C:$C,0)))</f>
        <v>industry-ag-main.html#eff-stds</v>
      </c>
      <c r="R1476" s="354" t="str">
        <f>IF(ISBLANK(INDEX('Policy Characteristics'!L:L,MATCH($C1476,'Policy Characteristics'!$C:$C,0))),"",INDEX('Policy Characteristics'!L:L,MATCH($C1476,'Policy Characteristics'!$C:$C,0)))</f>
        <v>industry-energy-efficiency-standards.html</v>
      </c>
    </row>
    <row r="1477" spans="1:18" s="354" customFormat="1" ht="19.899999999999999" customHeight="1">
      <c r="A1477" s="354" t="str">
        <f>IF(ISBLANK(INDEX('Policy Characteristics'!A:A,MATCH($C1477,'Policy Characteristics'!$C:$C,0))),"",INDEX('Policy Characteristics'!A:A,MATCH($C1477,'Policy Characteristics'!$C:$C,0)))</f>
        <v>Industry</v>
      </c>
      <c r="B1477" s="366" t="str">
        <f>IF(ISBLANK(INDEX('Policy Characteristics'!B:B,MATCH($C1477,'Policy Characteristics'!$C:$C,0))),"",INDEX('Policy Characteristics'!B:B,MATCH($C1477,'Policy Characteristics'!$C:$C,0)))</f>
        <v>Industry Energy Efficiency Standards</v>
      </c>
      <c r="C1477" s="354" t="str">
        <f t="shared" si="52"/>
        <v>Percentage Improvement in Eqpt Efficiency Standards above BAU</v>
      </c>
      <c r="D1477" s="348" t="s">
        <v>810</v>
      </c>
      <c r="E1477" s="253" t="s">
        <v>867</v>
      </c>
      <c r="F1477" t="s">
        <v>811</v>
      </c>
      <c r="G1477" s="253" t="s">
        <v>868</v>
      </c>
      <c r="H1477" s="18">
        <v>1095</v>
      </c>
      <c r="I1477" s="367" t="s">
        <v>670</v>
      </c>
      <c r="J1477" s="368" t="str">
        <f>IF(ISBLANK(INDEX('Policy Characteristics'!D:D,MATCH($C1477,'Policy Characteristics'!$C:$C,0))),"",INDEX('Policy Characteristics'!D:D,MATCH($C1477,'Policy Characteristics'!$C:$C,0)))</f>
        <v>Industry Energy Efficiency Standards</v>
      </c>
      <c r="K1477" s="354" t="str">
        <f>IF(ISBLANK(INDEX('Policy Characteristics'!E:E,MATCH($C1477,'Policy Characteristics'!$C:$C,0))),"",INDEX('Policy Characteristics'!E:E,MATCH($C1477,'Policy Characteristics'!$C:$C,0)))</f>
        <v>indst efficiency standards</v>
      </c>
      <c r="L1477" s="222">
        <f>IF(ISBLANK(INDEX('Policy Characteristics'!F:F,MATCH($C1477,'Policy Characteristics'!$C:$C,0))),"",INDEX('Policy Characteristics'!F:F,MATCH($C1477,'Policy Characteristics'!$C:$C,0)))</f>
        <v>0</v>
      </c>
      <c r="M1477" s="222">
        <f>IF(ISBLANK(INDEX('Policy Characteristics'!G:G,MATCH($C1477,'Policy Characteristics'!$C:$C,0))),"",INDEX('Policy Characteristics'!G:G,MATCH($C1477,'Policy Characteristics'!$C:$C,0)))</f>
        <v>0.25</v>
      </c>
      <c r="N1477" s="222">
        <f>IF(ISBLANK(INDEX('Policy Characteristics'!H:H,MATCH($C1477,'Policy Characteristics'!$C:$C,0))),"",INDEX('Policy Characteristics'!H:H,MATCH($C1477,'Policy Characteristics'!$C:$C,0)))</f>
        <v>0.01</v>
      </c>
      <c r="O1477" s="354" t="str">
        <f>IF(ISBLANK(INDEX('Policy Characteristics'!I:I,MATCH($C1477,'Policy Characteristics'!$C:$C,0))),"",INDEX('Policy Characteristics'!I:I,MATCH($C1477,'Policy Characteristics'!$C:$C,0)))</f>
        <v>% reduction in energy use</v>
      </c>
      <c r="P1477" s="354"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7" s="354" t="str">
        <f>IF(ISBLANK(INDEX('Policy Characteristics'!K:K,MATCH($C1477,'Policy Characteristics'!$C:$C,0))),"",INDEX('Policy Characteristics'!K:K,MATCH($C1477,'Policy Characteristics'!$C:$C,0)))</f>
        <v>industry-ag-main.html#eff-stds</v>
      </c>
      <c r="R1477" s="354" t="str">
        <f>IF(ISBLANK(INDEX('Policy Characteristics'!L:L,MATCH($C1477,'Policy Characteristics'!$C:$C,0))),"",INDEX('Policy Characteristics'!L:L,MATCH($C1477,'Policy Characteristics'!$C:$C,0)))</f>
        <v>industry-energy-efficiency-standards.html</v>
      </c>
    </row>
    <row r="1478" spans="1:18" s="354" customFormat="1" ht="19.899999999999999" customHeight="1">
      <c r="A1478" s="354" t="str">
        <f>IF(ISBLANK(INDEX('Policy Characteristics'!A:A,MATCH($C1478,'Policy Characteristics'!$C:$C,0))),"",INDEX('Policy Characteristics'!A:A,MATCH($C1478,'Policy Characteristics'!$C:$C,0)))</f>
        <v>Industry</v>
      </c>
      <c r="B1478" s="366" t="str">
        <f>IF(ISBLANK(INDEX('Policy Characteristics'!B:B,MATCH($C1478,'Policy Characteristics'!$C:$C,0))),"",INDEX('Policy Characteristics'!B:B,MATCH($C1478,'Policy Characteristics'!$C:$C,0)))</f>
        <v>Industry Energy Efficiency Standards</v>
      </c>
      <c r="C1478" s="354" t="str">
        <f t="shared" si="52"/>
        <v>Percentage Improvement in Eqpt Efficiency Standards above BAU</v>
      </c>
      <c r="D1478" s="348" t="s">
        <v>810</v>
      </c>
      <c r="E1478" s="253" t="s">
        <v>869</v>
      </c>
      <c r="F1478" t="s">
        <v>811</v>
      </c>
      <c r="G1478" s="253" t="s">
        <v>870</v>
      </c>
      <c r="H1478" s="18">
        <v>1096</v>
      </c>
      <c r="I1478" s="367" t="s">
        <v>670</v>
      </c>
      <c r="J1478" s="368" t="str">
        <f>IF(ISBLANK(INDEX('Policy Characteristics'!D:D,MATCH($C1478,'Policy Characteristics'!$C:$C,0))),"",INDEX('Policy Characteristics'!D:D,MATCH($C1478,'Policy Characteristics'!$C:$C,0)))</f>
        <v>Industry Energy Efficiency Standards</v>
      </c>
      <c r="K1478" s="354" t="str">
        <f>IF(ISBLANK(INDEX('Policy Characteristics'!E:E,MATCH($C1478,'Policy Characteristics'!$C:$C,0))),"",INDEX('Policy Characteristics'!E:E,MATCH($C1478,'Policy Characteristics'!$C:$C,0)))</f>
        <v>indst efficiency standards</v>
      </c>
      <c r="L1478" s="222">
        <f>IF(ISBLANK(INDEX('Policy Characteristics'!F:F,MATCH($C1478,'Policy Characteristics'!$C:$C,0))),"",INDEX('Policy Characteristics'!F:F,MATCH($C1478,'Policy Characteristics'!$C:$C,0)))</f>
        <v>0</v>
      </c>
      <c r="M1478" s="222">
        <f>IF(ISBLANK(INDEX('Policy Characteristics'!G:G,MATCH($C1478,'Policy Characteristics'!$C:$C,0))),"",INDEX('Policy Characteristics'!G:G,MATCH($C1478,'Policy Characteristics'!$C:$C,0)))</f>
        <v>0.25</v>
      </c>
      <c r="N1478" s="222">
        <f>IF(ISBLANK(INDEX('Policy Characteristics'!H:H,MATCH($C1478,'Policy Characteristics'!$C:$C,0))),"",INDEX('Policy Characteristics'!H:H,MATCH($C1478,'Policy Characteristics'!$C:$C,0)))</f>
        <v>0.01</v>
      </c>
      <c r="O1478" s="354" t="str">
        <f>IF(ISBLANK(INDEX('Policy Characteristics'!I:I,MATCH($C1478,'Policy Characteristics'!$C:$C,0))),"",INDEX('Policy Characteristics'!I:I,MATCH($C1478,'Policy Characteristics'!$C:$C,0)))</f>
        <v>% reduction in energy use</v>
      </c>
      <c r="P1478" s="354"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8" s="354" t="str">
        <f>IF(ISBLANK(INDEX('Policy Characteristics'!K:K,MATCH($C1478,'Policy Characteristics'!$C:$C,0))),"",INDEX('Policy Characteristics'!K:K,MATCH($C1478,'Policy Characteristics'!$C:$C,0)))</f>
        <v>industry-ag-main.html#eff-stds</v>
      </c>
      <c r="R1478" s="354" t="str">
        <f>IF(ISBLANK(INDEX('Policy Characteristics'!L:L,MATCH($C1478,'Policy Characteristics'!$C:$C,0))),"",INDEX('Policy Characteristics'!L:L,MATCH($C1478,'Policy Characteristics'!$C:$C,0)))</f>
        <v>industry-energy-efficiency-standards.html</v>
      </c>
    </row>
    <row r="1479" spans="1:18" s="354" customFormat="1" ht="19.899999999999999" customHeight="1">
      <c r="A1479" s="354" t="str">
        <f>IF(ISBLANK(INDEX('Policy Characteristics'!A:A,MATCH($C1479,'Policy Characteristics'!$C:$C,0))),"",INDEX('Policy Characteristics'!A:A,MATCH($C1479,'Policy Characteristics'!$C:$C,0)))</f>
        <v>Industry</v>
      </c>
      <c r="B1479" s="366" t="str">
        <f>IF(ISBLANK(INDEX('Policy Characteristics'!B:B,MATCH($C1479,'Policy Characteristics'!$C:$C,0))),"",INDEX('Policy Characteristics'!B:B,MATCH($C1479,'Policy Characteristics'!$C:$C,0)))</f>
        <v>Industry Energy Efficiency Standards</v>
      </c>
      <c r="C1479" s="354" t="str">
        <f t="shared" si="52"/>
        <v>Percentage Improvement in Eqpt Efficiency Standards above BAU</v>
      </c>
      <c r="D1479" s="348" t="s">
        <v>810</v>
      </c>
      <c r="E1479" s="253" t="s">
        <v>871</v>
      </c>
      <c r="F1479" t="s">
        <v>811</v>
      </c>
      <c r="G1479" s="253" t="s">
        <v>872</v>
      </c>
      <c r="H1479" s="18">
        <v>1097</v>
      </c>
      <c r="I1479" s="367" t="s">
        <v>680</v>
      </c>
      <c r="J1479" s="368" t="str">
        <f>IF(ISBLANK(INDEX('Policy Characteristics'!D:D,MATCH($C1479,'Policy Characteristics'!$C:$C,0))),"",INDEX('Policy Characteristics'!D:D,MATCH($C1479,'Policy Characteristics'!$C:$C,0)))</f>
        <v>Industry Energy Efficiency Standards</v>
      </c>
      <c r="K1479" s="354" t="str">
        <f>IF(ISBLANK(INDEX('Policy Characteristics'!E:E,MATCH($C1479,'Policy Characteristics'!$C:$C,0))),"",INDEX('Policy Characteristics'!E:E,MATCH($C1479,'Policy Characteristics'!$C:$C,0)))</f>
        <v>indst efficiency standards</v>
      </c>
      <c r="L1479" s="222">
        <f>IF(ISBLANK(INDEX('Policy Characteristics'!F:F,MATCH($C1479,'Policy Characteristics'!$C:$C,0))),"",INDEX('Policy Characteristics'!F:F,MATCH($C1479,'Policy Characteristics'!$C:$C,0)))</f>
        <v>0</v>
      </c>
      <c r="M1479" s="222">
        <f>IF(ISBLANK(INDEX('Policy Characteristics'!G:G,MATCH($C1479,'Policy Characteristics'!$C:$C,0))),"",INDEX('Policy Characteristics'!G:G,MATCH($C1479,'Policy Characteristics'!$C:$C,0)))</f>
        <v>0.25</v>
      </c>
      <c r="N1479" s="222">
        <f>IF(ISBLANK(INDEX('Policy Characteristics'!H:H,MATCH($C1479,'Policy Characteristics'!$C:$C,0))),"",INDEX('Policy Characteristics'!H:H,MATCH($C1479,'Policy Characteristics'!$C:$C,0)))</f>
        <v>0.01</v>
      </c>
      <c r="O1479" s="354" t="str">
        <f>IF(ISBLANK(INDEX('Policy Characteristics'!I:I,MATCH($C1479,'Policy Characteristics'!$C:$C,0))),"",INDEX('Policy Characteristics'!I:I,MATCH($C1479,'Policy Characteristics'!$C:$C,0)))</f>
        <v>% reduction in energy use</v>
      </c>
      <c r="P1479" s="354"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9" s="354" t="str">
        <f>IF(ISBLANK(INDEX('Policy Characteristics'!K:K,MATCH($C1479,'Policy Characteristics'!$C:$C,0))),"",INDEX('Policy Characteristics'!K:K,MATCH($C1479,'Policy Characteristics'!$C:$C,0)))</f>
        <v>industry-ag-main.html#eff-stds</v>
      </c>
      <c r="R1479" s="354" t="str">
        <f>IF(ISBLANK(INDEX('Policy Characteristics'!L:L,MATCH($C1479,'Policy Characteristics'!$C:$C,0))),"",INDEX('Policy Characteristics'!L:L,MATCH($C1479,'Policy Characteristics'!$C:$C,0)))</f>
        <v>industry-energy-efficiency-standards.html</v>
      </c>
    </row>
    <row r="1480" spans="1:18" s="354" customFormat="1" ht="19.899999999999999" customHeight="1">
      <c r="A1480" s="354" t="str">
        <f>IF(ISBLANK(INDEX('Policy Characteristics'!A:A,MATCH($C1480,'Policy Characteristics'!$C:$C,0))),"",INDEX('Policy Characteristics'!A:A,MATCH($C1480,'Policy Characteristics'!$C:$C,0)))</f>
        <v>Industry</v>
      </c>
      <c r="B1480" s="366" t="str">
        <f>IF(ISBLANK(INDEX('Policy Characteristics'!B:B,MATCH($C1480,'Policy Characteristics'!$C:$C,0))),"",INDEX('Policy Characteristics'!B:B,MATCH($C1480,'Policy Characteristics'!$C:$C,0)))</f>
        <v>Industry Energy Efficiency Standards</v>
      </c>
      <c r="C1480" s="354" t="str">
        <f t="shared" si="52"/>
        <v>Percentage Improvement in Eqpt Efficiency Standards above BAU</v>
      </c>
      <c r="D1480" s="348" t="s">
        <v>812</v>
      </c>
      <c r="E1480" s="253" t="s">
        <v>853</v>
      </c>
      <c r="F1480" t="s">
        <v>813</v>
      </c>
      <c r="G1480" s="253" t="s">
        <v>854</v>
      </c>
      <c r="H1480" s="18">
        <v>1098</v>
      </c>
      <c r="I1480" s="367" t="s">
        <v>670</v>
      </c>
      <c r="J1480" s="368" t="str">
        <f>IF(ISBLANK(INDEX('Policy Characteristics'!D:D,MATCH($C1480,'Policy Characteristics'!$C:$C,0))),"",INDEX('Policy Characteristics'!D:D,MATCH($C1480,'Policy Characteristics'!$C:$C,0)))</f>
        <v>Industry Energy Efficiency Standards</v>
      </c>
      <c r="K1480" s="354" t="str">
        <f>IF(ISBLANK(INDEX('Policy Characteristics'!E:E,MATCH($C1480,'Policy Characteristics'!$C:$C,0))),"",INDEX('Policy Characteristics'!E:E,MATCH($C1480,'Policy Characteristics'!$C:$C,0)))</f>
        <v>indst efficiency standards</v>
      </c>
      <c r="L1480" s="222">
        <f>IF(ISBLANK(INDEX('Policy Characteristics'!F:F,MATCH($C1480,'Policy Characteristics'!$C:$C,0))),"",INDEX('Policy Characteristics'!F:F,MATCH($C1480,'Policy Characteristics'!$C:$C,0)))</f>
        <v>0</v>
      </c>
      <c r="M1480" s="222">
        <f>IF(ISBLANK(INDEX('Policy Characteristics'!G:G,MATCH($C1480,'Policy Characteristics'!$C:$C,0))),"",INDEX('Policy Characteristics'!G:G,MATCH($C1480,'Policy Characteristics'!$C:$C,0)))</f>
        <v>0.25</v>
      </c>
      <c r="N1480" s="222">
        <f>IF(ISBLANK(INDEX('Policy Characteristics'!H:H,MATCH($C1480,'Policy Characteristics'!$C:$C,0))),"",INDEX('Policy Characteristics'!H:H,MATCH($C1480,'Policy Characteristics'!$C:$C,0)))</f>
        <v>0.01</v>
      </c>
      <c r="O1480" s="354" t="str">
        <f>IF(ISBLANK(INDEX('Policy Characteristics'!I:I,MATCH($C1480,'Policy Characteristics'!$C:$C,0))),"",INDEX('Policy Characteristics'!I:I,MATCH($C1480,'Policy Characteristics'!$C:$C,0)))</f>
        <v>% reduction in energy use</v>
      </c>
      <c r="P1480" s="354"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0" s="354" t="str">
        <f>IF(ISBLANK(INDEX('Policy Characteristics'!K:K,MATCH($C1480,'Policy Characteristics'!$C:$C,0))),"",INDEX('Policy Characteristics'!K:K,MATCH($C1480,'Policy Characteristics'!$C:$C,0)))</f>
        <v>industry-ag-main.html#eff-stds</v>
      </c>
      <c r="R1480" s="354" t="str">
        <f>IF(ISBLANK(INDEX('Policy Characteristics'!L:L,MATCH($C1480,'Policy Characteristics'!$C:$C,0))),"",INDEX('Policy Characteristics'!L:L,MATCH($C1480,'Policy Characteristics'!$C:$C,0)))</f>
        <v>industry-energy-efficiency-standards.html</v>
      </c>
    </row>
    <row r="1481" spans="1:18" s="354" customFormat="1" ht="19.899999999999999" customHeight="1">
      <c r="A1481" s="354" t="str">
        <f>IF(ISBLANK(INDEX('Policy Characteristics'!A:A,MATCH($C1481,'Policy Characteristics'!$C:$C,0))),"",INDEX('Policy Characteristics'!A:A,MATCH($C1481,'Policy Characteristics'!$C:$C,0)))</f>
        <v>Industry</v>
      </c>
      <c r="B1481" s="366" t="str">
        <f>IF(ISBLANK(INDEX('Policy Characteristics'!B:B,MATCH($C1481,'Policy Characteristics'!$C:$C,0))),"",INDEX('Policy Characteristics'!B:B,MATCH($C1481,'Policy Characteristics'!$C:$C,0)))</f>
        <v>Industry Energy Efficiency Standards</v>
      </c>
      <c r="C1481" s="354" t="str">
        <f t="shared" si="52"/>
        <v>Percentage Improvement in Eqpt Efficiency Standards above BAU</v>
      </c>
      <c r="D1481" s="348" t="s">
        <v>812</v>
      </c>
      <c r="E1481" s="253" t="s">
        <v>855</v>
      </c>
      <c r="F1481" t="s">
        <v>813</v>
      </c>
      <c r="G1481" s="253" t="s">
        <v>856</v>
      </c>
      <c r="H1481" s="18">
        <v>1099</v>
      </c>
      <c r="I1481" s="367" t="s">
        <v>670</v>
      </c>
      <c r="J1481" s="368" t="str">
        <f>IF(ISBLANK(INDEX('Policy Characteristics'!D:D,MATCH($C1481,'Policy Characteristics'!$C:$C,0))),"",INDEX('Policy Characteristics'!D:D,MATCH($C1481,'Policy Characteristics'!$C:$C,0)))</f>
        <v>Industry Energy Efficiency Standards</v>
      </c>
      <c r="K1481" s="354" t="str">
        <f>IF(ISBLANK(INDEX('Policy Characteristics'!E:E,MATCH($C1481,'Policy Characteristics'!$C:$C,0))),"",INDEX('Policy Characteristics'!E:E,MATCH($C1481,'Policy Characteristics'!$C:$C,0)))</f>
        <v>indst efficiency standards</v>
      </c>
      <c r="L1481" s="222">
        <f>IF(ISBLANK(INDEX('Policy Characteristics'!F:F,MATCH($C1481,'Policy Characteristics'!$C:$C,0))),"",INDEX('Policy Characteristics'!F:F,MATCH($C1481,'Policy Characteristics'!$C:$C,0)))</f>
        <v>0</v>
      </c>
      <c r="M1481" s="222">
        <f>IF(ISBLANK(INDEX('Policy Characteristics'!G:G,MATCH($C1481,'Policy Characteristics'!$C:$C,0))),"",INDEX('Policy Characteristics'!G:G,MATCH($C1481,'Policy Characteristics'!$C:$C,0)))</f>
        <v>0.25</v>
      </c>
      <c r="N1481" s="222">
        <f>IF(ISBLANK(INDEX('Policy Characteristics'!H:H,MATCH($C1481,'Policy Characteristics'!$C:$C,0))),"",INDEX('Policy Characteristics'!H:H,MATCH($C1481,'Policy Characteristics'!$C:$C,0)))</f>
        <v>0.01</v>
      </c>
      <c r="O1481" s="354" t="str">
        <f>IF(ISBLANK(INDEX('Policy Characteristics'!I:I,MATCH($C1481,'Policy Characteristics'!$C:$C,0))),"",INDEX('Policy Characteristics'!I:I,MATCH($C1481,'Policy Characteristics'!$C:$C,0)))</f>
        <v>% reduction in energy use</v>
      </c>
      <c r="P1481" s="354"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1" s="354" t="str">
        <f>IF(ISBLANK(INDEX('Policy Characteristics'!K:K,MATCH($C1481,'Policy Characteristics'!$C:$C,0))),"",INDEX('Policy Characteristics'!K:K,MATCH($C1481,'Policy Characteristics'!$C:$C,0)))</f>
        <v>industry-ag-main.html#eff-stds</v>
      </c>
      <c r="R1481" s="354" t="str">
        <f>IF(ISBLANK(INDEX('Policy Characteristics'!L:L,MATCH($C1481,'Policy Characteristics'!$C:$C,0))),"",INDEX('Policy Characteristics'!L:L,MATCH($C1481,'Policy Characteristics'!$C:$C,0)))</f>
        <v>industry-energy-efficiency-standards.html</v>
      </c>
    </row>
    <row r="1482" spans="1:18" s="354" customFormat="1" ht="19.899999999999999" customHeight="1">
      <c r="A1482" s="354" t="str">
        <f>IF(ISBLANK(INDEX('Policy Characteristics'!A:A,MATCH($C1482,'Policy Characteristics'!$C:$C,0))),"",INDEX('Policy Characteristics'!A:A,MATCH($C1482,'Policy Characteristics'!$C:$C,0)))</f>
        <v>Industry</v>
      </c>
      <c r="B1482" s="366" t="str">
        <f>IF(ISBLANK(INDEX('Policy Characteristics'!B:B,MATCH($C1482,'Policy Characteristics'!$C:$C,0))),"",INDEX('Policy Characteristics'!B:B,MATCH($C1482,'Policy Characteristics'!$C:$C,0)))</f>
        <v>Industry Energy Efficiency Standards</v>
      </c>
      <c r="C1482" s="354" t="str">
        <f t="shared" si="52"/>
        <v>Percentage Improvement in Eqpt Efficiency Standards above BAU</v>
      </c>
      <c r="D1482" s="348" t="s">
        <v>812</v>
      </c>
      <c r="E1482" s="253" t="s">
        <v>857</v>
      </c>
      <c r="F1482" t="s">
        <v>813</v>
      </c>
      <c r="G1482" s="253" t="s">
        <v>858</v>
      </c>
      <c r="H1482" s="18">
        <v>1100</v>
      </c>
      <c r="I1482" s="367" t="s">
        <v>670</v>
      </c>
      <c r="J1482" s="368" t="str">
        <f>IF(ISBLANK(INDEX('Policy Characteristics'!D:D,MATCH($C1482,'Policy Characteristics'!$C:$C,0))),"",INDEX('Policy Characteristics'!D:D,MATCH($C1482,'Policy Characteristics'!$C:$C,0)))</f>
        <v>Industry Energy Efficiency Standards</v>
      </c>
      <c r="K1482" s="354" t="str">
        <f>IF(ISBLANK(INDEX('Policy Characteristics'!E:E,MATCH($C1482,'Policy Characteristics'!$C:$C,0))),"",INDEX('Policy Characteristics'!E:E,MATCH($C1482,'Policy Characteristics'!$C:$C,0)))</f>
        <v>indst efficiency standards</v>
      </c>
      <c r="L1482" s="222">
        <f>IF(ISBLANK(INDEX('Policy Characteristics'!F:F,MATCH($C1482,'Policy Characteristics'!$C:$C,0))),"",INDEX('Policy Characteristics'!F:F,MATCH($C1482,'Policy Characteristics'!$C:$C,0)))</f>
        <v>0</v>
      </c>
      <c r="M1482" s="222">
        <f>IF(ISBLANK(INDEX('Policy Characteristics'!G:G,MATCH($C1482,'Policy Characteristics'!$C:$C,0))),"",INDEX('Policy Characteristics'!G:G,MATCH($C1482,'Policy Characteristics'!$C:$C,0)))</f>
        <v>0.25</v>
      </c>
      <c r="N1482" s="222">
        <f>IF(ISBLANK(INDEX('Policy Characteristics'!H:H,MATCH($C1482,'Policy Characteristics'!$C:$C,0))),"",INDEX('Policy Characteristics'!H:H,MATCH($C1482,'Policy Characteristics'!$C:$C,0)))</f>
        <v>0.01</v>
      </c>
      <c r="O1482" s="354" t="str">
        <f>IF(ISBLANK(INDEX('Policy Characteristics'!I:I,MATCH($C1482,'Policy Characteristics'!$C:$C,0))),"",INDEX('Policy Characteristics'!I:I,MATCH($C1482,'Policy Characteristics'!$C:$C,0)))</f>
        <v>% reduction in energy use</v>
      </c>
      <c r="P1482" s="354"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2" s="354" t="str">
        <f>IF(ISBLANK(INDEX('Policy Characteristics'!K:K,MATCH($C1482,'Policy Characteristics'!$C:$C,0))),"",INDEX('Policy Characteristics'!K:K,MATCH($C1482,'Policy Characteristics'!$C:$C,0)))</f>
        <v>industry-ag-main.html#eff-stds</v>
      </c>
      <c r="R1482" s="354" t="str">
        <f>IF(ISBLANK(INDEX('Policy Characteristics'!L:L,MATCH($C1482,'Policy Characteristics'!$C:$C,0))),"",INDEX('Policy Characteristics'!L:L,MATCH($C1482,'Policy Characteristics'!$C:$C,0)))</f>
        <v>industry-energy-efficiency-standards.html</v>
      </c>
    </row>
    <row r="1483" spans="1:18" s="354" customFormat="1" ht="19.899999999999999" customHeight="1">
      <c r="A1483" s="354" t="str">
        <f>IF(ISBLANK(INDEX('Policy Characteristics'!A:A,MATCH($C1483,'Policy Characteristics'!$C:$C,0))),"",INDEX('Policy Characteristics'!A:A,MATCH($C1483,'Policy Characteristics'!$C:$C,0)))</f>
        <v>Industry</v>
      </c>
      <c r="B1483" s="366" t="str">
        <f>IF(ISBLANK(INDEX('Policy Characteristics'!B:B,MATCH($C1483,'Policy Characteristics'!$C:$C,0))),"",INDEX('Policy Characteristics'!B:B,MATCH($C1483,'Policy Characteristics'!$C:$C,0)))</f>
        <v>Industry Energy Efficiency Standards</v>
      </c>
      <c r="C1483" s="354" t="str">
        <f t="shared" si="52"/>
        <v>Percentage Improvement in Eqpt Efficiency Standards above BAU</v>
      </c>
      <c r="D1483" s="348" t="s">
        <v>812</v>
      </c>
      <c r="E1483" s="253" t="s">
        <v>859</v>
      </c>
      <c r="F1483" t="s">
        <v>813</v>
      </c>
      <c r="G1483" s="253" t="s">
        <v>860</v>
      </c>
      <c r="H1483" s="18">
        <v>1101</v>
      </c>
      <c r="I1483" s="367" t="s">
        <v>680</v>
      </c>
      <c r="J1483" s="368" t="str">
        <f>IF(ISBLANK(INDEX('Policy Characteristics'!D:D,MATCH($C1483,'Policy Characteristics'!$C:$C,0))),"",INDEX('Policy Characteristics'!D:D,MATCH($C1483,'Policy Characteristics'!$C:$C,0)))</f>
        <v>Industry Energy Efficiency Standards</v>
      </c>
      <c r="K1483" s="354" t="str">
        <f>IF(ISBLANK(INDEX('Policy Characteristics'!E:E,MATCH($C1483,'Policy Characteristics'!$C:$C,0))),"",INDEX('Policy Characteristics'!E:E,MATCH($C1483,'Policy Characteristics'!$C:$C,0)))</f>
        <v>indst efficiency standards</v>
      </c>
      <c r="L1483" s="222">
        <f>IF(ISBLANK(INDEX('Policy Characteristics'!F:F,MATCH($C1483,'Policy Characteristics'!$C:$C,0))),"",INDEX('Policy Characteristics'!F:F,MATCH($C1483,'Policy Characteristics'!$C:$C,0)))</f>
        <v>0</v>
      </c>
      <c r="M1483" s="222">
        <f>IF(ISBLANK(INDEX('Policy Characteristics'!G:G,MATCH($C1483,'Policy Characteristics'!$C:$C,0))),"",INDEX('Policy Characteristics'!G:G,MATCH($C1483,'Policy Characteristics'!$C:$C,0)))</f>
        <v>0.25</v>
      </c>
      <c r="N1483" s="222">
        <f>IF(ISBLANK(INDEX('Policy Characteristics'!H:H,MATCH($C1483,'Policy Characteristics'!$C:$C,0))),"",INDEX('Policy Characteristics'!H:H,MATCH($C1483,'Policy Characteristics'!$C:$C,0)))</f>
        <v>0.01</v>
      </c>
      <c r="O1483" s="354" t="str">
        <f>IF(ISBLANK(INDEX('Policy Characteristics'!I:I,MATCH($C1483,'Policy Characteristics'!$C:$C,0))),"",INDEX('Policy Characteristics'!I:I,MATCH($C1483,'Policy Characteristics'!$C:$C,0)))</f>
        <v>% reduction in energy use</v>
      </c>
      <c r="P1483" s="354"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3" s="354" t="str">
        <f>IF(ISBLANK(INDEX('Policy Characteristics'!K:K,MATCH($C1483,'Policy Characteristics'!$C:$C,0))),"",INDEX('Policy Characteristics'!K:K,MATCH($C1483,'Policy Characteristics'!$C:$C,0)))</f>
        <v>industry-ag-main.html#eff-stds</v>
      </c>
      <c r="R1483" s="354" t="str">
        <f>IF(ISBLANK(INDEX('Policy Characteristics'!L:L,MATCH($C1483,'Policy Characteristics'!$C:$C,0))),"",INDEX('Policy Characteristics'!L:L,MATCH($C1483,'Policy Characteristics'!$C:$C,0)))</f>
        <v>industry-energy-efficiency-standards.html</v>
      </c>
    </row>
    <row r="1484" spans="1:18" s="354" customFormat="1" ht="19.899999999999999" customHeight="1">
      <c r="A1484" s="354" t="str">
        <f>IF(ISBLANK(INDEX('Policy Characteristics'!A:A,MATCH($C1484,'Policy Characteristics'!$C:$C,0))),"",INDEX('Policy Characteristics'!A:A,MATCH($C1484,'Policy Characteristics'!$C:$C,0)))</f>
        <v>Industry</v>
      </c>
      <c r="B1484" s="366" t="str">
        <f>IF(ISBLANK(INDEX('Policy Characteristics'!B:B,MATCH($C1484,'Policy Characteristics'!$C:$C,0))),"",INDEX('Policy Characteristics'!B:B,MATCH($C1484,'Policy Characteristics'!$C:$C,0)))</f>
        <v>Industry Energy Efficiency Standards</v>
      </c>
      <c r="C1484" s="354" t="str">
        <f t="shared" si="52"/>
        <v>Percentage Improvement in Eqpt Efficiency Standards above BAU</v>
      </c>
      <c r="D1484" s="348" t="s">
        <v>812</v>
      </c>
      <c r="E1484" s="253" t="s">
        <v>861</v>
      </c>
      <c r="F1484" t="s">
        <v>813</v>
      </c>
      <c r="G1484" s="253" t="s">
        <v>862</v>
      </c>
      <c r="H1484" s="18">
        <v>1102</v>
      </c>
      <c r="I1484" s="367" t="s">
        <v>670</v>
      </c>
      <c r="J1484" s="368" t="str">
        <f>IF(ISBLANK(INDEX('Policy Characteristics'!D:D,MATCH($C1484,'Policy Characteristics'!$C:$C,0))),"",INDEX('Policy Characteristics'!D:D,MATCH($C1484,'Policy Characteristics'!$C:$C,0)))</f>
        <v>Industry Energy Efficiency Standards</v>
      </c>
      <c r="K1484" s="354" t="str">
        <f>IF(ISBLANK(INDEX('Policy Characteristics'!E:E,MATCH($C1484,'Policy Characteristics'!$C:$C,0))),"",INDEX('Policy Characteristics'!E:E,MATCH($C1484,'Policy Characteristics'!$C:$C,0)))</f>
        <v>indst efficiency standards</v>
      </c>
      <c r="L1484" s="222">
        <f>IF(ISBLANK(INDEX('Policy Characteristics'!F:F,MATCH($C1484,'Policy Characteristics'!$C:$C,0))),"",INDEX('Policy Characteristics'!F:F,MATCH($C1484,'Policy Characteristics'!$C:$C,0)))</f>
        <v>0</v>
      </c>
      <c r="M1484" s="222">
        <f>IF(ISBLANK(INDEX('Policy Characteristics'!G:G,MATCH($C1484,'Policy Characteristics'!$C:$C,0))),"",INDEX('Policy Characteristics'!G:G,MATCH($C1484,'Policy Characteristics'!$C:$C,0)))</f>
        <v>0.25</v>
      </c>
      <c r="N1484" s="222">
        <f>IF(ISBLANK(INDEX('Policy Characteristics'!H:H,MATCH($C1484,'Policy Characteristics'!$C:$C,0))),"",INDEX('Policy Characteristics'!H:H,MATCH($C1484,'Policy Characteristics'!$C:$C,0)))</f>
        <v>0.01</v>
      </c>
      <c r="O1484" s="354" t="str">
        <f>IF(ISBLANK(INDEX('Policy Characteristics'!I:I,MATCH($C1484,'Policy Characteristics'!$C:$C,0))),"",INDEX('Policy Characteristics'!I:I,MATCH($C1484,'Policy Characteristics'!$C:$C,0)))</f>
        <v>% reduction in energy use</v>
      </c>
      <c r="P1484" s="354"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4" s="354" t="str">
        <f>IF(ISBLANK(INDEX('Policy Characteristics'!K:K,MATCH($C1484,'Policy Characteristics'!$C:$C,0))),"",INDEX('Policy Characteristics'!K:K,MATCH($C1484,'Policy Characteristics'!$C:$C,0)))</f>
        <v>industry-ag-main.html#eff-stds</v>
      </c>
      <c r="R1484" s="354" t="str">
        <f>IF(ISBLANK(INDEX('Policy Characteristics'!L:L,MATCH($C1484,'Policy Characteristics'!$C:$C,0))),"",INDEX('Policy Characteristics'!L:L,MATCH($C1484,'Policy Characteristics'!$C:$C,0)))</f>
        <v>industry-energy-efficiency-standards.html</v>
      </c>
    </row>
    <row r="1485" spans="1:18" s="354" customFormat="1" ht="19.899999999999999" customHeight="1">
      <c r="A1485" s="354" t="str">
        <f>IF(ISBLANK(INDEX('Policy Characteristics'!A:A,MATCH($C1485,'Policy Characteristics'!$C:$C,0))),"",INDEX('Policy Characteristics'!A:A,MATCH($C1485,'Policy Characteristics'!$C:$C,0)))</f>
        <v>Industry</v>
      </c>
      <c r="B1485" s="366" t="str">
        <f>IF(ISBLANK(INDEX('Policy Characteristics'!B:B,MATCH($C1485,'Policy Characteristics'!$C:$C,0))),"",INDEX('Policy Characteristics'!B:B,MATCH($C1485,'Policy Characteristics'!$C:$C,0)))</f>
        <v>Industry Energy Efficiency Standards</v>
      </c>
      <c r="C1485" s="354" t="str">
        <f t="shared" si="52"/>
        <v>Percentage Improvement in Eqpt Efficiency Standards above BAU</v>
      </c>
      <c r="D1485" s="348" t="s">
        <v>812</v>
      </c>
      <c r="E1485" s="253" t="s">
        <v>863</v>
      </c>
      <c r="F1485" t="s">
        <v>813</v>
      </c>
      <c r="G1485" s="253" t="s">
        <v>864</v>
      </c>
      <c r="H1485" s="18">
        <v>1103</v>
      </c>
      <c r="I1485" s="367" t="s">
        <v>680</v>
      </c>
      <c r="J1485" s="368" t="str">
        <f>IF(ISBLANK(INDEX('Policy Characteristics'!D:D,MATCH($C1485,'Policy Characteristics'!$C:$C,0))),"",INDEX('Policy Characteristics'!D:D,MATCH($C1485,'Policy Characteristics'!$C:$C,0)))</f>
        <v>Industry Energy Efficiency Standards</v>
      </c>
      <c r="K1485" s="354" t="str">
        <f>IF(ISBLANK(INDEX('Policy Characteristics'!E:E,MATCH($C1485,'Policy Characteristics'!$C:$C,0))),"",INDEX('Policy Characteristics'!E:E,MATCH($C1485,'Policy Characteristics'!$C:$C,0)))</f>
        <v>indst efficiency standards</v>
      </c>
      <c r="L1485" s="222">
        <f>IF(ISBLANK(INDEX('Policy Characteristics'!F:F,MATCH($C1485,'Policy Characteristics'!$C:$C,0))),"",INDEX('Policy Characteristics'!F:F,MATCH($C1485,'Policy Characteristics'!$C:$C,0)))</f>
        <v>0</v>
      </c>
      <c r="M1485" s="222">
        <f>IF(ISBLANK(INDEX('Policy Characteristics'!G:G,MATCH($C1485,'Policy Characteristics'!$C:$C,0))),"",INDEX('Policy Characteristics'!G:G,MATCH($C1485,'Policy Characteristics'!$C:$C,0)))</f>
        <v>0.25</v>
      </c>
      <c r="N1485" s="222">
        <f>IF(ISBLANK(INDEX('Policy Characteristics'!H:H,MATCH($C1485,'Policy Characteristics'!$C:$C,0))),"",INDEX('Policy Characteristics'!H:H,MATCH($C1485,'Policy Characteristics'!$C:$C,0)))</f>
        <v>0.01</v>
      </c>
      <c r="O1485" s="354" t="str">
        <f>IF(ISBLANK(INDEX('Policy Characteristics'!I:I,MATCH($C1485,'Policy Characteristics'!$C:$C,0))),"",INDEX('Policy Characteristics'!I:I,MATCH($C1485,'Policy Characteristics'!$C:$C,0)))</f>
        <v>% reduction in energy use</v>
      </c>
      <c r="P1485" s="354"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5" s="354" t="str">
        <f>IF(ISBLANK(INDEX('Policy Characteristics'!K:K,MATCH($C1485,'Policy Characteristics'!$C:$C,0))),"",INDEX('Policy Characteristics'!K:K,MATCH($C1485,'Policy Characteristics'!$C:$C,0)))</f>
        <v>industry-ag-main.html#eff-stds</v>
      </c>
      <c r="R1485" s="354" t="str">
        <f>IF(ISBLANK(INDEX('Policy Characteristics'!L:L,MATCH($C1485,'Policy Characteristics'!$C:$C,0))),"",INDEX('Policy Characteristics'!L:L,MATCH($C1485,'Policy Characteristics'!$C:$C,0)))</f>
        <v>industry-energy-efficiency-standards.html</v>
      </c>
    </row>
    <row r="1486" spans="1:18" s="354" customFormat="1" ht="19.899999999999999" customHeight="1">
      <c r="A1486" s="354" t="str">
        <f>IF(ISBLANK(INDEX('Policy Characteristics'!A:A,MATCH($C1486,'Policy Characteristics'!$C:$C,0))),"",INDEX('Policy Characteristics'!A:A,MATCH($C1486,'Policy Characteristics'!$C:$C,0)))</f>
        <v>Industry</v>
      </c>
      <c r="B1486" s="366" t="str">
        <f>IF(ISBLANK(INDEX('Policy Characteristics'!B:B,MATCH($C1486,'Policy Characteristics'!$C:$C,0))),"",INDEX('Policy Characteristics'!B:B,MATCH($C1486,'Policy Characteristics'!$C:$C,0)))</f>
        <v>Industry Energy Efficiency Standards</v>
      </c>
      <c r="C1486" s="354" t="str">
        <f t="shared" si="52"/>
        <v>Percentage Improvement in Eqpt Efficiency Standards above BAU</v>
      </c>
      <c r="D1486" s="348" t="s">
        <v>812</v>
      </c>
      <c r="E1486" s="253" t="s">
        <v>865</v>
      </c>
      <c r="F1486" t="s">
        <v>813</v>
      </c>
      <c r="G1486" s="253" t="s">
        <v>866</v>
      </c>
      <c r="H1486" s="18">
        <v>1104</v>
      </c>
      <c r="I1486" s="367" t="s">
        <v>680</v>
      </c>
      <c r="J1486" s="368" t="str">
        <f>IF(ISBLANK(INDEX('Policy Characteristics'!D:D,MATCH($C1486,'Policy Characteristics'!$C:$C,0))),"",INDEX('Policy Characteristics'!D:D,MATCH($C1486,'Policy Characteristics'!$C:$C,0)))</f>
        <v>Industry Energy Efficiency Standards</v>
      </c>
      <c r="K1486" s="354" t="str">
        <f>IF(ISBLANK(INDEX('Policy Characteristics'!E:E,MATCH($C1486,'Policy Characteristics'!$C:$C,0))),"",INDEX('Policy Characteristics'!E:E,MATCH($C1486,'Policy Characteristics'!$C:$C,0)))</f>
        <v>indst efficiency standards</v>
      </c>
      <c r="L1486" s="222">
        <f>IF(ISBLANK(INDEX('Policy Characteristics'!F:F,MATCH($C1486,'Policy Characteristics'!$C:$C,0))),"",INDEX('Policy Characteristics'!F:F,MATCH($C1486,'Policy Characteristics'!$C:$C,0)))</f>
        <v>0</v>
      </c>
      <c r="M1486" s="222">
        <f>IF(ISBLANK(INDEX('Policy Characteristics'!G:G,MATCH($C1486,'Policy Characteristics'!$C:$C,0))),"",INDEX('Policy Characteristics'!G:G,MATCH($C1486,'Policy Characteristics'!$C:$C,0)))</f>
        <v>0.25</v>
      </c>
      <c r="N1486" s="222">
        <f>IF(ISBLANK(INDEX('Policy Characteristics'!H:H,MATCH($C1486,'Policy Characteristics'!$C:$C,0))),"",INDEX('Policy Characteristics'!H:H,MATCH($C1486,'Policy Characteristics'!$C:$C,0)))</f>
        <v>0.01</v>
      </c>
      <c r="O1486" s="354" t="str">
        <f>IF(ISBLANK(INDEX('Policy Characteristics'!I:I,MATCH($C1486,'Policy Characteristics'!$C:$C,0))),"",INDEX('Policy Characteristics'!I:I,MATCH($C1486,'Policy Characteristics'!$C:$C,0)))</f>
        <v>% reduction in energy use</v>
      </c>
      <c r="P1486" s="354"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6" s="354" t="str">
        <f>IF(ISBLANK(INDEX('Policy Characteristics'!K:K,MATCH($C1486,'Policy Characteristics'!$C:$C,0))),"",INDEX('Policy Characteristics'!K:K,MATCH($C1486,'Policy Characteristics'!$C:$C,0)))</f>
        <v>industry-ag-main.html#eff-stds</v>
      </c>
      <c r="R1486" s="354" t="str">
        <f>IF(ISBLANK(INDEX('Policy Characteristics'!L:L,MATCH($C1486,'Policy Characteristics'!$C:$C,0))),"",INDEX('Policy Characteristics'!L:L,MATCH($C1486,'Policy Characteristics'!$C:$C,0)))</f>
        <v>industry-energy-efficiency-standards.html</v>
      </c>
    </row>
    <row r="1487" spans="1:18" s="354" customFormat="1" ht="19.899999999999999" customHeight="1">
      <c r="A1487" s="354" t="str">
        <f>IF(ISBLANK(INDEX('Policy Characteristics'!A:A,MATCH($C1487,'Policy Characteristics'!$C:$C,0))),"",INDEX('Policy Characteristics'!A:A,MATCH($C1487,'Policy Characteristics'!$C:$C,0)))</f>
        <v>Industry</v>
      </c>
      <c r="B1487" s="366" t="str">
        <f>IF(ISBLANK(INDEX('Policy Characteristics'!B:B,MATCH($C1487,'Policy Characteristics'!$C:$C,0))),"",INDEX('Policy Characteristics'!B:B,MATCH($C1487,'Policy Characteristics'!$C:$C,0)))</f>
        <v>Industry Energy Efficiency Standards</v>
      </c>
      <c r="C1487" s="354" t="str">
        <f t="shared" si="52"/>
        <v>Percentage Improvement in Eqpt Efficiency Standards above BAU</v>
      </c>
      <c r="D1487" s="348" t="s">
        <v>812</v>
      </c>
      <c r="E1487" s="253" t="s">
        <v>867</v>
      </c>
      <c r="F1487" t="s">
        <v>813</v>
      </c>
      <c r="G1487" s="253" t="s">
        <v>868</v>
      </c>
      <c r="H1487" s="18">
        <v>1105</v>
      </c>
      <c r="I1487" s="367" t="s">
        <v>670</v>
      </c>
      <c r="J1487" s="368" t="str">
        <f>IF(ISBLANK(INDEX('Policy Characteristics'!D:D,MATCH($C1487,'Policy Characteristics'!$C:$C,0))),"",INDEX('Policy Characteristics'!D:D,MATCH($C1487,'Policy Characteristics'!$C:$C,0)))</f>
        <v>Industry Energy Efficiency Standards</v>
      </c>
      <c r="K1487" s="354" t="str">
        <f>IF(ISBLANK(INDEX('Policy Characteristics'!E:E,MATCH($C1487,'Policy Characteristics'!$C:$C,0))),"",INDEX('Policy Characteristics'!E:E,MATCH($C1487,'Policy Characteristics'!$C:$C,0)))</f>
        <v>indst efficiency standards</v>
      </c>
      <c r="L1487" s="222">
        <f>IF(ISBLANK(INDEX('Policy Characteristics'!F:F,MATCH($C1487,'Policy Characteristics'!$C:$C,0))),"",INDEX('Policy Characteristics'!F:F,MATCH($C1487,'Policy Characteristics'!$C:$C,0)))</f>
        <v>0</v>
      </c>
      <c r="M1487" s="222">
        <f>IF(ISBLANK(INDEX('Policy Characteristics'!G:G,MATCH($C1487,'Policy Characteristics'!$C:$C,0))),"",INDEX('Policy Characteristics'!G:G,MATCH($C1487,'Policy Characteristics'!$C:$C,0)))</f>
        <v>0.25</v>
      </c>
      <c r="N1487" s="222">
        <f>IF(ISBLANK(INDEX('Policy Characteristics'!H:H,MATCH($C1487,'Policy Characteristics'!$C:$C,0))),"",INDEX('Policy Characteristics'!H:H,MATCH($C1487,'Policy Characteristics'!$C:$C,0)))</f>
        <v>0.01</v>
      </c>
      <c r="O1487" s="354" t="str">
        <f>IF(ISBLANK(INDEX('Policy Characteristics'!I:I,MATCH($C1487,'Policy Characteristics'!$C:$C,0))),"",INDEX('Policy Characteristics'!I:I,MATCH($C1487,'Policy Characteristics'!$C:$C,0)))</f>
        <v>% reduction in energy use</v>
      </c>
      <c r="P1487" s="354"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7" s="354" t="str">
        <f>IF(ISBLANK(INDEX('Policy Characteristics'!K:K,MATCH($C1487,'Policy Characteristics'!$C:$C,0))),"",INDEX('Policy Characteristics'!K:K,MATCH($C1487,'Policy Characteristics'!$C:$C,0)))</f>
        <v>industry-ag-main.html#eff-stds</v>
      </c>
      <c r="R1487" s="354" t="str">
        <f>IF(ISBLANK(INDEX('Policy Characteristics'!L:L,MATCH($C1487,'Policy Characteristics'!$C:$C,0))),"",INDEX('Policy Characteristics'!L:L,MATCH($C1487,'Policy Characteristics'!$C:$C,0)))</f>
        <v>industry-energy-efficiency-standards.html</v>
      </c>
    </row>
    <row r="1488" spans="1:18" s="354" customFormat="1" ht="19.899999999999999" customHeight="1">
      <c r="A1488" s="354" t="str">
        <f>IF(ISBLANK(INDEX('Policy Characteristics'!A:A,MATCH($C1488,'Policy Characteristics'!$C:$C,0))),"",INDEX('Policy Characteristics'!A:A,MATCH($C1488,'Policy Characteristics'!$C:$C,0)))</f>
        <v>Industry</v>
      </c>
      <c r="B1488" s="366" t="str">
        <f>IF(ISBLANK(INDEX('Policy Characteristics'!B:B,MATCH($C1488,'Policy Characteristics'!$C:$C,0))),"",INDEX('Policy Characteristics'!B:B,MATCH($C1488,'Policy Characteristics'!$C:$C,0)))</f>
        <v>Industry Energy Efficiency Standards</v>
      </c>
      <c r="C1488" s="354" t="str">
        <f t="shared" si="52"/>
        <v>Percentage Improvement in Eqpt Efficiency Standards above BAU</v>
      </c>
      <c r="D1488" s="348" t="s">
        <v>812</v>
      </c>
      <c r="E1488" s="253" t="s">
        <v>869</v>
      </c>
      <c r="F1488" t="s">
        <v>813</v>
      </c>
      <c r="G1488" s="253" t="s">
        <v>870</v>
      </c>
      <c r="H1488" s="18">
        <v>1106</v>
      </c>
      <c r="I1488" s="367" t="s">
        <v>670</v>
      </c>
      <c r="J1488" s="368" t="str">
        <f>IF(ISBLANK(INDEX('Policy Characteristics'!D:D,MATCH($C1488,'Policy Characteristics'!$C:$C,0))),"",INDEX('Policy Characteristics'!D:D,MATCH($C1488,'Policy Characteristics'!$C:$C,0)))</f>
        <v>Industry Energy Efficiency Standards</v>
      </c>
      <c r="K1488" s="354" t="str">
        <f>IF(ISBLANK(INDEX('Policy Characteristics'!E:E,MATCH($C1488,'Policy Characteristics'!$C:$C,0))),"",INDEX('Policy Characteristics'!E:E,MATCH($C1488,'Policy Characteristics'!$C:$C,0)))</f>
        <v>indst efficiency standards</v>
      </c>
      <c r="L1488" s="222">
        <f>IF(ISBLANK(INDEX('Policy Characteristics'!F:F,MATCH($C1488,'Policy Characteristics'!$C:$C,0))),"",INDEX('Policy Characteristics'!F:F,MATCH($C1488,'Policy Characteristics'!$C:$C,0)))</f>
        <v>0</v>
      </c>
      <c r="M1488" s="222">
        <f>IF(ISBLANK(INDEX('Policy Characteristics'!G:G,MATCH($C1488,'Policy Characteristics'!$C:$C,0))),"",INDEX('Policy Characteristics'!G:G,MATCH($C1488,'Policy Characteristics'!$C:$C,0)))</f>
        <v>0.25</v>
      </c>
      <c r="N1488" s="222">
        <f>IF(ISBLANK(INDEX('Policy Characteristics'!H:H,MATCH($C1488,'Policy Characteristics'!$C:$C,0))),"",INDEX('Policy Characteristics'!H:H,MATCH($C1488,'Policy Characteristics'!$C:$C,0)))</f>
        <v>0.01</v>
      </c>
      <c r="O1488" s="354" t="str">
        <f>IF(ISBLANK(INDEX('Policy Characteristics'!I:I,MATCH($C1488,'Policy Characteristics'!$C:$C,0))),"",INDEX('Policy Characteristics'!I:I,MATCH($C1488,'Policy Characteristics'!$C:$C,0)))</f>
        <v>% reduction in energy use</v>
      </c>
      <c r="P1488" s="354"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8" s="354" t="str">
        <f>IF(ISBLANK(INDEX('Policy Characteristics'!K:K,MATCH($C1488,'Policy Characteristics'!$C:$C,0))),"",INDEX('Policy Characteristics'!K:K,MATCH($C1488,'Policy Characteristics'!$C:$C,0)))</f>
        <v>industry-ag-main.html#eff-stds</v>
      </c>
      <c r="R1488" s="354" t="str">
        <f>IF(ISBLANK(INDEX('Policy Characteristics'!L:L,MATCH($C1488,'Policy Characteristics'!$C:$C,0))),"",INDEX('Policy Characteristics'!L:L,MATCH($C1488,'Policy Characteristics'!$C:$C,0)))</f>
        <v>industry-energy-efficiency-standards.html</v>
      </c>
    </row>
    <row r="1489" spans="1:18" s="354" customFormat="1" ht="19.899999999999999" customHeight="1">
      <c r="A1489" s="354" t="str">
        <f>IF(ISBLANK(INDEX('Policy Characteristics'!A:A,MATCH($C1489,'Policy Characteristics'!$C:$C,0))),"",INDEX('Policy Characteristics'!A:A,MATCH($C1489,'Policy Characteristics'!$C:$C,0)))</f>
        <v>Industry</v>
      </c>
      <c r="B1489" s="366" t="str">
        <f>IF(ISBLANK(INDEX('Policy Characteristics'!B:B,MATCH($C1489,'Policy Characteristics'!$C:$C,0))),"",INDEX('Policy Characteristics'!B:B,MATCH($C1489,'Policy Characteristics'!$C:$C,0)))</f>
        <v>Industry Energy Efficiency Standards</v>
      </c>
      <c r="C1489" s="354" t="str">
        <f t="shared" si="52"/>
        <v>Percentage Improvement in Eqpt Efficiency Standards above BAU</v>
      </c>
      <c r="D1489" s="348" t="s">
        <v>812</v>
      </c>
      <c r="E1489" s="253" t="s">
        <v>871</v>
      </c>
      <c r="F1489" t="s">
        <v>813</v>
      </c>
      <c r="G1489" s="253" t="s">
        <v>872</v>
      </c>
      <c r="H1489" s="18">
        <v>1107</v>
      </c>
      <c r="I1489" s="367" t="s">
        <v>680</v>
      </c>
      <c r="J1489" s="368" t="str">
        <f>IF(ISBLANK(INDEX('Policy Characteristics'!D:D,MATCH($C1489,'Policy Characteristics'!$C:$C,0))),"",INDEX('Policy Characteristics'!D:D,MATCH($C1489,'Policy Characteristics'!$C:$C,0)))</f>
        <v>Industry Energy Efficiency Standards</v>
      </c>
      <c r="K1489" s="354" t="str">
        <f>IF(ISBLANK(INDEX('Policy Characteristics'!E:E,MATCH($C1489,'Policy Characteristics'!$C:$C,0))),"",INDEX('Policy Characteristics'!E:E,MATCH($C1489,'Policy Characteristics'!$C:$C,0)))</f>
        <v>indst efficiency standards</v>
      </c>
      <c r="L1489" s="222">
        <f>IF(ISBLANK(INDEX('Policy Characteristics'!F:F,MATCH($C1489,'Policy Characteristics'!$C:$C,0))),"",INDEX('Policy Characteristics'!F:F,MATCH($C1489,'Policy Characteristics'!$C:$C,0)))</f>
        <v>0</v>
      </c>
      <c r="M1489" s="222">
        <f>IF(ISBLANK(INDEX('Policy Characteristics'!G:G,MATCH($C1489,'Policy Characteristics'!$C:$C,0))),"",INDEX('Policy Characteristics'!G:G,MATCH($C1489,'Policy Characteristics'!$C:$C,0)))</f>
        <v>0.25</v>
      </c>
      <c r="N1489" s="222">
        <f>IF(ISBLANK(INDEX('Policy Characteristics'!H:H,MATCH($C1489,'Policy Characteristics'!$C:$C,0))),"",INDEX('Policy Characteristics'!H:H,MATCH($C1489,'Policy Characteristics'!$C:$C,0)))</f>
        <v>0.01</v>
      </c>
      <c r="O1489" s="354" t="str">
        <f>IF(ISBLANK(INDEX('Policy Characteristics'!I:I,MATCH($C1489,'Policy Characteristics'!$C:$C,0))),"",INDEX('Policy Characteristics'!I:I,MATCH($C1489,'Policy Characteristics'!$C:$C,0)))</f>
        <v>% reduction in energy use</v>
      </c>
      <c r="P1489" s="354"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9" s="354" t="str">
        <f>IF(ISBLANK(INDEX('Policy Characteristics'!K:K,MATCH($C1489,'Policy Characteristics'!$C:$C,0))),"",INDEX('Policy Characteristics'!K:K,MATCH($C1489,'Policy Characteristics'!$C:$C,0)))</f>
        <v>industry-ag-main.html#eff-stds</v>
      </c>
      <c r="R1489" s="354" t="str">
        <f>IF(ISBLANK(INDEX('Policy Characteristics'!L:L,MATCH($C1489,'Policy Characteristics'!$C:$C,0))),"",INDEX('Policy Characteristics'!L:L,MATCH($C1489,'Policy Characteristics'!$C:$C,0)))</f>
        <v>industry-energy-efficiency-standards.html</v>
      </c>
    </row>
    <row r="1490" spans="1:18" s="354" customFormat="1" ht="19.899999999999999" customHeight="1">
      <c r="A1490" s="354" t="str">
        <f>IF(ISBLANK(INDEX('Policy Characteristics'!A:A,MATCH($C1490,'Policy Characteristics'!$C:$C,0))),"",INDEX('Policy Characteristics'!A:A,MATCH($C1490,'Policy Characteristics'!$C:$C,0)))</f>
        <v>Industry</v>
      </c>
      <c r="B1490" s="366" t="str">
        <f>IF(ISBLANK(INDEX('Policy Characteristics'!B:B,MATCH($C1490,'Policy Characteristics'!$C:$C,0))),"",INDEX('Policy Characteristics'!B:B,MATCH($C1490,'Policy Characteristics'!$C:$C,0)))</f>
        <v>Industry Energy Efficiency Standards</v>
      </c>
      <c r="C1490" s="354" t="str">
        <f t="shared" si="52"/>
        <v>Percentage Improvement in Eqpt Efficiency Standards above BAU</v>
      </c>
      <c r="D1490" s="348" t="s">
        <v>814</v>
      </c>
      <c r="E1490" s="253" t="s">
        <v>853</v>
      </c>
      <c r="F1490" t="s">
        <v>815</v>
      </c>
      <c r="G1490" s="253" t="s">
        <v>854</v>
      </c>
      <c r="H1490" s="18">
        <v>1108</v>
      </c>
      <c r="I1490" s="367" t="s">
        <v>670</v>
      </c>
      <c r="J1490" s="368" t="str">
        <f>IF(ISBLANK(INDEX('Policy Characteristics'!D:D,MATCH($C1490,'Policy Characteristics'!$C:$C,0))),"",INDEX('Policy Characteristics'!D:D,MATCH($C1490,'Policy Characteristics'!$C:$C,0)))</f>
        <v>Industry Energy Efficiency Standards</v>
      </c>
      <c r="K1490" s="354" t="str">
        <f>IF(ISBLANK(INDEX('Policy Characteristics'!E:E,MATCH($C1490,'Policy Characteristics'!$C:$C,0))),"",INDEX('Policy Characteristics'!E:E,MATCH($C1490,'Policy Characteristics'!$C:$C,0)))</f>
        <v>indst efficiency standards</v>
      </c>
      <c r="L1490" s="222">
        <f>IF(ISBLANK(INDEX('Policy Characteristics'!F:F,MATCH($C1490,'Policy Characteristics'!$C:$C,0))),"",INDEX('Policy Characteristics'!F:F,MATCH($C1490,'Policy Characteristics'!$C:$C,0)))</f>
        <v>0</v>
      </c>
      <c r="M1490" s="222">
        <f>IF(ISBLANK(INDEX('Policy Characteristics'!G:G,MATCH($C1490,'Policy Characteristics'!$C:$C,0))),"",INDEX('Policy Characteristics'!G:G,MATCH($C1490,'Policy Characteristics'!$C:$C,0)))</f>
        <v>0.25</v>
      </c>
      <c r="N1490" s="222">
        <f>IF(ISBLANK(INDEX('Policy Characteristics'!H:H,MATCH($C1490,'Policy Characteristics'!$C:$C,0))),"",INDEX('Policy Characteristics'!H:H,MATCH($C1490,'Policy Characteristics'!$C:$C,0)))</f>
        <v>0.01</v>
      </c>
      <c r="O1490" s="354" t="str">
        <f>IF(ISBLANK(INDEX('Policy Characteristics'!I:I,MATCH($C1490,'Policy Characteristics'!$C:$C,0))),"",INDEX('Policy Characteristics'!I:I,MATCH($C1490,'Policy Characteristics'!$C:$C,0)))</f>
        <v>% reduction in energy use</v>
      </c>
      <c r="P1490" s="354"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0" s="354" t="str">
        <f>IF(ISBLANK(INDEX('Policy Characteristics'!K:K,MATCH($C1490,'Policy Characteristics'!$C:$C,0))),"",INDEX('Policy Characteristics'!K:K,MATCH($C1490,'Policy Characteristics'!$C:$C,0)))</f>
        <v>industry-ag-main.html#eff-stds</v>
      </c>
      <c r="R1490" s="354" t="str">
        <f>IF(ISBLANK(INDEX('Policy Characteristics'!L:L,MATCH($C1490,'Policy Characteristics'!$C:$C,0))),"",INDEX('Policy Characteristics'!L:L,MATCH($C1490,'Policy Characteristics'!$C:$C,0)))</f>
        <v>industry-energy-efficiency-standards.html</v>
      </c>
    </row>
    <row r="1491" spans="1:18" s="354" customFormat="1" ht="19.899999999999999" customHeight="1">
      <c r="A1491" s="354" t="str">
        <f>IF(ISBLANK(INDEX('Policy Characteristics'!A:A,MATCH($C1491,'Policy Characteristics'!$C:$C,0))),"",INDEX('Policy Characteristics'!A:A,MATCH($C1491,'Policy Characteristics'!$C:$C,0)))</f>
        <v>Industry</v>
      </c>
      <c r="B1491" s="366" t="str">
        <f>IF(ISBLANK(INDEX('Policy Characteristics'!B:B,MATCH($C1491,'Policy Characteristics'!$C:$C,0))),"",INDEX('Policy Characteristics'!B:B,MATCH($C1491,'Policy Characteristics'!$C:$C,0)))</f>
        <v>Industry Energy Efficiency Standards</v>
      </c>
      <c r="C1491" s="354" t="str">
        <f t="shared" si="52"/>
        <v>Percentage Improvement in Eqpt Efficiency Standards above BAU</v>
      </c>
      <c r="D1491" s="348" t="s">
        <v>814</v>
      </c>
      <c r="E1491" s="253" t="s">
        <v>855</v>
      </c>
      <c r="F1491" t="s">
        <v>815</v>
      </c>
      <c r="G1491" s="253" t="s">
        <v>856</v>
      </c>
      <c r="H1491" s="18">
        <v>1109</v>
      </c>
      <c r="I1491" s="367" t="s">
        <v>680</v>
      </c>
      <c r="J1491" s="368" t="str">
        <f>IF(ISBLANK(INDEX('Policy Characteristics'!D:D,MATCH($C1491,'Policy Characteristics'!$C:$C,0))),"",INDEX('Policy Characteristics'!D:D,MATCH($C1491,'Policy Characteristics'!$C:$C,0)))</f>
        <v>Industry Energy Efficiency Standards</v>
      </c>
      <c r="K1491" s="354" t="str">
        <f>IF(ISBLANK(INDEX('Policy Characteristics'!E:E,MATCH($C1491,'Policy Characteristics'!$C:$C,0))),"",INDEX('Policy Characteristics'!E:E,MATCH($C1491,'Policy Characteristics'!$C:$C,0)))</f>
        <v>indst efficiency standards</v>
      </c>
      <c r="L1491" s="222">
        <f>IF(ISBLANK(INDEX('Policy Characteristics'!F:F,MATCH($C1491,'Policy Characteristics'!$C:$C,0))),"",INDEX('Policy Characteristics'!F:F,MATCH($C1491,'Policy Characteristics'!$C:$C,0)))</f>
        <v>0</v>
      </c>
      <c r="M1491" s="222">
        <f>IF(ISBLANK(INDEX('Policy Characteristics'!G:G,MATCH($C1491,'Policy Characteristics'!$C:$C,0))),"",INDEX('Policy Characteristics'!G:G,MATCH($C1491,'Policy Characteristics'!$C:$C,0)))</f>
        <v>0.25</v>
      </c>
      <c r="N1491" s="222">
        <f>IF(ISBLANK(INDEX('Policy Characteristics'!H:H,MATCH($C1491,'Policy Characteristics'!$C:$C,0))),"",INDEX('Policy Characteristics'!H:H,MATCH($C1491,'Policy Characteristics'!$C:$C,0)))</f>
        <v>0.01</v>
      </c>
      <c r="O1491" s="354" t="str">
        <f>IF(ISBLANK(INDEX('Policy Characteristics'!I:I,MATCH($C1491,'Policy Characteristics'!$C:$C,0))),"",INDEX('Policy Characteristics'!I:I,MATCH($C1491,'Policy Characteristics'!$C:$C,0)))</f>
        <v>% reduction in energy use</v>
      </c>
      <c r="P1491" s="354"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1" s="354" t="str">
        <f>IF(ISBLANK(INDEX('Policy Characteristics'!K:K,MATCH($C1491,'Policy Characteristics'!$C:$C,0))),"",INDEX('Policy Characteristics'!K:K,MATCH($C1491,'Policy Characteristics'!$C:$C,0)))</f>
        <v>industry-ag-main.html#eff-stds</v>
      </c>
      <c r="R1491" s="354" t="str">
        <f>IF(ISBLANK(INDEX('Policy Characteristics'!L:L,MATCH($C1491,'Policy Characteristics'!$C:$C,0))),"",INDEX('Policy Characteristics'!L:L,MATCH($C1491,'Policy Characteristics'!$C:$C,0)))</f>
        <v>industry-energy-efficiency-standards.html</v>
      </c>
    </row>
    <row r="1492" spans="1:18" s="354" customFormat="1" ht="19.899999999999999" customHeight="1">
      <c r="A1492" s="354" t="str">
        <f>IF(ISBLANK(INDEX('Policy Characteristics'!A:A,MATCH($C1492,'Policy Characteristics'!$C:$C,0))),"",INDEX('Policy Characteristics'!A:A,MATCH($C1492,'Policy Characteristics'!$C:$C,0)))</f>
        <v>Industry</v>
      </c>
      <c r="B1492" s="366" t="str">
        <f>IF(ISBLANK(INDEX('Policy Characteristics'!B:B,MATCH($C1492,'Policy Characteristics'!$C:$C,0))),"",INDEX('Policy Characteristics'!B:B,MATCH($C1492,'Policy Characteristics'!$C:$C,0)))</f>
        <v>Industry Energy Efficiency Standards</v>
      </c>
      <c r="C1492" s="354" t="str">
        <f t="shared" si="52"/>
        <v>Percentage Improvement in Eqpt Efficiency Standards above BAU</v>
      </c>
      <c r="D1492" s="348" t="s">
        <v>814</v>
      </c>
      <c r="E1492" s="253" t="s">
        <v>857</v>
      </c>
      <c r="F1492" t="s">
        <v>815</v>
      </c>
      <c r="G1492" s="253" t="s">
        <v>858</v>
      </c>
      <c r="H1492" s="18">
        <v>1110</v>
      </c>
      <c r="I1492" s="367" t="s">
        <v>670</v>
      </c>
      <c r="J1492" s="368" t="str">
        <f>IF(ISBLANK(INDEX('Policy Characteristics'!D:D,MATCH($C1492,'Policy Characteristics'!$C:$C,0))),"",INDEX('Policy Characteristics'!D:D,MATCH($C1492,'Policy Characteristics'!$C:$C,0)))</f>
        <v>Industry Energy Efficiency Standards</v>
      </c>
      <c r="K1492" s="354" t="str">
        <f>IF(ISBLANK(INDEX('Policy Characteristics'!E:E,MATCH($C1492,'Policy Characteristics'!$C:$C,0))),"",INDEX('Policy Characteristics'!E:E,MATCH($C1492,'Policy Characteristics'!$C:$C,0)))</f>
        <v>indst efficiency standards</v>
      </c>
      <c r="L1492" s="222">
        <f>IF(ISBLANK(INDEX('Policy Characteristics'!F:F,MATCH($C1492,'Policy Characteristics'!$C:$C,0))),"",INDEX('Policy Characteristics'!F:F,MATCH($C1492,'Policy Characteristics'!$C:$C,0)))</f>
        <v>0</v>
      </c>
      <c r="M1492" s="222">
        <f>IF(ISBLANK(INDEX('Policy Characteristics'!G:G,MATCH($C1492,'Policy Characteristics'!$C:$C,0))),"",INDEX('Policy Characteristics'!G:G,MATCH($C1492,'Policy Characteristics'!$C:$C,0)))</f>
        <v>0.25</v>
      </c>
      <c r="N1492" s="222">
        <f>IF(ISBLANK(INDEX('Policy Characteristics'!H:H,MATCH($C1492,'Policy Characteristics'!$C:$C,0))),"",INDEX('Policy Characteristics'!H:H,MATCH($C1492,'Policy Characteristics'!$C:$C,0)))</f>
        <v>0.01</v>
      </c>
      <c r="O1492" s="354" t="str">
        <f>IF(ISBLANK(INDEX('Policy Characteristics'!I:I,MATCH($C1492,'Policy Characteristics'!$C:$C,0))),"",INDEX('Policy Characteristics'!I:I,MATCH($C1492,'Policy Characteristics'!$C:$C,0)))</f>
        <v>% reduction in energy use</v>
      </c>
      <c r="P1492" s="354"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2" s="354" t="str">
        <f>IF(ISBLANK(INDEX('Policy Characteristics'!K:K,MATCH($C1492,'Policy Characteristics'!$C:$C,0))),"",INDEX('Policy Characteristics'!K:K,MATCH($C1492,'Policy Characteristics'!$C:$C,0)))</f>
        <v>industry-ag-main.html#eff-stds</v>
      </c>
      <c r="R1492" s="354" t="str">
        <f>IF(ISBLANK(INDEX('Policy Characteristics'!L:L,MATCH($C1492,'Policy Characteristics'!$C:$C,0))),"",INDEX('Policy Characteristics'!L:L,MATCH($C1492,'Policy Characteristics'!$C:$C,0)))</f>
        <v>industry-energy-efficiency-standards.html</v>
      </c>
    </row>
    <row r="1493" spans="1:18" s="354" customFormat="1" ht="19.899999999999999" customHeight="1">
      <c r="A1493" s="354" t="str">
        <f>IF(ISBLANK(INDEX('Policy Characteristics'!A:A,MATCH($C1493,'Policy Characteristics'!$C:$C,0))),"",INDEX('Policy Characteristics'!A:A,MATCH($C1493,'Policy Characteristics'!$C:$C,0)))</f>
        <v>Industry</v>
      </c>
      <c r="B1493" s="366" t="str">
        <f>IF(ISBLANK(INDEX('Policy Characteristics'!B:B,MATCH($C1493,'Policy Characteristics'!$C:$C,0))),"",INDEX('Policy Characteristics'!B:B,MATCH($C1493,'Policy Characteristics'!$C:$C,0)))</f>
        <v>Industry Energy Efficiency Standards</v>
      </c>
      <c r="C1493" s="354" t="str">
        <f t="shared" si="52"/>
        <v>Percentage Improvement in Eqpt Efficiency Standards above BAU</v>
      </c>
      <c r="D1493" s="348" t="s">
        <v>814</v>
      </c>
      <c r="E1493" s="253" t="s">
        <v>859</v>
      </c>
      <c r="F1493" t="s">
        <v>815</v>
      </c>
      <c r="G1493" s="253" t="s">
        <v>860</v>
      </c>
      <c r="H1493" s="18">
        <v>1111</v>
      </c>
      <c r="I1493" s="367" t="s">
        <v>680</v>
      </c>
      <c r="J1493" s="368" t="str">
        <f>IF(ISBLANK(INDEX('Policy Characteristics'!D:D,MATCH($C1493,'Policy Characteristics'!$C:$C,0))),"",INDEX('Policy Characteristics'!D:D,MATCH($C1493,'Policy Characteristics'!$C:$C,0)))</f>
        <v>Industry Energy Efficiency Standards</v>
      </c>
      <c r="K1493" s="354" t="str">
        <f>IF(ISBLANK(INDEX('Policy Characteristics'!E:E,MATCH($C1493,'Policy Characteristics'!$C:$C,0))),"",INDEX('Policy Characteristics'!E:E,MATCH($C1493,'Policy Characteristics'!$C:$C,0)))</f>
        <v>indst efficiency standards</v>
      </c>
      <c r="L1493" s="222">
        <f>IF(ISBLANK(INDEX('Policy Characteristics'!F:F,MATCH($C1493,'Policy Characteristics'!$C:$C,0))),"",INDEX('Policy Characteristics'!F:F,MATCH($C1493,'Policy Characteristics'!$C:$C,0)))</f>
        <v>0</v>
      </c>
      <c r="M1493" s="222">
        <f>IF(ISBLANK(INDEX('Policy Characteristics'!G:G,MATCH($C1493,'Policy Characteristics'!$C:$C,0))),"",INDEX('Policy Characteristics'!G:G,MATCH($C1493,'Policy Characteristics'!$C:$C,0)))</f>
        <v>0.25</v>
      </c>
      <c r="N1493" s="222">
        <f>IF(ISBLANK(INDEX('Policy Characteristics'!H:H,MATCH($C1493,'Policy Characteristics'!$C:$C,0))),"",INDEX('Policy Characteristics'!H:H,MATCH($C1493,'Policy Characteristics'!$C:$C,0)))</f>
        <v>0.01</v>
      </c>
      <c r="O1493" s="354" t="str">
        <f>IF(ISBLANK(INDEX('Policy Characteristics'!I:I,MATCH($C1493,'Policy Characteristics'!$C:$C,0))),"",INDEX('Policy Characteristics'!I:I,MATCH($C1493,'Policy Characteristics'!$C:$C,0)))</f>
        <v>% reduction in energy use</v>
      </c>
      <c r="P1493" s="354"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3" s="354" t="str">
        <f>IF(ISBLANK(INDEX('Policy Characteristics'!K:K,MATCH($C1493,'Policy Characteristics'!$C:$C,0))),"",INDEX('Policy Characteristics'!K:K,MATCH($C1493,'Policy Characteristics'!$C:$C,0)))</f>
        <v>industry-ag-main.html#eff-stds</v>
      </c>
      <c r="R1493" s="354" t="str">
        <f>IF(ISBLANK(INDEX('Policy Characteristics'!L:L,MATCH($C1493,'Policy Characteristics'!$C:$C,0))),"",INDEX('Policy Characteristics'!L:L,MATCH($C1493,'Policy Characteristics'!$C:$C,0)))</f>
        <v>industry-energy-efficiency-standards.html</v>
      </c>
    </row>
    <row r="1494" spans="1:18" s="354" customFormat="1" ht="19.899999999999999" customHeight="1">
      <c r="A1494" s="354" t="str">
        <f>IF(ISBLANK(INDEX('Policy Characteristics'!A:A,MATCH($C1494,'Policy Characteristics'!$C:$C,0))),"",INDEX('Policy Characteristics'!A:A,MATCH($C1494,'Policy Characteristics'!$C:$C,0)))</f>
        <v>Industry</v>
      </c>
      <c r="B1494" s="366" t="str">
        <f>IF(ISBLANK(INDEX('Policy Characteristics'!B:B,MATCH($C1494,'Policy Characteristics'!$C:$C,0))),"",INDEX('Policy Characteristics'!B:B,MATCH($C1494,'Policy Characteristics'!$C:$C,0)))</f>
        <v>Industry Energy Efficiency Standards</v>
      </c>
      <c r="C1494" s="354" t="str">
        <f t="shared" si="52"/>
        <v>Percentage Improvement in Eqpt Efficiency Standards above BAU</v>
      </c>
      <c r="D1494" s="348" t="s">
        <v>814</v>
      </c>
      <c r="E1494" s="253" t="s">
        <v>861</v>
      </c>
      <c r="F1494" t="s">
        <v>815</v>
      </c>
      <c r="G1494" s="253" t="s">
        <v>862</v>
      </c>
      <c r="H1494" s="18">
        <v>1112</v>
      </c>
      <c r="I1494" s="367" t="s">
        <v>670</v>
      </c>
      <c r="J1494" s="368" t="str">
        <f>IF(ISBLANK(INDEX('Policy Characteristics'!D:D,MATCH($C1494,'Policy Characteristics'!$C:$C,0))),"",INDEX('Policy Characteristics'!D:D,MATCH($C1494,'Policy Characteristics'!$C:$C,0)))</f>
        <v>Industry Energy Efficiency Standards</v>
      </c>
      <c r="K1494" s="354" t="str">
        <f>IF(ISBLANK(INDEX('Policy Characteristics'!E:E,MATCH($C1494,'Policy Characteristics'!$C:$C,0))),"",INDEX('Policy Characteristics'!E:E,MATCH($C1494,'Policy Characteristics'!$C:$C,0)))</f>
        <v>indst efficiency standards</v>
      </c>
      <c r="L1494" s="222">
        <f>IF(ISBLANK(INDEX('Policy Characteristics'!F:F,MATCH($C1494,'Policy Characteristics'!$C:$C,0))),"",INDEX('Policy Characteristics'!F:F,MATCH($C1494,'Policy Characteristics'!$C:$C,0)))</f>
        <v>0</v>
      </c>
      <c r="M1494" s="222">
        <f>IF(ISBLANK(INDEX('Policy Characteristics'!G:G,MATCH($C1494,'Policy Characteristics'!$C:$C,0))),"",INDEX('Policy Characteristics'!G:G,MATCH($C1494,'Policy Characteristics'!$C:$C,0)))</f>
        <v>0.25</v>
      </c>
      <c r="N1494" s="222">
        <f>IF(ISBLANK(INDEX('Policy Characteristics'!H:H,MATCH($C1494,'Policy Characteristics'!$C:$C,0))),"",INDEX('Policy Characteristics'!H:H,MATCH($C1494,'Policy Characteristics'!$C:$C,0)))</f>
        <v>0.01</v>
      </c>
      <c r="O1494" s="354" t="str">
        <f>IF(ISBLANK(INDEX('Policy Characteristics'!I:I,MATCH($C1494,'Policy Characteristics'!$C:$C,0))),"",INDEX('Policy Characteristics'!I:I,MATCH($C1494,'Policy Characteristics'!$C:$C,0)))</f>
        <v>% reduction in energy use</v>
      </c>
      <c r="P1494" s="354"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4" s="354" t="str">
        <f>IF(ISBLANK(INDEX('Policy Characteristics'!K:K,MATCH($C1494,'Policy Characteristics'!$C:$C,0))),"",INDEX('Policy Characteristics'!K:K,MATCH($C1494,'Policy Characteristics'!$C:$C,0)))</f>
        <v>industry-ag-main.html#eff-stds</v>
      </c>
      <c r="R1494" s="354" t="str">
        <f>IF(ISBLANK(INDEX('Policy Characteristics'!L:L,MATCH($C1494,'Policy Characteristics'!$C:$C,0))),"",INDEX('Policy Characteristics'!L:L,MATCH($C1494,'Policy Characteristics'!$C:$C,0)))</f>
        <v>industry-energy-efficiency-standards.html</v>
      </c>
    </row>
    <row r="1495" spans="1:18" s="354" customFormat="1" ht="19.899999999999999" customHeight="1">
      <c r="A1495" s="354" t="str">
        <f>IF(ISBLANK(INDEX('Policy Characteristics'!A:A,MATCH($C1495,'Policy Characteristics'!$C:$C,0))),"",INDEX('Policy Characteristics'!A:A,MATCH($C1495,'Policy Characteristics'!$C:$C,0)))</f>
        <v>Industry</v>
      </c>
      <c r="B1495" s="366" t="str">
        <f>IF(ISBLANK(INDEX('Policy Characteristics'!B:B,MATCH($C1495,'Policy Characteristics'!$C:$C,0))),"",INDEX('Policy Characteristics'!B:B,MATCH($C1495,'Policy Characteristics'!$C:$C,0)))</f>
        <v>Industry Energy Efficiency Standards</v>
      </c>
      <c r="C1495" s="354" t="str">
        <f t="shared" si="52"/>
        <v>Percentage Improvement in Eqpt Efficiency Standards above BAU</v>
      </c>
      <c r="D1495" s="348" t="s">
        <v>814</v>
      </c>
      <c r="E1495" s="253" t="s">
        <v>863</v>
      </c>
      <c r="F1495" t="s">
        <v>815</v>
      </c>
      <c r="G1495" s="253" t="s">
        <v>864</v>
      </c>
      <c r="H1495" s="18">
        <v>1113</v>
      </c>
      <c r="I1495" s="367" t="s">
        <v>680</v>
      </c>
      <c r="J1495" s="368" t="str">
        <f>IF(ISBLANK(INDEX('Policy Characteristics'!D:D,MATCH($C1495,'Policy Characteristics'!$C:$C,0))),"",INDEX('Policy Characteristics'!D:D,MATCH($C1495,'Policy Characteristics'!$C:$C,0)))</f>
        <v>Industry Energy Efficiency Standards</v>
      </c>
      <c r="K1495" s="354" t="str">
        <f>IF(ISBLANK(INDEX('Policy Characteristics'!E:E,MATCH($C1495,'Policy Characteristics'!$C:$C,0))),"",INDEX('Policy Characteristics'!E:E,MATCH($C1495,'Policy Characteristics'!$C:$C,0)))</f>
        <v>indst efficiency standards</v>
      </c>
      <c r="L1495" s="222">
        <f>IF(ISBLANK(INDEX('Policy Characteristics'!F:F,MATCH($C1495,'Policy Characteristics'!$C:$C,0))),"",INDEX('Policy Characteristics'!F:F,MATCH($C1495,'Policy Characteristics'!$C:$C,0)))</f>
        <v>0</v>
      </c>
      <c r="M1495" s="222">
        <f>IF(ISBLANK(INDEX('Policy Characteristics'!G:G,MATCH($C1495,'Policy Characteristics'!$C:$C,0))),"",INDEX('Policy Characteristics'!G:G,MATCH($C1495,'Policy Characteristics'!$C:$C,0)))</f>
        <v>0.25</v>
      </c>
      <c r="N1495" s="222">
        <f>IF(ISBLANK(INDEX('Policy Characteristics'!H:H,MATCH($C1495,'Policy Characteristics'!$C:$C,0))),"",INDEX('Policy Characteristics'!H:H,MATCH($C1495,'Policy Characteristics'!$C:$C,0)))</f>
        <v>0.01</v>
      </c>
      <c r="O1495" s="354" t="str">
        <f>IF(ISBLANK(INDEX('Policy Characteristics'!I:I,MATCH($C1495,'Policy Characteristics'!$C:$C,0))),"",INDEX('Policy Characteristics'!I:I,MATCH($C1495,'Policy Characteristics'!$C:$C,0)))</f>
        <v>% reduction in energy use</v>
      </c>
      <c r="P1495" s="354"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5" s="354" t="str">
        <f>IF(ISBLANK(INDEX('Policy Characteristics'!K:K,MATCH($C1495,'Policy Characteristics'!$C:$C,0))),"",INDEX('Policy Characteristics'!K:K,MATCH($C1495,'Policy Characteristics'!$C:$C,0)))</f>
        <v>industry-ag-main.html#eff-stds</v>
      </c>
      <c r="R1495" s="354" t="str">
        <f>IF(ISBLANK(INDEX('Policy Characteristics'!L:L,MATCH($C1495,'Policy Characteristics'!$C:$C,0))),"",INDEX('Policy Characteristics'!L:L,MATCH($C1495,'Policy Characteristics'!$C:$C,0)))</f>
        <v>industry-energy-efficiency-standards.html</v>
      </c>
    </row>
    <row r="1496" spans="1:18" s="354" customFormat="1" ht="19.899999999999999" customHeight="1">
      <c r="A1496" s="354" t="str">
        <f>IF(ISBLANK(INDEX('Policy Characteristics'!A:A,MATCH($C1496,'Policy Characteristics'!$C:$C,0))),"",INDEX('Policy Characteristics'!A:A,MATCH($C1496,'Policy Characteristics'!$C:$C,0)))</f>
        <v>Industry</v>
      </c>
      <c r="B1496" s="366" t="str">
        <f>IF(ISBLANK(INDEX('Policy Characteristics'!B:B,MATCH($C1496,'Policy Characteristics'!$C:$C,0))),"",INDEX('Policy Characteristics'!B:B,MATCH($C1496,'Policy Characteristics'!$C:$C,0)))</f>
        <v>Industry Energy Efficiency Standards</v>
      </c>
      <c r="C1496" s="354" t="str">
        <f t="shared" si="52"/>
        <v>Percentage Improvement in Eqpt Efficiency Standards above BAU</v>
      </c>
      <c r="D1496" s="348" t="s">
        <v>814</v>
      </c>
      <c r="E1496" s="253" t="s">
        <v>865</v>
      </c>
      <c r="F1496" t="s">
        <v>815</v>
      </c>
      <c r="G1496" s="253" t="s">
        <v>866</v>
      </c>
      <c r="H1496" s="18">
        <v>1114</v>
      </c>
      <c r="I1496" s="367" t="s">
        <v>680</v>
      </c>
      <c r="J1496" s="368" t="str">
        <f>IF(ISBLANK(INDEX('Policy Characteristics'!D:D,MATCH($C1496,'Policy Characteristics'!$C:$C,0))),"",INDEX('Policy Characteristics'!D:D,MATCH($C1496,'Policy Characteristics'!$C:$C,0)))</f>
        <v>Industry Energy Efficiency Standards</v>
      </c>
      <c r="K1496" s="354" t="str">
        <f>IF(ISBLANK(INDEX('Policy Characteristics'!E:E,MATCH($C1496,'Policy Characteristics'!$C:$C,0))),"",INDEX('Policy Characteristics'!E:E,MATCH($C1496,'Policy Characteristics'!$C:$C,0)))</f>
        <v>indst efficiency standards</v>
      </c>
      <c r="L1496" s="222">
        <f>IF(ISBLANK(INDEX('Policy Characteristics'!F:F,MATCH($C1496,'Policy Characteristics'!$C:$C,0))),"",INDEX('Policy Characteristics'!F:F,MATCH($C1496,'Policy Characteristics'!$C:$C,0)))</f>
        <v>0</v>
      </c>
      <c r="M1496" s="222">
        <f>IF(ISBLANK(INDEX('Policy Characteristics'!G:G,MATCH($C1496,'Policy Characteristics'!$C:$C,0))),"",INDEX('Policy Characteristics'!G:G,MATCH($C1496,'Policy Characteristics'!$C:$C,0)))</f>
        <v>0.25</v>
      </c>
      <c r="N1496" s="222">
        <f>IF(ISBLANK(INDEX('Policy Characteristics'!H:H,MATCH($C1496,'Policy Characteristics'!$C:$C,0))),"",INDEX('Policy Characteristics'!H:H,MATCH($C1496,'Policy Characteristics'!$C:$C,0)))</f>
        <v>0.01</v>
      </c>
      <c r="O1496" s="354" t="str">
        <f>IF(ISBLANK(INDEX('Policy Characteristics'!I:I,MATCH($C1496,'Policy Characteristics'!$C:$C,0))),"",INDEX('Policy Characteristics'!I:I,MATCH($C1496,'Policy Characteristics'!$C:$C,0)))</f>
        <v>% reduction in energy use</v>
      </c>
      <c r="P1496" s="354"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6" s="354" t="str">
        <f>IF(ISBLANK(INDEX('Policy Characteristics'!K:K,MATCH($C1496,'Policy Characteristics'!$C:$C,0))),"",INDEX('Policy Characteristics'!K:K,MATCH($C1496,'Policy Characteristics'!$C:$C,0)))</f>
        <v>industry-ag-main.html#eff-stds</v>
      </c>
      <c r="R1496" s="354" t="str">
        <f>IF(ISBLANK(INDEX('Policy Characteristics'!L:L,MATCH($C1496,'Policy Characteristics'!$C:$C,0))),"",INDEX('Policy Characteristics'!L:L,MATCH($C1496,'Policy Characteristics'!$C:$C,0)))</f>
        <v>industry-energy-efficiency-standards.html</v>
      </c>
    </row>
    <row r="1497" spans="1:18" s="354" customFormat="1" ht="19.899999999999999" customHeight="1">
      <c r="A1497" s="354" t="str">
        <f>IF(ISBLANK(INDEX('Policy Characteristics'!A:A,MATCH($C1497,'Policy Characteristics'!$C:$C,0))),"",INDEX('Policy Characteristics'!A:A,MATCH($C1497,'Policy Characteristics'!$C:$C,0)))</f>
        <v>Industry</v>
      </c>
      <c r="B1497" s="366" t="str">
        <f>IF(ISBLANK(INDEX('Policy Characteristics'!B:B,MATCH($C1497,'Policy Characteristics'!$C:$C,0))),"",INDEX('Policy Characteristics'!B:B,MATCH($C1497,'Policy Characteristics'!$C:$C,0)))</f>
        <v>Industry Energy Efficiency Standards</v>
      </c>
      <c r="C1497" s="354" t="str">
        <f t="shared" si="52"/>
        <v>Percentage Improvement in Eqpt Efficiency Standards above BAU</v>
      </c>
      <c r="D1497" s="348" t="s">
        <v>814</v>
      </c>
      <c r="E1497" s="253" t="s">
        <v>867</v>
      </c>
      <c r="F1497" t="s">
        <v>815</v>
      </c>
      <c r="G1497" s="253" t="s">
        <v>868</v>
      </c>
      <c r="H1497" s="18">
        <v>1115</v>
      </c>
      <c r="I1497" s="367" t="s">
        <v>680</v>
      </c>
      <c r="J1497" s="368" t="str">
        <f>IF(ISBLANK(INDEX('Policy Characteristics'!D:D,MATCH($C1497,'Policy Characteristics'!$C:$C,0))),"",INDEX('Policy Characteristics'!D:D,MATCH($C1497,'Policy Characteristics'!$C:$C,0)))</f>
        <v>Industry Energy Efficiency Standards</v>
      </c>
      <c r="K1497" s="354" t="str">
        <f>IF(ISBLANK(INDEX('Policy Characteristics'!E:E,MATCH($C1497,'Policy Characteristics'!$C:$C,0))),"",INDEX('Policy Characteristics'!E:E,MATCH($C1497,'Policy Characteristics'!$C:$C,0)))</f>
        <v>indst efficiency standards</v>
      </c>
      <c r="L1497" s="222">
        <f>IF(ISBLANK(INDEX('Policy Characteristics'!F:F,MATCH($C1497,'Policy Characteristics'!$C:$C,0))),"",INDEX('Policy Characteristics'!F:F,MATCH($C1497,'Policy Characteristics'!$C:$C,0)))</f>
        <v>0</v>
      </c>
      <c r="M1497" s="222">
        <f>IF(ISBLANK(INDEX('Policy Characteristics'!G:G,MATCH($C1497,'Policy Characteristics'!$C:$C,0))),"",INDEX('Policy Characteristics'!G:G,MATCH($C1497,'Policy Characteristics'!$C:$C,0)))</f>
        <v>0.25</v>
      </c>
      <c r="N1497" s="222">
        <f>IF(ISBLANK(INDEX('Policy Characteristics'!H:H,MATCH($C1497,'Policy Characteristics'!$C:$C,0))),"",INDEX('Policy Characteristics'!H:H,MATCH($C1497,'Policy Characteristics'!$C:$C,0)))</f>
        <v>0.01</v>
      </c>
      <c r="O1497" s="354" t="str">
        <f>IF(ISBLANK(INDEX('Policy Characteristics'!I:I,MATCH($C1497,'Policy Characteristics'!$C:$C,0))),"",INDEX('Policy Characteristics'!I:I,MATCH($C1497,'Policy Characteristics'!$C:$C,0)))</f>
        <v>% reduction in energy use</v>
      </c>
      <c r="P1497" s="354"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7" s="354" t="str">
        <f>IF(ISBLANK(INDEX('Policy Characteristics'!K:K,MATCH($C1497,'Policy Characteristics'!$C:$C,0))),"",INDEX('Policy Characteristics'!K:K,MATCH($C1497,'Policy Characteristics'!$C:$C,0)))</f>
        <v>industry-ag-main.html#eff-stds</v>
      </c>
      <c r="R1497" s="354" t="str">
        <f>IF(ISBLANK(INDEX('Policy Characteristics'!L:L,MATCH($C1497,'Policy Characteristics'!$C:$C,0))),"",INDEX('Policy Characteristics'!L:L,MATCH($C1497,'Policy Characteristics'!$C:$C,0)))</f>
        <v>industry-energy-efficiency-standards.html</v>
      </c>
    </row>
    <row r="1498" spans="1:18" s="354" customFormat="1" ht="19.899999999999999" customHeight="1">
      <c r="A1498" s="354" t="str">
        <f>IF(ISBLANK(INDEX('Policy Characteristics'!A:A,MATCH($C1498,'Policy Characteristics'!$C:$C,0))),"",INDEX('Policy Characteristics'!A:A,MATCH($C1498,'Policy Characteristics'!$C:$C,0)))</f>
        <v>Industry</v>
      </c>
      <c r="B1498" s="366" t="str">
        <f>IF(ISBLANK(INDEX('Policy Characteristics'!B:B,MATCH($C1498,'Policy Characteristics'!$C:$C,0))),"",INDEX('Policy Characteristics'!B:B,MATCH($C1498,'Policy Characteristics'!$C:$C,0)))</f>
        <v>Industry Energy Efficiency Standards</v>
      </c>
      <c r="C1498" s="354" t="str">
        <f t="shared" si="52"/>
        <v>Percentage Improvement in Eqpt Efficiency Standards above BAU</v>
      </c>
      <c r="D1498" s="348" t="s">
        <v>814</v>
      </c>
      <c r="E1498" s="253" t="s">
        <v>869</v>
      </c>
      <c r="F1498" t="s">
        <v>815</v>
      </c>
      <c r="G1498" s="253" t="s">
        <v>870</v>
      </c>
      <c r="H1498" s="18">
        <v>1116</v>
      </c>
      <c r="I1498" s="367" t="s">
        <v>670</v>
      </c>
      <c r="J1498" s="368" t="str">
        <f>IF(ISBLANK(INDEX('Policy Characteristics'!D:D,MATCH($C1498,'Policy Characteristics'!$C:$C,0))),"",INDEX('Policy Characteristics'!D:D,MATCH($C1498,'Policy Characteristics'!$C:$C,0)))</f>
        <v>Industry Energy Efficiency Standards</v>
      </c>
      <c r="K1498" s="354" t="str">
        <f>IF(ISBLANK(INDEX('Policy Characteristics'!E:E,MATCH($C1498,'Policy Characteristics'!$C:$C,0))),"",INDEX('Policy Characteristics'!E:E,MATCH($C1498,'Policy Characteristics'!$C:$C,0)))</f>
        <v>indst efficiency standards</v>
      </c>
      <c r="L1498" s="222">
        <f>IF(ISBLANK(INDEX('Policy Characteristics'!F:F,MATCH($C1498,'Policy Characteristics'!$C:$C,0))),"",INDEX('Policy Characteristics'!F:F,MATCH($C1498,'Policy Characteristics'!$C:$C,0)))</f>
        <v>0</v>
      </c>
      <c r="M1498" s="222">
        <f>IF(ISBLANK(INDEX('Policy Characteristics'!G:G,MATCH($C1498,'Policy Characteristics'!$C:$C,0))),"",INDEX('Policy Characteristics'!G:G,MATCH($C1498,'Policy Characteristics'!$C:$C,0)))</f>
        <v>0.25</v>
      </c>
      <c r="N1498" s="222">
        <f>IF(ISBLANK(INDEX('Policy Characteristics'!H:H,MATCH($C1498,'Policy Characteristics'!$C:$C,0))),"",INDEX('Policy Characteristics'!H:H,MATCH($C1498,'Policy Characteristics'!$C:$C,0)))</f>
        <v>0.01</v>
      </c>
      <c r="O1498" s="354" t="str">
        <f>IF(ISBLANK(INDEX('Policy Characteristics'!I:I,MATCH($C1498,'Policy Characteristics'!$C:$C,0))),"",INDEX('Policy Characteristics'!I:I,MATCH($C1498,'Policy Characteristics'!$C:$C,0)))</f>
        <v>% reduction in energy use</v>
      </c>
      <c r="P1498" s="354"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8" s="354" t="str">
        <f>IF(ISBLANK(INDEX('Policy Characteristics'!K:K,MATCH($C1498,'Policy Characteristics'!$C:$C,0))),"",INDEX('Policy Characteristics'!K:K,MATCH($C1498,'Policy Characteristics'!$C:$C,0)))</f>
        <v>industry-ag-main.html#eff-stds</v>
      </c>
      <c r="R1498" s="354" t="str">
        <f>IF(ISBLANK(INDEX('Policy Characteristics'!L:L,MATCH($C1498,'Policy Characteristics'!$C:$C,0))),"",INDEX('Policy Characteristics'!L:L,MATCH($C1498,'Policy Characteristics'!$C:$C,0)))</f>
        <v>industry-energy-efficiency-standards.html</v>
      </c>
    </row>
    <row r="1499" spans="1:18" s="354" customFormat="1" ht="19.899999999999999" customHeight="1">
      <c r="A1499" s="354" t="str">
        <f>IF(ISBLANK(INDEX('Policy Characteristics'!A:A,MATCH($C1499,'Policy Characteristics'!$C:$C,0))),"",INDEX('Policy Characteristics'!A:A,MATCH($C1499,'Policy Characteristics'!$C:$C,0)))</f>
        <v>Industry</v>
      </c>
      <c r="B1499" s="366" t="str">
        <f>IF(ISBLANK(INDEX('Policy Characteristics'!B:B,MATCH($C1499,'Policy Characteristics'!$C:$C,0))),"",INDEX('Policy Characteristics'!B:B,MATCH($C1499,'Policy Characteristics'!$C:$C,0)))</f>
        <v>Industry Energy Efficiency Standards</v>
      </c>
      <c r="C1499" s="354" t="str">
        <f t="shared" si="52"/>
        <v>Percentage Improvement in Eqpt Efficiency Standards above BAU</v>
      </c>
      <c r="D1499" s="348" t="s">
        <v>814</v>
      </c>
      <c r="E1499" s="253" t="s">
        <v>871</v>
      </c>
      <c r="F1499" t="s">
        <v>815</v>
      </c>
      <c r="G1499" s="253" t="s">
        <v>872</v>
      </c>
      <c r="H1499" s="18">
        <v>1117</v>
      </c>
      <c r="I1499" s="367" t="s">
        <v>680</v>
      </c>
      <c r="J1499" s="368" t="str">
        <f>IF(ISBLANK(INDEX('Policy Characteristics'!D:D,MATCH($C1499,'Policy Characteristics'!$C:$C,0))),"",INDEX('Policy Characteristics'!D:D,MATCH($C1499,'Policy Characteristics'!$C:$C,0)))</f>
        <v>Industry Energy Efficiency Standards</v>
      </c>
      <c r="K1499" s="354" t="str">
        <f>IF(ISBLANK(INDEX('Policy Characteristics'!E:E,MATCH($C1499,'Policy Characteristics'!$C:$C,0))),"",INDEX('Policy Characteristics'!E:E,MATCH($C1499,'Policy Characteristics'!$C:$C,0)))</f>
        <v>indst efficiency standards</v>
      </c>
      <c r="L1499" s="222">
        <f>IF(ISBLANK(INDEX('Policy Characteristics'!F:F,MATCH($C1499,'Policy Characteristics'!$C:$C,0))),"",INDEX('Policy Characteristics'!F:F,MATCH($C1499,'Policy Characteristics'!$C:$C,0)))</f>
        <v>0</v>
      </c>
      <c r="M1499" s="222">
        <f>IF(ISBLANK(INDEX('Policy Characteristics'!G:G,MATCH($C1499,'Policy Characteristics'!$C:$C,0))),"",INDEX('Policy Characteristics'!G:G,MATCH($C1499,'Policy Characteristics'!$C:$C,0)))</f>
        <v>0.25</v>
      </c>
      <c r="N1499" s="222">
        <f>IF(ISBLANK(INDEX('Policy Characteristics'!H:H,MATCH($C1499,'Policy Characteristics'!$C:$C,0))),"",INDEX('Policy Characteristics'!H:H,MATCH($C1499,'Policy Characteristics'!$C:$C,0)))</f>
        <v>0.01</v>
      </c>
      <c r="O1499" s="354" t="str">
        <f>IF(ISBLANK(INDEX('Policy Characteristics'!I:I,MATCH($C1499,'Policy Characteristics'!$C:$C,0))),"",INDEX('Policy Characteristics'!I:I,MATCH($C1499,'Policy Characteristics'!$C:$C,0)))</f>
        <v>% reduction in energy use</v>
      </c>
      <c r="P1499" s="354"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9" s="354" t="str">
        <f>IF(ISBLANK(INDEX('Policy Characteristics'!K:K,MATCH($C1499,'Policy Characteristics'!$C:$C,0))),"",INDEX('Policy Characteristics'!K:K,MATCH($C1499,'Policy Characteristics'!$C:$C,0)))</f>
        <v>industry-ag-main.html#eff-stds</v>
      </c>
      <c r="R1499" s="354" t="str">
        <f>IF(ISBLANK(INDEX('Policy Characteristics'!L:L,MATCH($C1499,'Policy Characteristics'!$C:$C,0))),"",INDEX('Policy Characteristics'!L:L,MATCH($C1499,'Policy Characteristics'!$C:$C,0)))</f>
        <v>industry-energy-efficiency-standards.html</v>
      </c>
    </row>
    <row r="1500" spans="1:18" s="354" customFormat="1" ht="19.899999999999999" customHeight="1">
      <c r="A1500" s="354" t="str">
        <f>IF(ISBLANK(INDEX('Policy Characteristics'!A:A,MATCH($C1500,'Policy Characteristics'!$C:$C,0))),"",INDEX('Policy Characteristics'!A:A,MATCH($C1500,'Policy Characteristics'!$C:$C,0)))</f>
        <v>Industry</v>
      </c>
      <c r="B1500" s="366" t="str">
        <f>IF(ISBLANK(INDEX('Policy Characteristics'!B:B,MATCH($C1500,'Policy Characteristics'!$C:$C,0))),"",INDEX('Policy Characteristics'!B:B,MATCH($C1500,'Policy Characteristics'!$C:$C,0)))</f>
        <v>Industry Energy Efficiency Standards</v>
      </c>
      <c r="C1500" s="354" t="str">
        <f t="shared" si="52"/>
        <v>Percentage Improvement in Eqpt Efficiency Standards above BAU</v>
      </c>
      <c r="D1500" s="348" t="s">
        <v>816</v>
      </c>
      <c r="E1500" s="253" t="s">
        <v>853</v>
      </c>
      <c r="F1500" t="s">
        <v>817</v>
      </c>
      <c r="G1500" s="253" t="s">
        <v>854</v>
      </c>
      <c r="H1500" s="18">
        <v>1118</v>
      </c>
      <c r="I1500" s="367" t="s">
        <v>670</v>
      </c>
      <c r="J1500" s="368" t="str">
        <f>IF(ISBLANK(INDEX('Policy Characteristics'!D:D,MATCH($C1500,'Policy Characteristics'!$C:$C,0))),"",INDEX('Policy Characteristics'!D:D,MATCH($C1500,'Policy Characteristics'!$C:$C,0)))</f>
        <v>Industry Energy Efficiency Standards</v>
      </c>
      <c r="K1500" s="354" t="str">
        <f>IF(ISBLANK(INDEX('Policy Characteristics'!E:E,MATCH($C1500,'Policy Characteristics'!$C:$C,0))),"",INDEX('Policy Characteristics'!E:E,MATCH($C1500,'Policy Characteristics'!$C:$C,0)))</f>
        <v>indst efficiency standards</v>
      </c>
      <c r="L1500" s="222">
        <f>IF(ISBLANK(INDEX('Policy Characteristics'!F:F,MATCH($C1500,'Policy Characteristics'!$C:$C,0))),"",INDEX('Policy Characteristics'!F:F,MATCH($C1500,'Policy Characteristics'!$C:$C,0)))</f>
        <v>0</v>
      </c>
      <c r="M1500" s="222">
        <f>IF(ISBLANK(INDEX('Policy Characteristics'!G:G,MATCH($C1500,'Policy Characteristics'!$C:$C,0))),"",INDEX('Policy Characteristics'!G:G,MATCH($C1500,'Policy Characteristics'!$C:$C,0)))</f>
        <v>0.25</v>
      </c>
      <c r="N1500" s="222">
        <f>IF(ISBLANK(INDEX('Policy Characteristics'!H:H,MATCH($C1500,'Policy Characteristics'!$C:$C,0))),"",INDEX('Policy Characteristics'!H:H,MATCH($C1500,'Policy Characteristics'!$C:$C,0)))</f>
        <v>0.01</v>
      </c>
      <c r="O1500" s="354" t="str">
        <f>IF(ISBLANK(INDEX('Policy Characteristics'!I:I,MATCH($C1500,'Policy Characteristics'!$C:$C,0))),"",INDEX('Policy Characteristics'!I:I,MATCH($C1500,'Policy Characteristics'!$C:$C,0)))</f>
        <v>% reduction in energy use</v>
      </c>
      <c r="P1500" s="354"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0" s="354" t="str">
        <f>IF(ISBLANK(INDEX('Policy Characteristics'!K:K,MATCH($C1500,'Policy Characteristics'!$C:$C,0))),"",INDEX('Policy Characteristics'!K:K,MATCH($C1500,'Policy Characteristics'!$C:$C,0)))</f>
        <v>industry-ag-main.html#eff-stds</v>
      </c>
      <c r="R1500" s="354" t="str">
        <f>IF(ISBLANK(INDEX('Policy Characteristics'!L:L,MATCH($C1500,'Policy Characteristics'!$C:$C,0))),"",INDEX('Policy Characteristics'!L:L,MATCH($C1500,'Policy Characteristics'!$C:$C,0)))</f>
        <v>industry-energy-efficiency-standards.html</v>
      </c>
    </row>
    <row r="1501" spans="1:18" s="354" customFormat="1" ht="19.899999999999999" customHeight="1">
      <c r="A1501" s="354" t="str">
        <f>IF(ISBLANK(INDEX('Policy Characteristics'!A:A,MATCH($C1501,'Policy Characteristics'!$C:$C,0))),"",INDEX('Policy Characteristics'!A:A,MATCH($C1501,'Policy Characteristics'!$C:$C,0)))</f>
        <v>Industry</v>
      </c>
      <c r="B1501" s="366" t="str">
        <f>IF(ISBLANK(INDEX('Policy Characteristics'!B:B,MATCH($C1501,'Policy Characteristics'!$C:$C,0))),"",INDEX('Policy Characteristics'!B:B,MATCH($C1501,'Policy Characteristics'!$C:$C,0)))</f>
        <v>Industry Energy Efficiency Standards</v>
      </c>
      <c r="C1501" s="354" t="str">
        <f t="shared" si="52"/>
        <v>Percentage Improvement in Eqpt Efficiency Standards above BAU</v>
      </c>
      <c r="D1501" s="348" t="s">
        <v>816</v>
      </c>
      <c r="E1501" s="253" t="s">
        <v>855</v>
      </c>
      <c r="F1501" t="s">
        <v>817</v>
      </c>
      <c r="G1501" s="253" t="s">
        <v>856</v>
      </c>
      <c r="H1501" s="18">
        <v>1119</v>
      </c>
      <c r="I1501" s="367" t="s">
        <v>680</v>
      </c>
      <c r="J1501" s="368" t="str">
        <f>IF(ISBLANK(INDEX('Policy Characteristics'!D:D,MATCH($C1501,'Policy Characteristics'!$C:$C,0))),"",INDEX('Policy Characteristics'!D:D,MATCH($C1501,'Policy Characteristics'!$C:$C,0)))</f>
        <v>Industry Energy Efficiency Standards</v>
      </c>
      <c r="K1501" s="354" t="str">
        <f>IF(ISBLANK(INDEX('Policy Characteristics'!E:E,MATCH($C1501,'Policy Characteristics'!$C:$C,0))),"",INDEX('Policy Characteristics'!E:E,MATCH($C1501,'Policy Characteristics'!$C:$C,0)))</f>
        <v>indst efficiency standards</v>
      </c>
      <c r="L1501" s="222">
        <f>IF(ISBLANK(INDEX('Policy Characteristics'!F:F,MATCH($C1501,'Policy Characteristics'!$C:$C,0))),"",INDEX('Policy Characteristics'!F:F,MATCH($C1501,'Policy Characteristics'!$C:$C,0)))</f>
        <v>0</v>
      </c>
      <c r="M1501" s="222">
        <f>IF(ISBLANK(INDEX('Policy Characteristics'!G:G,MATCH($C1501,'Policy Characteristics'!$C:$C,0))),"",INDEX('Policy Characteristics'!G:G,MATCH($C1501,'Policy Characteristics'!$C:$C,0)))</f>
        <v>0.25</v>
      </c>
      <c r="N1501" s="222">
        <f>IF(ISBLANK(INDEX('Policy Characteristics'!H:H,MATCH($C1501,'Policy Characteristics'!$C:$C,0))),"",INDEX('Policy Characteristics'!H:H,MATCH($C1501,'Policy Characteristics'!$C:$C,0)))</f>
        <v>0.01</v>
      </c>
      <c r="O1501" s="354" t="str">
        <f>IF(ISBLANK(INDEX('Policy Characteristics'!I:I,MATCH($C1501,'Policy Characteristics'!$C:$C,0))),"",INDEX('Policy Characteristics'!I:I,MATCH($C1501,'Policy Characteristics'!$C:$C,0)))</f>
        <v>% reduction in energy use</v>
      </c>
      <c r="P1501" s="354"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1" s="354" t="str">
        <f>IF(ISBLANK(INDEX('Policy Characteristics'!K:K,MATCH($C1501,'Policy Characteristics'!$C:$C,0))),"",INDEX('Policy Characteristics'!K:K,MATCH($C1501,'Policy Characteristics'!$C:$C,0)))</f>
        <v>industry-ag-main.html#eff-stds</v>
      </c>
      <c r="R1501" s="354" t="str">
        <f>IF(ISBLANK(INDEX('Policy Characteristics'!L:L,MATCH($C1501,'Policy Characteristics'!$C:$C,0))),"",INDEX('Policy Characteristics'!L:L,MATCH($C1501,'Policy Characteristics'!$C:$C,0)))</f>
        <v>industry-energy-efficiency-standards.html</v>
      </c>
    </row>
    <row r="1502" spans="1:18" s="354" customFormat="1" ht="19.899999999999999" customHeight="1">
      <c r="A1502" s="354" t="str">
        <f>IF(ISBLANK(INDEX('Policy Characteristics'!A:A,MATCH($C1502,'Policy Characteristics'!$C:$C,0))),"",INDEX('Policy Characteristics'!A:A,MATCH($C1502,'Policy Characteristics'!$C:$C,0)))</f>
        <v>Industry</v>
      </c>
      <c r="B1502" s="366" t="str">
        <f>IF(ISBLANK(INDEX('Policy Characteristics'!B:B,MATCH($C1502,'Policy Characteristics'!$C:$C,0))),"",INDEX('Policy Characteristics'!B:B,MATCH($C1502,'Policy Characteristics'!$C:$C,0)))</f>
        <v>Industry Energy Efficiency Standards</v>
      </c>
      <c r="C1502" s="354" t="str">
        <f t="shared" si="52"/>
        <v>Percentage Improvement in Eqpt Efficiency Standards above BAU</v>
      </c>
      <c r="D1502" s="348" t="s">
        <v>816</v>
      </c>
      <c r="E1502" s="253" t="s">
        <v>857</v>
      </c>
      <c r="F1502" t="s">
        <v>817</v>
      </c>
      <c r="G1502" s="253" t="s">
        <v>858</v>
      </c>
      <c r="H1502" s="18">
        <v>1120</v>
      </c>
      <c r="I1502" s="367" t="s">
        <v>670</v>
      </c>
      <c r="J1502" s="368" t="str">
        <f>IF(ISBLANK(INDEX('Policy Characteristics'!D:D,MATCH($C1502,'Policy Characteristics'!$C:$C,0))),"",INDEX('Policy Characteristics'!D:D,MATCH($C1502,'Policy Characteristics'!$C:$C,0)))</f>
        <v>Industry Energy Efficiency Standards</v>
      </c>
      <c r="K1502" s="354" t="str">
        <f>IF(ISBLANK(INDEX('Policy Characteristics'!E:E,MATCH($C1502,'Policy Characteristics'!$C:$C,0))),"",INDEX('Policy Characteristics'!E:E,MATCH($C1502,'Policy Characteristics'!$C:$C,0)))</f>
        <v>indst efficiency standards</v>
      </c>
      <c r="L1502" s="222">
        <f>IF(ISBLANK(INDEX('Policy Characteristics'!F:F,MATCH($C1502,'Policy Characteristics'!$C:$C,0))),"",INDEX('Policy Characteristics'!F:F,MATCH($C1502,'Policy Characteristics'!$C:$C,0)))</f>
        <v>0</v>
      </c>
      <c r="M1502" s="222">
        <f>IF(ISBLANK(INDEX('Policy Characteristics'!G:G,MATCH($C1502,'Policy Characteristics'!$C:$C,0))),"",INDEX('Policy Characteristics'!G:G,MATCH($C1502,'Policy Characteristics'!$C:$C,0)))</f>
        <v>0.25</v>
      </c>
      <c r="N1502" s="222">
        <f>IF(ISBLANK(INDEX('Policy Characteristics'!H:H,MATCH($C1502,'Policy Characteristics'!$C:$C,0))),"",INDEX('Policy Characteristics'!H:H,MATCH($C1502,'Policy Characteristics'!$C:$C,0)))</f>
        <v>0.01</v>
      </c>
      <c r="O1502" s="354" t="str">
        <f>IF(ISBLANK(INDEX('Policy Characteristics'!I:I,MATCH($C1502,'Policy Characteristics'!$C:$C,0))),"",INDEX('Policy Characteristics'!I:I,MATCH($C1502,'Policy Characteristics'!$C:$C,0)))</f>
        <v>% reduction in energy use</v>
      </c>
      <c r="P1502" s="354"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2" s="354" t="str">
        <f>IF(ISBLANK(INDEX('Policy Characteristics'!K:K,MATCH($C1502,'Policy Characteristics'!$C:$C,0))),"",INDEX('Policy Characteristics'!K:K,MATCH($C1502,'Policy Characteristics'!$C:$C,0)))</f>
        <v>industry-ag-main.html#eff-stds</v>
      </c>
      <c r="R1502" s="354" t="str">
        <f>IF(ISBLANK(INDEX('Policy Characteristics'!L:L,MATCH($C1502,'Policy Characteristics'!$C:$C,0))),"",INDEX('Policy Characteristics'!L:L,MATCH($C1502,'Policy Characteristics'!$C:$C,0)))</f>
        <v>industry-energy-efficiency-standards.html</v>
      </c>
    </row>
    <row r="1503" spans="1:18" s="354" customFormat="1" ht="19.899999999999999" customHeight="1">
      <c r="A1503" s="354" t="str">
        <f>IF(ISBLANK(INDEX('Policy Characteristics'!A:A,MATCH($C1503,'Policy Characteristics'!$C:$C,0))),"",INDEX('Policy Characteristics'!A:A,MATCH($C1503,'Policy Characteristics'!$C:$C,0)))</f>
        <v>Industry</v>
      </c>
      <c r="B1503" s="366" t="str">
        <f>IF(ISBLANK(INDEX('Policy Characteristics'!B:B,MATCH($C1503,'Policy Characteristics'!$C:$C,0))),"",INDEX('Policy Characteristics'!B:B,MATCH($C1503,'Policy Characteristics'!$C:$C,0)))</f>
        <v>Industry Energy Efficiency Standards</v>
      </c>
      <c r="C1503" s="354" t="str">
        <f t="shared" si="52"/>
        <v>Percentage Improvement in Eqpt Efficiency Standards above BAU</v>
      </c>
      <c r="D1503" s="348" t="s">
        <v>816</v>
      </c>
      <c r="E1503" s="253" t="s">
        <v>859</v>
      </c>
      <c r="F1503" t="s">
        <v>817</v>
      </c>
      <c r="G1503" s="253" t="s">
        <v>860</v>
      </c>
      <c r="H1503" s="18">
        <v>1121</v>
      </c>
      <c r="I1503" s="367" t="s">
        <v>680</v>
      </c>
      <c r="J1503" s="368" t="str">
        <f>IF(ISBLANK(INDEX('Policy Characteristics'!D:D,MATCH($C1503,'Policy Characteristics'!$C:$C,0))),"",INDEX('Policy Characteristics'!D:D,MATCH($C1503,'Policy Characteristics'!$C:$C,0)))</f>
        <v>Industry Energy Efficiency Standards</v>
      </c>
      <c r="K1503" s="354" t="str">
        <f>IF(ISBLANK(INDEX('Policy Characteristics'!E:E,MATCH($C1503,'Policy Characteristics'!$C:$C,0))),"",INDEX('Policy Characteristics'!E:E,MATCH($C1503,'Policy Characteristics'!$C:$C,0)))</f>
        <v>indst efficiency standards</v>
      </c>
      <c r="L1503" s="222">
        <f>IF(ISBLANK(INDEX('Policy Characteristics'!F:F,MATCH($C1503,'Policy Characteristics'!$C:$C,0))),"",INDEX('Policy Characteristics'!F:F,MATCH($C1503,'Policy Characteristics'!$C:$C,0)))</f>
        <v>0</v>
      </c>
      <c r="M1503" s="222">
        <f>IF(ISBLANK(INDEX('Policy Characteristics'!G:G,MATCH($C1503,'Policy Characteristics'!$C:$C,0))),"",INDEX('Policy Characteristics'!G:G,MATCH($C1503,'Policy Characteristics'!$C:$C,0)))</f>
        <v>0.25</v>
      </c>
      <c r="N1503" s="222">
        <f>IF(ISBLANK(INDEX('Policy Characteristics'!H:H,MATCH($C1503,'Policy Characteristics'!$C:$C,0))),"",INDEX('Policy Characteristics'!H:H,MATCH($C1503,'Policy Characteristics'!$C:$C,0)))</f>
        <v>0.01</v>
      </c>
      <c r="O1503" s="354" t="str">
        <f>IF(ISBLANK(INDEX('Policy Characteristics'!I:I,MATCH($C1503,'Policy Characteristics'!$C:$C,0))),"",INDEX('Policy Characteristics'!I:I,MATCH($C1503,'Policy Characteristics'!$C:$C,0)))</f>
        <v>% reduction in energy use</v>
      </c>
      <c r="P1503" s="354"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3" s="354" t="str">
        <f>IF(ISBLANK(INDEX('Policy Characteristics'!K:K,MATCH($C1503,'Policy Characteristics'!$C:$C,0))),"",INDEX('Policy Characteristics'!K:K,MATCH($C1503,'Policy Characteristics'!$C:$C,0)))</f>
        <v>industry-ag-main.html#eff-stds</v>
      </c>
      <c r="R1503" s="354" t="str">
        <f>IF(ISBLANK(INDEX('Policy Characteristics'!L:L,MATCH($C1503,'Policy Characteristics'!$C:$C,0))),"",INDEX('Policy Characteristics'!L:L,MATCH($C1503,'Policy Characteristics'!$C:$C,0)))</f>
        <v>industry-energy-efficiency-standards.html</v>
      </c>
    </row>
    <row r="1504" spans="1:18" s="354" customFormat="1" ht="19.899999999999999" customHeight="1">
      <c r="A1504" s="354" t="str">
        <f>IF(ISBLANK(INDEX('Policy Characteristics'!A:A,MATCH($C1504,'Policy Characteristics'!$C:$C,0))),"",INDEX('Policy Characteristics'!A:A,MATCH($C1504,'Policy Characteristics'!$C:$C,0)))</f>
        <v>Industry</v>
      </c>
      <c r="B1504" s="366" t="str">
        <f>IF(ISBLANK(INDEX('Policy Characteristics'!B:B,MATCH($C1504,'Policy Characteristics'!$C:$C,0))),"",INDEX('Policy Characteristics'!B:B,MATCH($C1504,'Policy Characteristics'!$C:$C,0)))</f>
        <v>Industry Energy Efficiency Standards</v>
      </c>
      <c r="C1504" s="354" t="str">
        <f t="shared" si="52"/>
        <v>Percentage Improvement in Eqpt Efficiency Standards above BAU</v>
      </c>
      <c r="D1504" s="348" t="s">
        <v>816</v>
      </c>
      <c r="E1504" s="253" t="s">
        <v>861</v>
      </c>
      <c r="F1504" t="s">
        <v>817</v>
      </c>
      <c r="G1504" s="253" t="s">
        <v>862</v>
      </c>
      <c r="H1504" s="18">
        <v>1122</v>
      </c>
      <c r="I1504" s="367" t="s">
        <v>670</v>
      </c>
      <c r="J1504" s="368" t="str">
        <f>IF(ISBLANK(INDEX('Policy Characteristics'!D:D,MATCH($C1504,'Policy Characteristics'!$C:$C,0))),"",INDEX('Policy Characteristics'!D:D,MATCH($C1504,'Policy Characteristics'!$C:$C,0)))</f>
        <v>Industry Energy Efficiency Standards</v>
      </c>
      <c r="K1504" s="354" t="str">
        <f>IF(ISBLANK(INDEX('Policy Characteristics'!E:E,MATCH($C1504,'Policy Characteristics'!$C:$C,0))),"",INDEX('Policy Characteristics'!E:E,MATCH($C1504,'Policy Characteristics'!$C:$C,0)))</f>
        <v>indst efficiency standards</v>
      </c>
      <c r="L1504" s="222">
        <f>IF(ISBLANK(INDEX('Policy Characteristics'!F:F,MATCH($C1504,'Policy Characteristics'!$C:$C,0))),"",INDEX('Policy Characteristics'!F:F,MATCH($C1504,'Policy Characteristics'!$C:$C,0)))</f>
        <v>0</v>
      </c>
      <c r="M1504" s="222">
        <f>IF(ISBLANK(INDEX('Policy Characteristics'!G:G,MATCH($C1504,'Policy Characteristics'!$C:$C,0))),"",INDEX('Policy Characteristics'!G:G,MATCH($C1504,'Policy Characteristics'!$C:$C,0)))</f>
        <v>0.25</v>
      </c>
      <c r="N1504" s="222">
        <f>IF(ISBLANK(INDEX('Policy Characteristics'!H:H,MATCH($C1504,'Policy Characteristics'!$C:$C,0))),"",INDEX('Policy Characteristics'!H:H,MATCH($C1504,'Policy Characteristics'!$C:$C,0)))</f>
        <v>0.01</v>
      </c>
      <c r="O1504" s="354" t="str">
        <f>IF(ISBLANK(INDEX('Policy Characteristics'!I:I,MATCH($C1504,'Policy Characteristics'!$C:$C,0))),"",INDEX('Policy Characteristics'!I:I,MATCH($C1504,'Policy Characteristics'!$C:$C,0)))</f>
        <v>% reduction in energy use</v>
      </c>
      <c r="P1504" s="354"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4" s="354" t="str">
        <f>IF(ISBLANK(INDEX('Policy Characteristics'!K:K,MATCH($C1504,'Policy Characteristics'!$C:$C,0))),"",INDEX('Policy Characteristics'!K:K,MATCH($C1504,'Policy Characteristics'!$C:$C,0)))</f>
        <v>industry-ag-main.html#eff-stds</v>
      </c>
      <c r="R1504" s="354" t="str">
        <f>IF(ISBLANK(INDEX('Policy Characteristics'!L:L,MATCH($C1504,'Policy Characteristics'!$C:$C,0))),"",INDEX('Policy Characteristics'!L:L,MATCH($C1504,'Policy Characteristics'!$C:$C,0)))</f>
        <v>industry-energy-efficiency-standards.html</v>
      </c>
    </row>
    <row r="1505" spans="1:18" s="354" customFormat="1" ht="19.899999999999999" customHeight="1">
      <c r="A1505" s="354" t="str">
        <f>IF(ISBLANK(INDEX('Policy Characteristics'!A:A,MATCH($C1505,'Policy Characteristics'!$C:$C,0))),"",INDEX('Policy Characteristics'!A:A,MATCH($C1505,'Policy Characteristics'!$C:$C,0)))</f>
        <v>Industry</v>
      </c>
      <c r="B1505" s="366" t="str">
        <f>IF(ISBLANK(INDEX('Policy Characteristics'!B:B,MATCH($C1505,'Policy Characteristics'!$C:$C,0))),"",INDEX('Policy Characteristics'!B:B,MATCH($C1505,'Policy Characteristics'!$C:$C,0)))</f>
        <v>Industry Energy Efficiency Standards</v>
      </c>
      <c r="C1505" s="354" t="str">
        <f t="shared" si="52"/>
        <v>Percentage Improvement in Eqpt Efficiency Standards above BAU</v>
      </c>
      <c r="D1505" s="348" t="s">
        <v>816</v>
      </c>
      <c r="E1505" s="253" t="s">
        <v>863</v>
      </c>
      <c r="F1505" t="s">
        <v>817</v>
      </c>
      <c r="G1505" s="253" t="s">
        <v>864</v>
      </c>
      <c r="H1505" s="18">
        <v>1123</v>
      </c>
      <c r="I1505" s="367" t="s">
        <v>680</v>
      </c>
      <c r="J1505" s="368" t="str">
        <f>IF(ISBLANK(INDEX('Policy Characteristics'!D:D,MATCH($C1505,'Policy Characteristics'!$C:$C,0))),"",INDEX('Policy Characteristics'!D:D,MATCH($C1505,'Policy Characteristics'!$C:$C,0)))</f>
        <v>Industry Energy Efficiency Standards</v>
      </c>
      <c r="K1505" s="354" t="str">
        <f>IF(ISBLANK(INDEX('Policy Characteristics'!E:E,MATCH($C1505,'Policy Characteristics'!$C:$C,0))),"",INDEX('Policy Characteristics'!E:E,MATCH($C1505,'Policy Characteristics'!$C:$C,0)))</f>
        <v>indst efficiency standards</v>
      </c>
      <c r="L1505" s="222">
        <f>IF(ISBLANK(INDEX('Policy Characteristics'!F:F,MATCH($C1505,'Policy Characteristics'!$C:$C,0))),"",INDEX('Policy Characteristics'!F:F,MATCH($C1505,'Policy Characteristics'!$C:$C,0)))</f>
        <v>0</v>
      </c>
      <c r="M1505" s="222">
        <f>IF(ISBLANK(INDEX('Policy Characteristics'!G:G,MATCH($C1505,'Policy Characteristics'!$C:$C,0))),"",INDEX('Policy Characteristics'!G:G,MATCH($C1505,'Policy Characteristics'!$C:$C,0)))</f>
        <v>0.25</v>
      </c>
      <c r="N1505" s="222">
        <f>IF(ISBLANK(INDEX('Policy Characteristics'!H:H,MATCH($C1505,'Policy Characteristics'!$C:$C,0))),"",INDEX('Policy Characteristics'!H:H,MATCH($C1505,'Policy Characteristics'!$C:$C,0)))</f>
        <v>0.01</v>
      </c>
      <c r="O1505" s="354" t="str">
        <f>IF(ISBLANK(INDEX('Policy Characteristics'!I:I,MATCH($C1505,'Policy Characteristics'!$C:$C,0))),"",INDEX('Policy Characteristics'!I:I,MATCH($C1505,'Policy Characteristics'!$C:$C,0)))</f>
        <v>% reduction in energy use</v>
      </c>
      <c r="P1505" s="354"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5" s="354" t="str">
        <f>IF(ISBLANK(INDEX('Policy Characteristics'!K:K,MATCH($C1505,'Policy Characteristics'!$C:$C,0))),"",INDEX('Policy Characteristics'!K:K,MATCH($C1505,'Policy Characteristics'!$C:$C,0)))</f>
        <v>industry-ag-main.html#eff-stds</v>
      </c>
      <c r="R1505" s="354" t="str">
        <f>IF(ISBLANK(INDEX('Policy Characteristics'!L:L,MATCH($C1505,'Policy Characteristics'!$C:$C,0))),"",INDEX('Policy Characteristics'!L:L,MATCH($C1505,'Policy Characteristics'!$C:$C,0)))</f>
        <v>industry-energy-efficiency-standards.html</v>
      </c>
    </row>
    <row r="1506" spans="1:18" s="354" customFormat="1" ht="19.899999999999999" customHeight="1">
      <c r="A1506" s="354" t="str">
        <f>IF(ISBLANK(INDEX('Policy Characteristics'!A:A,MATCH($C1506,'Policy Characteristics'!$C:$C,0))),"",INDEX('Policy Characteristics'!A:A,MATCH($C1506,'Policy Characteristics'!$C:$C,0)))</f>
        <v>Industry</v>
      </c>
      <c r="B1506" s="366" t="str">
        <f>IF(ISBLANK(INDEX('Policy Characteristics'!B:B,MATCH($C1506,'Policy Characteristics'!$C:$C,0))),"",INDEX('Policy Characteristics'!B:B,MATCH($C1506,'Policy Characteristics'!$C:$C,0)))</f>
        <v>Industry Energy Efficiency Standards</v>
      </c>
      <c r="C1506" s="354" t="str">
        <f t="shared" si="52"/>
        <v>Percentage Improvement in Eqpt Efficiency Standards above BAU</v>
      </c>
      <c r="D1506" s="348" t="s">
        <v>816</v>
      </c>
      <c r="E1506" s="253" t="s">
        <v>865</v>
      </c>
      <c r="F1506" t="s">
        <v>817</v>
      </c>
      <c r="G1506" s="253" t="s">
        <v>866</v>
      </c>
      <c r="H1506" s="18">
        <v>1124</v>
      </c>
      <c r="I1506" s="367" t="s">
        <v>680</v>
      </c>
      <c r="J1506" s="368" t="str">
        <f>IF(ISBLANK(INDEX('Policy Characteristics'!D:D,MATCH($C1506,'Policy Characteristics'!$C:$C,0))),"",INDEX('Policy Characteristics'!D:D,MATCH($C1506,'Policy Characteristics'!$C:$C,0)))</f>
        <v>Industry Energy Efficiency Standards</v>
      </c>
      <c r="K1506" s="354" t="str">
        <f>IF(ISBLANK(INDEX('Policy Characteristics'!E:E,MATCH($C1506,'Policy Characteristics'!$C:$C,0))),"",INDEX('Policy Characteristics'!E:E,MATCH($C1506,'Policy Characteristics'!$C:$C,0)))</f>
        <v>indst efficiency standards</v>
      </c>
      <c r="L1506" s="222">
        <f>IF(ISBLANK(INDEX('Policy Characteristics'!F:F,MATCH($C1506,'Policy Characteristics'!$C:$C,0))),"",INDEX('Policy Characteristics'!F:F,MATCH($C1506,'Policy Characteristics'!$C:$C,0)))</f>
        <v>0</v>
      </c>
      <c r="M1506" s="222">
        <f>IF(ISBLANK(INDEX('Policy Characteristics'!G:G,MATCH($C1506,'Policy Characteristics'!$C:$C,0))),"",INDEX('Policy Characteristics'!G:G,MATCH($C1506,'Policy Characteristics'!$C:$C,0)))</f>
        <v>0.25</v>
      </c>
      <c r="N1506" s="222">
        <f>IF(ISBLANK(INDEX('Policy Characteristics'!H:H,MATCH($C1506,'Policy Characteristics'!$C:$C,0))),"",INDEX('Policy Characteristics'!H:H,MATCH($C1506,'Policy Characteristics'!$C:$C,0)))</f>
        <v>0.01</v>
      </c>
      <c r="O1506" s="354" t="str">
        <f>IF(ISBLANK(INDEX('Policy Characteristics'!I:I,MATCH($C1506,'Policy Characteristics'!$C:$C,0))),"",INDEX('Policy Characteristics'!I:I,MATCH($C1506,'Policy Characteristics'!$C:$C,0)))</f>
        <v>% reduction in energy use</v>
      </c>
      <c r="P1506" s="354"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6" s="354" t="str">
        <f>IF(ISBLANK(INDEX('Policy Characteristics'!K:K,MATCH($C1506,'Policy Characteristics'!$C:$C,0))),"",INDEX('Policy Characteristics'!K:K,MATCH($C1506,'Policy Characteristics'!$C:$C,0)))</f>
        <v>industry-ag-main.html#eff-stds</v>
      </c>
      <c r="R1506" s="354" t="str">
        <f>IF(ISBLANK(INDEX('Policy Characteristics'!L:L,MATCH($C1506,'Policy Characteristics'!$C:$C,0))),"",INDEX('Policy Characteristics'!L:L,MATCH($C1506,'Policy Characteristics'!$C:$C,0)))</f>
        <v>industry-energy-efficiency-standards.html</v>
      </c>
    </row>
    <row r="1507" spans="1:18" s="354" customFormat="1" ht="19.899999999999999" customHeight="1">
      <c r="A1507" s="354" t="str">
        <f>IF(ISBLANK(INDEX('Policy Characteristics'!A:A,MATCH($C1507,'Policy Characteristics'!$C:$C,0))),"",INDEX('Policy Characteristics'!A:A,MATCH($C1507,'Policy Characteristics'!$C:$C,0)))</f>
        <v>Industry</v>
      </c>
      <c r="B1507" s="366" t="str">
        <f>IF(ISBLANK(INDEX('Policy Characteristics'!B:B,MATCH($C1507,'Policy Characteristics'!$C:$C,0))),"",INDEX('Policy Characteristics'!B:B,MATCH($C1507,'Policy Characteristics'!$C:$C,0)))</f>
        <v>Industry Energy Efficiency Standards</v>
      </c>
      <c r="C1507" s="354" t="str">
        <f t="shared" si="52"/>
        <v>Percentage Improvement in Eqpt Efficiency Standards above BAU</v>
      </c>
      <c r="D1507" s="348" t="s">
        <v>816</v>
      </c>
      <c r="E1507" s="253" t="s">
        <v>867</v>
      </c>
      <c r="F1507" t="s">
        <v>817</v>
      </c>
      <c r="G1507" s="253" t="s">
        <v>868</v>
      </c>
      <c r="H1507" s="18">
        <v>1125</v>
      </c>
      <c r="I1507" s="367" t="s">
        <v>680</v>
      </c>
      <c r="J1507" s="368" t="str">
        <f>IF(ISBLANK(INDEX('Policy Characteristics'!D:D,MATCH($C1507,'Policy Characteristics'!$C:$C,0))),"",INDEX('Policy Characteristics'!D:D,MATCH($C1507,'Policy Characteristics'!$C:$C,0)))</f>
        <v>Industry Energy Efficiency Standards</v>
      </c>
      <c r="K1507" s="354" t="str">
        <f>IF(ISBLANK(INDEX('Policy Characteristics'!E:E,MATCH($C1507,'Policy Characteristics'!$C:$C,0))),"",INDEX('Policy Characteristics'!E:E,MATCH($C1507,'Policy Characteristics'!$C:$C,0)))</f>
        <v>indst efficiency standards</v>
      </c>
      <c r="L1507" s="222">
        <f>IF(ISBLANK(INDEX('Policy Characteristics'!F:F,MATCH($C1507,'Policy Characteristics'!$C:$C,0))),"",INDEX('Policy Characteristics'!F:F,MATCH($C1507,'Policy Characteristics'!$C:$C,0)))</f>
        <v>0</v>
      </c>
      <c r="M1507" s="222">
        <f>IF(ISBLANK(INDEX('Policy Characteristics'!G:G,MATCH($C1507,'Policy Characteristics'!$C:$C,0))),"",INDEX('Policy Characteristics'!G:G,MATCH($C1507,'Policy Characteristics'!$C:$C,0)))</f>
        <v>0.25</v>
      </c>
      <c r="N1507" s="222">
        <f>IF(ISBLANK(INDEX('Policy Characteristics'!H:H,MATCH($C1507,'Policy Characteristics'!$C:$C,0))),"",INDEX('Policy Characteristics'!H:H,MATCH($C1507,'Policy Characteristics'!$C:$C,0)))</f>
        <v>0.01</v>
      </c>
      <c r="O1507" s="354" t="str">
        <f>IF(ISBLANK(INDEX('Policy Characteristics'!I:I,MATCH($C1507,'Policy Characteristics'!$C:$C,0))),"",INDEX('Policy Characteristics'!I:I,MATCH($C1507,'Policy Characteristics'!$C:$C,0)))</f>
        <v>% reduction in energy use</v>
      </c>
      <c r="P1507" s="354"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7" s="354" t="str">
        <f>IF(ISBLANK(INDEX('Policy Characteristics'!K:K,MATCH($C1507,'Policy Characteristics'!$C:$C,0))),"",INDEX('Policy Characteristics'!K:K,MATCH($C1507,'Policy Characteristics'!$C:$C,0)))</f>
        <v>industry-ag-main.html#eff-stds</v>
      </c>
      <c r="R1507" s="354" t="str">
        <f>IF(ISBLANK(INDEX('Policy Characteristics'!L:L,MATCH($C1507,'Policy Characteristics'!$C:$C,0))),"",INDEX('Policy Characteristics'!L:L,MATCH($C1507,'Policy Characteristics'!$C:$C,0)))</f>
        <v>industry-energy-efficiency-standards.html</v>
      </c>
    </row>
    <row r="1508" spans="1:18" s="354" customFormat="1" ht="19.899999999999999" customHeight="1">
      <c r="A1508" s="354" t="str">
        <f>IF(ISBLANK(INDEX('Policy Characteristics'!A:A,MATCH($C1508,'Policy Characteristics'!$C:$C,0))),"",INDEX('Policy Characteristics'!A:A,MATCH($C1508,'Policy Characteristics'!$C:$C,0)))</f>
        <v>Industry</v>
      </c>
      <c r="B1508" s="366" t="str">
        <f>IF(ISBLANK(INDEX('Policy Characteristics'!B:B,MATCH($C1508,'Policy Characteristics'!$C:$C,0))),"",INDEX('Policy Characteristics'!B:B,MATCH($C1508,'Policy Characteristics'!$C:$C,0)))</f>
        <v>Industry Energy Efficiency Standards</v>
      </c>
      <c r="C1508" s="354" t="str">
        <f t="shared" si="52"/>
        <v>Percentage Improvement in Eqpt Efficiency Standards above BAU</v>
      </c>
      <c r="D1508" s="348" t="s">
        <v>816</v>
      </c>
      <c r="E1508" s="253" t="s">
        <v>869</v>
      </c>
      <c r="F1508" t="s">
        <v>817</v>
      </c>
      <c r="G1508" s="253" t="s">
        <v>870</v>
      </c>
      <c r="H1508" s="18">
        <v>1126</v>
      </c>
      <c r="I1508" s="367" t="s">
        <v>670</v>
      </c>
      <c r="J1508" s="368" t="str">
        <f>IF(ISBLANK(INDEX('Policy Characteristics'!D:D,MATCH($C1508,'Policy Characteristics'!$C:$C,0))),"",INDEX('Policy Characteristics'!D:D,MATCH($C1508,'Policy Characteristics'!$C:$C,0)))</f>
        <v>Industry Energy Efficiency Standards</v>
      </c>
      <c r="K1508" s="354" t="str">
        <f>IF(ISBLANK(INDEX('Policy Characteristics'!E:E,MATCH($C1508,'Policy Characteristics'!$C:$C,0))),"",INDEX('Policy Characteristics'!E:E,MATCH($C1508,'Policy Characteristics'!$C:$C,0)))</f>
        <v>indst efficiency standards</v>
      </c>
      <c r="L1508" s="222">
        <f>IF(ISBLANK(INDEX('Policy Characteristics'!F:F,MATCH($C1508,'Policy Characteristics'!$C:$C,0))),"",INDEX('Policy Characteristics'!F:F,MATCH($C1508,'Policy Characteristics'!$C:$C,0)))</f>
        <v>0</v>
      </c>
      <c r="M1508" s="222">
        <f>IF(ISBLANK(INDEX('Policy Characteristics'!G:G,MATCH($C1508,'Policy Characteristics'!$C:$C,0))),"",INDEX('Policy Characteristics'!G:G,MATCH($C1508,'Policy Characteristics'!$C:$C,0)))</f>
        <v>0.25</v>
      </c>
      <c r="N1508" s="222">
        <f>IF(ISBLANK(INDEX('Policy Characteristics'!H:H,MATCH($C1508,'Policy Characteristics'!$C:$C,0))),"",INDEX('Policy Characteristics'!H:H,MATCH($C1508,'Policy Characteristics'!$C:$C,0)))</f>
        <v>0.01</v>
      </c>
      <c r="O1508" s="354" t="str">
        <f>IF(ISBLANK(INDEX('Policy Characteristics'!I:I,MATCH($C1508,'Policy Characteristics'!$C:$C,0))),"",INDEX('Policy Characteristics'!I:I,MATCH($C1508,'Policy Characteristics'!$C:$C,0)))</f>
        <v>% reduction in energy use</v>
      </c>
      <c r="P1508" s="354"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8" s="354" t="str">
        <f>IF(ISBLANK(INDEX('Policy Characteristics'!K:K,MATCH($C1508,'Policy Characteristics'!$C:$C,0))),"",INDEX('Policy Characteristics'!K:K,MATCH($C1508,'Policy Characteristics'!$C:$C,0)))</f>
        <v>industry-ag-main.html#eff-stds</v>
      </c>
      <c r="R1508" s="354" t="str">
        <f>IF(ISBLANK(INDEX('Policy Characteristics'!L:L,MATCH($C1508,'Policy Characteristics'!$C:$C,0))),"",INDEX('Policy Characteristics'!L:L,MATCH($C1508,'Policy Characteristics'!$C:$C,0)))</f>
        <v>industry-energy-efficiency-standards.html</v>
      </c>
    </row>
    <row r="1509" spans="1:18" s="354" customFormat="1" ht="19.899999999999999" customHeight="1">
      <c r="A1509" s="354" t="str">
        <f>IF(ISBLANK(INDEX('Policy Characteristics'!A:A,MATCH($C1509,'Policy Characteristics'!$C:$C,0))),"",INDEX('Policy Characteristics'!A:A,MATCH($C1509,'Policy Characteristics'!$C:$C,0)))</f>
        <v>Industry</v>
      </c>
      <c r="B1509" s="366" t="str">
        <f>IF(ISBLANK(INDEX('Policy Characteristics'!B:B,MATCH($C1509,'Policy Characteristics'!$C:$C,0))),"",INDEX('Policy Characteristics'!B:B,MATCH($C1509,'Policy Characteristics'!$C:$C,0)))</f>
        <v>Industry Energy Efficiency Standards</v>
      </c>
      <c r="C1509" s="354" t="str">
        <f t="shared" si="52"/>
        <v>Percentage Improvement in Eqpt Efficiency Standards above BAU</v>
      </c>
      <c r="D1509" s="348" t="s">
        <v>816</v>
      </c>
      <c r="E1509" s="253" t="s">
        <v>871</v>
      </c>
      <c r="F1509" t="s">
        <v>817</v>
      </c>
      <c r="G1509" s="253" t="s">
        <v>872</v>
      </c>
      <c r="H1509" s="18">
        <v>1127</v>
      </c>
      <c r="I1509" s="367" t="s">
        <v>680</v>
      </c>
      <c r="J1509" s="368" t="str">
        <f>IF(ISBLANK(INDEX('Policy Characteristics'!D:D,MATCH($C1509,'Policy Characteristics'!$C:$C,0))),"",INDEX('Policy Characteristics'!D:D,MATCH($C1509,'Policy Characteristics'!$C:$C,0)))</f>
        <v>Industry Energy Efficiency Standards</v>
      </c>
      <c r="K1509" s="354" t="str">
        <f>IF(ISBLANK(INDEX('Policy Characteristics'!E:E,MATCH($C1509,'Policy Characteristics'!$C:$C,0))),"",INDEX('Policy Characteristics'!E:E,MATCH($C1509,'Policy Characteristics'!$C:$C,0)))</f>
        <v>indst efficiency standards</v>
      </c>
      <c r="L1509" s="222">
        <f>IF(ISBLANK(INDEX('Policy Characteristics'!F:F,MATCH($C1509,'Policy Characteristics'!$C:$C,0))),"",INDEX('Policy Characteristics'!F:F,MATCH($C1509,'Policy Characteristics'!$C:$C,0)))</f>
        <v>0</v>
      </c>
      <c r="M1509" s="222">
        <f>IF(ISBLANK(INDEX('Policy Characteristics'!G:G,MATCH($C1509,'Policy Characteristics'!$C:$C,0))),"",INDEX('Policy Characteristics'!G:G,MATCH($C1509,'Policy Characteristics'!$C:$C,0)))</f>
        <v>0.25</v>
      </c>
      <c r="N1509" s="222">
        <f>IF(ISBLANK(INDEX('Policy Characteristics'!H:H,MATCH($C1509,'Policy Characteristics'!$C:$C,0))),"",INDEX('Policy Characteristics'!H:H,MATCH($C1509,'Policy Characteristics'!$C:$C,0)))</f>
        <v>0.01</v>
      </c>
      <c r="O1509" s="354" t="str">
        <f>IF(ISBLANK(INDEX('Policy Characteristics'!I:I,MATCH($C1509,'Policy Characteristics'!$C:$C,0))),"",INDEX('Policy Characteristics'!I:I,MATCH($C1509,'Policy Characteristics'!$C:$C,0)))</f>
        <v>% reduction in energy use</v>
      </c>
      <c r="P1509" s="354"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9" s="354" t="str">
        <f>IF(ISBLANK(INDEX('Policy Characteristics'!K:K,MATCH($C1509,'Policy Characteristics'!$C:$C,0))),"",INDEX('Policy Characteristics'!K:K,MATCH($C1509,'Policy Characteristics'!$C:$C,0)))</f>
        <v>industry-ag-main.html#eff-stds</v>
      </c>
      <c r="R1509" s="354" t="str">
        <f>IF(ISBLANK(INDEX('Policy Characteristics'!L:L,MATCH($C1509,'Policy Characteristics'!$C:$C,0))),"",INDEX('Policy Characteristics'!L:L,MATCH($C1509,'Policy Characteristics'!$C:$C,0)))</f>
        <v>industry-energy-efficiency-standards.html</v>
      </c>
    </row>
    <row r="1510" spans="1:18" s="354" customFormat="1" ht="19.899999999999999" customHeight="1">
      <c r="A1510" s="354" t="str">
        <f>IF(ISBLANK(INDEX('Policy Characteristics'!A:A,MATCH($C1510,'Policy Characteristics'!$C:$C,0))),"",INDEX('Policy Characteristics'!A:A,MATCH($C1510,'Policy Characteristics'!$C:$C,0)))</f>
        <v>Industry</v>
      </c>
      <c r="B1510" s="366" t="str">
        <f>IF(ISBLANK(INDEX('Policy Characteristics'!B:B,MATCH($C1510,'Policy Characteristics'!$C:$C,0))),"",INDEX('Policy Characteristics'!B:B,MATCH($C1510,'Policy Characteristics'!$C:$C,0)))</f>
        <v>Industry Energy Efficiency Standards</v>
      </c>
      <c r="C1510" s="354" t="str">
        <f t="shared" si="52"/>
        <v>Percentage Improvement in Eqpt Efficiency Standards above BAU</v>
      </c>
      <c r="D1510" s="348" t="s">
        <v>818</v>
      </c>
      <c r="E1510" s="253" t="s">
        <v>853</v>
      </c>
      <c r="F1510" t="s">
        <v>819</v>
      </c>
      <c r="G1510" s="253" t="s">
        <v>854</v>
      </c>
      <c r="H1510" s="18">
        <v>1128</v>
      </c>
      <c r="I1510" s="367" t="s">
        <v>670</v>
      </c>
      <c r="J1510" s="368" t="str">
        <f>IF(ISBLANK(INDEX('Policy Characteristics'!D:D,MATCH($C1510,'Policy Characteristics'!$C:$C,0))),"",INDEX('Policy Characteristics'!D:D,MATCH($C1510,'Policy Characteristics'!$C:$C,0)))</f>
        <v>Industry Energy Efficiency Standards</v>
      </c>
      <c r="K1510" s="354" t="str">
        <f>IF(ISBLANK(INDEX('Policy Characteristics'!E:E,MATCH($C1510,'Policy Characteristics'!$C:$C,0))),"",INDEX('Policy Characteristics'!E:E,MATCH($C1510,'Policy Characteristics'!$C:$C,0)))</f>
        <v>indst efficiency standards</v>
      </c>
      <c r="L1510" s="222">
        <f>IF(ISBLANK(INDEX('Policy Characteristics'!F:F,MATCH($C1510,'Policy Characteristics'!$C:$C,0))),"",INDEX('Policy Characteristics'!F:F,MATCH($C1510,'Policy Characteristics'!$C:$C,0)))</f>
        <v>0</v>
      </c>
      <c r="M1510" s="222">
        <f>IF(ISBLANK(INDEX('Policy Characteristics'!G:G,MATCH($C1510,'Policy Characteristics'!$C:$C,0))),"",INDEX('Policy Characteristics'!G:G,MATCH($C1510,'Policy Characteristics'!$C:$C,0)))</f>
        <v>0.25</v>
      </c>
      <c r="N1510" s="222">
        <f>IF(ISBLANK(INDEX('Policy Characteristics'!H:H,MATCH($C1510,'Policy Characteristics'!$C:$C,0))),"",INDEX('Policy Characteristics'!H:H,MATCH($C1510,'Policy Characteristics'!$C:$C,0)))</f>
        <v>0.01</v>
      </c>
      <c r="O1510" s="354" t="str">
        <f>IF(ISBLANK(INDEX('Policy Characteristics'!I:I,MATCH($C1510,'Policy Characteristics'!$C:$C,0))),"",INDEX('Policy Characteristics'!I:I,MATCH($C1510,'Policy Characteristics'!$C:$C,0)))</f>
        <v>% reduction in energy use</v>
      </c>
      <c r="P1510" s="354"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0" s="354" t="str">
        <f>IF(ISBLANK(INDEX('Policy Characteristics'!K:K,MATCH($C1510,'Policy Characteristics'!$C:$C,0))),"",INDEX('Policy Characteristics'!K:K,MATCH($C1510,'Policy Characteristics'!$C:$C,0)))</f>
        <v>industry-ag-main.html#eff-stds</v>
      </c>
      <c r="R1510" s="354" t="str">
        <f>IF(ISBLANK(INDEX('Policy Characteristics'!L:L,MATCH($C1510,'Policy Characteristics'!$C:$C,0))),"",INDEX('Policy Characteristics'!L:L,MATCH($C1510,'Policy Characteristics'!$C:$C,0)))</f>
        <v>industry-energy-efficiency-standards.html</v>
      </c>
    </row>
    <row r="1511" spans="1:18" s="354" customFormat="1" ht="19.899999999999999" customHeight="1">
      <c r="A1511" s="354" t="str">
        <f>IF(ISBLANK(INDEX('Policy Characteristics'!A:A,MATCH($C1511,'Policy Characteristics'!$C:$C,0))),"",INDEX('Policy Characteristics'!A:A,MATCH($C1511,'Policy Characteristics'!$C:$C,0)))</f>
        <v>Industry</v>
      </c>
      <c r="B1511" s="366" t="str">
        <f>IF(ISBLANK(INDEX('Policy Characteristics'!B:B,MATCH($C1511,'Policy Characteristics'!$C:$C,0))),"",INDEX('Policy Characteristics'!B:B,MATCH($C1511,'Policy Characteristics'!$C:$C,0)))</f>
        <v>Industry Energy Efficiency Standards</v>
      </c>
      <c r="C1511" s="354" t="str">
        <f t="shared" si="52"/>
        <v>Percentage Improvement in Eqpt Efficiency Standards above BAU</v>
      </c>
      <c r="D1511" s="348" t="s">
        <v>818</v>
      </c>
      <c r="E1511" s="253" t="s">
        <v>855</v>
      </c>
      <c r="F1511" t="s">
        <v>819</v>
      </c>
      <c r="G1511" s="253" t="s">
        <v>856</v>
      </c>
      <c r="H1511" s="18">
        <v>1129</v>
      </c>
      <c r="I1511" s="367" t="s">
        <v>680</v>
      </c>
      <c r="J1511" s="368" t="str">
        <f>IF(ISBLANK(INDEX('Policy Characteristics'!D:D,MATCH($C1511,'Policy Characteristics'!$C:$C,0))),"",INDEX('Policy Characteristics'!D:D,MATCH($C1511,'Policy Characteristics'!$C:$C,0)))</f>
        <v>Industry Energy Efficiency Standards</v>
      </c>
      <c r="K1511" s="354" t="str">
        <f>IF(ISBLANK(INDEX('Policy Characteristics'!E:E,MATCH($C1511,'Policy Characteristics'!$C:$C,0))),"",INDEX('Policy Characteristics'!E:E,MATCH($C1511,'Policy Characteristics'!$C:$C,0)))</f>
        <v>indst efficiency standards</v>
      </c>
      <c r="L1511" s="222">
        <f>IF(ISBLANK(INDEX('Policy Characteristics'!F:F,MATCH($C1511,'Policy Characteristics'!$C:$C,0))),"",INDEX('Policy Characteristics'!F:F,MATCH($C1511,'Policy Characteristics'!$C:$C,0)))</f>
        <v>0</v>
      </c>
      <c r="M1511" s="222">
        <f>IF(ISBLANK(INDEX('Policy Characteristics'!G:G,MATCH($C1511,'Policy Characteristics'!$C:$C,0))),"",INDEX('Policy Characteristics'!G:G,MATCH($C1511,'Policy Characteristics'!$C:$C,0)))</f>
        <v>0.25</v>
      </c>
      <c r="N1511" s="222">
        <f>IF(ISBLANK(INDEX('Policy Characteristics'!H:H,MATCH($C1511,'Policy Characteristics'!$C:$C,0))),"",INDEX('Policy Characteristics'!H:H,MATCH($C1511,'Policy Characteristics'!$C:$C,0)))</f>
        <v>0.01</v>
      </c>
      <c r="O1511" s="354" t="str">
        <f>IF(ISBLANK(INDEX('Policy Characteristics'!I:I,MATCH($C1511,'Policy Characteristics'!$C:$C,0))),"",INDEX('Policy Characteristics'!I:I,MATCH($C1511,'Policy Characteristics'!$C:$C,0)))</f>
        <v>% reduction in energy use</v>
      </c>
      <c r="P1511" s="354"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1" s="354" t="str">
        <f>IF(ISBLANK(INDEX('Policy Characteristics'!K:K,MATCH($C1511,'Policy Characteristics'!$C:$C,0))),"",INDEX('Policy Characteristics'!K:K,MATCH($C1511,'Policy Characteristics'!$C:$C,0)))</f>
        <v>industry-ag-main.html#eff-stds</v>
      </c>
      <c r="R1511" s="354" t="str">
        <f>IF(ISBLANK(INDEX('Policy Characteristics'!L:L,MATCH($C1511,'Policy Characteristics'!$C:$C,0))),"",INDEX('Policy Characteristics'!L:L,MATCH($C1511,'Policy Characteristics'!$C:$C,0)))</f>
        <v>industry-energy-efficiency-standards.html</v>
      </c>
    </row>
    <row r="1512" spans="1:18" s="354" customFormat="1" ht="19.899999999999999" customHeight="1">
      <c r="A1512" s="354" t="str">
        <f>IF(ISBLANK(INDEX('Policy Characteristics'!A:A,MATCH($C1512,'Policy Characteristics'!$C:$C,0))),"",INDEX('Policy Characteristics'!A:A,MATCH($C1512,'Policy Characteristics'!$C:$C,0)))</f>
        <v>Industry</v>
      </c>
      <c r="B1512" s="366" t="str">
        <f>IF(ISBLANK(INDEX('Policy Characteristics'!B:B,MATCH($C1512,'Policy Characteristics'!$C:$C,0))),"",INDEX('Policy Characteristics'!B:B,MATCH($C1512,'Policy Characteristics'!$C:$C,0)))</f>
        <v>Industry Energy Efficiency Standards</v>
      </c>
      <c r="C1512" s="354" t="str">
        <f t="shared" si="52"/>
        <v>Percentage Improvement in Eqpt Efficiency Standards above BAU</v>
      </c>
      <c r="D1512" s="348" t="s">
        <v>818</v>
      </c>
      <c r="E1512" s="253" t="s">
        <v>857</v>
      </c>
      <c r="F1512" t="s">
        <v>819</v>
      </c>
      <c r="G1512" s="253" t="s">
        <v>858</v>
      </c>
      <c r="H1512" s="18">
        <v>1130</v>
      </c>
      <c r="I1512" s="367" t="s">
        <v>670</v>
      </c>
      <c r="J1512" s="368" t="str">
        <f>IF(ISBLANK(INDEX('Policy Characteristics'!D:D,MATCH($C1512,'Policy Characteristics'!$C:$C,0))),"",INDEX('Policy Characteristics'!D:D,MATCH($C1512,'Policy Characteristics'!$C:$C,0)))</f>
        <v>Industry Energy Efficiency Standards</v>
      </c>
      <c r="K1512" s="354" t="str">
        <f>IF(ISBLANK(INDEX('Policy Characteristics'!E:E,MATCH($C1512,'Policy Characteristics'!$C:$C,0))),"",INDEX('Policy Characteristics'!E:E,MATCH($C1512,'Policy Characteristics'!$C:$C,0)))</f>
        <v>indst efficiency standards</v>
      </c>
      <c r="L1512" s="222">
        <f>IF(ISBLANK(INDEX('Policy Characteristics'!F:F,MATCH($C1512,'Policy Characteristics'!$C:$C,0))),"",INDEX('Policy Characteristics'!F:F,MATCH($C1512,'Policy Characteristics'!$C:$C,0)))</f>
        <v>0</v>
      </c>
      <c r="M1512" s="222">
        <f>IF(ISBLANK(INDEX('Policy Characteristics'!G:G,MATCH($C1512,'Policy Characteristics'!$C:$C,0))),"",INDEX('Policy Characteristics'!G:G,MATCH($C1512,'Policy Characteristics'!$C:$C,0)))</f>
        <v>0.25</v>
      </c>
      <c r="N1512" s="222">
        <f>IF(ISBLANK(INDEX('Policy Characteristics'!H:H,MATCH($C1512,'Policy Characteristics'!$C:$C,0))),"",INDEX('Policy Characteristics'!H:H,MATCH($C1512,'Policy Characteristics'!$C:$C,0)))</f>
        <v>0.01</v>
      </c>
      <c r="O1512" s="354" t="str">
        <f>IF(ISBLANK(INDEX('Policy Characteristics'!I:I,MATCH($C1512,'Policy Characteristics'!$C:$C,0))),"",INDEX('Policy Characteristics'!I:I,MATCH($C1512,'Policy Characteristics'!$C:$C,0)))</f>
        <v>% reduction in energy use</v>
      </c>
      <c r="P1512" s="354"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2" s="354" t="str">
        <f>IF(ISBLANK(INDEX('Policy Characteristics'!K:K,MATCH($C1512,'Policy Characteristics'!$C:$C,0))),"",INDEX('Policy Characteristics'!K:K,MATCH($C1512,'Policy Characteristics'!$C:$C,0)))</f>
        <v>industry-ag-main.html#eff-stds</v>
      </c>
      <c r="R1512" s="354" t="str">
        <f>IF(ISBLANK(INDEX('Policy Characteristics'!L:L,MATCH($C1512,'Policy Characteristics'!$C:$C,0))),"",INDEX('Policy Characteristics'!L:L,MATCH($C1512,'Policy Characteristics'!$C:$C,0)))</f>
        <v>industry-energy-efficiency-standards.html</v>
      </c>
    </row>
    <row r="1513" spans="1:18" s="354" customFormat="1" ht="19.899999999999999" customHeight="1">
      <c r="A1513" s="354" t="str">
        <f>IF(ISBLANK(INDEX('Policy Characteristics'!A:A,MATCH($C1513,'Policy Characteristics'!$C:$C,0))),"",INDEX('Policy Characteristics'!A:A,MATCH($C1513,'Policy Characteristics'!$C:$C,0)))</f>
        <v>Industry</v>
      </c>
      <c r="B1513" s="366" t="str">
        <f>IF(ISBLANK(INDEX('Policy Characteristics'!B:B,MATCH($C1513,'Policy Characteristics'!$C:$C,0))),"",INDEX('Policy Characteristics'!B:B,MATCH($C1513,'Policy Characteristics'!$C:$C,0)))</f>
        <v>Industry Energy Efficiency Standards</v>
      </c>
      <c r="C1513" s="354" t="str">
        <f t="shared" si="52"/>
        <v>Percentage Improvement in Eqpt Efficiency Standards above BAU</v>
      </c>
      <c r="D1513" s="348" t="s">
        <v>818</v>
      </c>
      <c r="E1513" s="253" t="s">
        <v>859</v>
      </c>
      <c r="F1513" t="s">
        <v>819</v>
      </c>
      <c r="G1513" s="253" t="s">
        <v>860</v>
      </c>
      <c r="H1513" s="18">
        <v>1131</v>
      </c>
      <c r="I1513" s="367" t="s">
        <v>680</v>
      </c>
      <c r="J1513" s="368" t="str">
        <f>IF(ISBLANK(INDEX('Policy Characteristics'!D:D,MATCH($C1513,'Policy Characteristics'!$C:$C,0))),"",INDEX('Policy Characteristics'!D:D,MATCH($C1513,'Policy Characteristics'!$C:$C,0)))</f>
        <v>Industry Energy Efficiency Standards</v>
      </c>
      <c r="K1513" s="354" t="str">
        <f>IF(ISBLANK(INDEX('Policy Characteristics'!E:E,MATCH($C1513,'Policy Characteristics'!$C:$C,0))),"",INDEX('Policy Characteristics'!E:E,MATCH($C1513,'Policy Characteristics'!$C:$C,0)))</f>
        <v>indst efficiency standards</v>
      </c>
      <c r="L1513" s="222">
        <f>IF(ISBLANK(INDEX('Policy Characteristics'!F:F,MATCH($C1513,'Policy Characteristics'!$C:$C,0))),"",INDEX('Policy Characteristics'!F:F,MATCH($C1513,'Policy Characteristics'!$C:$C,0)))</f>
        <v>0</v>
      </c>
      <c r="M1513" s="222">
        <f>IF(ISBLANK(INDEX('Policy Characteristics'!G:G,MATCH($C1513,'Policy Characteristics'!$C:$C,0))),"",INDEX('Policy Characteristics'!G:G,MATCH($C1513,'Policy Characteristics'!$C:$C,0)))</f>
        <v>0.25</v>
      </c>
      <c r="N1513" s="222">
        <f>IF(ISBLANK(INDEX('Policy Characteristics'!H:H,MATCH($C1513,'Policy Characteristics'!$C:$C,0))),"",INDEX('Policy Characteristics'!H:H,MATCH($C1513,'Policy Characteristics'!$C:$C,0)))</f>
        <v>0.01</v>
      </c>
      <c r="O1513" s="354" t="str">
        <f>IF(ISBLANK(INDEX('Policy Characteristics'!I:I,MATCH($C1513,'Policy Characteristics'!$C:$C,0))),"",INDEX('Policy Characteristics'!I:I,MATCH($C1513,'Policy Characteristics'!$C:$C,0)))</f>
        <v>% reduction in energy use</v>
      </c>
      <c r="P1513" s="354"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3" s="354" t="str">
        <f>IF(ISBLANK(INDEX('Policy Characteristics'!K:K,MATCH($C1513,'Policy Characteristics'!$C:$C,0))),"",INDEX('Policy Characteristics'!K:K,MATCH($C1513,'Policy Characteristics'!$C:$C,0)))</f>
        <v>industry-ag-main.html#eff-stds</v>
      </c>
      <c r="R1513" s="354" t="str">
        <f>IF(ISBLANK(INDEX('Policy Characteristics'!L:L,MATCH($C1513,'Policy Characteristics'!$C:$C,0))),"",INDEX('Policy Characteristics'!L:L,MATCH($C1513,'Policy Characteristics'!$C:$C,0)))</f>
        <v>industry-energy-efficiency-standards.html</v>
      </c>
    </row>
    <row r="1514" spans="1:18" s="354" customFormat="1" ht="19.899999999999999" customHeight="1">
      <c r="A1514" s="354" t="str">
        <f>IF(ISBLANK(INDEX('Policy Characteristics'!A:A,MATCH($C1514,'Policy Characteristics'!$C:$C,0))),"",INDEX('Policy Characteristics'!A:A,MATCH($C1514,'Policy Characteristics'!$C:$C,0)))</f>
        <v>Industry</v>
      </c>
      <c r="B1514" s="366" t="str">
        <f>IF(ISBLANK(INDEX('Policy Characteristics'!B:B,MATCH($C1514,'Policy Characteristics'!$C:$C,0))),"",INDEX('Policy Characteristics'!B:B,MATCH($C1514,'Policy Characteristics'!$C:$C,0)))</f>
        <v>Industry Energy Efficiency Standards</v>
      </c>
      <c r="C1514" s="354" t="str">
        <f t="shared" si="52"/>
        <v>Percentage Improvement in Eqpt Efficiency Standards above BAU</v>
      </c>
      <c r="D1514" s="348" t="s">
        <v>818</v>
      </c>
      <c r="E1514" s="253" t="s">
        <v>861</v>
      </c>
      <c r="F1514" t="s">
        <v>819</v>
      </c>
      <c r="G1514" s="253" t="s">
        <v>862</v>
      </c>
      <c r="H1514" s="18">
        <v>1132</v>
      </c>
      <c r="I1514" s="367" t="s">
        <v>670</v>
      </c>
      <c r="J1514" s="368" t="str">
        <f>IF(ISBLANK(INDEX('Policy Characteristics'!D:D,MATCH($C1514,'Policy Characteristics'!$C:$C,0))),"",INDEX('Policy Characteristics'!D:D,MATCH($C1514,'Policy Characteristics'!$C:$C,0)))</f>
        <v>Industry Energy Efficiency Standards</v>
      </c>
      <c r="K1514" s="354" t="str">
        <f>IF(ISBLANK(INDEX('Policy Characteristics'!E:E,MATCH($C1514,'Policy Characteristics'!$C:$C,0))),"",INDEX('Policy Characteristics'!E:E,MATCH($C1514,'Policy Characteristics'!$C:$C,0)))</f>
        <v>indst efficiency standards</v>
      </c>
      <c r="L1514" s="222">
        <f>IF(ISBLANK(INDEX('Policy Characteristics'!F:F,MATCH($C1514,'Policy Characteristics'!$C:$C,0))),"",INDEX('Policy Characteristics'!F:F,MATCH($C1514,'Policy Characteristics'!$C:$C,0)))</f>
        <v>0</v>
      </c>
      <c r="M1514" s="222">
        <f>IF(ISBLANK(INDEX('Policy Characteristics'!G:G,MATCH($C1514,'Policy Characteristics'!$C:$C,0))),"",INDEX('Policy Characteristics'!G:G,MATCH($C1514,'Policy Characteristics'!$C:$C,0)))</f>
        <v>0.25</v>
      </c>
      <c r="N1514" s="222">
        <f>IF(ISBLANK(INDEX('Policy Characteristics'!H:H,MATCH($C1514,'Policy Characteristics'!$C:$C,0))),"",INDEX('Policy Characteristics'!H:H,MATCH($C1514,'Policy Characteristics'!$C:$C,0)))</f>
        <v>0.01</v>
      </c>
      <c r="O1514" s="354" t="str">
        <f>IF(ISBLANK(INDEX('Policy Characteristics'!I:I,MATCH($C1514,'Policy Characteristics'!$C:$C,0))),"",INDEX('Policy Characteristics'!I:I,MATCH($C1514,'Policy Characteristics'!$C:$C,0)))</f>
        <v>% reduction in energy use</v>
      </c>
      <c r="P1514" s="354"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4" s="354" t="str">
        <f>IF(ISBLANK(INDEX('Policy Characteristics'!K:K,MATCH($C1514,'Policy Characteristics'!$C:$C,0))),"",INDEX('Policy Characteristics'!K:K,MATCH($C1514,'Policy Characteristics'!$C:$C,0)))</f>
        <v>industry-ag-main.html#eff-stds</v>
      </c>
      <c r="R1514" s="354" t="str">
        <f>IF(ISBLANK(INDEX('Policy Characteristics'!L:L,MATCH($C1514,'Policy Characteristics'!$C:$C,0))),"",INDEX('Policy Characteristics'!L:L,MATCH($C1514,'Policy Characteristics'!$C:$C,0)))</f>
        <v>industry-energy-efficiency-standards.html</v>
      </c>
    </row>
    <row r="1515" spans="1:18" s="354" customFormat="1" ht="19.899999999999999" customHeight="1">
      <c r="A1515" s="354" t="str">
        <f>IF(ISBLANK(INDEX('Policy Characteristics'!A:A,MATCH($C1515,'Policy Characteristics'!$C:$C,0))),"",INDEX('Policy Characteristics'!A:A,MATCH($C1515,'Policy Characteristics'!$C:$C,0)))</f>
        <v>Industry</v>
      </c>
      <c r="B1515" s="366" t="str">
        <f>IF(ISBLANK(INDEX('Policy Characteristics'!B:B,MATCH($C1515,'Policy Characteristics'!$C:$C,0))),"",INDEX('Policy Characteristics'!B:B,MATCH($C1515,'Policy Characteristics'!$C:$C,0)))</f>
        <v>Industry Energy Efficiency Standards</v>
      </c>
      <c r="C1515" s="354" t="str">
        <f t="shared" si="52"/>
        <v>Percentage Improvement in Eqpt Efficiency Standards above BAU</v>
      </c>
      <c r="D1515" s="348" t="s">
        <v>818</v>
      </c>
      <c r="E1515" s="253" t="s">
        <v>863</v>
      </c>
      <c r="F1515" t="s">
        <v>819</v>
      </c>
      <c r="G1515" s="253" t="s">
        <v>864</v>
      </c>
      <c r="H1515" s="18">
        <v>1133</v>
      </c>
      <c r="I1515" s="367" t="s">
        <v>680</v>
      </c>
      <c r="J1515" s="368" t="str">
        <f>IF(ISBLANK(INDEX('Policy Characteristics'!D:D,MATCH($C1515,'Policy Characteristics'!$C:$C,0))),"",INDEX('Policy Characteristics'!D:D,MATCH($C1515,'Policy Characteristics'!$C:$C,0)))</f>
        <v>Industry Energy Efficiency Standards</v>
      </c>
      <c r="K1515" s="354" t="str">
        <f>IF(ISBLANK(INDEX('Policy Characteristics'!E:E,MATCH($C1515,'Policy Characteristics'!$C:$C,0))),"",INDEX('Policy Characteristics'!E:E,MATCH($C1515,'Policy Characteristics'!$C:$C,0)))</f>
        <v>indst efficiency standards</v>
      </c>
      <c r="L1515" s="222">
        <f>IF(ISBLANK(INDEX('Policy Characteristics'!F:F,MATCH($C1515,'Policy Characteristics'!$C:$C,0))),"",INDEX('Policy Characteristics'!F:F,MATCH($C1515,'Policy Characteristics'!$C:$C,0)))</f>
        <v>0</v>
      </c>
      <c r="M1515" s="222">
        <f>IF(ISBLANK(INDEX('Policy Characteristics'!G:G,MATCH($C1515,'Policy Characteristics'!$C:$C,0))),"",INDEX('Policy Characteristics'!G:G,MATCH($C1515,'Policy Characteristics'!$C:$C,0)))</f>
        <v>0.25</v>
      </c>
      <c r="N1515" s="222">
        <f>IF(ISBLANK(INDEX('Policy Characteristics'!H:H,MATCH($C1515,'Policy Characteristics'!$C:$C,0))),"",INDEX('Policy Characteristics'!H:H,MATCH($C1515,'Policy Characteristics'!$C:$C,0)))</f>
        <v>0.01</v>
      </c>
      <c r="O1515" s="354" t="str">
        <f>IF(ISBLANK(INDEX('Policy Characteristics'!I:I,MATCH($C1515,'Policy Characteristics'!$C:$C,0))),"",INDEX('Policy Characteristics'!I:I,MATCH($C1515,'Policy Characteristics'!$C:$C,0)))</f>
        <v>% reduction in energy use</v>
      </c>
      <c r="P1515" s="354"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5" s="354" t="str">
        <f>IF(ISBLANK(INDEX('Policy Characteristics'!K:K,MATCH($C1515,'Policy Characteristics'!$C:$C,0))),"",INDEX('Policy Characteristics'!K:K,MATCH($C1515,'Policy Characteristics'!$C:$C,0)))</f>
        <v>industry-ag-main.html#eff-stds</v>
      </c>
      <c r="R1515" s="354" t="str">
        <f>IF(ISBLANK(INDEX('Policy Characteristics'!L:L,MATCH($C1515,'Policy Characteristics'!$C:$C,0))),"",INDEX('Policy Characteristics'!L:L,MATCH($C1515,'Policy Characteristics'!$C:$C,0)))</f>
        <v>industry-energy-efficiency-standards.html</v>
      </c>
    </row>
    <row r="1516" spans="1:18" s="354" customFormat="1" ht="19.899999999999999" customHeight="1">
      <c r="A1516" s="354" t="str">
        <f>IF(ISBLANK(INDEX('Policy Characteristics'!A:A,MATCH($C1516,'Policy Characteristics'!$C:$C,0))),"",INDEX('Policy Characteristics'!A:A,MATCH($C1516,'Policy Characteristics'!$C:$C,0)))</f>
        <v>Industry</v>
      </c>
      <c r="B1516" s="366" t="str">
        <f>IF(ISBLANK(INDEX('Policy Characteristics'!B:B,MATCH($C1516,'Policy Characteristics'!$C:$C,0))),"",INDEX('Policy Characteristics'!B:B,MATCH($C1516,'Policy Characteristics'!$C:$C,0)))</f>
        <v>Industry Energy Efficiency Standards</v>
      </c>
      <c r="C1516" s="354" t="str">
        <f t="shared" si="52"/>
        <v>Percentage Improvement in Eqpt Efficiency Standards above BAU</v>
      </c>
      <c r="D1516" s="348" t="s">
        <v>818</v>
      </c>
      <c r="E1516" s="253" t="s">
        <v>865</v>
      </c>
      <c r="F1516" t="s">
        <v>819</v>
      </c>
      <c r="G1516" s="253" t="s">
        <v>866</v>
      </c>
      <c r="H1516" s="18">
        <v>1134</v>
      </c>
      <c r="I1516" s="367" t="s">
        <v>680</v>
      </c>
      <c r="J1516" s="368" t="str">
        <f>IF(ISBLANK(INDEX('Policy Characteristics'!D:D,MATCH($C1516,'Policy Characteristics'!$C:$C,0))),"",INDEX('Policy Characteristics'!D:D,MATCH($C1516,'Policy Characteristics'!$C:$C,0)))</f>
        <v>Industry Energy Efficiency Standards</v>
      </c>
      <c r="K1516" s="354" t="str">
        <f>IF(ISBLANK(INDEX('Policy Characteristics'!E:E,MATCH($C1516,'Policy Characteristics'!$C:$C,0))),"",INDEX('Policy Characteristics'!E:E,MATCH($C1516,'Policy Characteristics'!$C:$C,0)))</f>
        <v>indst efficiency standards</v>
      </c>
      <c r="L1516" s="222">
        <f>IF(ISBLANK(INDEX('Policy Characteristics'!F:F,MATCH($C1516,'Policy Characteristics'!$C:$C,0))),"",INDEX('Policy Characteristics'!F:F,MATCH($C1516,'Policy Characteristics'!$C:$C,0)))</f>
        <v>0</v>
      </c>
      <c r="M1516" s="222">
        <f>IF(ISBLANK(INDEX('Policy Characteristics'!G:G,MATCH($C1516,'Policy Characteristics'!$C:$C,0))),"",INDEX('Policy Characteristics'!G:G,MATCH($C1516,'Policy Characteristics'!$C:$C,0)))</f>
        <v>0.25</v>
      </c>
      <c r="N1516" s="222">
        <f>IF(ISBLANK(INDEX('Policy Characteristics'!H:H,MATCH($C1516,'Policy Characteristics'!$C:$C,0))),"",INDEX('Policy Characteristics'!H:H,MATCH($C1516,'Policy Characteristics'!$C:$C,0)))</f>
        <v>0.01</v>
      </c>
      <c r="O1516" s="354" t="str">
        <f>IF(ISBLANK(INDEX('Policy Characteristics'!I:I,MATCH($C1516,'Policy Characteristics'!$C:$C,0))),"",INDEX('Policy Characteristics'!I:I,MATCH($C1516,'Policy Characteristics'!$C:$C,0)))</f>
        <v>% reduction in energy use</v>
      </c>
      <c r="P1516" s="354"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6" s="354" t="str">
        <f>IF(ISBLANK(INDEX('Policy Characteristics'!K:K,MATCH($C1516,'Policy Characteristics'!$C:$C,0))),"",INDEX('Policy Characteristics'!K:K,MATCH($C1516,'Policy Characteristics'!$C:$C,0)))</f>
        <v>industry-ag-main.html#eff-stds</v>
      </c>
      <c r="R1516" s="354" t="str">
        <f>IF(ISBLANK(INDEX('Policy Characteristics'!L:L,MATCH($C1516,'Policy Characteristics'!$C:$C,0))),"",INDEX('Policy Characteristics'!L:L,MATCH($C1516,'Policy Characteristics'!$C:$C,0)))</f>
        <v>industry-energy-efficiency-standards.html</v>
      </c>
    </row>
    <row r="1517" spans="1:18" s="354" customFormat="1" ht="19.899999999999999" customHeight="1">
      <c r="A1517" s="354" t="str">
        <f>IF(ISBLANK(INDEX('Policy Characteristics'!A:A,MATCH($C1517,'Policy Characteristics'!$C:$C,0))),"",INDEX('Policy Characteristics'!A:A,MATCH($C1517,'Policy Characteristics'!$C:$C,0)))</f>
        <v>Industry</v>
      </c>
      <c r="B1517" s="366" t="str">
        <f>IF(ISBLANK(INDEX('Policy Characteristics'!B:B,MATCH($C1517,'Policy Characteristics'!$C:$C,0))),"",INDEX('Policy Characteristics'!B:B,MATCH($C1517,'Policy Characteristics'!$C:$C,0)))</f>
        <v>Industry Energy Efficiency Standards</v>
      </c>
      <c r="C1517" s="354" t="str">
        <f t="shared" si="52"/>
        <v>Percentage Improvement in Eqpt Efficiency Standards above BAU</v>
      </c>
      <c r="D1517" s="348" t="s">
        <v>818</v>
      </c>
      <c r="E1517" s="253" t="s">
        <v>867</v>
      </c>
      <c r="F1517" t="s">
        <v>819</v>
      </c>
      <c r="G1517" s="253" t="s">
        <v>868</v>
      </c>
      <c r="H1517" s="18">
        <v>1135</v>
      </c>
      <c r="I1517" s="367" t="s">
        <v>680</v>
      </c>
      <c r="J1517" s="368" t="str">
        <f>IF(ISBLANK(INDEX('Policy Characteristics'!D:D,MATCH($C1517,'Policy Characteristics'!$C:$C,0))),"",INDEX('Policy Characteristics'!D:D,MATCH($C1517,'Policy Characteristics'!$C:$C,0)))</f>
        <v>Industry Energy Efficiency Standards</v>
      </c>
      <c r="K1517" s="354" t="str">
        <f>IF(ISBLANK(INDEX('Policy Characteristics'!E:E,MATCH($C1517,'Policy Characteristics'!$C:$C,0))),"",INDEX('Policy Characteristics'!E:E,MATCH($C1517,'Policy Characteristics'!$C:$C,0)))</f>
        <v>indst efficiency standards</v>
      </c>
      <c r="L1517" s="222">
        <f>IF(ISBLANK(INDEX('Policy Characteristics'!F:F,MATCH($C1517,'Policy Characteristics'!$C:$C,0))),"",INDEX('Policy Characteristics'!F:F,MATCH($C1517,'Policy Characteristics'!$C:$C,0)))</f>
        <v>0</v>
      </c>
      <c r="M1517" s="222">
        <f>IF(ISBLANK(INDEX('Policy Characteristics'!G:G,MATCH($C1517,'Policy Characteristics'!$C:$C,0))),"",INDEX('Policy Characteristics'!G:G,MATCH($C1517,'Policy Characteristics'!$C:$C,0)))</f>
        <v>0.25</v>
      </c>
      <c r="N1517" s="222">
        <f>IF(ISBLANK(INDEX('Policy Characteristics'!H:H,MATCH($C1517,'Policy Characteristics'!$C:$C,0))),"",INDEX('Policy Characteristics'!H:H,MATCH($C1517,'Policy Characteristics'!$C:$C,0)))</f>
        <v>0.01</v>
      </c>
      <c r="O1517" s="354" t="str">
        <f>IF(ISBLANK(INDEX('Policy Characteristics'!I:I,MATCH($C1517,'Policy Characteristics'!$C:$C,0))),"",INDEX('Policy Characteristics'!I:I,MATCH($C1517,'Policy Characteristics'!$C:$C,0)))</f>
        <v>% reduction in energy use</v>
      </c>
      <c r="P1517" s="354"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7" s="354" t="str">
        <f>IF(ISBLANK(INDEX('Policy Characteristics'!K:K,MATCH($C1517,'Policy Characteristics'!$C:$C,0))),"",INDEX('Policy Characteristics'!K:K,MATCH($C1517,'Policy Characteristics'!$C:$C,0)))</f>
        <v>industry-ag-main.html#eff-stds</v>
      </c>
      <c r="R1517" s="354" t="str">
        <f>IF(ISBLANK(INDEX('Policy Characteristics'!L:L,MATCH($C1517,'Policy Characteristics'!$C:$C,0))),"",INDEX('Policy Characteristics'!L:L,MATCH($C1517,'Policy Characteristics'!$C:$C,0)))</f>
        <v>industry-energy-efficiency-standards.html</v>
      </c>
    </row>
    <row r="1518" spans="1:18" s="354" customFormat="1" ht="19.899999999999999" customHeight="1">
      <c r="A1518" s="354" t="str">
        <f>IF(ISBLANK(INDEX('Policy Characteristics'!A:A,MATCH($C1518,'Policy Characteristics'!$C:$C,0))),"",INDEX('Policy Characteristics'!A:A,MATCH($C1518,'Policy Characteristics'!$C:$C,0)))</f>
        <v>Industry</v>
      </c>
      <c r="B1518" s="366" t="str">
        <f>IF(ISBLANK(INDEX('Policy Characteristics'!B:B,MATCH($C1518,'Policy Characteristics'!$C:$C,0))),"",INDEX('Policy Characteristics'!B:B,MATCH($C1518,'Policy Characteristics'!$C:$C,0)))</f>
        <v>Industry Energy Efficiency Standards</v>
      </c>
      <c r="C1518" s="354" t="str">
        <f t="shared" si="52"/>
        <v>Percentage Improvement in Eqpt Efficiency Standards above BAU</v>
      </c>
      <c r="D1518" s="348" t="s">
        <v>818</v>
      </c>
      <c r="E1518" s="253" t="s">
        <v>869</v>
      </c>
      <c r="F1518" t="s">
        <v>819</v>
      </c>
      <c r="G1518" s="253" t="s">
        <v>870</v>
      </c>
      <c r="H1518" s="18">
        <v>1136</v>
      </c>
      <c r="I1518" s="367" t="s">
        <v>670</v>
      </c>
      <c r="J1518" s="368" t="str">
        <f>IF(ISBLANK(INDEX('Policy Characteristics'!D:D,MATCH($C1518,'Policy Characteristics'!$C:$C,0))),"",INDEX('Policy Characteristics'!D:D,MATCH($C1518,'Policy Characteristics'!$C:$C,0)))</f>
        <v>Industry Energy Efficiency Standards</v>
      </c>
      <c r="K1518" s="354" t="str">
        <f>IF(ISBLANK(INDEX('Policy Characteristics'!E:E,MATCH($C1518,'Policy Characteristics'!$C:$C,0))),"",INDEX('Policy Characteristics'!E:E,MATCH($C1518,'Policy Characteristics'!$C:$C,0)))</f>
        <v>indst efficiency standards</v>
      </c>
      <c r="L1518" s="222">
        <f>IF(ISBLANK(INDEX('Policy Characteristics'!F:F,MATCH($C1518,'Policy Characteristics'!$C:$C,0))),"",INDEX('Policy Characteristics'!F:F,MATCH($C1518,'Policy Characteristics'!$C:$C,0)))</f>
        <v>0</v>
      </c>
      <c r="M1518" s="222">
        <f>IF(ISBLANK(INDEX('Policy Characteristics'!G:G,MATCH($C1518,'Policy Characteristics'!$C:$C,0))),"",INDEX('Policy Characteristics'!G:G,MATCH($C1518,'Policy Characteristics'!$C:$C,0)))</f>
        <v>0.25</v>
      </c>
      <c r="N1518" s="222">
        <f>IF(ISBLANK(INDEX('Policy Characteristics'!H:H,MATCH($C1518,'Policy Characteristics'!$C:$C,0))),"",INDEX('Policy Characteristics'!H:H,MATCH($C1518,'Policy Characteristics'!$C:$C,0)))</f>
        <v>0.01</v>
      </c>
      <c r="O1518" s="354" t="str">
        <f>IF(ISBLANK(INDEX('Policy Characteristics'!I:I,MATCH($C1518,'Policy Characteristics'!$C:$C,0))),"",INDEX('Policy Characteristics'!I:I,MATCH($C1518,'Policy Characteristics'!$C:$C,0)))</f>
        <v>% reduction in energy use</v>
      </c>
      <c r="P1518" s="354"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8" s="354" t="str">
        <f>IF(ISBLANK(INDEX('Policy Characteristics'!K:K,MATCH($C1518,'Policy Characteristics'!$C:$C,0))),"",INDEX('Policy Characteristics'!K:K,MATCH($C1518,'Policy Characteristics'!$C:$C,0)))</f>
        <v>industry-ag-main.html#eff-stds</v>
      </c>
      <c r="R1518" s="354" t="str">
        <f>IF(ISBLANK(INDEX('Policy Characteristics'!L:L,MATCH($C1518,'Policy Characteristics'!$C:$C,0))),"",INDEX('Policy Characteristics'!L:L,MATCH($C1518,'Policy Characteristics'!$C:$C,0)))</f>
        <v>industry-energy-efficiency-standards.html</v>
      </c>
    </row>
    <row r="1519" spans="1:18" s="354" customFormat="1" ht="19.899999999999999" customHeight="1">
      <c r="A1519" s="354" t="str">
        <f>IF(ISBLANK(INDEX('Policy Characteristics'!A:A,MATCH($C1519,'Policy Characteristics'!$C:$C,0))),"",INDEX('Policy Characteristics'!A:A,MATCH($C1519,'Policy Characteristics'!$C:$C,0)))</f>
        <v>Industry</v>
      </c>
      <c r="B1519" s="366" t="str">
        <f>IF(ISBLANK(INDEX('Policy Characteristics'!B:B,MATCH($C1519,'Policy Characteristics'!$C:$C,0))),"",INDEX('Policy Characteristics'!B:B,MATCH($C1519,'Policy Characteristics'!$C:$C,0)))</f>
        <v>Industry Energy Efficiency Standards</v>
      </c>
      <c r="C1519" s="354" t="str">
        <f t="shared" si="52"/>
        <v>Percentage Improvement in Eqpt Efficiency Standards above BAU</v>
      </c>
      <c r="D1519" s="348" t="s">
        <v>818</v>
      </c>
      <c r="E1519" s="253" t="s">
        <v>871</v>
      </c>
      <c r="F1519" t="s">
        <v>819</v>
      </c>
      <c r="G1519" s="253" t="s">
        <v>872</v>
      </c>
      <c r="H1519" s="18">
        <v>1137</v>
      </c>
      <c r="I1519" s="367" t="s">
        <v>680</v>
      </c>
      <c r="J1519" s="368" t="str">
        <f>IF(ISBLANK(INDEX('Policy Characteristics'!D:D,MATCH($C1519,'Policy Characteristics'!$C:$C,0))),"",INDEX('Policy Characteristics'!D:D,MATCH($C1519,'Policy Characteristics'!$C:$C,0)))</f>
        <v>Industry Energy Efficiency Standards</v>
      </c>
      <c r="K1519" s="354" t="str">
        <f>IF(ISBLANK(INDEX('Policy Characteristics'!E:E,MATCH($C1519,'Policy Characteristics'!$C:$C,0))),"",INDEX('Policy Characteristics'!E:E,MATCH($C1519,'Policy Characteristics'!$C:$C,0)))</f>
        <v>indst efficiency standards</v>
      </c>
      <c r="L1519" s="222">
        <f>IF(ISBLANK(INDEX('Policy Characteristics'!F:F,MATCH($C1519,'Policy Characteristics'!$C:$C,0))),"",INDEX('Policy Characteristics'!F:F,MATCH($C1519,'Policy Characteristics'!$C:$C,0)))</f>
        <v>0</v>
      </c>
      <c r="M1519" s="222">
        <f>IF(ISBLANK(INDEX('Policy Characteristics'!G:G,MATCH($C1519,'Policy Characteristics'!$C:$C,0))),"",INDEX('Policy Characteristics'!G:G,MATCH($C1519,'Policy Characteristics'!$C:$C,0)))</f>
        <v>0.25</v>
      </c>
      <c r="N1519" s="222">
        <f>IF(ISBLANK(INDEX('Policy Characteristics'!H:H,MATCH($C1519,'Policy Characteristics'!$C:$C,0))),"",INDEX('Policy Characteristics'!H:H,MATCH($C1519,'Policy Characteristics'!$C:$C,0)))</f>
        <v>0.01</v>
      </c>
      <c r="O1519" s="354" t="str">
        <f>IF(ISBLANK(INDEX('Policy Characteristics'!I:I,MATCH($C1519,'Policy Characteristics'!$C:$C,0))),"",INDEX('Policy Characteristics'!I:I,MATCH($C1519,'Policy Characteristics'!$C:$C,0)))</f>
        <v>% reduction in energy use</v>
      </c>
      <c r="P1519" s="354"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9" s="354" t="str">
        <f>IF(ISBLANK(INDEX('Policy Characteristics'!K:K,MATCH($C1519,'Policy Characteristics'!$C:$C,0))),"",INDEX('Policy Characteristics'!K:K,MATCH($C1519,'Policy Characteristics'!$C:$C,0)))</f>
        <v>industry-ag-main.html#eff-stds</v>
      </c>
      <c r="R1519" s="354" t="str">
        <f>IF(ISBLANK(INDEX('Policy Characteristics'!L:L,MATCH($C1519,'Policy Characteristics'!$C:$C,0))),"",INDEX('Policy Characteristics'!L:L,MATCH($C1519,'Policy Characteristics'!$C:$C,0)))</f>
        <v>industry-energy-efficiency-standards.html</v>
      </c>
    </row>
    <row r="1520" spans="1:18" s="354" customFormat="1" ht="19.899999999999999" customHeight="1">
      <c r="A1520" s="354" t="str">
        <f>IF(ISBLANK(INDEX('Policy Characteristics'!A:A,MATCH($C1520,'Policy Characteristics'!$C:$C,0))),"",INDEX('Policy Characteristics'!A:A,MATCH($C1520,'Policy Characteristics'!$C:$C,0)))</f>
        <v>Industry</v>
      </c>
      <c r="B1520" s="366" t="str">
        <f>IF(ISBLANK(INDEX('Policy Characteristics'!B:B,MATCH($C1520,'Policy Characteristics'!$C:$C,0))),"",INDEX('Policy Characteristics'!B:B,MATCH($C1520,'Policy Characteristics'!$C:$C,0)))</f>
        <v>Industry Energy Efficiency Standards</v>
      </c>
      <c r="C1520" s="354" t="str">
        <f t="shared" si="52"/>
        <v>Percentage Improvement in Eqpt Efficiency Standards above BAU</v>
      </c>
      <c r="D1520" s="348" t="s">
        <v>820</v>
      </c>
      <c r="E1520" s="253" t="s">
        <v>853</v>
      </c>
      <c r="F1520" t="s">
        <v>821</v>
      </c>
      <c r="G1520" s="253" t="s">
        <v>854</v>
      </c>
      <c r="H1520" s="18">
        <v>1138</v>
      </c>
      <c r="I1520" s="367" t="s">
        <v>670</v>
      </c>
      <c r="J1520" s="368" t="str">
        <f>IF(ISBLANK(INDEX('Policy Characteristics'!D:D,MATCH($C1520,'Policy Characteristics'!$C:$C,0))),"",INDEX('Policy Characteristics'!D:D,MATCH($C1520,'Policy Characteristics'!$C:$C,0)))</f>
        <v>Industry Energy Efficiency Standards</v>
      </c>
      <c r="K1520" s="354" t="str">
        <f>IF(ISBLANK(INDEX('Policy Characteristics'!E:E,MATCH($C1520,'Policy Characteristics'!$C:$C,0))),"",INDEX('Policy Characteristics'!E:E,MATCH($C1520,'Policy Characteristics'!$C:$C,0)))</f>
        <v>indst efficiency standards</v>
      </c>
      <c r="L1520" s="222">
        <f>IF(ISBLANK(INDEX('Policy Characteristics'!F:F,MATCH($C1520,'Policy Characteristics'!$C:$C,0))),"",INDEX('Policy Characteristics'!F:F,MATCH($C1520,'Policy Characteristics'!$C:$C,0)))</f>
        <v>0</v>
      </c>
      <c r="M1520" s="222">
        <f>IF(ISBLANK(INDEX('Policy Characteristics'!G:G,MATCH($C1520,'Policy Characteristics'!$C:$C,0))),"",INDEX('Policy Characteristics'!G:G,MATCH($C1520,'Policy Characteristics'!$C:$C,0)))</f>
        <v>0.25</v>
      </c>
      <c r="N1520" s="222">
        <f>IF(ISBLANK(INDEX('Policy Characteristics'!H:H,MATCH($C1520,'Policy Characteristics'!$C:$C,0))),"",INDEX('Policy Characteristics'!H:H,MATCH($C1520,'Policy Characteristics'!$C:$C,0)))</f>
        <v>0.01</v>
      </c>
      <c r="O1520" s="354" t="str">
        <f>IF(ISBLANK(INDEX('Policy Characteristics'!I:I,MATCH($C1520,'Policy Characteristics'!$C:$C,0))),"",INDEX('Policy Characteristics'!I:I,MATCH($C1520,'Policy Characteristics'!$C:$C,0)))</f>
        <v>% reduction in energy use</v>
      </c>
      <c r="P1520" s="354"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0" s="354" t="str">
        <f>IF(ISBLANK(INDEX('Policy Characteristics'!K:K,MATCH($C1520,'Policy Characteristics'!$C:$C,0))),"",INDEX('Policy Characteristics'!K:K,MATCH($C1520,'Policy Characteristics'!$C:$C,0)))</f>
        <v>industry-ag-main.html#eff-stds</v>
      </c>
      <c r="R1520" s="354" t="str">
        <f>IF(ISBLANK(INDEX('Policy Characteristics'!L:L,MATCH($C1520,'Policy Characteristics'!$C:$C,0))),"",INDEX('Policy Characteristics'!L:L,MATCH($C1520,'Policy Characteristics'!$C:$C,0)))</f>
        <v>industry-energy-efficiency-standards.html</v>
      </c>
    </row>
    <row r="1521" spans="1:18" s="354" customFormat="1" ht="19.899999999999999" customHeight="1">
      <c r="A1521" s="354" t="str">
        <f>IF(ISBLANK(INDEX('Policy Characteristics'!A:A,MATCH($C1521,'Policy Characteristics'!$C:$C,0))),"",INDEX('Policy Characteristics'!A:A,MATCH($C1521,'Policy Characteristics'!$C:$C,0)))</f>
        <v>Industry</v>
      </c>
      <c r="B1521" s="366" t="str">
        <f>IF(ISBLANK(INDEX('Policy Characteristics'!B:B,MATCH($C1521,'Policy Characteristics'!$C:$C,0))),"",INDEX('Policy Characteristics'!B:B,MATCH($C1521,'Policy Characteristics'!$C:$C,0)))</f>
        <v>Industry Energy Efficiency Standards</v>
      </c>
      <c r="C1521" s="354" t="str">
        <f t="shared" si="52"/>
        <v>Percentage Improvement in Eqpt Efficiency Standards above BAU</v>
      </c>
      <c r="D1521" s="348" t="s">
        <v>820</v>
      </c>
      <c r="E1521" s="253" t="s">
        <v>855</v>
      </c>
      <c r="F1521" t="s">
        <v>821</v>
      </c>
      <c r="G1521" s="253" t="s">
        <v>856</v>
      </c>
      <c r="H1521" s="18">
        <v>1139</v>
      </c>
      <c r="I1521" s="367" t="s">
        <v>670</v>
      </c>
      <c r="J1521" s="368" t="str">
        <f>IF(ISBLANK(INDEX('Policy Characteristics'!D:D,MATCH($C1521,'Policy Characteristics'!$C:$C,0))),"",INDEX('Policy Characteristics'!D:D,MATCH($C1521,'Policy Characteristics'!$C:$C,0)))</f>
        <v>Industry Energy Efficiency Standards</v>
      </c>
      <c r="K1521" s="354" t="str">
        <f>IF(ISBLANK(INDEX('Policy Characteristics'!E:E,MATCH($C1521,'Policy Characteristics'!$C:$C,0))),"",INDEX('Policy Characteristics'!E:E,MATCH($C1521,'Policy Characteristics'!$C:$C,0)))</f>
        <v>indst efficiency standards</v>
      </c>
      <c r="L1521" s="222">
        <f>IF(ISBLANK(INDEX('Policy Characteristics'!F:F,MATCH($C1521,'Policy Characteristics'!$C:$C,0))),"",INDEX('Policy Characteristics'!F:F,MATCH($C1521,'Policy Characteristics'!$C:$C,0)))</f>
        <v>0</v>
      </c>
      <c r="M1521" s="222">
        <f>IF(ISBLANK(INDEX('Policy Characteristics'!G:G,MATCH($C1521,'Policy Characteristics'!$C:$C,0))),"",INDEX('Policy Characteristics'!G:G,MATCH($C1521,'Policy Characteristics'!$C:$C,0)))</f>
        <v>0.25</v>
      </c>
      <c r="N1521" s="222">
        <f>IF(ISBLANK(INDEX('Policy Characteristics'!H:H,MATCH($C1521,'Policy Characteristics'!$C:$C,0))),"",INDEX('Policy Characteristics'!H:H,MATCH($C1521,'Policy Characteristics'!$C:$C,0)))</f>
        <v>0.01</v>
      </c>
      <c r="O1521" s="354" t="str">
        <f>IF(ISBLANK(INDEX('Policy Characteristics'!I:I,MATCH($C1521,'Policy Characteristics'!$C:$C,0))),"",INDEX('Policy Characteristics'!I:I,MATCH($C1521,'Policy Characteristics'!$C:$C,0)))</f>
        <v>% reduction in energy use</v>
      </c>
      <c r="P1521" s="354"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1" s="354" t="str">
        <f>IF(ISBLANK(INDEX('Policy Characteristics'!K:K,MATCH($C1521,'Policy Characteristics'!$C:$C,0))),"",INDEX('Policy Characteristics'!K:K,MATCH($C1521,'Policy Characteristics'!$C:$C,0)))</f>
        <v>industry-ag-main.html#eff-stds</v>
      </c>
      <c r="R1521" s="354" t="str">
        <f>IF(ISBLANK(INDEX('Policy Characteristics'!L:L,MATCH($C1521,'Policy Characteristics'!$C:$C,0))),"",INDEX('Policy Characteristics'!L:L,MATCH($C1521,'Policy Characteristics'!$C:$C,0)))</f>
        <v>industry-energy-efficiency-standards.html</v>
      </c>
    </row>
    <row r="1522" spans="1:18" s="354" customFormat="1" ht="19.899999999999999" customHeight="1">
      <c r="A1522" s="354" t="str">
        <f>IF(ISBLANK(INDEX('Policy Characteristics'!A:A,MATCH($C1522,'Policy Characteristics'!$C:$C,0))),"",INDEX('Policy Characteristics'!A:A,MATCH($C1522,'Policy Characteristics'!$C:$C,0)))</f>
        <v>Industry</v>
      </c>
      <c r="B1522" s="366" t="str">
        <f>IF(ISBLANK(INDEX('Policy Characteristics'!B:B,MATCH($C1522,'Policy Characteristics'!$C:$C,0))),"",INDEX('Policy Characteristics'!B:B,MATCH($C1522,'Policy Characteristics'!$C:$C,0)))</f>
        <v>Industry Energy Efficiency Standards</v>
      </c>
      <c r="C1522" s="354" t="str">
        <f t="shared" si="52"/>
        <v>Percentage Improvement in Eqpt Efficiency Standards above BAU</v>
      </c>
      <c r="D1522" s="348" t="s">
        <v>820</v>
      </c>
      <c r="E1522" s="253" t="s">
        <v>857</v>
      </c>
      <c r="F1522" t="s">
        <v>821</v>
      </c>
      <c r="G1522" s="253" t="s">
        <v>858</v>
      </c>
      <c r="H1522" s="18">
        <v>1140</v>
      </c>
      <c r="I1522" s="367" t="s">
        <v>670</v>
      </c>
      <c r="J1522" s="368" t="str">
        <f>IF(ISBLANK(INDEX('Policy Characteristics'!D:D,MATCH($C1522,'Policy Characteristics'!$C:$C,0))),"",INDEX('Policy Characteristics'!D:D,MATCH($C1522,'Policy Characteristics'!$C:$C,0)))</f>
        <v>Industry Energy Efficiency Standards</v>
      </c>
      <c r="K1522" s="354" t="str">
        <f>IF(ISBLANK(INDEX('Policy Characteristics'!E:E,MATCH($C1522,'Policy Characteristics'!$C:$C,0))),"",INDEX('Policy Characteristics'!E:E,MATCH($C1522,'Policy Characteristics'!$C:$C,0)))</f>
        <v>indst efficiency standards</v>
      </c>
      <c r="L1522" s="222">
        <f>IF(ISBLANK(INDEX('Policy Characteristics'!F:F,MATCH($C1522,'Policy Characteristics'!$C:$C,0))),"",INDEX('Policy Characteristics'!F:F,MATCH($C1522,'Policy Characteristics'!$C:$C,0)))</f>
        <v>0</v>
      </c>
      <c r="M1522" s="222">
        <f>IF(ISBLANK(INDEX('Policy Characteristics'!G:G,MATCH($C1522,'Policy Characteristics'!$C:$C,0))),"",INDEX('Policy Characteristics'!G:G,MATCH($C1522,'Policy Characteristics'!$C:$C,0)))</f>
        <v>0.25</v>
      </c>
      <c r="N1522" s="222">
        <f>IF(ISBLANK(INDEX('Policy Characteristics'!H:H,MATCH($C1522,'Policy Characteristics'!$C:$C,0))),"",INDEX('Policy Characteristics'!H:H,MATCH($C1522,'Policy Characteristics'!$C:$C,0)))</f>
        <v>0.01</v>
      </c>
      <c r="O1522" s="354" t="str">
        <f>IF(ISBLANK(INDEX('Policy Characteristics'!I:I,MATCH($C1522,'Policy Characteristics'!$C:$C,0))),"",INDEX('Policy Characteristics'!I:I,MATCH($C1522,'Policy Characteristics'!$C:$C,0)))</f>
        <v>% reduction in energy use</v>
      </c>
      <c r="P1522" s="354"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2" s="354" t="str">
        <f>IF(ISBLANK(INDEX('Policy Characteristics'!K:K,MATCH($C1522,'Policy Characteristics'!$C:$C,0))),"",INDEX('Policy Characteristics'!K:K,MATCH($C1522,'Policy Characteristics'!$C:$C,0)))</f>
        <v>industry-ag-main.html#eff-stds</v>
      </c>
      <c r="R1522" s="354" t="str">
        <f>IF(ISBLANK(INDEX('Policy Characteristics'!L:L,MATCH($C1522,'Policy Characteristics'!$C:$C,0))),"",INDEX('Policy Characteristics'!L:L,MATCH($C1522,'Policy Characteristics'!$C:$C,0)))</f>
        <v>industry-energy-efficiency-standards.html</v>
      </c>
    </row>
    <row r="1523" spans="1:18" s="354" customFormat="1" ht="19.899999999999999" customHeight="1">
      <c r="A1523" s="354" t="str">
        <f>IF(ISBLANK(INDEX('Policy Characteristics'!A:A,MATCH($C1523,'Policy Characteristics'!$C:$C,0))),"",INDEX('Policy Characteristics'!A:A,MATCH($C1523,'Policy Characteristics'!$C:$C,0)))</f>
        <v>Industry</v>
      </c>
      <c r="B1523" s="366" t="str">
        <f>IF(ISBLANK(INDEX('Policy Characteristics'!B:B,MATCH($C1523,'Policy Characteristics'!$C:$C,0))),"",INDEX('Policy Characteristics'!B:B,MATCH($C1523,'Policy Characteristics'!$C:$C,0)))</f>
        <v>Industry Energy Efficiency Standards</v>
      </c>
      <c r="C1523" s="354" t="str">
        <f t="shared" si="52"/>
        <v>Percentage Improvement in Eqpt Efficiency Standards above BAU</v>
      </c>
      <c r="D1523" s="348" t="s">
        <v>820</v>
      </c>
      <c r="E1523" s="253" t="s">
        <v>859</v>
      </c>
      <c r="F1523" t="s">
        <v>821</v>
      </c>
      <c r="G1523" s="253" t="s">
        <v>860</v>
      </c>
      <c r="H1523" s="18">
        <v>1141</v>
      </c>
      <c r="I1523" s="367" t="s">
        <v>680</v>
      </c>
      <c r="J1523" s="368" t="str">
        <f>IF(ISBLANK(INDEX('Policy Characteristics'!D:D,MATCH($C1523,'Policy Characteristics'!$C:$C,0))),"",INDEX('Policy Characteristics'!D:D,MATCH($C1523,'Policy Characteristics'!$C:$C,0)))</f>
        <v>Industry Energy Efficiency Standards</v>
      </c>
      <c r="K1523" s="354" t="str">
        <f>IF(ISBLANK(INDEX('Policy Characteristics'!E:E,MATCH($C1523,'Policy Characteristics'!$C:$C,0))),"",INDEX('Policy Characteristics'!E:E,MATCH($C1523,'Policy Characteristics'!$C:$C,0)))</f>
        <v>indst efficiency standards</v>
      </c>
      <c r="L1523" s="222">
        <f>IF(ISBLANK(INDEX('Policy Characteristics'!F:F,MATCH($C1523,'Policy Characteristics'!$C:$C,0))),"",INDEX('Policy Characteristics'!F:F,MATCH($C1523,'Policy Characteristics'!$C:$C,0)))</f>
        <v>0</v>
      </c>
      <c r="M1523" s="222">
        <f>IF(ISBLANK(INDEX('Policy Characteristics'!G:G,MATCH($C1523,'Policy Characteristics'!$C:$C,0))),"",INDEX('Policy Characteristics'!G:G,MATCH($C1523,'Policy Characteristics'!$C:$C,0)))</f>
        <v>0.25</v>
      </c>
      <c r="N1523" s="222">
        <f>IF(ISBLANK(INDEX('Policy Characteristics'!H:H,MATCH($C1523,'Policy Characteristics'!$C:$C,0))),"",INDEX('Policy Characteristics'!H:H,MATCH($C1523,'Policy Characteristics'!$C:$C,0)))</f>
        <v>0.01</v>
      </c>
      <c r="O1523" s="354" t="str">
        <f>IF(ISBLANK(INDEX('Policy Characteristics'!I:I,MATCH($C1523,'Policy Characteristics'!$C:$C,0))),"",INDEX('Policy Characteristics'!I:I,MATCH($C1523,'Policy Characteristics'!$C:$C,0)))</f>
        <v>% reduction in energy use</v>
      </c>
      <c r="P1523" s="354"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3" s="354" t="str">
        <f>IF(ISBLANK(INDEX('Policy Characteristics'!K:K,MATCH($C1523,'Policy Characteristics'!$C:$C,0))),"",INDEX('Policy Characteristics'!K:K,MATCH($C1523,'Policy Characteristics'!$C:$C,0)))</f>
        <v>industry-ag-main.html#eff-stds</v>
      </c>
      <c r="R1523" s="354" t="str">
        <f>IF(ISBLANK(INDEX('Policy Characteristics'!L:L,MATCH($C1523,'Policy Characteristics'!$C:$C,0))),"",INDEX('Policy Characteristics'!L:L,MATCH($C1523,'Policy Characteristics'!$C:$C,0)))</f>
        <v>industry-energy-efficiency-standards.html</v>
      </c>
    </row>
    <row r="1524" spans="1:18" s="354" customFormat="1" ht="19.899999999999999" customHeight="1">
      <c r="A1524" s="354" t="str">
        <f>IF(ISBLANK(INDEX('Policy Characteristics'!A:A,MATCH($C1524,'Policy Characteristics'!$C:$C,0))),"",INDEX('Policy Characteristics'!A:A,MATCH($C1524,'Policy Characteristics'!$C:$C,0)))</f>
        <v>Industry</v>
      </c>
      <c r="B1524" s="366" t="str">
        <f>IF(ISBLANK(INDEX('Policy Characteristics'!B:B,MATCH($C1524,'Policy Characteristics'!$C:$C,0))),"",INDEX('Policy Characteristics'!B:B,MATCH($C1524,'Policy Characteristics'!$C:$C,0)))</f>
        <v>Industry Energy Efficiency Standards</v>
      </c>
      <c r="C1524" s="354" t="str">
        <f t="shared" si="52"/>
        <v>Percentage Improvement in Eqpt Efficiency Standards above BAU</v>
      </c>
      <c r="D1524" s="348" t="s">
        <v>820</v>
      </c>
      <c r="E1524" s="253" t="s">
        <v>861</v>
      </c>
      <c r="F1524" t="s">
        <v>821</v>
      </c>
      <c r="G1524" s="253" t="s">
        <v>862</v>
      </c>
      <c r="H1524" s="18">
        <v>1142</v>
      </c>
      <c r="I1524" s="367" t="s">
        <v>670</v>
      </c>
      <c r="J1524" s="368" t="str">
        <f>IF(ISBLANK(INDEX('Policy Characteristics'!D:D,MATCH($C1524,'Policy Characteristics'!$C:$C,0))),"",INDEX('Policy Characteristics'!D:D,MATCH($C1524,'Policy Characteristics'!$C:$C,0)))</f>
        <v>Industry Energy Efficiency Standards</v>
      </c>
      <c r="K1524" s="354" t="str">
        <f>IF(ISBLANK(INDEX('Policy Characteristics'!E:E,MATCH($C1524,'Policy Characteristics'!$C:$C,0))),"",INDEX('Policy Characteristics'!E:E,MATCH($C1524,'Policy Characteristics'!$C:$C,0)))</f>
        <v>indst efficiency standards</v>
      </c>
      <c r="L1524" s="222">
        <f>IF(ISBLANK(INDEX('Policy Characteristics'!F:F,MATCH($C1524,'Policy Characteristics'!$C:$C,0))),"",INDEX('Policy Characteristics'!F:F,MATCH($C1524,'Policy Characteristics'!$C:$C,0)))</f>
        <v>0</v>
      </c>
      <c r="M1524" s="222">
        <f>IF(ISBLANK(INDEX('Policy Characteristics'!G:G,MATCH($C1524,'Policy Characteristics'!$C:$C,0))),"",INDEX('Policy Characteristics'!G:G,MATCH($C1524,'Policy Characteristics'!$C:$C,0)))</f>
        <v>0.25</v>
      </c>
      <c r="N1524" s="222">
        <f>IF(ISBLANK(INDEX('Policy Characteristics'!H:H,MATCH($C1524,'Policy Characteristics'!$C:$C,0))),"",INDEX('Policy Characteristics'!H:H,MATCH($C1524,'Policy Characteristics'!$C:$C,0)))</f>
        <v>0.01</v>
      </c>
      <c r="O1524" s="354" t="str">
        <f>IF(ISBLANK(INDEX('Policy Characteristics'!I:I,MATCH($C1524,'Policy Characteristics'!$C:$C,0))),"",INDEX('Policy Characteristics'!I:I,MATCH($C1524,'Policy Characteristics'!$C:$C,0)))</f>
        <v>% reduction in energy use</v>
      </c>
      <c r="P1524" s="354"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4" s="354" t="str">
        <f>IF(ISBLANK(INDEX('Policy Characteristics'!K:K,MATCH($C1524,'Policy Characteristics'!$C:$C,0))),"",INDEX('Policy Characteristics'!K:K,MATCH($C1524,'Policy Characteristics'!$C:$C,0)))</f>
        <v>industry-ag-main.html#eff-stds</v>
      </c>
      <c r="R1524" s="354" t="str">
        <f>IF(ISBLANK(INDEX('Policy Characteristics'!L:L,MATCH($C1524,'Policy Characteristics'!$C:$C,0))),"",INDEX('Policy Characteristics'!L:L,MATCH($C1524,'Policy Characteristics'!$C:$C,0)))</f>
        <v>industry-energy-efficiency-standards.html</v>
      </c>
    </row>
    <row r="1525" spans="1:18" s="354" customFormat="1" ht="19.899999999999999" customHeight="1">
      <c r="A1525" s="354" t="str">
        <f>IF(ISBLANK(INDEX('Policy Characteristics'!A:A,MATCH($C1525,'Policy Characteristics'!$C:$C,0))),"",INDEX('Policy Characteristics'!A:A,MATCH($C1525,'Policy Characteristics'!$C:$C,0)))</f>
        <v>Industry</v>
      </c>
      <c r="B1525" s="366" t="str">
        <f>IF(ISBLANK(INDEX('Policy Characteristics'!B:B,MATCH($C1525,'Policy Characteristics'!$C:$C,0))),"",INDEX('Policy Characteristics'!B:B,MATCH($C1525,'Policy Characteristics'!$C:$C,0)))</f>
        <v>Industry Energy Efficiency Standards</v>
      </c>
      <c r="C1525" s="354" t="str">
        <f t="shared" si="52"/>
        <v>Percentage Improvement in Eqpt Efficiency Standards above BAU</v>
      </c>
      <c r="D1525" s="348" t="s">
        <v>820</v>
      </c>
      <c r="E1525" s="253" t="s">
        <v>863</v>
      </c>
      <c r="F1525" t="s">
        <v>821</v>
      </c>
      <c r="G1525" s="253" t="s">
        <v>864</v>
      </c>
      <c r="H1525" s="18">
        <v>1143</v>
      </c>
      <c r="I1525" s="367" t="s">
        <v>680</v>
      </c>
      <c r="J1525" s="368" t="str">
        <f>IF(ISBLANK(INDEX('Policy Characteristics'!D:D,MATCH($C1525,'Policy Characteristics'!$C:$C,0))),"",INDEX('Policy Characteristics'!D:D,MATCH($C1525,'Policy Characteristics'!$C:$C,0)))</f>
        <v>Industry Energy Efficiency Standards</v>
      </c>
      <c r="K1525" s="354" t="str">
        <f>IF(ISBLANK(INDEX('Policy Characteristics'!E:E,MATCH($C1525,'Policy Characteristics'!$C:$C,0))),"",INDEX('Policy Characteristics'!E:E,MATCH($C1525,'Policy Characteristics'!$C:$C,0)))</f>
        <v>indst efficiency standards</v>
      </c>
      <c r="L1525" s="222">
        <f>IF(ISBLANK(INDEX('Policy Characteristics'!F:F,MATCH($C1525,'Policy Characteristics'!$C:$C,0))),"",INDEX('Policy Characteristics'!F:F,MATCH($C1525,'Policy Characteristics'!$C:$C,0)))</f>
        <v>0</v>
      </c>
      <c r="M1525" s="222">
        <f>IF(ISBLANK(INDEX('Policy Characteristics'!G:G,MATCH($C1525,'Policy Characteristics'!$C:$C,0))),"",INDEX('Policy Characteristics'!G:G,MATCH($C1525,'Policy Characteristics'!$C:$C,0)))</f>
        <v>0.25</v>
      </c>
      <c r="N1525" s="222">
        <f>IF(ISBLANK(INDEX('Policy Characteristics'!H:H,MATCH($C1525,'Policy Characteristics'!$C:$C,0))),"",INDEX('Policy Characteristics'!H:H,MATCH($C1525,'Policy Characteristics'!$C:$C,0)))</f>
        <v>0.01</v>
      </c>
      <c r="O1525" s="354" t="str">
        <f>IF(ISBLANK(INDEX('Policy Characteristics'!I:I,MATCH($C1525,'Policy Characteristics'!$C:$C,0))),"",INDEX('Policy Characteristics'!I:I,MATCH($C1525,'Policy Characteristics'!$C:$C,0)))</f>
        <v>% reduction in energy use</v>
      </c>
      <c r="P1525" s="354"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5" s="354" t="str">
        <f>IF(ISBLANK(INDEX('Policy Characteristics'!K:K,MATCH($C1525,'Policy Characteristics'!$C:$C,0))),"",INDEX('Policy Characteristics'!K:K,MATCH($C1525,'Policy Characteristics'!$C:$C,0)))</f>
        <v>industry-ag-main.html#eff-stds</v>
      </c>
      <c r="R1525" s="354" t="str">
        <f>IF(ISBLANK(INDEX('Policy Characteristics'!L:L,MATCH($C1525,'Policy Characteristics'!$C:$C,0))),"",INDEX('Policy Characteristics'!L:L,MATCH($C1525,'Policy Characteristics'!$C:$C,0)))</f>
        <v>industry-energy-efficiency-standards.html</v>
      </c>
    </row>
    <row r="1526" spans="1:18" s="354" customFormat="1" ht="19.899999999999999" customHeight="1">
      <c r="A1526" s="354" t="str">
        <f>IF(ISBLANK(INDEX('Policy Characteristics'!A:A,MATCH($C1526,'Policy Characteristics'!$C:$C,0))),"",INDEX('Policy Characteristics'!A:A,MATCH($C1526,'Policy Characteristics'!$C:$C,0)))</f>
        <v>Industry</v>
      </c>
      <c r="B1526" s="366" t="str">
        <f>IF(ISBLANK(INDEX('Policy Characteristics'!B:B,MATCH($C1526,'Policy Characteristics'!$C:$C,0))),"",INDEX('Policy Characteristics'!B:B,MATCH($C1526,'Policy Characteristics'!$C:$C,0)))</f>
        <v>Industry Energy Efficiency Standards</v>
      </c>
      <c r="C1526" s="354" t="str">
        <f t="shared" si="52"/>
        <v>Percentage Improvement in Eqpt Efficiency Standards above BAU</v>
      </c>
      <c r="D1526" s="348" t="s">
        <v>820</v>
      </c>
      <c r="E1526" s="253" t="s">
        <v>865</v>
      </c>
      <c r="F1526" t="s">
        <v>821</v>
      </c>
      <c r="G1526" s="253" t="s">
        <v>866</v>
      </c>
      <c r="H1526" s="18">
        <v>1144</v>
      </c>
      <c r="I1526" s="367" t="s">
        <v>680</v>
      </c>
      <c r="J1526" s="368" t="str">
        <f>IF(ISBLANK(INDEX('Policy Characteristics'!D:D,MATCH($C1526,'Policy Characteristics'!$C:$C,0))),"",INDEX('Policy Characteristics'!D:D,MATCH($C1526,'Policy Characteristics'!$C:$C,0)))</f>
        <v>Industry Energy Efficiency Standards</v>
      </c>
      <c r="K1526" s="354" t="str">
        <f>IF(ISBLANK(INDEX('Policy Characteristics'!E:E,MATCH($C1526,'Policy Characteristics'!$C:$C,0))),"",INDEX('Policy Characteristics'!E:E,MATCH($C1526,'Policy Characteristics'!$C:$C,0)))</f>
        <v>indst efficiency standards</v>
      </c>
      <c r="L1526" s="222">
        <f>IF(ISBLANK(INDEX('Policy Characteristics'!F:F,MATCH($C1526,'Policy Characteristics'!$C:$C,0))),"",INDEX('Policy Characteristics'!F:F,MATCH($C1526,'Policy Characteristics'!$C:$C,0)))</f>
        <v>0</v>
      </c>
      <c r="M1526" s="222">
        <f>IF(ISBLANK(INDEX('Policy Characteristics'!G:G,MATCH($C1526,'Policy Characteristics'!$C:$C,0))),"",INDEX('Policy Characteristics'!G:G,MATCH($C1526,'Policy Characteristics'!$C:$C,0)))</f>
        <v>0.25</v>
      </c>
      <c r="N1526" s="222">
        <f>IF(ISBLANK(INDEX('Policy Characteristics'!H:H,MATCH($C1526,'Policy Characteristics'!$C:$C,0))),"",INDEX('Policy Characteristics'!H:H,MATCH($C1526,'Policy Characteristics'!$C:$C,0)))</f>
        <v>0.01</v>
      </c>
      <c r="O1526" s="354" t="str">
        <f>IF(ISBLANK(INDEX('Policy Characteristics'!I:I,MATCH($C1526,'Policy Characteristics'!$C:$C,0))),"",INDEX('Policy Characteristics'!I:I,MATCH($C1526,'Policy Characteristics'!$C:$C,0)))</f>
        <v>% reduction in energy use</v>
      </c>
      <c r="P1526" s="354"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6" s="354" t="str">
        <f>IF(ISBLANK(INDEX('Policy Characteristics'!K:K,MATCH($C1526,'Policy Characteristics'!$C:$C,0))),"",INDEX('Policy Characteristics'!K:K,MATCH($C1526,'Policy Characteristics'!$C:$C,0)))</f>
        <v>industry-ag-main.html#eff-stds</v>
      </c>
      <c r="R1526" s="354" t="str">
        <f>IF(ISBLANK(INDEX('Policy Characteristics'!L:L,MATCH($C1526,'Policy Characteristics'!$C:$C,0))),"",INDEX('Policy Characteristics'!L:L,MATCH($C1526,'Policy Characteristics'!$C:$C,0)))</f>
        <v>industry-energy-efficiency-standards.html</v>
      </c>
    </row>
    <row r="1527" spans="1:18" s="354" customFormat="1" ht="19.899999999999999" customHeight="1">
      <c r="A1527" s="354" t="str">
        <f>IF(ISBLANK(INDEX('Policy Characteristics'!A:A,MATCH($C1527,'Policy Characteristics'!$C:$C,0))),"",INDEX('Policy Characteristics'!A:A,MATCH($C1527,'Policy Characteristics'!$C:$C,0)))</f>
        <v>Industry</v>
      </c>
      <c r="B1527" s="366" t="str">
        <f>IF(ISBLANK(INDEX('Policy Characteristics'!B:B,MATCH($C1527,'Policy Characteristics'!$C:$C,0))),"",INDEX('Policy Characteristics'!B:B,MATCH($C1527,'Policy Characteristics'!$C:$C,0)))</f>
        <v>Industry Energy Efficiency Standards</v>
      </c>
      <c r="C1527" s="354" t="str">
        <f t="shared" si="52"/>
        <v>Percentage Improvement in Eqpt Efficiency Standards above BAU</v>
      </c>
      <c r="D1527" s="348" t="s">
        <v>820</v>
      </c>
      <c r="E1527" s="253" t="s">
        <v>867</v>
      </c>
      <c r="F1527" t="s">
        <v>821</v>
      </c>
      <c r="G1527" s="253" t="s">
        <v>868</v>
      </c>
      <c r="H1527" s="18">
        <v>1145</v>
      </c>
      <c r="I1527" s="367" t="s">
        <v>680</v>
      </c>
      <c r="J1527" s="368" t="str">
        <f>IF(ISBLANK(INDEX('Policy Characteristics'!D:D,MATCH($C1527,'Policy Characteristics'!$C:$C,0))),"",INDEX('Policy Characteristics'!D:D,MATCH($C1527,'Policy Characteristics'!$C:$C,0)))</f>
        <v>Industry Energy Efficiency Standards</v>
      </c>
      <c r="K1527" s="354" t="str">
        <f>IF(ISBLANK(INDEX('Policy Characteristics'!E:E,MATCH($C1527,'Policy Characteristics'!$C:$C,0))),"",INDEX('Policy Characteristics'!E:E,MATCH($C1527,'Policy Characteristics'!$C:$C,0)))</f>
        <v>indst efficiency standards</v>
      </c>
      <c r="L1527" s="222">
        <f>IF(ISBLANK(INDEX('Policy Characteristics'!F:F,MATCH($C1527,'Policy Characteristics'!$C:$C,0))),"",INDEX('Policy Characteristics'!F:F,MATCH($C1527,'Policy Characteristics'!$C:$C,0)))</f>
        <v>0</v>
      </c>
      <c r="M1527" s="222">
        <f>IF(ISBLANK(INDEX('Policy Characteristics'!G:G,MATCH($C1527,'Policy Characteristics'!$C:$C,0))),"",INDEX('Policy Characteristics'!G:G,MATCH($C1527,'Policy Characteristics'!$C:$C,0)))</f>
        <v>0.25</v>
      </c>
      <c r="N1527" s="222">
        <f>IF(ISBLANK(INDEX('Policy Characteristics'!H:H,MATCH($C1527,'Policy Characteristics'!$C:$C,0))),"",INDEX('Policy Characteristics'!H:H,MATCH($C1527,'Policy Characteristics'!$C:$C,0)))</f>
        <v>0.01</v>
      </c>
      <c r="O1527" s="354" t="str">
        <f>IF(ISBLANK(INDEX('Policy Characteristics'!I:I,MATCH($C1527,'Policy Characteristics'!$C:$C,0))),"",INDEX('Policy Characteristics'!I:I,MATCH($C1527,'Policy Characteristics'!$C:$C,0)))</f>
        <v>% reduction in energy use</v>
      </c>
      <c r="P1527" s="354"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7" s="354" t="str">
        <f>IF(ISBLANK(INDEX('Policy Characteristics'!K:K,MATCH($C1527,'Policy Characteristics'!$C:$C,0))),"",INDEX('Policy Characteristics'!K:K,MATCH($C1527,'Policy Characteristics'!$C:$C,0)))</f>
        <v>industry-ag-main.html#eff-stds</v>
      </c>
      <c r="R1527" s="354" t="str">
        <f>IF(ISBLANK(INDEX('Policy Characteristics'!L:L,MATCH($C1527,'Policy Characteristics'!$C:$C,0))),"",INDEX('Policy Characteristics'!L:L,MATCH($C1527,'Policy Characteristics'!$C:$C,0)))</f>
        <v>industry-energy-efficiency-standards.html</v>
      </c>
    </row>
    <row r="1528" spans="1:18" s="354" customFormat="1" ht="19.899999999999999" customHeight="1">
      <c r="A1528" s="354" t="str">
        <f>IF(ISBLANK(INDEX('Policy Characteristics'!A:A,MATCH($C1528,'Policy Characteristics'!$C:$C,0))),"",INDEX('Policy Characteristics'!A:A,MATCH($C1528,'Policy Characteristics'!$C:$C,0)))</f>
        <v>Industry</v>
      </c>
      <c r="B1528" s="366" t="str">
        <f>IF(ISBLANK(INDEX('Policy Characteristics'!B:B,MATCH($C1528,'Policy Characteristics'!$C:$C,0))),"",INDEX('Policy Characteristics'!B:B,MATCH($C1528,'Policy Characteristics'!$C:$C,0)))</f>
        <v>Industry Energy Efficiency Standards</v>
      </c>
      <c r="C1528" s="354" t="str">
        <f t="shared" si="52"/>
        <v>Percentage Improvement in Eqpt Efficiency Standards above BAU</v>
      </c>
      <c r="D1528" s="348" t="s">
        <v>820</v>
      </c>
      <c r="E1528" s="253" t="s">
        <v>869</v>
      </c>
      <c r="F1528" t="s">
        <v>821</v>
      </c>
      <c r="G1528" s="253" t="s">
        <v>870</v>
      </c>
      <c r="H1528" s="18">
        <v>1146</v>
      </c>
      <c r="I1528" s="367" t="s">
        <v>670</v>
      </c>
      <c r="J1528" s="368" t="str">
        <f>IF(ISBLANK(INDEX('Policy Characteristics'!D:D,MATCH($C1528,'Policy Characteristics'!$C:$C,0))),"",INDEX('Policy Characteristics'!D:D,MATCH($C1528,'Policy Characteristics'!$C:$C,0)))</f>
        <v>Industry Energy Efficiency Standards</v>
      </c>
      <c r="K1528" s="354" t="str">
        <f>IF(ISBLANK(INDEX('Policy Characteristics'!E:E,MATCH($C1528,'Policy Characteristics'!$C:$C,0))),"",INDEX('Policy Characteristics'!E:E,MATCH($C1528,'Policy Characteristics'!$C:$C,0)))</f>
        <v>indst efficiency standards</v>
      </c>
      <c r="L1528" s="222">
        <f>IF(ISBLANK(INDEX('Policy Characteristics'!F:F,MATCH($C1528,'Policy Characteristics'!$C:$C,0))),"",INDEX('Policy Characteristics'!F:F,MATCH($C1528,'Policy Characteristics'!$C:$C,0)))</f>
        <v>0</v>
      </c>
      <c r="M1528" s="222">
        <f>IF(ISBLANK(INDEX('Policy Characteristics'!G:G,MATCH($C1528,'Policy Characteristics'!$C:$C,0))),"",INDEX('Policy Characteristics'!G:G,MATCH($C1528,'Policy Characteristics'!$C:$C,0)))</f>
        <v>0.25</v>
      </c>
      <c r="N1528" s="222">
        <f>IF(ISBLANK(INDEX('Policy Characteristics'!H:H,MATCH($C1528,'Policy Characteristics'!$C:$C,0))),"",INDEX('Policy Characteristics'!H:H,MATCH($C1528,'Policy Characteristics'!$C:$C,0)))</f>
        <v>0.01</v>
      </c>
      <c r="O1528" s="354" t="str">
        <f>IF(ISBLANK(INDEX('Policy Characteristics'!I:I,MATCH($C1528,'Policy Characteristics'!$C:$C,0))),"",INDEX('Policy Characteristics'!I:I,MATCH($C1528,'Policy Characteristics'!$C:$C,0)))</f>
        <v>% reduction in energy use</v>
      </c>
      <c r="P1528" s="354"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8" s="354" t="str">
        <f>IF(ISBLANK(INDEX('Policy Characteristics'!K:K,MATCH($C1528,'Policy Characteristics'!$C:$C,0))),"",INDEX('Policy Characteristics'!K:K,MATCH($C1528,'Policy Characteristics'!$C:$C,0)))</f>
        <v>industry-ag-main.html#eff-stds</v>
      </c>
      <c r="R1528" s="354" t="str">
        <f>IF(ISBLANK(INDEX('Policy Characteristics'!L:L,MATCH($C1528,'Policy Characteristics'!$C:$C,0))),"",INDEX('Policy Characteristics'!L:L,MATCH($C1528,'Policy Characteristics'!$C:$C,0)))</f>
        <v>industry-energy-efficiency-standards.html</v>
      </c>
    </row>
    <row r="1529" spans="1:18" s="354" customFormat="1" ht="19.899999999999999" customHeight="1">
      <c r="A1529" s="354" t="str">
        <f>IF(ISBLANK(INDEX('Policy Characteristics'!A:A,MATCH($C1529,'Policy Characteristics'!$C:$C,0))),"",INDEX('Policy Characteristics'!A:A,MATCH($C1529,'Policy Characteristics'!$C:$C,0)))</f>
        <v>Industry</v>
      </c>
      <c r="B1529" s="366" t="str">
        <f>IF(ISBLANK(INDEX('Policy Characteristics'!B:B,MATCH($C1529,'Policy Characteristics'!$C:$C,0))),"",INDEX('Policy Characteristics'!B:B,MATCH($C1529,'Policy Characteristics'!$C:$C,0)))</f>
        <v>Industry Energy Efficiency Standards</v>
      </c>
      <c r="C1529" s="354" t="str">
        <f t="shared" si="52"/>
        <v>Percentage Improvement in Eqpt Efficiency Standards above BAU</v>
      </c>
      <c r="D1529" s="348" t="s">
        <v>820</v>
      </c>
      <c r="E1529" s="253" t="s">
        <v>871</v>
      </c>
      <c r="F1529" t="s">
        <v>821</v>
      </c>
      <c r="G1529" s="253" t="s">
        <v>872</v>
      </c>
      <c r="H1529" s="18">
        <v>1147</v>
      </c>
      <c r="I1529" s="367" t="s">
        <v>680</v>
      </c>
      <c r="J1529" s="368" t="str">
        <f>IF(ISBLANK(INDEX('Policy Characteristics'!D:D,MATCH($C1529,'Policy Characteristics'!$C:$C,0))),"",INDEX('Policy Characteristics'!D:D,MATCH($C1529,'Policy Characteristics'!$C:$C,0)))</f>
        <v>Industry Energy Efficiency Standards</v>
      </c>
      <c r="K1529" s="354" t="str">
        <f>IF(ISBLANK(INDEX('Policy Characteristics'!E:E,MATCH($C1529,'Policy Characteristics'!$C:$C,0))),"",INDEX('Policy Characteristics'!E:E,MATCH($C1529,'Policy Characteristics'!$C:$C,0)))</f>
        <v>indst efficiency standards</v>
      </c>
      <c r="L1529" s="222">
        <f>IF(ISBLANK(INDEX('Policy Characteristics'!F:F,MATCH($C1529,'Policy Characteristics'!$C:$C,0))),"",INDEX('Policy Characteristics'!F:F,MATCH($C1529,'Policy Characteristics'!$C:$C,0)))</f>
        <v>0</v>
      </c>
      <c r="M1529" s="222">
        <f>IF(ISBLANK(INDEX('Policy Characteristics'!G:G,MATCH($C1529,'Policy Characteristics'!$C:$C,0))),"",INDEX('Policy Characteristics'!G:G,MATCH($C1529,'Policy Characteristics'!$C:$C,0)))</f>
        <v>0.25</v>
      </c>
      <c r="N1529" s="222">
        <f>IF(ISBLANK(INDEX('Policy Characteristics'!H:H,MATCH($C1529,'Policy Characteristics'!$C:$C,0))),"",INDEX('Policy Characteristics'!H:H,MATCH($C1529,'Policy Characteristics'!$C:$C,0)))</f>
        <v>0.01</v>
      </c>
      <c r="O1529" s="354" t="str">
        <f>IF(ISBLANK(INDEX('Policy Characteristics'!I:I,MATCH($C1529,'Policy Characteristics'!$C:$C,0))),"",INDEX('Policy Characteristics'!I:I,MATCH($C1529,'Policy Characteristics'!$C:$C,0)))</f>
        <v>% reduction in energy use</v>
      </c>
      <c r="P1529" s="354"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9" s="354" t="str">
        <f>IF(ISBLANK(INDEX('Policy Characteristics'!K:K,MATCH($C1529,'Policy Characteristics'!$C:$C,0))),"",INDEX('Policy Characteristics'!K:K,MATCH($C1529,'Policy Characteristics'!$C:$C,0)))</f>
        <v>industry-ag-main.html#eff-stds</v>
      </c>
      <c r="R1529" s="354" t="str">
        <f>IF(ISBLANK(INDEX('Policy Characteristics'!L:L,MATCH($C1529,'Policy Characteristics'!$C:$C,0))),"",INDEX('Policy Characteristics'!L:L,MATCH($C1529,'Policy Characteristics'!$C:$C,0)))</f>
        <v>industry-energy-efficiency-standards.html</v>
      </c>
    </row>
    <row r="1530" spans="1:18" s="354" customFormat="1" ht="19.899999999999999" customHeight="1">
      <c r="A1530" s="354" t="str">
        <f>IF(ISBLANK(INDEX('Policy Characteristics'!A:A,MATCH($C1530,'Policy Characteristics'!$C:$C,0))),"",INDEX('Policy Characteristics'!A:A,MATCH($C1530,'Policy Characteristics'!$C:$C,0)))</f>
        <v>Industry</v>
      </c>
      <c r="B1530" s="366" t="str">
        <f>IF(ISBLANK(INDEX('Policy Characteristics'!B:B,MATCH($C1530,'Policy Characteristics'!$C:$C,0))),"",INDEX('Policy Characteristics'!B:B,MATCH($C1530,'Policy Characteristics'!$C:$C,0)))</f>
        <v>Industry Energy Efficiency Standards</v>
      </c>
      <c r="C1530" s="354" t="str">
        <f t="shared" si="52"/>
        <v>Percentage Improvement in Eqpt Efficiency Standards above BAU</v>
      </c>
      <c r="D1530" s="348" t="s">
        <v>822</v>
      </c>
      <c r="E1530" s="253" t="s">
        <v>853</v>
      </c>
      <c r="F1530" t="s">
        <v>823</v>
      </c>
      <c r="G1530" s="253" t="s">
        <v>854</v>
      </c>
      <c r="H1530" s="18">
        <v>1148</v>
      </c>
      <c r="I1530" s="367" t="s">
        <v>670</v>
      </c>
      <c r="J1530" s="368" t="str">
        <f>IF(ISBLANK(INDEX('Policy Characteristics'!D:D,MATCH($C1530,'Policy Characteristics'!$C:$C,0))),"",INDEX('Policy Characteristics'!D:D,MATCH($C1530,'Policy Characteristics'!$C:$C,0)))</f>
        <v>Industry Energy Efficiency Standards</v>
      </c>
      <c r="K1530" s="354" t="str">
        <f>IF(ISBLANK(INDEX('Policy Characteristics'!E:E,MATCH($C1530,'Policy Characteristics'!$C:$C,0))),"",INDEX('Policy Characteristics'!E:E,MATCH($C1530,'Policy Characteristics'!$C:$C,0)))</f>
        <v>indst efficiency standards</v>
      </c>
      <c r="L1530" s="222">
        <f>IF(ISBLANK(INDEX('Policy Characteristics'!F:F,MATCH($C1530,'Policy Characteristics'!$C:$C,0))),"",INDEX('Policy Characteristics'!F:F,MATCH($C1530,'Policy Characteristics'!$C:$C,0)))</f>
        <v>0</v>
      </c>
      <c r="M1530" s="222">
        <f>IF(ISBLANK(INDEX('Policy Characteristics'!G:G,MATCH($C1530,'Policy Characteristics'!$C:$C,0))),"",INDEX('Policy Characteristics'!G:G,MATCH($C1530,'Policy Characteristics'!$C:$C,0)))</f>
        <v>0.25</v>
      </c>
      <c r="N1530" s="222">
        <f>IF(ISBLANK(INDEX('Policy Characteristics'!H:H,MATCH($C1530,'Policy Characteristics'!$C:$C,0))),"",INDEX('Policy Characteristics'!H:H,MATCH($C1530,'Policy Characteristics'!$C:$C,0)))</f>
        <v>0.01</v>
      </c>
      <c r="O1530" s="354" t="str">
        <f>IF(ISBLANK(INDEX('Policy Characteristics'!I:I,MATCH($C1530,'Policy Characteristics'!$C:$C,0))),"",INDEX('Policy Characteristics'!I:I,MATCH($C1530,'Policy Characteristics'!$C:$C,0)))</f>
        <v>% reduction in energy use</v>
      </c>
      <c r="P1530" s="354"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0" s="354" t="str">
        <f>IF(ISBLANK(INDEX('Policy Characteristics'!K:K,MATCH($C1530,'Policy Characteristics'!$C:$C,0))),"",INDEX('Policy Characteristics'!K:K,MATCH($C1530,'Policy Characteristics'!$C:$C,0)))</f>
        <v>industry-ag-main.html#eff-stds</v>
      </c>
      <c r="R1530" s="354" t="str">
        <f>IF(ISBLANK(INDEX('Policy Characteristics'!L:L,MATCH($C1530,'Policy Characteristics'!$C:$C,0))),"",INDEX('Policy Characteristics'!L:L,MATCH($C1530,'Policy Characteristics'!$C:$C,0)))</f>
        <v>industry-energy-efficiency-standards.html</v>
      </c>
    </row>
    <row r="1531" spans="1:18" s="354" customFormat="1" ht="19.899999999999999" customHeight="1">
      <c r="A1531" s="354" t="str">
        <f>IF(ISBLANK(INDEX('Policy Characteristics'!A:A,MATCH($C1531,'Policy Characteristics'!$C:$C,0))),"",INDEX('Policy Characteristics'!A:A,MATCH($C1531,'Policy Characteristics'!$C:$C,0)))</f>
        <v>Industry</v>
      </c>
      <c r="B1531" s="366" t="str">
        <f>IF(ISBLANK(INDEX('Policy Characteristics'!B:B,MATCH($C1531,'Policy Characteristics'!$C:$C,0))),"",INDEX('Policy Characteristics'!B:B,MATCH($C1531,'Policy Characteristics'!$C:$C,0)))</f>
        <v>Industry Energy Efficiency Standards</v>
      </c>
      <c r="C1531" s="354" t="str">
        <f t="shared" si="52"/>
        <v>Percentage Improvement in Eqpt Efficiency Standards above BAU</v>
      </c>
      <c r="D1531" s="348" t="s">
        <v>822</v>
      </c>
      <c r="E1531" s="253" t="s">
        <v>855</v>
      </c>
      <c r="F1531" t="s">
        <v>823</v>
      </c>
      <c r="G1531" s="253" t="s">
        <v>856</v>
      </c>
      <c r="H1531" s="18">
        <v>1149</v>
      </c>
      <c r="I1531" s="367" t="s">
        <v>670</v>
      </c>
      <c r="J1531" s="368" t="str">
        <f>IF(ISBLANK(INDEX('Policy Characteristics'!D:D,MATCH($C1531,'Policy Characteristics'!$C:$C,0))),"",INDEX('Policy Characteristics'!D:D,MATCH($C1531,'Policy Characteristics'!$C:$C,0)))</f>
        <v>Industry Energy Efficiency Standards</v>
      </c>
      <c r="K1531" s="354" t="str">
        <f>IF(ISBLANK(INDEX('Policy Characteristics'!E:E,MATCH($C1531,'Policy Characteristics'!$C:$C,0))),"",INDEX('Policy Characteristics'!E:E,MATCH($C1531,'Policy Characteristics'!$C:$C,0)))</f>
        <v>indst efficiency standards</v>
      </c>
      <c r="L1531" s="222">
        <f>IF(ISBLANK(INDEX('Policy Characteristics'!F:F,MATCH($C1531,'Policy Characteristics'!$C:$C,0))),"",INDEX('Policy Characteristics'!F:F,MATCH($C1531,'Policy Characteristics'!$C:$C,0)))</f>
        <v>0</v>
      </c>
      <c r="M1531" s="222">
        <f>IF(ISBLANK(INDEX('Policy Characteristics'!G:G,MATCH($C1531,'Policy Characteristics'!$C:$C,0))),"",INDEX('Policy Characteristics'!G:G,MATCH($C1531,'Policy Characteristics'!$C:$C,0)))</f>
        <v>0.25</v>
      </c>
      <c r="N1531" s="222">
        <f>IF(ISBLANK(INDEX('Policy Characteristics'!H:H,MATCH($C1531,'Policy Characteristics'!$C:$C,0))),"",INDEX('Policy Characteristics'!H:H,MATCH($C1531,'Policy Characteristics'!$C:$C,0)))</f>
        <v>0.01</v>
      </c>
      <c r="O1531" s="354" t="str">
        <f>IF(ISBLANK(INDEX('Policy Characteristics'!I:I,MATCH($C1531,'Policy Characteristics'!$C:$C,0))),"",INDEX('Policy Characteristics'!I:I,MATCH($C1531,'Policy Characteristics'!$C:$C,0)))</f>
        <v>% reduction in energy use</v>
      </c>
      <c r="P1531" s="354"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1" s="354" t="str">
        <f>IF(ISBLANK(INDEX('Policy Characteristics'!K:K,MATCH($C1531,'Policy Characteristics'!$C:$C,0))),"",INDEX('Policy Characteristics'!K:K,MATCH($C1531,'Policy Characteristics'!$C:$C,0)))</f>
        <v>industry-ag-main.html#eff-stds</v>
      </c>
      <c r="R1531" s="354" t="str">
        <f>IF(ISBLANK(INDEX('Policy Characteristics'!L:L,MATCH($C1531,'Policy Characteristics'!$C:$C,0))),"",INDEX('Policy Characteristics'!L:L,MATCH($C1531,'Policy Characteristics'!$C:$C,0)))</f>
        <v>industry-energy-efficiency-standards.html</v>
      </c>
    </row>
    <row r="1532" spans="1:18" s="354" customFormat="1" ht="19.899999999999999" customHeight="1">
      <c r="A1532" s="354" t="str">
        <f>IF(ISBLANK(INDEX('Policy Characteristics'!A:A,MATCH($C1532,'Policy Characteristics'!$C:$C,0))),"",INDEX('Policy Characteristics'!A:A,MATCH($C1532,'Policy Characteristics'!$C:$C,0)))</f>
        <v>Industry</v>
      </c>
      <c r="B1532" s="366" t="str">
        <f>IF(ISBLANK(INDEX('Policy Characteristics'!B:B,MATCH($C1532,'Policy Characteristics'!$C:$C,0))),"",INDEX('Policy Characteristics'!B:B,MATCH($C1532,'Policy Characteristics'!$C:$C,0)))</f>
        <v>Industry Energy Efficiency Standards</v>
      </c>
      <c r="C1532" s="354" t="str">
        <f t="shared" si="52"/>
        <v>Percentage Improvement in Eqpt Efficiency Standards above BAU</v>
      </c>
      <c r="D1532" s="348" t="s">
        <v>822</v>
      </c>
      <c r="E1532" s="253" t="s">
        <v>857</v>
      </c>
      <c r="F1532" t="s">
        <v>823</v>
      </c>
      <c r="G1532" s="253" t="s">
        <v>858</v>
      </c>
      <c r="H1532" s="18">
        <v>1150</v>
      </c>
      <c r="I1532" s="367" t="s">
        <v>670</v>
      </c>
      <c r="J1532" s="368" t="str">
        <f>IF(ISBLANK(INDEX('Policy Characteristics'!D:D,MATCH($C1532,'Policy Characteristics'!$C:$C,0))),"",INDEX('Policy Characteristics'!D:D,MATCH($C1532,'Policy Characteristics'!$C:$C,0)))</f>
        <v>Industry Energy Efficiency Standards</v>
      </c>
      <c r="K1532" s="354" t="str">
        <f>IF(ISBLANK(INDEX('Policy Characteristics'!E:E,MATCH($C1532,'Policy Characteristics'!$C:$C,0))),"",INDEX('Policy Characteristics'!E:E,MATCH($C1532,'Policy Characteristics'!$C:$C,0)))</f>
        <v>indst efficiency standards</v>
      </c>
      <c r="L1532" s="222">
        <f>IF(ISBLANK(INDEX('Policy Characteristics'!F:F,MATCH($C1532,'Policy Characteristics'!$C:$C,0))),"",INDEX('Policy Characteristics'!F:F,MATCH($C1532,'Policy Characteristics'!$C:$C,0)))</f>
        <v>0</v>
      </c>
      <c r="M1532" s="222">
        <f>IF(ISBLANK(INDEX('Policy Characteristics'!G:G,MATCH($C1532,'Policy Characteristics'!$C:$C,0))),"",INDEX('Policy Characteristics'!G:G,MATCH($C1532,'Policy Characteristics'!$C:$C,0)))</f>
        <v>0.25</v>
      </c>
      <c r="N1532" s="222">
        <f>IF(ISBLANK(INDEX('Policy Characteristics'!H:H,MATCH($C1532,'Policy Characteristics'!$C:$C,0))),"",INDEX('Policy Characteristics'!H:H,MATCH($C1532,'Policy Characteristics'!$C:$C,0)))</f>
        <v>0.01</v>
      </c>
      <c r="O1532" s="354" t="str">
        <f>IF(ISBLANK(INDEX('Policy Characteristics'!I:I,MATCH($C1532,'Policy Characteristics'!$C:$C,0))),"",INDEX('Policy Characteristics'!I:I,MATCH($C1532,'Policy Characteristics'!$C:$C,0)))</f>
        <v>% reduction in energy use</v>
      </c>
      <c r="P1532" s="354"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2" s="354" t="str">
        <f>IF(ISBLANK(INDEX('Policy Characteristics'!K:K,MATCH($C1532,'Policy Characteristics'!$C:$C,0))),"",INDEX('Policy Characteristics'!K:K,MATCH($C1532,'Policy Characteristics'!$C:$C,0)))</f>
        <v>industry-ag-main.html#eff-stds</v>
      </c>
      <c r="R1532" s="354" t="str">
        <f>IF(ISBLANK(INDEX('Policy Characteristics'!L:L,MATCH($C1532,'Policy Characteristics'!$C:$C,0))),"",INDEX('Policy Characteristics'!L:L,MATCH($C1532,'Policy Characteristics'!$C:$C,0)))</f>
        <v>industry-energy-efficiency-standards.html</v>
      </c>
    </row>
    <row r="1533" spans="1:18" s="354" customFormat="1" ht="19.899999999999999" customHeight="1">
      <c r="A1533" s="354" t="str">
        <f>IF(ISBLANK(INDEX('Policy Characteristics'!A:A,MATCH($C1533,'Policy Characteristics'!$C:$C,0))),"",INDEX('Policy Characteristics'!A:A,MATCH($C1533,'Policy Characteristics'!$C:$C,0)))</f>
        <v>Industry</v>
      </c>
      <c r="B1533" s="366" t="str">
        <f>IF(ISBLANK(INDEX('Policy Characteristics'!B:B,MATCH($C1533,'Policy Characteristics'!$C:$C,0))),"",INDEX('Policy Characteristics'!B:B,MATCH($C1533,'Policy Characteristics'!$C:$C,0)))</f>
        <v>Industry Energy Efficiency Standards</v>
      </c>
      <c r="C1533" s="354" t="str">
        <f t="shared" ref="C1533:C1589" si="53">C$1340</f>
        <v>Percentage Improvement in Eqpt Efficiency Standards above BAU</v>
      </c>
      <c r="D1533" s="348" t="s">
        <v>822</v>
      </c>
      <c r="E1533" s="253" t="s">
        <v>859</v>
      </c>
      <c r="F1533" t="s">
        <v>823</v>
      </c>
      <c r="G1533" s="253" t="s">
        <v>860</v>
      </c>
      <c r="H1533" s="18">
        <v>1151</v>
      </c>
      <c r="I1533" s="367" t="s">
        <v>680</v>
      </c>
      <c r="J1533" s="368" t="str">
        <f>IF(ISBLANK(INDEX('Policy Characteristics'!D:D,MATCH($C1533,'Policy Characteristics'!$C:$C,0))),"",INDEX('Policy Characteristics'!D:D,MATCH($C1533,'Policy Characteristics'!$C:$C,0)))</f>
        <v>Industry Energy Efficiency Standards</v>
      </c>
      <c r="K1533" s="354" t="str">
        <f>IF(ISBLANK(INDEX('Policy Characteristics'!E:E,MATCH($C1533,'Policy Characteristics'!$C:$C,0))),"",INDEX('Policy Characteristics'!E:E,MATCH($C1533,'Policy Characteristics'!$C:$C,0)))</f>
        <v>indst efficiency standards</v>
      </c>
      <c r="L1533" s="222">
        <f>IF(ISBLANK(INDEX('Policy Characteristics'!F:F,MATCH($C1533,'Policy Characteristics'!$C:$C,0))),"",INDEX('Policy Characteristics'!F:F,MATCH($C1533,'Policy Characteristics'!$C:$C,0)))</f>
        <v>0</v>
      </c>
      <c r="M1533" s="222">
        <f>IF(ISBLANK(INDEX('Policy Characteristics'!G:G,MATCH($C1533,'Policy Characteristics'!$C:$C,0))),"",INDEX('Policy Characteristics'!G:G,MATCH($C1533,'Policy Characteristics'!$C:$C,0)))</f>
        <v>0.25</v>
      </c>
      <c r="N1533" s="222">
        <f>IF(ISBLANK(INDEX('Policy Characteristics'!H:H,MATCH($C1533,'Policy Characteristics'!$C:$C,0))),"",INDEX('Policy Characteristics'!H:H,MATCH($C1533,'Policy Characteristics'!$C:$C,0)))</f>
        <v>0.01</v>
      </c>
      <c r="O1533" s="354" t="str">
        <f>IF(ISBLANK(INDEX('Policy Characteristics'!I:I,MATCH($C1533,'Policy Characteristics'!$C:$C,0))),"",INDEX('Policy Characteristics'!I:I,MATCH($C1533,'Policy Characteristics'!$C:$C,0)))</f>
        <v>% reduction in energy use</v>
      </c>
      <c r="P1533" s="354"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3" s="354" t="str">
        <f>IF(ISBLANK(INDEX('Policy Characteristics'!K:K,MATCH($C1533,'Policy Characteristics'!$C:$C,0))),"",INDEX('Policy Characteristics'!K:K,MATCH($C1533,'Policy Characteristics'!$C:$C,0)))</f>
        <v>industry-ag-main.html#eff-stds</v>
      </c>
      <c r="R1533" s="354" t="str">
        <f>IF(ISBLANK(INDEX('Policy Characteristics'!L:L,MATCH($C1533,'Policy Characteristics'!$C:$C,0))),"",INDEX('Policy Characteristics'!L:L,MATCH($C1533,'Policy Characteristics'!$C:$C,0)))</f>
        <v>industry-energy-efficiency-standards.html</v>
      </c>
    </row>
    <row r="1534" spans="1:18" s="354" customFormat="1" ht="19.899999999999999" customHeight="1">
      <c r="A1534" s="354" t="str">
        <f>IF(ISBLANK(INDEX('Policy Characteristics'!A:A,MATCH($C1534,'Policy Characteristics'!$C:$C,0))),"",INDEX('Policy Characteristics'!A:A,MATCH($C1534,'Policy Characteristics'!$C:$C,0)))</f>
        <v>Industry</v>
      </c>
      <c r="B1534" s="366" t="str">
        <f>IF(ISBLANK(INDEX('Policy Characteristics'!B:B,MATCH($C1534,'Policy Characteristics'!$C:$C,0))),"",INDEX('Policy Characteristics'!B:B,MATCH($C1534,'Policy Characteristics'!$C:$C,0)))</f>
        <v>Industry Energy Efficiency Standards</v>
      </c>
      <c r="C1534" s="354" t="str">
        <f t="shared" si="53"/>
        <v>Percentage Improvement in Eqpt Efficiency Standards above BAU</v>
      </c>
      <c r="D1534" s="348" t="s">
        <v>822</v>
      </c>
      <c r="E1534" s="253" t="s">
        <v>861</v>
      </c>
      <c r="F1534" t="s">
        <v>823</v>
      </c>
      <c r="G1534" s="253" t="s">
        <v>862</v>
      </c>
      <c r="H1534" s="18">
        <v>1152</v>
      </c>
      <c r="I1534" s="367" t="s">
        <v>670</v>
      </c>
      <c r="J1534" s="368" t="str">
        <f>IF(ISBLANK(INDEX('Policy Characteristics'!D:D,MATCH($C1534,'Policy Characteristics'!$C:$C,0))),"",INDEX('Policy Characteristics'!D:D,MATCH($C1534,'Policy Characteristics'!$C:$C,0)))</f>
        <v>Industry Energy Efficiency Standards</v>
      </c>
      <c r="K1534" s="354" t="str">
        <f>IF(ISBLANK(INDEX('Policy Characteristics'!E:E,MATCH($C1534,'Policy Characteristics'!$C:$C,0))),"",INDEX('Policy Characteristics'!E:E,MATCH($C1534,'Policy Characteristics'!$C:$C,0)))</f>
        <v>indst efficiency standards</v>
      </c>
      <c r="L1534" s="222">
        <f>IF(ISBLANK(INDEX('Policy Characteristics'!F:F,MATCH($C1534,'Policy Characteristics'!$C:$C,0))),"",INDEX('Policy Characteristics'!F:F,MATCH($C1534,'Policy Characteristics'!$C:$C,0)))</f>
        <v>0</v>
      </c>
      <c r="M1534" s="222">
        <f>IF(ISBLANK(INDEX('Policy Characteristics'!G:G,MATCH($C1534,'Policy Characteristics'!$C:$C,0))),"",INDEX('Policy Characteristics'!G:G,MATCH($C1534,'Policy Characteristics'!$C:$C,0)))</f>
        <v>0.25</v>
      </c>
      <c r="N1534" s="222">
        <f>IF(ISBLANK(INDEX('Policy Characteristics'!H:H,MATCH($C1534,'Policy Characteristics'!$C:$C,0))),"",INDEX('Policy Characteristics'!H:H,MATCH($C1534,'Policy Characteristics'!$C:$C,0)))</f>
        <v>0.01</v>
      </c>
      <c r="O1534" s="354" t="str">
        <f>IF(ISBLANK(INDEX('Policy Characteristics'!I:I,MATCH($C1534,'Policy Characteristics'!$C:$C,0))),"",INDEX('Policy Characteristics'!I:I,MATCH($C1534,'Policy Characteristics'!$C:$C,0)))</f>
        <v>% reduction in energy use</v>
      </c>
      <c r="P1534" s="354"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4" s="354" t="str">
        <f>IF(ISBLANK(INDEX('Policy Characteristics'!K:K,MATCH($C1534,'Policy Characteristics'!$C:$C,0))),"",INDEX('Policy Characteristics'!K:K,MATCH($C1534,'Policy Characteristics'!$C:$C,0)))</f>
        <v>industry-ag-main.html#eff-stds</v>
      </c>
      <c r="R1534" s="354" t="str">
        <f>IF(ISBLANK(INDEX('Policy Characteristics'!L:L,MATCH($C1534,'Policy Characteristics'!$C:$C,0))),"",INDEX('Policy Characteristics'!L:L,MATCH($C1534,'Policy Characteristics'!$C:$C,0)))</f>
        <v>industry-energy-efficiency-standards.html</v>
      </c>
    </row>
    <row r="1535" spans="1:18" s="354" customFormat="1" ht="19.899999999999999" customHeight="1">
      <c r="A1535" s="354" t="str">
        <f>IF(ISBLANK(INDEX('Policy Characteristics'!A:A,MATCH($C1535,'Policy Characteristics'!$C:$C,0))),"",INDEX('Policy Characteristics'!A:A,MATCH($C1535,'Policy Characteristics'!$C:$C,0)))</f>
        <v>Industry</v>
      </c>
      <c r="B1535" s="366" t="str">
        <f>IF(ISBLANK(INDEX('Policy Characteristics'!B:B,MATCH($C1535,'Policy Characteristics'!$C:$C,0))),"",INDEX('Policy Characteristics'!B:B,MATCH($C1535,'Policy Characteristics'!$C:$C,0)))</f>
        <v>Industry Energy Efficiency Standards</v>
      </c>
      <c r="C1535" s="354" t="str">
        <f t="shared" si="53"/>
        <v>Percentage Improvement in Eqpt Efficiency Standards above BAU</v>
      </c>
      <c r="D1535" s="348" t="s">
        <v>822</v>
      </c>
      <c r="E1535" s="253" t="s">
        <v>863</v>
      </c>
      <c r="F1535" t="s">
        <v>823</v>
      </c>
      <c r="G1535" s="253" t="s">
        <v>864</v>
      </c>
      <c r="H1535" s="18">
        <v>1153</v>
      </c>
      <c r="I1535" s="367" t="s">
        <v>680</v>
      </c>
      <c r="J1535" s="368" t="str">
        <f>IF(ISBLANK(INDEX('Policy Characteristics'!D:D,MATCH($C1535,'Policy Characteristics'!$C:$C,0))),"",INDEX('Policy Characteristics'!D:D,MATCH($C1535,'Policy Characteristics'!$C:$C,0)))</f>
        <v>Industry Energy Efficiency Standards</v>
      </c>
      <c r="K1535" s="354" t="str">
        <f>IF(ISBLANK(INDEX('Policy Characteristics'!E:E,MATCH($C1535,'Policy Characteristics'!$C:$C,0))),"",INDEX('Policy Characteristics'!E:E,MATCH($C1535,'Policy Characteristics'!$C:$C,0)))</f>
        <v>indst efficiency standards</v>
      </c>
      <c r="L1535" s="222">
        <f>IF(ISBLANK(INDEX('Policy Characteristics'!F:F,MATCH($C1535,'Policy Characteristics'!$C:$C,0))),"",INDEX('Policy Characteristics'!F:F,MATCH($C1535,'Policy Characteristics'!$C:$C,0)))</f>
        <v>0</v>
      </c>
      <c r="M1535" s="222">
        <f>IF(ISBLANK(INDEX('Policy Characteristics'!G:G,MATCH($C1535,'Policy Characteristics'!$C:$C,0))),"",INDEX('Policy Characteristics'!G:G,MATCH($C1535,'Policy Characteristics'!$C:$C,0)))</f>
        <v>0.25</v>
      </c>
      <c r="N1535" s="222">
        <f>IF(ISBLANK(INDEX('Policy Characteristics'!H:H,MATCH($C1535,'Policy Characteristics'!$C:$C,0))),"",INDEX('Policy Characteristics'!H:H,MATCH($C1535,'Policy Characteristics'!$C:$C,0)))</f>
        <v>0.01</v>
      </c>
      <c r="O1535" s="354" t="str">
        <f>IF(ISBLANK(INDEX('Policy Characteristics'!I:I,MATCH($C1535,'Policy Characteristics'!$C:$C,0))),"",INDEX('Policy Characteristics'!I:I,MATCH($C1535,'Policy Characteristics'!$C:$C,0)))</f>
        <v>% reduction in energy use</v>
      </c>
      <c r="P1535" s="354"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5" s="354" t="str">
        <f>IF(ISBLANK(INDEX('Policy Characteristics'!K:K,MATCH($C1535,'Policy Characteristics'!$C:$C,0))),"",INDEX('Policy Characteristics'!K:K,MATCH($C1535,'Policy Characteristics'!$C:$C,0)))</f>
        <v>industry-ag-main.html#eff-stds</v>
      </c>
      <c r="R1535" s="354" t="str">
        <f>IF(ISBLANK(INDEX('Policy Characteristics'!L:L,MATCH($C1535,'Policy Characteristics'!$C:$C,0))),"",INDEX('Policy Characteristics'!L:L,MATCH($C1535,'Policy Characteristics'!$C:$C,0)))</f>
        <v>industry-energy-efficiency-standards.html</v>
      </c>
    </row>
    <row r="1536" spans="1:18" s="354" customFormat="1" ht="19.899999999999999" customHeight="1">
      <c r="A1536" s="354" t="str">
        <f>IF(ISBLANK(INDEX('Policy Characteristics'!A:A,MATCH($C1536,'Policy Characteristics'!$C:$C,0))),"",INDEX('Policy Characteristics'!A:A,MATCH($C1536,'Policy Characteristics'!$C:$C,0)))</f>
        <v>Industry</v>
      </c>
      <c r="B1536" s="366" t="str">
        <f>IF(ISBLANK(INDEX('Policy Characteristics'!B:B,MATCH($C1536,'Policy Characteristics'!$C:$C,0))),"",INDEX('Policy Characteristics'!B:B,MATCH($C1536,'Policy Characteristics'!$C:$C,0)))</f>
        <v>Industry Energy Efficiency Standards</v>
      </c>
      <c r="C1536" s="354" t="str">
        <f t="shared" si="53"/>
        <v>Percentage Improvement in Eqpt Efficiency Standards above BAU</v>
      </c>
      <c r="D1536" s="348" t="s">
        <v>822</v>
      </c>
      <c r="E1536" s="253" t="s">
        <v>865</v>
      </c>
      <c r="F1536" t="s">
        <v>823</v>
      </c>
      <c r="G1536" s="253" t="s">
        <v>866</v>
      </c>
      <c r="H1536" s="18">
        <v>1154</v>
      </c>
      <c r="I1536" s="367" t="s">
        <v>680</v>
      </c>
      <c r="J1536" s="368" t="str">
        <f>IF(ISBLANK(INDEX('Policy Characteristics'!D:D,MATCH($C1536,'Policy Characteristics'!$C:$C,0))),"",INDEX('Policy Characteristics'!D:D,MATCH($C1536,'Policy Characteristics'!$C:$C,0)))</f>
        <v>Industry Energy Efficiency Standards</v>
      </c>
      <c r="K1536" s="354" t="str">
        <f>IF(ISBLANK(INDEX('Policy Characteristics'!E:E,MATCH($C1536,'Policy Characteristics'!$C:$C,0))),"",INDEX('Policy Characteristics'!E:E,MATCH($C1536,'Policy Characteristics'!$C:$C,0)))</f>
        <v>indst efficiency standards</v>
      </c>
      <c r="L1536" s="222">
        <f>IF(ISBLANK(INDEX('Policy Characteristics'!F:F,MATCH($C1536,'Policy Characteristics'!$C:$C,0))),"",INDEX('Policy Characteristics'!F:F,MATCH($C1536,'Policy Characteristics'!$C:$C,0)))</f>
        <v>0</v>
      </c>
      <c r="M1536" s="222">
        <f>IF(ISBLANK(INDEX('Policy Characteristics'!G:G,MATCH($C1536,'Policy Characteristics'!$C:$C,0))),"",INDEX('Policy Characteristics'!G:G,MATCH($C1536,'Policy Characteristics'!$C:$C,0)))</f>
        <v>0.25</v>
      </c>
      <c r="N1536" s="222">
        <f>IF(ISBLANK(INDEX('Policy Characteristics'!H:H,MATCH($C1536,'Policy Characteristics'!$C:$C,0))),"",INDEX('Policy Characteristics'!H:H,MATCH($C1536,'Policy Characteristics'!$C:$C,0)))</f>
        <v>0.01</v>
      </c>
      <c r="O1536" s="354" t="str">
        <f>IF(ISBLANK(INDEX('Policy Characteristics'!I:I,MATCH($C1536,'Policy Characteristics'!$C:$C,0))),"",INDEX('Policy Characteristics'!I:I,MATCH($C1536,'Policy Characteristics'!$C:$C,0)))</f>
        <v>% reduction in energy use</v>
      </c>
      <c r="P1536" s="354"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6" s="354" t="str">
        <f>IF(ISBLANK(INDEX('Policy Characteristics'!K:K,MATCH($C1536,'Policy Characteristics'!$C:$C,0))),"",INDEX('Policy Characteristics'!K:K,MATCH($C1536,'Policy Characteristics'!$C:$C,0)))</f>
        <v>industry-ag-main.html#eff-stds</v>
      </c>
      <c r="R1536" s="354" t="str">
        <f>IF(ISBLANK(INDEX('Policy Characteristics'!L:L,MATCH($C1536,'Policy Characteristics'!$C:$C,0))),"",INDEX('Policy Characteristics'!L:L,MATCH($C1536,'Policy Characteristics'!$C:$C,0)))</f>
        <v>industry-energy-efficiency-standards.html</v>
      </c>
    </row>
    <row r="1537" spans="1:18" s="354" customFormat="1" ht="19.899999999999999" customHeight="1">
      <c r="A1537" s="354" t="str">
        <f>IF(ISBLANK(INDEX('Policy Characteristics'!A:A,MATCH($C1537,'Policy Characteristics'!$C:$C,0))),"",INDEX('Policy Characteristics'!A:A,MATCH($C1537,'Policy Characteristics'!$C:$C,0)))</f>
        <v>Industry</v>
      </c>
      <c r="B1537" s="366" t="str">
        <f>IF(ISBLANK(INDEX('Policy Characteristics'!B:B,MATCH($C1537,'Policy Characteristics'!$C:$C,0))),"",INDEX('Policy Characteristics'!B:B,MATCH($C1537,'Policy Characteristics'!$C:$C,0)))</f>
        <v>Industry Energy Efficiency Standards</v>
      </c>
      <c r="C1537" s="354" t="str">
        <f t="shared" si="53"/>
        <v>Percentage Improvement in Eqpt Efficiency Standards above BAU</v>
      </c>
      <c r="D1537" s="348" t="s">
        <v>822</v>
      </c>
      <c r="E1537" s="253" t="s">
        <v>867</v>
      </c>
      <c r="F1537" t="s">
        <v>823</v>
      </c>
      <c r="G1537" s="253" t="s">
        <v>868</v>
      </c>
      <c r="H1537" s="18">
        <v>1155</v>
      </c>
      <c r="I1537" s="367" t="s">
        <v>670</v>
      </c>
      <c r="J1537" s="368" t="str">
        <f>IF(ISBLANK(INDEX('Policy Characteristics'!D:D,MATCH($C1537,'Policy Characteristics'!$C:$C,0))),"",INDEX('Policy Characteristics'!D:D,MATCH($C1537,'Policy Characteristics'!$C:$C,0)))</f>
        <v>Industry Energy Efficiency Standards</v>
      </c>
      <c r="K1537" s="354" t="str">
        <f>IF(ISBLANK(INDEX('Policy Characteristics'!E:E,MATCH($C1537,'Policy Characteristics'!$C:$C,0))),"",INDEX('Policy Characteristics'!E:E,MATCH($C1537,'Policy Characteristics'!$C:$C,0)))</f>
        <v>indst efficiency standards</v>
      </c>
      <c r="L1537" s="222">
        <f>IF(ISBLANK(INDEX('Policy Characteristics'!F:F,MATCH($C1537,'Policy Characteristics'!$C:$C,0))),"",INDEX('Policy Characteristics'!F:F,MATCH($C1537,'Policy Characteristics'!$C:$C,0)))</f>
        <v>0</v>
      </c>
      <c r="M1537" s="222">
        <f>IF(ISBLANK(INDEX('Policy Characteristics'!G:G,MATCH($C1537,'Policy Characteristics'!$C:$C,0))),"",INDEX('Policy Characteristics'!G:G,MATCH($C1537,'Policy Characteristics'!$C:$C,0)))</f>
        <v>0.25</v>
      </c>
      <c r="N1537" s="222">
        <f>IF(ISBLANK(INDEX('Policy Characteristics'!H:H,MATCH($C1537,'Policy Characteristics'!$C:$C,0))),"",INDEX('Policy Characteristics'!H:H,MATCH($C1537,'Policy Characteristics'!$C:$C,0)))</f>
        <v>0.01</v>
      </c>
      <c r="O1537" s="354" t="str">
        <f>IF(ISBLANK(INDEX('Policy Characteristics'!I:I,MATCH($C1537,'Policy Characteristics'!$C:$C,0))),"",INDEX('Policy Characteristics'!I:I,MATCH($C1537,'Policy Characteristics'!$C:$C,0)))</f>
        <v>% reduction in energy use</v>
      </c>
      <c r="P1537" s="354"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7" s="354" t="str">
        <f>IF(ISBLANK(INDEX('Policy Characteristics'!K:K,MATCH($C1537,'Policy Characteristics'!$C:$C,0))),"",INDEX('Policy Characteristics'!K:K,MATCH($C1537,'Policy Characteristics'!$C:$C,0)))</f>
        <v>industry-ag-main.html#eff-stds</v>
      </c>
      <c r="R1537" s="354" t="str">
        <f>IF(ISBLANK(INDEX('Policy Characteristics'!L:L,MATCH($C1537,'Policy Characteristics'!$C:$C,0))),"",INDEX('Policy Characteristics'!L:L,MATCH($C1537,'Policy Characteristics'!$C:$C,0)))</f>
        <v>industry-energy-efficiency-standards.html</v>
      </c>
    </row>
    <row r="1538" spans="1:18" s="354" customFormat="1" ht="19.899999999999999" customHeight="1">
      <c r="A1538" s="354" t="str">
        <f>IF(ISBLANK(INDEX('Policy Characteristics'!A:A,MATCH($C1538,'Policy Characteristics'!$C:$C,0))),"",INDEX('Policy Characteristics'!A:A,MATCH($C1538,'Policy Characteristics'!$C:$C,0)))</f>
        <v>Industry</v>
      </c>
      <c r="B1538" s="366" t="str">
        <f>IF(ISBLANK(INDEX('Policy Characteristics'!B:B,MATCH($C1538,'Policy Characteristics'!$C:$C,0))),"",INDEX('Policy Characteristics'!B:B,MATCH($C1538,'Policy Characteristics'!$C:$C,0)))</f>
        <v>Industry Energy Efficiency Standards</v>
      </c>
      <c r="C1538" s="354" t="str">
        <f t="shared" si="53"/>
        <v>Percentage Improvement in Eqpt Efficiency Standards above BAU</v>
      </c>
      <c r="D1538" s="348" t="s">
        <v>822</v>
      </c>
      <c r="E1538" s="253" t="s">
        <v>869</v>
      </c>
      <c r="F1538" t="s">
        <v>823</v>
      </c>
      <c r="G1538" s="253" t="s">
        <v>870</v>
      </c>
      <c r="H1538" s="18">
        <v>1156</v>
      </c>
      <c r="I1538" s="367" t="s">
        <v>670</v>
      </c>
      <c r="J1538" s="368" t="str">
        <f>IF(ISBLANK(INDEX('Policy Characteristics'!D:D,MATCH($C1538,'Policy Characteristics'!$C:$C,0))),"",INDEX('Policy Characteristics'!D:D,MATCH($C1538,'Policy Characteristics'!$C:$C,0)))</f>
        <v>Industry Energy Efficiency Standards</v>
      </c>
      <c r="K1538" s="354" t="str">
        <f>IF(ISBLANK(INDEX('Policy Characteristics'!E:E,MATCH($C1538,'Policy Characteristics'!$C:$C,0))),"",INDEX('Policy Characteristics'!E:E,MATCH($C1538,'Policy Characteristics'!$C:$C,0)))</f>
        <v>indst efficiency standards</v>
      </c>
      <c r="L1538" s="222">
        <f>IF(ISBLANK(INDEX('Policy Characteristics'!F:F,MATCH($C1538,'Policy Characteristics'!$C:$C,0))),"",INDEX('Policy Characteristics'!F:F,MATCH($C1538,'Policy Characteristics'!$C:$C,0)))</f>
        <v>0</v>
      </c>
      <c r="M1538" s="222">
        <f>IF(ISBLANK(INDEX('Policy Characteristics'!G:G,MATCH($C1538,'Policy Characteristics'!$C:$C,0))),"",INDEX('Policy Characteristics'!G:G,MATCH($C1538,'Policy Characteristics'!$C:$C,0)))</f>
        <v>0.25</v>
      </c>
      <c r="N1538" s="222">
        <f>IF(ISBLANK(INDEX('Policy Characteristics'!H:H,MATCH($C1538,'Policy Characteristics'!$C:$C,0))),"",INDEX('Policy Characteristics'!H:H,MATCH($C1538,'Policy Characteristics'!$C:$C,0)))</f>
        <v>0.01</v>
      </c>
      <c r="O1538" s="354" t="str">
        <f>IF(ISBLANK(INDEX('Policy Characteristics'!I:I,MATCH($C1538,'Policy Characteristics'!$C:$C,0))),"",INDEX('Policy Characteristics'!I:I,MATCH($C1538,'Policy Characteristics'!$C:$C,0)))</f>
        <v>% reduction in energy use</v>
      </c>
      <c r="P1538" s="354"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8" s="354" t="str">
        <f>IF(ISBLANK(INDEX('Policy Characteristics'!K:K,MATCH($C1538,'Policy Characteristics'!$C:$C,0))),"",INDEX('Policy Characteristics'!K:K,MATCH($C1538,'Policy Characteristics'!$C:$C,0)))</f>
        <v>industry-ag-main.html#eff-stds</v>
      </c>
      <c r="R1538" s="354" t="str">
        <f>IF(ISBLANK(INDEX('Policy Characteristics'!L:L,MATCH($C1538,'Policy Characteristics'!$C:$C,0))),"",INDEX('Policy Characteristics'!L:L,MATCH($C1538,'Policy Characteristics'!$C:$C,0)))</f>
        <v>industry-energy-efficiency-standards.html</v>
      </c>
    </row>
    <row r="1539" spans="1:18" s="354" customFormat="1" ht="19.899999999999999" customHeight="1">
      <c r="A1539" s="354" t="str">
        <f>IF(ISBLANK(INDEX('Policy Characteristics'!A:A,MATCH($C1539,'Policy Characteristics'!$C:$C,0))),"",INDEX('Policy Characteristics'!A:A,MATCH($C1539,'Policy Characteristics'!$C:$C,0)))</f>
        <v>Industry</v>
      </c>
      <c r="B1539" s="366" t="str">
        <f>IF(ISBLANK(INDEX('Policy Characteristics'!B:B,MATCH($C1539,'Policy Characteristics'!$C:$C,0))),"",INDEX('Policy Characteristics'!B:B,MATCH($C1539,'Policy Characteristics'!$C:$C,0)))</f>
        <v>Industry Energy Efficiency Standards</v>
      </c>
      <c r="C1539" s="354" t="str">
        <f t="shared" si="53"/>
        <v>Percentage Improvement in Eqpt Efficiency Standards above BAU</v>
      </c>
      <c r="D1539" s="348" t="s">
        <v>822</v>
      </c>
      <c r="E1539" s="253" t="s">
        <v>871</v>
      </c>
      <c r="F1539" t="s">
        <v>823</v>
      </c>
      <c r="G1539" s="253" t="s">
        <v>872</v>
      </c>
      <c r="H1539" s="18">
        <v>1157</v>
      </c>
      <c r="I1539" s="367" t="s">
        <v>680</v>
      </c>
      <c r="J1539" s="368" t="str">
        <f>IF(ISBLANK(INDEX('Policy Characteristics'!D:D,MATCH($C1539,'Policy Characteristics'!$C:$C,0))),"",INDEX('Policy Characteristics'!D:D,MATCH($C1539,'Policy Characteristics'!$C:$C,0)))</f>
        <v>Industry Energy Efficiency Standards</v>
      </c>
      <c r="K1539" s="354" t="str">
        <f>IF(ISBLANK(INDEX('Policy Characteristics'!E:E,MATCH($C1539,'Policy Characteristics'!$C:$C,0))),"",INDEX('Policy Characteristics'!E:E,MATCH($C1539,'Policy Characteristics'!$C:$C,0)))</f>
        <v>indst efficiency standards</v>
      </c>
      <c r="L1539" s="222">
        <f>IF(ISBLANK(INDEX('Policy Characteristics'!F:F,MATCH($C1539,'Policy Characteristics'!$C:$C,0))),"",INDEX('Policy Characteristics'!F:F,MATCH($C1539,'Policy Characteristics'!$C:$C,0)))</f>
        <v>0</v>
      </c>
      <c r="M1539" s="222">
        <f>IF(ISBLANK(INDEX('Policy Characteristics'!G:G,MATCH($C1539,'Policy Characteristics'!$C:$C,0))),"",INDEX('Policy Characteristics'!G:G,MATCH($C1539,'Policy Characteristics'!$C:$C,0)))</f>
        <v>0.25</v>
      </c>
      <c r="N1539" s="222">
        <f>IF(ISBLANK(INDEX('Policy Characteristics'!H:H,MATCH($C1539,'Policy Characteristics'!$C:$C,0))),"",INDEX('Policy Characteristics'!H:H,MATCH($C1539,'Policy Characteristics'!$C:$C,0)))</f>
        <v>0.01</v>
      </c>
      <c r="O1539" s="354" t="str">
        <f>IF(ISBLANK(INDEX('Policy Characteristics'!I:I,MATCH($C1539,'Policy Characteristics'!$C:$C,0))),"",INDEX('Policy Characteristics'!I:I,MATCH($C1539,'Policy Characteristics'!$C:$C,0)))</f>
        <v>% reduction in energy use</v>
      </c>
      <c r="P1539" s="354"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9" s="354" t="str">
        <f>IF(ISBLANK(INDEX('Policy Characteristics'!K:K,MATCH($C1539,'Policy Characteristics'!$C:$C,0))),"",INDEX('Policy Characteristics'!K:K,MATCH($C1539,'Policy Characteristics'!$C:$C,0)))</f>
        <v>industry-ag-main.html#eff-stds</v>
      </c>
      <c r="R1539" s="354" t="str">
        <f>IF(ISBLANK(INDEX('Policy Characteristics'!L:L,MATCH($C1539,'Policy Characteristics'!$C:$C,0))),"",INDEX('Policy Characteristics'!L:L,MATCH($C1539,'Policy Characteristics'!$C:$C,0)))</f>
        <v>industry-energy-efficiency-standards.html</v>
      </c>
    </row>
    <row r="1540" spans="1:18" s="354" customFormat="1" ht="19.899999999999999" customHeight="1">
      <c r="A1540" s="354" t="str">
        <f>IF(ISBLANK(INDEX('Policy Characteristics'!A:A,MATCH($C1540,'Policy Characteristics'!$C:$C,0))),"",INDEX('Policy Characteristics'!A:A,MATCH($C1540,'Policy Characteristics'!$C:$C,0)))</f>
        <v>Industry</v>
      </c>
      <c r="B1540" s="366" t="str">
        <f>IF(ISBLANK(INDEX('Policy Characteristics'!B:B,MATCH($C1540,'Policy Characteristics'!$C:$C,0))),"",INDEX('Policy Characteristics'!B:B,MATCH($C1540,'Policy Characteristics'!$C:$C,0)))</f>
        <v>Industry Energy Efficiency Standards</v>
      </c>
      <c r="C1540" s="354" t="str">
        <f t="shared" si="53"/>
        <v>Percentage Improvement in Eqpt Efficiency Standards above BAU</v>
      </c>
      <c r="D1540" s="348" t="s">
        <v>824</v>
      </c>
      <c r="E1540" s="253" t="s">
        <v>853</v>
      </c>
      <c r="F1540" t="s">
        <v>825</v>
      </c>
      <c r="G1540" s="253" t="s">
        <v>854</v>
      </c>
      <c r="H1540" s="18">
        <v>1158</v>
      </c>
      <c r="I1540" s="367" t="s">
        <v>670</v>
      </c>
      <c r="J1540" s="368" t="str">
        <f>IF(ISBLANK(INDEX('Policy Characteristics'!D:D,MATCH($C1540,'Policy Characteristics'!$C:$C,0))),"",INDEX('Policy Characteristics'!D:D,MATCH($C1540,'Policy Characteristics'!$C:$C,0)))</f>
        <v>Industry Energy Efficiency Standards</v>
      </c>
      <c r="K1540" s="354" t="str">
        <f>IF(ISBLANK(INDEX('Policy Characteristics'!E:E,MATCH($C1540,'Policy Characteristics'!$C:$C,0))),"",INDEX('Policy Characteristics'!E:E,MATCH($C1540,'Policy Characteristics'!$C:$C,0)))</f>
        <v>indst efficiency standards</v>
      </c>
      <c r="L1540" s="222">
        <f>IF(ISBLANK(INDEX('Policy Characteristics'!F:F,MATCH($C1540,'Policy Characteristics'!$C:$C,0))),"",INDEX('Policy Characteristics'!F:F,MATCH($C1540,'Policy Characteristics'!$C:$C,0)))</f>
        <v>0</v>
      </c>
      <c r="M1540" s="222">
        <f>IF(ISBLANK(INDEX('Policy Characteristics'!G:G,MATCH($C1540,'Policy Characteristics'!$C:$C,0))),"",INDEX('Policy Characteristics'!G:G,MATCH($C1540,'Policy Characteristics'!$C:$C,0)))</f>
        <v>0.25</v>
      </c>
      <c r="N1540" s="222">
        <f>IF(ISBLANK(INDEX('Policy Characteristics'!H:H,MATCH($C1540,'Policy Characteristics'!$C:$C,0))),"",INDEX('Policy Characteristics'!H:H,MATCH($C1540,'Policy Characteristics'!$C:$C,0)))</f>
        <v>0.01</v>
      </c>
      <c r="O1540" s="354" t="str">
        <f>IF(ISBLANK(INDEX('Policy Characteristics'!I:I,MATCH($C1540,'Policy Characteristics'!$C:$C,0))),"",INDEX('Policy Characteristics'!I:I,MATCH($C1540,'Policy Characteristics'!$C:$C,0)))</f>
        <v>% reduction in energy use</v>
      </c>
      <c r="P1540" s="354"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0" s="354" t="str">
        <f>IF(ISBLANK(INDEX('Policy Characteristics'!K:K,MATCH($C1540,'Policy Characteristics'!$C:$C,0))),"",INDEX('Policy Characteristics'!K:K,MATCH($C1540,'Policy Characteristics'!$C:$C,0)))</f>
        <v>industry-ag-main.html#eff-stds</v>
      </c>
      <c r="R1540" s="354" t="str">
        <f>IF(ISBLANK(INDEX('Policy Characteristics'!L:L,MATCH($C1540,'Policy Characteristics'!$C:$C,0))),"",INDEX('Policy Characteristics'!L:L,MATCH($C1540,'Policy Characteristics'!$C:$C,0)))</f>
        <v>industry-energy-efficiency-standards.html</v>
      </c>
    </row>
    <row r="1541" spans="1:18" s="354" customFormat="1" ht="19.899999999999999" customHeight="1">
      <c r="A1541" s="354" t="str">
        <f>IF(ISBLANK(INDEX('Policy Characteristics'!A:A,MATCH($C1541,'Policy Characteristics'!$C:$C,0))),"",INDEX('Policy Characteristics'!A:A,MATCH($C1541,'Policy Characteristics'!$C:$C,0)))</f>
        <v>Industry</v>
      </c>
      <c r="B1541" s="366" t="str">
        <f>IF(ISBLANK(INDEX('Policy Characteristics'!B:B,MATCH($C1541,'Policy Characteristics'!$C:$C,0))),"",INDEX('Policy Characteristics'!B:B,MATCH($C1541,'Policy Characteristics'!$C:$C,0)))</f>
        <v>Industry Energy Efficiency Standards</v>
      </c>
      <c r="C1541" s="354" t="str">
        <f t="shared" si="53"/>
        <v>Percentage Improvement in Eqpt Efficiency Standards above BAU</v>
      </c>
      <c r="D1541" s="348" t="s">
        <v>824</v>
      </c>
      <c r="E1541" s="253" t="s">
        <v>855</v>
      </c>
      <c r="F1541" t="s">
        <v>825</v>
      </c>
      <c r="G1541" s="253" t="s">
        <v>856</v>
      </c>
      <c r="H1541" s="18">
        <v>1159</v>
      </c>
      <c r="I1541" s="367" t="s">
        <v>670</v>
      </c>
      <c r="J1541" s="368" t="str">
        <f>IF(ISBLANK(INDEX('Policy Characteristics'!D:D,MATCH($C1541,'Policy Characteristics'!$C:$C,0))),"",INDEX('Policy Characteristics'!D:D,MATCH($C1541,'Policy Characteristics'!$C:$C,0)))</f>
        <v>Industry Energy Efficiency Standards</v>
      </c>
      <c r="K1541" s="354" t="str">
        <f>IF(ISBLANK(INDEX('Policy Characteristics'!E:E,MATCH($C1541,'Policy Characteristics'!$C:$C,0))),"",INDEX('Policy Characteristics'!E:E,MATCH($C1541,'Policy Characteristics'!$C:$C,0)))</f>
        <v>indst efficiency standards</v>
      </c>
      <c r="L1541" s="222">
        <f>IF(ISBLANK(INDEX('Policy Characteristics'!F:F,MATCH($C1541,'Policy Characteristics'!$C:$C,0))),"",INDEX('Policy Characteristics'!F:F,MATCH($C1541,'Policy Characteristics'!$C:$C,0)))</f>
        <v>0</v>
      </c>
      <c r="M1541" s="222">
        <f>IF(ISBLANK(INDEX('Policy Characteristics'!G:G,MATCH($C1541,'Policy Characteristics'!$C:$C,0))),"",INDEX('Policy Characteristics'!G:G,MATCH($C1541,'Policy Characteristics'!$C:$C,0)))</f>
        <v>0.25</v>
      </c>
      <c r="N1541" s="222">
        <f>IF(ISBLANK(INDEX('Policy Characteristics'!H:H,MATCH($C1541,'Policy Characteristics'!$C:$C,0))),"",INDEX('Policy Characteristics'!H:H,MATCH($C1541,'Policy Characteristics'!$C:$C,0)))</f>
        <v>0.01</v>
      </c>
      <c r="O1541" s="354" t="str">
        <f>IF(ISBLANK(INDEX('Policy Characteristics'!I:I,MATCH($C1541,'Policy Characteristics'!$C:$C,0))),"",INDEX('Policy Characteristics'!I:I,MATCH($C1541,'Policy Characteristics'!$C:$C,0)))</f>
        <v>% reduction in energy use</v>
      </c>
      <c r="P1541" s="354"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1" s="354" t="str">
        <f>IF(ISBLANK(INDEX('Policy Characteristics'!K:K,MATCH($C1541,'Policy Characteristics'!$C:$C,0))),"",INDEX('Policy Characteristics'!K:K,MATCH($C1541,'Policy Characteristics'!$C:$C,0)))</f>
        <v>industry-ag-main.html#eff-stds</v>
      </c>
      <c r="R1541" s="354" t="str">
        <f>IF(ISBLANK(INDEX('Policy Characteristics'!L:L,MATCH($C1541,'Policy Characteristics'!$C:$C,0))),"",INDEX('Policy Characteristics'!L:L,MATCH($C1541,'Policy Characteristics'!$C:$C,0)))</f>
        <v>industry-energy-efficiency-standards.html</v>
      </c>
    </row>
    <row r="1542" spans="1:18" s="354" customFormat="1" ht="19.899999999999999" customHeight="1">
      <c r="A1542" s="354" t="str">
        <f>IF(ISBLANK(INDEX('Policy Characteristics'!A:A,MATCH($C1542,'Policy Characteristics'!$C:$C,0))),"",INDEX('Policy Characteristics'!A:A,MATCH($C1542,'Policy Characteristics'!$C:$C,0)))</f>
        <v>Industry</v>
      </c>
      <c r="B1542" s="366" t="str">
        <f>IF(ISBLANK(INDEX('Policy Characteristics'!B:B,MATCH($C1542,'Policy Characteristics'!$C:$C,0))),"",INDEX('Policy Characteristics'!B:B,MATCH($C1542,'Policy Characteristics'!$C:$C,0)))</f>
        <v>Industry Energy Efficiency Standards</v>
      </c>
      <c r="C1542" s="354" t="str">
        <f t="shared" si="53"/>
        <v>Percentage Improvement in Eqpt Efficiency Standards above BAU</v>
      </c>
      <c r="D1542" s="348" t="s">
        <v>824</v>
      </c>
      <c r="E1542" s="253" t="s">
        <v>857</v>
      </c>
      <c r="F1542" t="s">
        <v>825</v>
      </c>
      <c r="G1542" s="253" t="s">
        <v>858</v>
      </c>
      <c r="H1542" s="18">
        <v>1160</v>
      </c>
      <c r="I1542" s="367" t="s">
        <v>670</v>
      </c>
      <c r="J1542" s="368" t="str">
        <f>IF(ISBLANK(INDEX('Policy Characteristics'!D:D,MATCH($C1542,'Policy Characteristics'!$C:$C,0))),"",INDEX('Policy Characteristics'!D:D,MATCH($C1542,'Policy Characteristics'!$C:$C,0)))</f>
        <v>Industry Energy Efficiency Standards</v>
      </c>
      <c r="K1542" s="354" t="str">
        <f>IF(ISBLANK(INDEX('Policy Characteristics'!E:E,MATCH($C1542,'Policy Characteristics'!$C:$C,0))),"",INDEX('Policy Characteristics'!E:E,MATCH($C1542,'Policy Characteristics'!$C:$C,0)))</f>
        <v>indst efficiency standards</v>
      </c>
      <c r="L1542" s="222">
        <f>IF(ISBLANK(INDEX('Policy Characteristics'!F:F,MATCH($C1542,'Policy Characteristics'!$C:$C,0))),"",INDEX('Policy Characteristics'!F:F,MATCH($C1542,'Policy Characteristics'!$C:$C,0)))</f>
        <v>0</v>
      </c>
      <c r="M1542" s="222">
        <f>IF(ISBLANK(INDEX('Policy Characteristics'!G:G,MATCH($C1542,'Policy Characteristics'!$C:$C,0))),"",INDEX('Policy Characteristics'!G:G,MATCH($C1542,'Policy Characteristics'!$C:$C,0)))</f>
        <v>0.25</v>
      </c>
      <c r="N1542" s="222">
        <f>IF(ISBLANK(INDEX('Policy Characteristics'!H:H,MATCH($C1542,'Policy Characteristics'!$C:$C,0))),"",INDEX('Policy Characteristics'!H:H,MATCH($C1542,'Policy Characteristics'!$C:$C,0)))</f>
        <v>0.01</v>
      </c>
      <c r="O1542" s="354" t="str">
        <f>IF(ISBLANK(INDEX('Policy Characteristics'!I:I,MATCH($C1542,'Policy Characteristics'!$C:$C,0))),"",INDEX('Policy Characteristics'!I:I,MATCH($C1542,'Policy Characteristics'!$C:$C,0)))</f>
        <v>% reduction in energy use</v>
      </c>
      <c r="P1542" s="354"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2" s="354" t="str">
        <f>IF(ISBLANK(INDEX('Policy Characteristics'!K:K,MATCH($C1542,'Policy Characteristics'!$C:$C,0))),"",INDEX('Policy Characteristics'!K:K,MATCH($C1542,'Policy Characteristics'!$C:$C,0)))</f>
        <v>industry-ag-main.html#eff-stds</v>
      </c>
      <c r="R1542" s="354" t="str">
        <f>IF(ISBLANK(INDEX('Policy Characteristics'!L:L,MATCH($C1542,'Policy Characteristics'!$C:$C,0))),"",INDEX('Policy Characteristics'!L:L,MATCH($C1542,'Policy Characteristics'!$C:$C,0)))</f>
        <v>industry-energy-efficiency-standards.html</v>
      </c>
    </row>
    <row r="1543" spans="1:18" s="354" customFormat="1" ht="19.899999999999999" customHeight="1">
      <c r="A1543" s="354" t="str">
        <f>IF(ISBLANK(INDEX('Policy Characteristics'!A:A,MATCH($C1543,'Policy Characteristics'!$C:$C,0))),"",INDEX('Policy Characteristics'!A:A,MATCH($C1543,'Policy Characteristics'!$C:$C,0)))</f>
        <v>Industry</v>
      </c>
      <c r="B1543" s="366" t="str">
        <f>IF(ISBLANK(INDEX('Policy Characteristics'!B:B,MATCH($C1543,'Policy Characteristics'!$C:$C,0))),"",INDEX('Policy Characteristics'!B:B,MATCH($C1543,'Policy Characteristics'!$C:$C,0)))</f>
        <v>Industry Energy Efficiency Standards</v>
      </c>
      <c r="C1543" s="354" t="str">
        <f t="shared" si="53"/>
        <v>Percentage Improvement in Eqpt Efficiency Standards above BAU</v>
      </c>
      <c r="D1543" s="348" t="s">
        <v>824</v>
      </c>
      <c r="E1543" s="253" t="s">
        <v>859</v>
      </c>
      <c r="F1543" t="s">
        <v>825</v>
      </c>
      <c r="G1543" s="253" t="s">
        <v>860</v>
      </c>
      <c r="H1543" s="18">
        <v>1161</v>
      </c>
      <c r="I1543" s="367" t="s">
        <v>680</v>
      </c>
      <c r="J1543" s="368" t="str">
        <f>IF(ISBLANK(INDEX('Policy Characteristics'!D:D,MATCH($C1543,'Policy Characteristics'!$C:$C,0))),"",INDEX('Policy Characteristics'!D:D,MATCH($C1543,'Policy Characteristics'!$C:$C,0)))</f>
        <v>Industry Energy Efficiency Standards</v>
      </c>
      <c r="K1543" s="354" t="str">
        <f>IF(ISBLANK(INDEX('Policy Characteristics'!E:E,MATCH($C1543,'Policy Characteristics'!$C:$C,0))),"",INDEX('Policy Characteristics'!E:E,MATCH($C1543,'Policy Characteristics'!$C:$C,0)))</f>
        <v>indst efficiency standards</v>
      </c>
      <c r="L1543" s="222">
        <f>IF(ISBLANK(INDEX('Policy Characteristics'!F:F,MATCH($C1543,'Policy Characteristics'!$C:$C,0))),"",INDEX('Policy Characteristics'!F:F,MATCH($C1543,'Policy Characteristics'!$C:$C,0)))</f>
        <v>0</v>
      </c>
      <c r="M1543" s="222">
        <f>IF(ISBLANK(INDEX('Policy Characteristics'!G:G,MATCH($C1543,'Policy Characteristics'!$C:$C,0))),"",INDEX('Policy Characteristics'!G:G,MATCH($C1543,'Policy Characteristics'!$C:$C,0)))</f>
        <v>0.25</v>
      </c>
      <c r="N1543" s="222">
        <f>IF(ISBLANK(INDEX('Policy Characteristics'!H:H,MATCH($C1543,'Policy Characteristics'!$C:$C,0))),"",INDEX('Policy Characteristics'!H:H,MATCH($C1543,'Policy Characteristics'!$C:$C,0)))</f>
        <v>0.01</v>
      </c>
      <c r="O1543" s="354" t="str">
        <f>IF(ISBLANK(INDEX('Policy Characteristics'!I:I,MATCH($C1543,'Policy Characteristics'!$C:$C,0))),"",INDEX('Policy Characteristics'!I:I,MATCH($C1543,'Policy Characteristics'!$C:$C,0)))</f>
        <v>% reduction in energy use</v>
      </c>
      <c r="P1543" s="354"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3" s="354" t="str">
        <f>IF(ISBLANK(INDEX('Policy Characteristics'!K:K,MATCH($C1543,'Policy Characteristics'!$C:$C,0))),"",INDEX('Policy Characteristics'!K:K,MATCH($C1543,'Policy Characteristics'!$C:$C,0)))</f>
        <v>industry-ag-main.html#eff-stds</v>
      </c>
      <c r="R1543" s="354" t="str">
        <f>IF(ISBLANK(INDEX('Policy Characteristics'!L:L,MATCH($C1543,'Policy Characteristics'!$C:$C,0))),"",INDEX('Policy Characteristics'!L:L,MATCH($C1543,'Policy Characteristics'!$C:$C,0)))</f>
        <v>industry-energy-efficiency-standards.html</v>
      </c>
    </row>
    <row r="1544" spans="1:18" s="354" customFormat="1" ht="19.899999999999999" customHeight="1">
      <c r="A1544" s="354" t="str">
        <f>IF(ISBLANK(INDEX('Policy Characteristics'!A:A,MATCH($C1544,'Policy Characteristics'!$C:$C,0))),"",INDEX('Policy Characteristics'!A:A,MATCH($C1544,'Policy Characteristics'!$C:$C,0)))</f>
        <v>Industry</v>
      </c>
      <c r="B1544" s="366" t="str">
        <f>IF(ISBLANK(INDEX('Policy Characteristics'!B:B,MATCH($C1544,'Policy Characteristics'!$C:$C,0))),"",INDEX('Policy Characteristics'!B:B,MATCH($C1544,'Policy Characteristics'!$C:$C,0)))</f>
        <v>Industry Energy Efficiency Standards</v>
      </c>
      <c r="C1544" s="354" t="str">
        <f t="shared" si="53"/>
        <v>Percentage Improvement in Eqpt Efficiency Standards above BAU</v>
      </c>
      <c r="D1544" s="348" t="s">
        <v>824</v>
      </c>
      <c r="E1544" s="253" t="s">
        <v>861</v>
      </c>
      <c r="F1544" t="s">
        <v>825</v>
      </c>
      <c r="G1544" s="253" t="s">
        <v>862</v>
      </c>
      <c r="H1544" s="18">
        <v>1162</v>
      </c>
      <c r="I1544" s="367" t="s">
        <v>670</v>
      </c>
      <c r="J1544" s="368" t="str">
        <f>IF(ISBLANK(INDEX('Policy Characteristics'!D:D,MATCH($C1544,'Policy Characteristics'!$C:$C,0))),"",INDEX('Policy Characteristics'!D:D,MATCH($C1544,'Policy Characteristics'!$C:$C,0)))</f>
        <v>Industry Energy Efficiency Standards</v>
      </c>
      <c r="K1544" s="354" t="str">
        <f>IF(ISBLANK(INDEX('Policy Characteristics'!E:E,MATCH($C1544,'Policy Characteristics'!$C:$C,0))),"",INDEX('Policy Characteristics'!E:E,MATCH($C1544,'Policy Characteristics'!$C:$C,0)))</f>
        <v>indst efficiency standards</v>
      </c>
      <c r="L1544" s="222">
        <f>IF(ISBLANK(INDEX('Policy Characteristics'!F:F,MATCH($C1544,'Policy Characteristics'!$C:$C,0))),"",INDEX('Policy Characteristics'!F:F,MATCH($C1544,'Policy Characteristics'!$C:$C,0)))</f>
        <v>0</v>
      </c>
      <c r="M1544" s="222">
        <f>IF(ISBLANK(INDEX('Policy Characteristics'!G:G,MATCH($C1544,'Policy Characteristics'!$C:$C,0))),"",INDEX('Policy Characteristics'!G:G,MATCH($C1544,'Policy Characteristics'!$C:$C,0)))</f>
        <v>0.25</v>
      </c>
      <c r="N1544" s="222">
        <f>IF(ISBLANK(INDEX('Policy Characteristics'!H:H,MATCH($C1544,'Policy Characteristics'!$C:$C,0))),"",INDEX('Policy Characteristics'!H:H,MATCH($C1544,'Policy Characteristics'!$C:$C,0)))</f>
        <v>0.01</v>
      </c>
      <c r="O1544" s="354" t="str">
        <f>IF(ISBLANK(INDEX('Policy Characteristics'!I:I,MATCH($C1544,'Policy Characteristics'!$C:$C,0))),"",INDEX('Policy Characteristics'!I:I,MATCH($C1544,'Policy Characteristics'!$C:$C,0)))</f>
        <v>% reduction in energy use</v>
      </c>
      <c r="P1544" s="354"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4" s="354" t="str">
        <f>IF(ISBLANK(INDEX('Policy Characteristics'!K:K,MATCH($C1544,'Policy Characteristics'!$C:$C,0))),"",INDEX('Policy Characteristics'!K:K,MATCH($C1544,'Policy Characteristics'!$C:$C,0)))</f>
        <v>industry-ag-main.html#eff-stds</v>
      </c>
      <c r="R1544" s="354" t="str">
        <f>IF(ISBLANK(INDEX('Policy Characteristics'!L:L,MATCH($C1544,'Policy Characteristics'!$C:$C,0))),"",INDEX('Policy Characteristics'!L:L,MATCH($C1544,'Policy Characteristics'!$C:$C,0)))</f>
        <v>industry-energy-efficiency-standards.html</v>
      </c>
    </row>
    <row r="1545" spans="1:18" s="354" customFormat="1" ht="19.899999999999999" customHeight="1">
      <c r="A1545" s="354" t="str">
        <f>IF(ISBLANK(INDEX('Policy Characteristics'!A:A,MATCH($C1545,'Policy Characteristics'!$C:$C,0))),"",INDEX('Policy Characteristics'!A:A,MATCH($C1545,'Policy Characteristics'!$C:$C,0)))</f>
        <v>Industry</v>
      </c>
      <c r="B1545" s="366" t="str">
        <f>IF(ISBLANK(INDEX('Policy Characteristics'!B:B,MATCH($C1545,'Policy Characteristics'!$C:$C,0))),"",INDEX('Policy Characteristics'!B:B,MATCH($C1545,'Policy Characteristics'!$C:$C,0)))</f>
        <v>Industry Energy Efficiency Standards</v>
      </c>
      <c r="C1545" s="354" t="str">
        <f t="shared" si="53"/>
        <v>Percentage Improvement in Eqpt Efficiency Standards above BAU</v>
      </c>
      <c r="D1545" s="348" t="s">
        <v>824</v>
      </c>
      <c r="E1545" s="253" t="s">
        <v>863</v>
      </c>
      <c r="F1545" t="s">
        <v>825</v>
      </c>
      <c r="G1545" s="253" t="s">
        <v>864</v>
      </c>
      <c r="H1545" s="18">
        <v>1163</v>
      </c>
      <c r="I1545" s="367" t="s">
        <v>680</v>
      </c>
      <c r="J1545" s="368" t="str">
        <f>IF(ISBLANK(INDEX('Policy Characteristics'!D:D,MATCH($C1545,'Policy Characteristics'!$C:$C,0))),"",INDEX('Policy Characteristics'!D:D,MATCH($C1545,'Policy Characteristics'!$C:$C,0)))</f>
        <v>Industry Energy Efficiency Standards</v>
      </c>
      <c r="K1545" s="354" t="str">
        <f>IF(ISBLANK(INDEX('Policy Characteristics'!E:E,MATCH($C1545,'Policy Characteristics'!$C:$C,0))),"",INDEX('Policy Characteristics'!E:E,MATCH($C1545,'Policy Characteristics'!$C:$C,0)))</f>
        <v>indst efficiency standards</v>
      </c>
      <c r="L1545" s="222">
        <f>IF(ISBLANK(INDEX('Policy Characteristics'!F:F,MATCH($C1545,'Policy Characteristics'!$C:$C,0))),"",INDEX('Policy Characteristics'!F:F,MATCH($C1545,'Policy Characteristics'!$C:$C,0)))</f>
        <v>0</v>
      </c>
      <c r="M1545" s="222">
        <f>IF(ISBLANK(INDEX('Policy Characteristics'!G:G,MATCH($C1545,'Policy Characteristics'!$C:$C,0))),"",INDEX('Policy Characteristics'!G:G,MATCH($C1545,'Policy Characteristics'!$C:$C,0)))</f>
        <v>0.25</v>
      </c>
      <c r="N1545" s="222">
        <f>IF(ISBLANK(INDEX('Policy Characteristics'!H:H,MATCH($C1545,'Policy Characteristics'!$C:$C,0))),"",INDEX('Policy Characteristics'!H:H,MATCH($C1545,'Policy Characteristics'!$C:$C,0)))</f>
        <v>0.01</v>
      </c>
      <c r="O1545" s="354" t="str">
        <f>IF(ISBLANK(INDEX('Policy Characteristics'!I:I,MATCH($C1545,'Policy Characteristics'!$C:$C,0))),"",INDEX('Policy Characteristics'!I:I,MATCH($C1545,'Policy Characteristics'!$C:$C,0)))</f>
        <v>% reduction in energy use</v>
      </c>
      <c r="P1545" s="354"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5" s="354" t="str">
        <f>IF(ISBLANK(INDEX('Policy Characteristics'!K:K,MATCH($C1545,'Policy Characteristics'!$C:$C,0))),"",INDEX('Policy Characteristics'!K:K,MATCH($C1545,'Policy Characteristics'!$C:$C,0)))</f>
        <v>industry-ag-main.html#eff-stds</v>
      </c>
      <c r="R1545" s="354" t="str">
        <f>IF(ISBLANK(INDEX('Policy Characteristics'!L:L,MATCH($C1545,'Policy Characteristics'!$C:$C,0))),"",INDEX('Policy Characteristics'!L:L,MATCH($C1545,'Policy Characteristics'!$C:$C,0)))</f>
        <v>industry-energy-efficiency-standards.html</v>
      </c>
    </row>
    <row r="1546" spans="1:18" s="354" customFormat="1" ht="19.899999999999999" customHeight="1">
      <c r="A1546" s="354" t="str">
        <f>IF(ISBLANK(INDEX('Policy Characteristics'!A:A,MATCH($C1546,'Policy Characteristics'!$C:$C,0))),"",INDEX('Policy Characteristics'!A:A,MATCH($C1546,'Policy Characteristics'!$C:$C,0)))</f>
        <v>Industry</v>
      </c>
      <c r="B1546" s="366" t="str">
        <f>IF(ISBLANK(INDEX('Policy Characteristics'!B:B,MATCH($C1546,'Policy Characteristics'!$C:$C,0))),"",INDEX('Policy Characteristics'!B:B,MATCH($C1546,'Policy Characteristics'!$C:$C,0)))</f>
        <v>Industry Energy Efficiency Standards</v>
      </c>
      <c r="C1546" s="354" t="str">
        <f t="shared" si="53"/>
        <v>Percentage Improvement in Eqpt Efficiency Standards above BAU</v>
      </c>
      <c r="D1546" s="348" t="s">
        <v>824</v>
      </c>
      <c r="E1546" s="253" t="s">
        <v>865</v>
      </c>
      <c r="F1546" t="s">
        <v>825</v>
      </c>
      <c r="G1546" s="253" t="s">
        <v>866</v>
      </c>
      <c r="H1546" s="18">
        <v>1164</v>
      </c>
      <c r="I1546" s="367" t="s">
        <v>680</v>
      </c>
      <c r="J1546" s="368" t="str">
        <f>IF(ISBLANK(INDEX('Policy Characteristics'!D:D,MATCH($C1546,'Policy Characteristics'!$C:$C,0))),"",INDEX('Policy Characteristics'!D:D,MATCH($C1546,'Policy Characteristics'!$C:$C,0)))</f>
        <v>Industry Energy Efficiency Standards</v>
      </c>
      <c r="K1546" s="354" t="str">
        <f>IF(ISBLANK(INDEX('Policy Characteristics'!E:E,MATCH($C1546,'Policy Characteristics'!$C:$C,0))),"",INDEX('Policy Characteristics'!E:E,MATCH($C1546,'Policy Characteristics'!$C:$C,0)))</f>
        <v>indst efficiency standards</v>
      </c>
      <c r="L1546" s="222">
        <f>IF(ISBLANK(INDEX('Policy Characteristics'!F:F,MATCH($C1546,'Policy Characteristics'!$C:$C,0))),"",INDEX('Policy Characteristics'!F:F,MATCH($C1546,'Policy Characteristics'!$C:$C,0)))</f>
        <v>0</v>
      </c>
      <c r="M1546" s="222">
        <f>IF(ISBLANK(INDEX('Policy Characteristics'!G:G,MATCH($C1546,'Policy Characteristics'!$C:$C,0))),"",INDEX('Policy Characteristics'!G:G,MATCH($C1546,'Policy Characteristics'!$C:$C,0)))</f>
        <v>0.25</v>
      </c>
      <c r="N1546" s="222">
        <f>IF(ISBLANK(INDEX('Policy Characteristics'!H:H,MATCH($C1546,'Policy Characteristics'!$C:$C,0))),"",INDEX('Policy Characteristics'!H:H,MATCH($C1546,'Policy Characteristics'!$C:$C,0)))</f>
        <v>0.01</v>
      </c>
      <c r="O1546" s="354" t="str">
        <f>IF(ISBLANK(INDEX('Policy Characteristics'!I:I,MATCH($C1546,'Policy Characteristics'!$C:$C,0))),"",INDEX('Policy Characteristics'!I:I,MATCH($C1546,'Policy Characteristics'!$C:$C,0)))</f>
        <v>% reduction in energy use</v>
      </c>
      <c r="P1546" s="354"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6" s="354" t="str">
        <f>IF(ISBLANK(INDEX('Policy Characteristics'!K:K,MATCH($C1546,'Policy Characteristics'!$C:$C,0))),"",INDEX('Policy Characteristics'!K:K,MATCH($C1546,'Policy Characteristics'!$C:$C,0)))</f>
        <v>industry-ag-main.html#eff-stds</v>
      </c>
      <c r="R1546" s="354" t="str">
        <f>IF(ISBLANK(INDEX('Policy Characteristics'!L:L,MATCH($C1546,'Policy Characteristics'!$C:$C,0))),"",INDEX('Policy Characteristics'!L:L,MATCH($C1546,'Policy Characteristics'!$C:$C,0)))</f>
        <v>industry-energy-efficiency-standards.html</v>
      </c>
    </row>
    <row r="1547" spans="1:18" s="354" customFormat="1" ht="19.899999999999999" customHeight="1">
      <c r="A1547" s="354" t="str">
        <f>IF(ISBLANK(INDEX('Policy Characteristics'!A:A,MATCH($C1547,'Policy Characteristics'!$C:$C,0))),"",INDEX('Policy Characteristics'!A:A,MATCH($C1547,'Policy Characteristics'!$C:$C,0)))</f>
        <v>Industry</v>
      </c>
      <c r="B1547" s="366" t="str">
        <f>IF(ISBLANK(INDEX('Policy Characteristics'!B:B,MATCH($C1547,'Policy Characteristics'!$C:$C,0))),"",INDEX('Policy Characteristics'!B:B,MATCH($C1547,'Policy Characteristics'!$C:$C,0)))</f>
        <v>Industry Energy Efficiency Standards</v>
      </c>
      <c r="C1547" s="354" t="str">
        <f t="shared" si="53"/>
        <v>Percentage Improvement in Eqpt Efficiency Standards above BAU</v>
      </c>
      <c r="D1547" s="348" t="s">
        <v>824</v>
      </c>
      <c r="E1547" s="253" t="s">
        <v>867</v>
      </c>
      <c r="F1547" t="s">
        <v>825</v>
      </c>
      <c r="G1547" s="253" t="s">
        <v>868</v>
      </c>
      <c r="H1547" s="18">
        <v>1165</v>
      </c>
      <c r="I1547" s="367" t="s">
        <v>670</v>
      </c>
      <c r="J1547" s="368" t="str">
        <f>IF(ISBLANK(INDEX('Policy Characteristics'!D:D,MATCH($C1547,'Policy Characteristics'!$C:$C,0))),"",INDEX('Policy Characteristics'!D:D,MATCH($C1547,'Policy Characteristics'!$C:$C,0)))</f>
        <v>Industry Energy Efficiency Standards</v>
      </c>
      <c r="K1547" s="354" t="str">
        <f>IF(ISBLANK(INDEX('Policy Characteristics'!E:E,MATCH($C1547,'Policy Characteristics'!$C:$C,0))),"",INDEX('Policy Characteristics'!E:E,MATCH($C1547,'Policy Characteristics'!$C:$C,0)))</f>
        <v>indst efficiency standards</v>
      </c>
      <c r="L1547" s="222">
        <f>IF(ISBLANK(INDEX('Policy Characteristics'!F:F,MATCH($C1547,'Policy Characteristics'!$C:$C,0))),"",INDEX('Policy Characteristics'!F:F,MATCH($C1547,'Policy Characteristics'!$C:$C,0)))</f>
        <v>0</v>
      </c>
      <c r="M1547" s="222">
        <f>IF(ISBLANK(INDEX('Policy Characteristics'!G:G,MATCH($C1547,'Policy Characteristics'!$C:$C,0))),"",INDEX('Policy Characteristics'!G:G,MATCH($C1547,'Policy Characteristics'!$C:$C,0)))</f>
        <v>0.25</v>
      </c>
      <c r="N1547" s="222">
        <f>IF(ISBLANK(INDEX('Policy Characteristics'!H:H,MATCH($C1547,'Policy Characteristics'!$C:$C,0))),"",INDEX('Policy Characteristics'!H:H,MATCH($C1547,'Policy Characteristics'!$C:$C,0)))</f>
        <v>0.01</v>
      </c>
      <c r="O1547" s="354" t="str">
        <f>IF(ISBLANK(INDEX('Policy Characteristics'!I:I,MATCH($C1547,'Policy Characteristics'!$C:$C,0))),"",INDEX('Policy Characteristics'!I:I,MATCH($C1547,'Policy Characteristics'!$C:$C,0)))</f>
        <v>% reduction in energy use</v>
      </c>
      <c r="P1547" s="354"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7" s="354" t="str">
        <f>IF(ISBLANK(INDEX('Policy Characteristics'!K:K,MATCH($C1547,'Policy Characteristics'!$C:$C,0))),"",INDEX('Policy Characteristics'!K:K,MATCH($C1547,'Policy Characteristics'!$C:$C,0)))</f>
        <v>industry-ag-main.html#eff-stds</v>
      </c>
      <c r="R1547" s="354" t="str">
        <f>IF(ISBLANK(INDEX('Policy Characteristics'!L:L,MATCH($C1547,'Policy Characteristics'!$C:$C,0))),"",INDEX('Policy Characteristics'!L:L,MATCH($C1547,'Policy Characteristics'!$C:$C,0)))</f>
        <v>industry-energy-efficiency-standards.html</v>
      </c>
    </row>
    <row r="1548" spans="1:18" s="354" customFormat="1" ht="19.899999999999999" customHeight="1">
      <c r="A1548" s="354" t="str">
        <f>IF(ISBLANK(INDEX('Policy Characteristics'!A:A,MATCH($C1548,'Policy Characteristics'!$C:$C,0))),"",INDEX('Policy Characteristics'!A:A,MATCH($C1548,'Policy Characteristics'!$C:$C,0)))</f>
        <v>Industry</v>
      </c>
      <c r="B1548" s="366" t="str">
        <f>IF(ISBLANK(INDEX('Policy Characteristics'!B:B,MATCH($C1548,'Policy Characteristics'!$C:$C,0))),"",INDEX('Policy Characteristics'!B:B,MATCH($C1548,'Policy Characteristics'!$C:$C,0)))</f>
        <v>Industry Energy Efficiency Standards</v>
      </c>
      <c r="C1548" s="354" t="str">
        <f t="shared" si="53"/>
        <v>Percentage Improvement in Eqpt Efficiency Standards above BAU</v>
      </c>
      <c r="D1548" s="348" t="s">
        <v>824</v>
      </c>
      <c r="E1548" s="253" t="s">
        <v>869</v>
      </c>
      <c r="F1548" t="s">
        <v>825</v>
      </c>
      <c r="G1548" s="253" t="s">
        <v>870</v>
      </c>
      <c r="H1548" s="18">
        <v>1166</v>
      </c>
      <c r="I1548" s="367" t="s">
        <v>670</v>
      </c>
      <c r="J1548" s="368" t="str">
        <f>IF(ISBLANK(INDEX('Policy Characteristics'!D:D,MATCH($C1548,'Policy Characteristics'!$C:$C,0))),"",INDEX('Policy Characteristics'!D:D,MATCH($C1548,'Policy Characteristics'!$C:$C,0)))</f>
        <v>Industry Energy Efficiency Standards</v>
      </c>
      <c r="K1548" s="354" t="str">
        <f>IF(ISBLANK(INDEX('Policy Characteristics'!E:E,MATCH($C1548,'Policy Characteristics'!$C:$C,0))),"",INDEX('Policy Characteristics'!E:E,MATCH($C1548,'Policy Characteristics'!$C:$C,0)))</f>
        <v>indst efficiency standards</v>
      </c>
      <c r="L1548" s="222">
        <f>IF(ISBLANK(INDEX('Policy Characteristics'!F:F,MATCH($C1548,'Policy Characteristics'!$C:$C,0))),"",INDEX('Policy Characteristics'!F:F,MATCH($C1548,'Policy Characteristics'!$C:$C,0)))</f>
        <v>0</v>
      </c>
      <c r="M1548" s="222">
        <f>IF(ISBLANK(INDEX('Policy Characteristics'!G:G,MATCH($C1548,'Policy Characteristics'!$C:$C,0))),"",INDEX('Policy Characteristics'!G:G,MATCH($C1548,'Policy Characteristics'!$C:$C,0)))</f>
        <v>0.25</v>
      </c>
      <c r="N1548" s="222">
        <f>IF(ISBLANK(INDEX('Policy Characteristics'!H:H,MATCH($C1548,'Policy Characteristics'!$C:$C,0))),"",INDEX('Policy Characteristics'!H:H,MATCH($C1548,'Policy Characteristics'!$C:$C,0)))</f>
        <v>0.01</v>
      </c>
      <c r="O1548" s="354" t="str">
        <f>IF(ISBLANK(INDEX('Policy Characteristics'!I:I,MATCH($C1548,'Policy Characteristics'!$C:$C,0))),"",INDEX('Policy Characteristics'!I:I,MATCH($C1548,'Policy Characteristics'!$C:$C,0)))</f>
        <v>% reduction in energy use</v>
      </c>
      <c r="P1548" s="354"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8" s="354" t="str">
        <f>IF(ISBLANK(INDEX('Policy Characteristics'!K:K,MATCH($C1548,'Policy Characteristics'!$C:$C,0))),"",INDEX('Policy Characteristics'!K:K,MATCH($C1548,'Policy Characteristics'!$C:$C,0)))</f>
        <v>industry-ag-main.html#eff-stds</v>
      </c>
      <c r="R1548" s="354" t="str">
        <f>IF(ISBLANK(INDEX('Policy Characteristics'!L:L,MATCH($C1548,'Policy Characteristics'!$C:$C,0))),"",INDEX('Policy Characteristics'!L:L,MATCH($C1548,'Policy Characteristics'!$C:$C,0)))</f>
        <v>industry-energy-efficiency-standards.html</v>
      </c>
    </row>
    <row r="1549" spans="1:18" s="354" customFormat="1" ht="19.899999999999999" customHeight="1">
      <c r="A1549" s="354" t="str">
        <f>IF(ISBLANK(INDEX('Policy Characteristics'!A:A,MATCH($C1549,'Policy Characteristics'!$C:$C,0))),"",INDEX('Policy Characteristics'!A:A,MATCH($C1549,'Policy Characteristics'!$C:$C,0)))</f>
        <v>Industry</v>
      </c>
      <c r="B1549" s="366" t="str">
        <f>IF(ISBLANK(INDEX('Policy Characteristics'!B:B,MATCH($C1549,'Policy Characteristics'!$C:$C,0))),"",INDEX('Policy Characteristics'!B:B,MATCH($C1549,'Policy Characteristics'!$C:$C,0)))</f>
        <v>Industry Energy Efficiency Standards</v>
      </c>
      <c r="C1549" s="354" t="str">
        <f t="shared" si="53"/>
        <v>Percentage Improvement in Eqpt Efficiency Standards above BAU</v>
      </c>
      <c r="D1549" s="348" t="s">
        <v>824</v>
      </c>
      <c r="E1549" s="253" t="s">
        <v>871</v>
      </c>
      <c r="F1549" t="s">
        <v>825</v>
      </c>
      <c r="G1549" s="253" t="s">
        <v>872</v>
      </c>
      <c r="H1549" s="18">
        <v>1167</v>
      </c>
      <c r="I1549" s="367" t="s">
        <v>680</v>
      </c>
      <c r="J1549" s="368" t="str">
        <f>IF(ISBLANK(INDEX('Policy Characteristics'!D:D,MATCH($C1549,'Policy Characteristics'!$C:$C,0))),"",INDEX('Policy Characteristics'!D:D,MATCH($C1549,'Policy Characteristics'!$C:$C,0)))</f>
        <v>Industry Energy Efficiency Standards</v>
      </c>
      <c r="K1549" s="354" t="str">
        <f>IF(ISBLANK(INDEX('Policy Characteristics'!E:E,MATCH($C1549,'Policy Characteristics'!$C:$C,0))),"",INDEX('Policy Characteristics'!E:E,MATCH($C1549,'Policy Characteristics'!$C:$C,0)))</f>
        <v>indst efficiency standards</v>
      </c>
      <c r="L1549" s="222">
        <f>IF(ISBLANK(INDEX('Policy Characteristics'!F:F,MATCH($C1549,'Policy Characteristics'!$C:$C,0))),"",INDEX('Policy Characteristics'!F:F,MATCH($C1549,'Policy Characteristics'!$C:$C,0)))</f>
        <v>0</v>
      </c>
      <c r="M1549" s="222">
        <f>IF(ISBLANK(INDEX('Policy Characteristics'!G:G,MATCH($C1549,'Policy Characteristics'!$C:$C,0))),"",INDEX('Policy Characteristics'!G:G,MATCH($C1549,'Policy Characteristics'!$C:$C,0)))</f>
        <v>0.25</v>
      </c>
      <c r="N1549" s="222">
        <f>IF(ISBLANK(INDEX('Policy Characteristics'!H:H,MATCH($C1549,'Policy Characteristics'!$C:$C,0))),"",INDEX('Policy Characteristics'!H:H,MATCH($C1549,'Policy Characteristics'!$C:$C,0)))</f>
        <v>0.01</v>
      </c>
      <c r="O1549" s="354" t="str">
        <f>IF(ISBLANK(INDEX('Policy Characteristics'!I:I,MATCH($C1549,'Policy Characteristics'!$C:$C,0))),"",INDEX('Policy Characteristics'!I:I,MATCH($C1549,'Policy Characteristics'!$C:$C,0)))</f>
        <v>% reduction in energy use</v>
      </c>
      <c r="P1549" s="354"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9" s="354" t="str">
        <f>IF(ISBLANK(INDEX('Policy Characteristics'!K:K,MATCH($C1549,'Policy Characteristics'!$C:$C,0))),"",INDEX('Policy Characteristics'!K:K,MATCH($C1549,'Policy Characteristics'!$C:$C,0)))</f>
        <v>industry-ag-main.html#eff-stds</v>
      </c>
      <c r="R1549" s="354" t="str">
        <f>IF(ISBLANK(INDEX('Policy Characteristics'!L:L,MATCH($C1549,'Policy Characteristics'!$C:$C,0))),"",INDEX('Policy Characteristics'!L:L,MATCH($C1549,'Policy Characteristics'!$C:$C,0)))</f>
        <v>industry-energy-efficiency-standards.html</v>
      </c>
    </row>
    <row r="1550" spans="1:18" s="354" customFormat="1" ht="19.899999999999999" customHeight="1">
      <c r="A1550" s="354" t="str">
        <f>IF(ISBLANK(INDEX('Policy Characteristics'!A:A,MATCH($C1550,'Policy Characteristics'!$C:$C,0))),"",INDEX('Policy Characteristics'!A:A,MATCH($C1550,'Policy Characteristics'!$C:$C,0)))</f>
        <v>Industry</v>
      </c>
      <c r="B1550" s="366" t="str">
        <f>IF(ISBLANK(INDEX('Policy Characteristics'!B:B,MATCH($C1550,'Policy Characteristics'!$C:$C,0))),"",INDEX('Policy Characteristics'!B:B,MATCH($C1550,'Policy Characteristics'!$C:$C,0)))</f>
        <v>Industry Energy Efficiency Standards</v>
      </c>
      <c r="C1550" s="354" t="str">
        <f t="shared" si="53"/>
        <v>Percentage Improvement in Eqpt Efficiency Standards above BAU</v>
      </c>
      <c r="D1550" s="348" t="s">
        <v>826</v>
      </c>
      <c r="E1550" s="253" t="s">
        <v>853</v>
      </c>
      <c r="F1550" t="s">
        <v>827</v>
      </c>
      <c r="G1550" s="253" t="s">
        <v>854</v>
      </c>
      <c r="H1550" s="18">
        <v>1168</v>
      </c>
      <c r="I1550" s="367" t="s">
        <v>670</v>
      </c>
      <c r="J1550" s="368" t="str">
        <f>IF(ISBLANK(INDEX('Policy Characteristics'!D:D,MATCH($C1550,'Policy Characteristics'!$C:$C,0))),"",INDEX('Policy Characteristics'!D:D,MATCH($C1550,'Policy Characteristics'!$C:$C,0)))</f>
        <v>Industry Energy Efficiency Standards</v>
      </c>
      <c r="K1550" s="354" t="str">
        <f>IF(ISBLANK(INDEX('Policy Characteristics'!E:E,MATCH($C1550,'Policy Characteristics'!$C:$C,0))),"",INDEX('Policy Characteristics'!E:E,MATCH($C1550,'Policy Characteristics'!$C:$C,0)))</f>
        <v>indst efficiency standards</v>
      </c>
      <c r="L1550" s="222">
        <f>IF(ISBLANK(INDEX('Policy Characteristics'!F:F,MATCH($C1550,'Policy Characteristics'!$C:$C,0))),"",INDEX('Policy Characteristics'!F:F,MATCH($C1550,'Policy Characteristics'!$C:$C,0)))</f>
        <v>0</v>
      </c>
      <c r="M1550" s="222">
        <f>IF(ISBLANK(INDEX('Policy Characteristics'!G:G,MATCH($C1550,'Policy Characteristics'!$C:$C,0))),"",INDEX('Policy Characteristics'!G:G,MATCH($C1550,'Policy Characteristics'!$C:$C,0)))</f>
        <v>0.25</v>
      </c>
      <c r="N1550" s="222">
        <f>IF(ISBLANK(INDEX('Policy Characteristics'!H:H,MATCH($C1550,'Policy Characteristics'!$C:$C,0))),"",INDEX('Policy Characteristics'!H:H,MATCH($C1550,'Policy Characteristics'!$C:$C,0)))</f>
        <v>0.01</v>
      </c>
      <c r="O1550" s="354" t="str">
        <f>IF(ISBLANK(INDEX('Policy Characteristics'!I:I,MATCH($C1550,'Policy Characteristics'!$C:$C,0))),"",INDEX('Policy Characteristics'!I:I,MATCH($C1550,'Policy Characteristics'!$C:$C,0)))</f>
        <v>% reduction in energy use</v>
      </c>
      <c r="P1550" s="354"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0" s="354" t="str">
        <f>IF(ISBLANK(INDEX('Policy Characteristics'!K:K,MATCH($C1550,'Policy Characteristics'!$C:$C,0))),"",INDEX('Policy Characteristics'!K:K,MATCH($C1550,'Policy Characteristics'!$C:$C,0)))</f>
        <v>industry-ag-main.html#eff-stds</v>
      </c>
      <c r="R1550" s="354" t="str">
        <f>IF(ISBLANK(INDEX('Policy Characteristics'!L:L,MATCH($C1550,'Policy Characteristics'!$C:$C,0))),"",INDEX('Policy Characteristics'!L:L,MATCH($C1550,'Policy Characteristics'!$C:$C,0)))</f>
        <v>industry-energy-efficiency-standards.html</v>
      </c>
    </row>
    <row r="1551" spans="1:18" s="354" customFormat="1" ht="19.899999999999999" customHeight="1">
      <c r="A1551" s="354" t="str">
        <f>IF(ISBLANK(INDEX('Policy Characteristics'!A:A,MATCH($C1551,'Policy Characteristics'!$C:$C,0))),"",INDEX('Policy Characteristics'!A:A,MATCH($C1551,'Policy Characteristics'!$C:$C,0)))</f>
        <v>Industry</v>
      </c>
      <c r="B1551" s="366" t="str">
        <f>IF(ISBLANK(INDEX('Policy Characteristics'!B:B,MATCH($C1551,'Policy Characteristics'!$C:$C,0))),"",INDEX('Policy Characteristics'!B:B,MATCH($C1551,'Policy Characteristics'!$C:$C,0)))</f>
        <v>Industry Energy Efficiency Standards</v>
      </c>
      <c r="C1551" s="354" t="str">
        <f t="shared" si="53"/>
        <v>Percentage Improvement in Eqpt Efficiency Standards above BAU</v>
      </c>
      <c r="D1551" s="348" t="s">
        <v>826</v>
      </c>
      <c r="E1551" s="253" t="s">
        <v>855</v>
      </c>
      <c r="F1551" t="s">
        <v>827</v>
      </c>
      <c r="G1551" s="253" t="s">
        <v>856</v>
      </c>
      <c r="H1551" s="18">
        <v>1169</v>
      </c>
      <c r="I1551" s="367" t="s">
        <v>670</v>
      </c>
      <c r="J1551" s="368" t="str">
        <f>IF(ISBLANK(INDEX('Policy Characteristics'!D:D,MATCH($C1551,'Policy Characteristics'!$C:$C,0))),"",INDEX('Policy Characteristics'!D:D,MATCH($C1551,'Policy Characteristics'!$C:$C,0)))</f>
        <v>Industry Energy Efficiency Standards</v>
      </c>
      <c r="K1551" s="354" t="str">
        <f>IF(ISBLANK(INDEX('Policy Characteristics'!E:E,MATCH($C1551,'Policy Characteristics'!$C:$C,0))),"",INDEX('Policy Characteristics'!E:E,MATCH($C1551,'Policy Characteristics'!$C:$C,0)))</f>
        <v>indst efficiency standards</v>
      </c>
      <c r="L1551" s="222">
        <f>IF(ISBLANK(INDEX('Policy Characteristics'!F:F,MATCH($C1551,'Policy Characteristics'!$C:$C,0))),"",INDEX('Policy Characteristics'!F:F,MATCH($C1551,'Policy Characteristics'!$C:$C,0)))</f>
        <v>0</v>
      </c>
      <c r="M1551" s="222">
        <f>IF(ISBLANK(INDEX('Policy Characteristics'!G:G,MATCH($C1551,'Policy Characteristics'!$C:$C,0))),"",INDEX('Policy Characteristics'!G:G,MATCH($C1551,'Policy Characteristics'!$C:$C,0)))</f>
        <v>0.25</v>
      </c>
      <c r="N1551" s="222">
        <f>IF(ISBLANK(INDEX('Policy Characteristics'!H:H,MATCH($C1551,'Policy Characteristics'!$C:$C,0))),"",INDEX('Policy Characteristics'!H:H,MATCH($C1551,'Policy Characteristics'!$C:$C,0)))</f>
        <v>0.01</v>
      </c>
      <c r="O1551" s="354" t="str">
        <f>IF(ISBLANK(INDEX('Policy Characteristics'!I:I,MATCH($C1551,'Policy Characteristics'!$C:$C,0))),"",INDEX('Policy Characteristics'!I:I,MATCH($C1551,'Policy Characteristics'!$C:$C,0)))</f>
        <v>% reduction in energy use</v>
      </c>
      <c r="P1551" s="354"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1" s="354" t="str">
        <f>IF(ISBLANK(INDEX('Policy Characteristics'!K:K,MATCH($C1551,'Policy Characteristics'!$C:$C,0))),"",INDEX('Policy Characteristics'!K:K,MATCH($C1551,'Policy Characteristics'!$C:$C,0)))</f>
        <v>industry-ag-main.html#eff-stds</v>
      </c>
      <c r="R1551" s="354" t="str">
        <f>IF(ISBLANK(INDEX('Policy Characteristics'!L:L,MATCH($C1551,'Policy Characteristics'!$C:$C,0))),"",INDEX('Policy Characteristics'!L:L,MATCH($C1551,'Policy Characteristics'!$C:$C,0)))</f>
        <v>industry-energy-efficiency-standards.html</v>
      </c>
    </row>
    <row r="1552" spans="1:18" s="354" customFormat="1" ht="19.899999999999999" customHeight="1">
      <c r="A1552" s="354" t="str">
        <f>IF(ISBLANK(INDEX('Policy Characteristics'!A:A,MATCH($C1552,'Policy Characteristics'!$C:$C,0))),"",INDEX('Policy Characteristics'!A:A,MATCH($C1552,'Policy Characteristics'!$C:$C,0)))</f>
        <v>Industry</v>
      </c>
      <c r="B1552" s="366" t="str">
        <f>IF(ISBLANK(INDEX('Policy Characteristics'!B:B,MATCH($C1552,'Policy Characteristics'!$C:$C,0))),"",INDEX('Policy Characteristics'!B:B,MATCH($C1552,'Policy Characteristics'!$C:$C,0)))</f>
        <v>Industry Energy Efficiency Standards</v>
      </c>
      <c r="C1552" s="354" t="str">
        <f t="shared" si="53"/>
        <v>Percentage Improvement in Eqpt Efficiency Standards above BAU</v>
      </c>
      <c r="D1552" s="348" t="s">
        <v>826</v>
      </c>
      <c r="E1552" s="253" t="s">
        <v>857</v>
      </c>
      <c r="F1552" t="s">
        <v>827</v>
      </c>
      <c r="G1552" s="253" t="s">
        <v>858</v>
      </c>
      <c r="H1552" s="18">
        <v>1170</v>
      </c>
      <c r="I1552" s="367" t="s">
        <v>670</v>
      </c>
      <c r="J1552" s="368" t="str">
        <f>IF(ISBLANK(INDEX('Policy Characteristics'!D:D,MATCH($C1552,'Policy Characteristics'!$C:$C,0))),"",INDEX('Policy Characteristics'!D:D,MATCH($C1552,'Policy Characteristics'!$C:$C,0)))</f>
        <v>Industry Energy Efficiency Standards</v>
      </c>
      <c r="K1552" s="354" t="str">
        <f>IF(ISBLANK(INDEX('Policy Characteristics'!E:E,MATCH($C1552,'Policy Characteristics'!$C:$C,0))),"",INDEX('Policy Characteristics'!E:E,MATCH($C1552,'Policy Characteristics'!$C:$C,0)))</f>
        <v>indst efficiency standards</v>
      </c>
      <c r="L1552" s="222">
        <f>IF(ISBLANK(INDEX('Policy Characteristics'!F:F,MATCH($C1552,'Policy Characteristics'!$C:$C,0))),"",INDEX('Policy Characteristics'!F:F,MATCH($C1552,'Policy Characteristics'!$C:$C,0)))</f>
        <v>0</v>
      </c>
      <c r="M1552" s="222">
        <f>IF(ISBLANK(INDEX('Policy Characteristics'!G:G,MATCH($C1552,'Policy Characteristics'!$C:$C,0))),"",INDEX('Policy Characteristics'!G:G,MATCH($C1552,'Policy Characteristics'!$C:$C,0)))</f>
        <v>0.25</v>
      </c>
      <c r="N1552" s="222">
        <f>IF(ISBLANK(INDEX('Policy Characteristics'!H:H,MATCH($C1552,'Policy Characteristics'!$C:$C,0))),"",INDEX('Policy Characteristics'!H:H,MATCH($C1552,'Policy Characteristics'!$C:$C,0)))</f>
        <v>0.01</v>
      </c>
      <c r="O1552" s="354" t="str">
        <f>IF(ISBLANK(INDEX('Policy Characteristics'!I:I,MATCH($C1552,'Policy Characteristics'!$C:$C,0))),"",INDEX('Policy Characteristics'!I:I,MATCH($C1552,'Policy Characteristics'!$C:$C,0)))</f>
        <v>% reduction in energy use</v>
      </c>
      <c r="P1552" s="354"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2" s="354" t="str">
        <f>IF(ISBLANK(INDEX('Policy Characteristics'!K:K,MATCH($C1552,'Policy Characteristics'!$C:$C,0))),"",INDEX('Policy Characteristics'!K:K,MATCH($C1552,'Policy Characteristics'!$C:$C,0)))</f>
        <v>industry-ag-main.html#eff-stds</v>
      </c>
      <c r="R1552" s="354" t="str">
        <f>IF(ISBLANK(INDEX('Policy Characteristics'!L:L,MATCH($C1552,'Policy Characteristics'!$C:$C,0))),"",INDEX('Policy Characteristics'!L:L,MATCH($C1552,'Policy Characteristics'!$C:$C,0)))</f>
        <v>industry-energy-efficiency-standards.html</v>
      </c>
    </row>
    <row r="1553" spans="1:18" s="354" customFormat="1" ht="19.899999999999999" customHeight="1">
      <c r="A1553" s="354" t="str">
        <f>IF(ISBLANK(INDEX('Policy Characteristics'!A:A,MATCH($C1553,'Policy Characteristics'!$C:$C,0))),"",INDEX('Policy Characteristics'!A:A,MATCH($C1553,'Policy Characteristics'!$C:$C,0)))</f>
        <v>Industry</v>
      </c>
      <c r="B1553" s="366" t="str">
        <f>IF(ISBLANK(INDEX('Policy Characteristics'!B:B,MATCH($C1553,'Policy Characteristics'!$C:$C,0))),"",INDEX('Policy Characteristics'!B:B,MATCH($C1553,'Policy Characteristics'!$C:$C,0)))</f>
        <v>Industry Energy Efficiency Standards</v>
      </c>
      <c r="C1553" s="354" t="str">
        <f t="shared" si="53"/>
        <v>Percentage Improvement in Eqpt Efficiency Standards above BAU</v>
      </c>
      <c r="D1553" s="348" t="s">
        <v>826</v>
      </c>
      <c r="E1553" s="253" t="s">
        <v>859</v>
      </c>
      <c r="F1553" t="s">
        <v>827</v>
      </c>
      <c r="G1553" s="253" t="s">
        <v>860</v>
      </c>
      <c r="H1553" s="18">
        <v>1171</v>
      </c>
      <c r="I1553" s="367" t="s">
        <v>680</v>
      </c>
      <c r="J1553" s="368" t="str">
        <f>IF(ISBLANK(INDEX('Policy Characteristics'!D:D,MATCH($C1553,'Policy Characteristics'!$C:$C,0))),"",INDEX('Policy Characteristics'!D:D,MATCH($C1553,'Policy Characteristics'!$C:$C,0)))</f>
        <v>Industry Energy Efficiency Standards</v>
      </c>
      <c r="K1553" s="354" t="str">
        <f>IF(ISBLANK(INDEX('Policy Characteristics'!E:E,MATCH($C1553,'Policy Characteristics'!$C:$C,0))),"",INDEX('Policy Characteristics'!E:E,MATCH($C1553,'Policy Characteristics'!$C:$C,0)))</f>
        <v>indst efficiency standards</v>
      </c>
      <c r="L1553" s="222">
        <f>IF(ISBLANK(INDEX('Policy Characteristics'!F:F,MATCH($C1553,'Policy Characteristics'!$C:$C,0))),"",INDEX('Policy Characteristics'!F:F,MATCH($C1553,'Policy Characteristics'!$C:$C,0)))</f>
        <v>0</v>
      </c>
      <c r="M1553" s="222">
        <f>IF(ISBLANK(INDEX('Policy Characteristics'!G:G,MATCH($C1553,'Policy Characteristics'!$C:$C,0))),"",INDEX('Policy Characteristics'!G:G,MATCH($C1553,'Policy Characteristics'!$C:$C,0)))</f>
        <v>0.25</v>
      </c>
      <c r="N1553" s="222">
        <f>IF(ISBLANK(INDEX('Policy Characteristics'!H:H,MATCH($C1553,'Policy Characteristics'!$C:$C,0))),"",INDEX('Policy Characteristics'!H:H,MATCH($C1553,'Policy Characteristics'!$C:$C,0)))</f>
        <v>0.01</v>
      </c>
      <c r="O1553" s="354" t="str">
        <f>IF(ISBLANK(INDEX('Policy Characteristics'!I:I,MATCH($C1553,'Policy Characteristics'!$C:$C,0))),"",INDEX('Policy Characteristics'!I:I,MATCH($C1553,'Policy Characteristics'!$C:$C,0)))</f>
        <v>% reduction in energy use</v>
      </c>
      <c r="P1553" s="354"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3" s="354" t="str">
        <f>IF(ISBLANK(INDEX('Policy Characteristics'!K:K,MATCH($C1553,'Policy Characteristics'!$C:$C,0))),"",INDEX('Policy Characteristics'!K:K,MATCH($C1553,'Policy Characteristics'!$C:$C,0)))</f>
        <v>industry-ag-main.html#eff-stds</v>
      </c>
      <c r="R1553" s="354" t="str">
        <f>IF(ISBLANK(INDEX('Policy Characteristics'!L:L,MATCH($C1553,'Policy Characteristics'!$C:$C,0))),"",INDEX('Policy Characteristics'!L:L,MATCH($C1553,'Policy Characteristics'!$C:$C,0)))</f>
        <v>industry-energy-efficiency-standards.html</v>
      </c>
    </row>
    <row r="1554" spans="1:18" s="354" customFormat="1" ht="19.899999999999999" customHeight="1">
      <c r="A1554" s="354" t="str">
        <f>IF(ISBLANK(INDEX('Policy Characteristics'!A:A,MATCH($C1554,'Policy Characteristics'!$C:$C,0))),"",INDEX('Policy Characteristics'!A:A,MATCH($C1554,'Policy Characteristics'!$C:$C,0)))</f>
        <v>Industry</v>
      </c>
      <c r="B1554" s="366" t="str">
        <f>IF(ISBLANK(INDEX('Policy Characteristics'!B:B,MATCH($C1554,'Policy Characteristics'!$C:$C,0))),"",INDEX('Policy Characteristics'!B:B,MATCH($C1554,'Policy Characteristics'!$C:$C,0)))</f>
        <v>Industry Energy Efficiency Standards</v>
      </c>
      <c r="C1554" s="354" t="str">
        <f t="shared" si="53"/>
        <v>Percentage Improvement in Eqpt Efficiency Standards above BAU</v>
      </c>
      <c r="D1554" s="348" t="s">
        <v>826</v>
      </c>
      <c r="E1554" s="253" t="s">
        <v>861</v>
      </c>
      <c r="F1554" t="s">
        <v>827</v>
      </c>
      <c r="G1554" s="253" t="s">
        <v>862</v>
      </c>
      <c r="H1554" s="18">
        <v>1172</v>
      </c>
      <c r="I1554" s="367" t="s">
        <v>670</v>
      </c>
      <c r="J1554" s="368" t="str">
        <f>IF(ISBLANK(INDEX('Policy Characteristics'!D:D,MATCH($C1554,'Policy Characteristics'!$C:$C,0))),"",INDEX('Policy Characteristics'!D:D,MATCH($C1554,'Policy Characteristics'!$C:$C,0)))</f>
        <v>Industry Energy Efficiency Standards</v>
      </c>
      <c r="K1554" s="354" t="str">
        <f>IF(ISBLANK(INDEX('Policy Characteristics'!E:E,MATCH($C1554,'Policy Characteristics'!$C:$C,0))),"",INDEX('Policy Characteristics'!E:E,MATCH($C1554,'Policy Characteristics'!$C:$C,0)))</f>
        <v>indst efficiency standards</v>
      </c>
      <c r="L1554" s="222">
        <f>IF(ISBLANK(INDEX('Policy Characteristics'!F:F,MATCH($C1554,'Policy Characteristics'!$C:$C,0))),"",INDEX('Policy Characteristics'!F:F,MATCH($C1554,'Policy Characteristics'!$C:$C,0)))</f>
        <v>0</v>
      </c>
      <c r="M1554" s="222">
        <f>IF(ISBLANK(INDEX('Policy Characteristics'!G:G,MATCH($C1554,'Policy Characteristics'!$C:$C,0))),"",INDEX('Policy Characteristics'!G:G,MATCH($C1554,'Policy Characteristics'!$C:$C,0)))</f>
        <v>0.25</v>
      </c>
      <c r="N1554" s="222">
        <f>IF(ISBLANK(INDEX('Policy Characteristics'!H:H,MATCH($C1554,'Policy Characteristics'!$C:$C,0))),"",INDEX('Policy Characteristics'!H:H,MATCH($C1554,'Policy Characteristics'!$C:$C,0)))</f>
        <v>0.01</v>
      </c>
      <c r="O1554" s="354" t="str">
        <f>IF(ISBLANK(INDEX('Policy Characteristics'!I:I,MATCH($C1554,'Policy Characteristics'!$C:$C,0))),"",INDEX('Policy Characteristics'!I:I,MATCH($C1554,'Policy Characteristics'!$C:$C,0)))</f>
        <v>% reduction in energy use</v>
      </c>
      <c r="P1554" s="354"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4" s="354" t="str">
        <f>IF(ISBLANK(INDEX('Policy Characteristics'!K:K,MATCH($C1554,'Policy Characteristics'!$C:$C,0))),"",INDEX('Policy Characteristics'!K:K,MATCH($C1554,'Policy Characteristics'!$C:$C,0)))</f>
        <v>industry-ag-main.html#eff-stds</v>
      </c>
      <c r="R1554" s="354" t="str">
        <f>IF(ISBLANK(INDEX('Policy Characteristics'!L:L,MATCH($C1554,'Policy Characteristics'!$C:$C,0))),"",INDEX('Policy Characteristics'!L:L,MATCH($C1554,'Policy Characteristics'!$C:$C,0)))</f>
        <v>industry-energy-efficiency-standards.html</v>
      </c>
    </row>
    <row r="1555" spans="1:18" s="354" customFormat="1" ht="19.899999999999999" customHeight="1">
      <c r="A1555" s="354" t="str">
        <f>IF(ISBLANK(INDEX('Policy Characteristics'!A:A,MATCH($C1555,'Policy Characteristics'!$C:$C,0))),"",INDEX('Policy Characteristics'!A:A,MATCH($C1555,'Policy Characteristics'!$C:$C,0)))</f>
        <v>Industry</v>
      </c>
      <c r="B1555" s="366" t="str">
        <f>IF(ISBLANK(INDEX('Policy Characteristics'!B:B,MATCH($C1555,'Policy Characteristics'!$C:$C,0))),"",INDEX('Policy Characteristics'!B:B,MATCH($C1555,'Policy Characteristics'!$C:$C,0)))</f>
        <v>Industry Energy Efficiency Standards</v>
      </c>
      <c r="C1555" s="354" t="str">
        <f t="shared" si="53"/>
        <v>Percentage Improvement in Eqpt Efficiency Standards above BAU</v>
      </c>
      <c r="D1555" s="348" t="s">
        <v>826</v>
      </c>
      <c r="E1555" s="253" t="s">
        <v>863</v>
      </c>
      <c r="F1555" t="s">
        <v>827</v>
      </c>
      <c r="G1555" s="253" t="s">
        <v>864</v>
      </c>
      <c r="H1555" s="18">
        <v>1173</v>
      </c>
      <c r="I1555" s="367" t="s">
        <v>680</v>
      </c>
      <c r="J1555" s="368" t="str">
        <f>IF(ISBLANK(INDEX('Policy Characteristics'!D:D,MATCH($C1555,'Policy Characteristics'!$C:$C,0))),"",INDEX('Policy Characteristics'!D:D,MATCH($C1555,'Policy Characteristics'!$C:$C,0)))</f>
        <v>Industry Energy Efficiency Standards</v>
      </c>
      <c r="K1555" s="354" t="str">
        <f>IF(ISBLANK(INDEX('Policy Characteristics'!E:E,MATCH($C1555,'Policy Characteristics'!$C:$C,0))),"",INDEX('Policy Characteristics'!E:E,MATCH($C1555,'Policy Characteristics'!$C:$C,0)))</f>
        <v>indst efficiency standards</v>
      </c>
      <c r="L1555" s="222">
        <f>IF(ISBLANK(INDEX('Policy Characteristics'!F:F,MATCH($C1555,'Policy Characteristics'!$C:$C,0))),"",INDEX('Policy Characteristics'!F:F,MATCH($C1555,'Policy Characteristics'!$C:$C,0)))</f>
        <v>0</v>
      </c>
      <c r="M1555" s="222">
        <f>IF(ISBLANK(INDEX('Policy Characteristics'!G:G,MATCH($C1555,'Policy Characteristics'!$C:$C,0))),"",INDEX('Policy Characteristics'!G:G,MATCH($C1555,'Policy Characteristics'!$C:$C,0)))</f>
        <v>0.25</v>
      </c>
      <c r="N1555" s="222">
        <f>IF(ISBLANK(INDEX('Policy Characteristics'!H:H,MATCH($C1555,'Policy Characteristics'!$C:$C,0))),"",INDEX('Policy Characteristics'!H:H,MATCH($C1555,'Policy Characteristics'!$C:$C,0)))</f>
        <v>0.01</v>
      </c>
      <c r="O1555" s="354" t="str">
        <f>IF(ISBLANK(INDEX('Policy Characteristics'!I:I,MATCH($C1555,'Policy Characteristics'!$C:$C,0))),"",INDEX('Policy Characteristics'!I:I,MATCH($C1555,'Policy Characteristics'!$C:$C,0)))</f>
        <v>% reduction in energy use</v>
      </c>
      <c r="P1555" s="354"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5" s="354" t="str">
        <f>IF(ISBLANK(INDEX('Policy Characteristics'!K:K,MATCH($C1555,'Policy Characteristics'!$C:$C,0))),"",INDEX('Policy Characteristics'!K:K,MATCH($C1555,'Policy Characteristics'!$C:$C,0)))</f>
        <v>industry-ag-main.html#eff-stds</v>
      </c>
      <c r="R1555" s="354" t="str">
        <f>IF(ISBLANK(INDEX('Policy Characteristics'!L:L,MATCH($C1555,'Policy Characteristics'!$C:$C,0))),"",INDEX('Policy Characteristics'!L:L,MATCH($C1555,'Policy Characteristics'!$C:$C,0)))</f>
        <v>industry-energy-efficiency-standards.html</v>
      </c>
    </row>
    <row r="1556" spans="1:18" s="354" customFormat="1" ht="19.899999999999999" customHeight="1">
      <c r="A1556" s="354" t="str">
        <f>IF(ISBLANK(INDEX('Policy Characteristics'!A:A,MATCH($C1556,'Policy Characteristics'!$C:$C,0))),"",INDEX('Policy Characteristics'!A:A,MATCH($C1556,'Policy Characteristics'!$C:$C,0)))</f>
        <v>Industry</v>
      </c>
      <c r="B1556" s="366" t="str">
        <f>IF(ISBLANK(INDEX('Policy Characteristics'!B:B,MATCH($C1556,'Policy Characteristics'!$C:$C,0))),"",INDEX('Policy Characteristics'!B:B,MATCH($C1556,'Policy Characteristics'!$C:$C,0)))</f>
        <v>Industry Energy Efficiency Standards</v>
      </c>
      <c r="C1556" s="354" t="str">
        <f t="shared" si="53"/>
        <v>Percentage Improvement in Eqpt Efficiency Standards above BAU</v>
      </c>
      <c r="D1556" s="348" t="s">
        <v>826</v>
      </c>
      <c r="E1556" s="253" t="s">
        <v>865</v>
      </c>
      <c r="F1556" t="s">
        <v>827</v>
      </c>
      <c r="G1556" s="253" t="s">
        <v>866</v>
      </c>
      <c r="H1556" s="18">
        <v>1174</v>
      </c>
      <c r="I1556" s="367" t="s">
        <v>680</v>
      </c>
      <c r="J1556" s="368" t="str">
        <f>IF(ISBLANK(INDEX('Policy Characteristics'!D:D,MATCH($C1556,'Policy Characteristics'!$C:$C,0))),"",INDEX('Policy Characteristics'!D:D,MATCH($C1556,'Policy Characteristics'!$C:$C,0)))</f>
        <v>Industry Energy Efficiency Standards</v>
      </c>
      <c r="K1556" s="354" t="str">
        <f>IF(ISBLANK(INDEX('Policy Characteristics'!E:E,MATCH($C1556,'Policy Characteristics'!$C:$C,0))),"",INDEX('Policy Characteristics'!E:E,MATCH($C1556,'Policy Characteristics'!$C:$C,0)))</f>
        <v>indst efficiency standards</v>
      </c>
      <c r="L1556" s="222">
        <f>IF(ISBLANK(INDEX('Policy Characteristics'!F:F,MATCH($C1556,'Policy Characteristics'!$C:$C,0))),"",INDEX('Policy Characteristics'!F:F,MATCH($C1556,'Policy Characteristics'!$C:$C,0)))</f>
        <v>0</v>
      </c>
      <c r="M1556" s="222">
        <f>IF(ISBLANK(INDEX('Policy Characteristics'!G:G,MATCH($C1556,'Policy Characteristics'!$C:$C,0))),"",INDEX('Policy Characteristics'!G:G,MATCH($C1556,'Policy Characteristics'!$C:$C,0)))</f>
        <v>0.25</v>
      </c>
      <c r="N1556" s="222">
        <f>IF(ISBLANK(INDEX('Policy Characteristics'!H:H,MATCH($C1556,'Policy Characteristics'!$C:$C,0))),"",INDEX('Policy Characteristics'!H:H,MATCH($C1556,'Policy Characteristics'!$C:$C,0)))</f>
        <v>0.01</v>
      </c>
      <c r="O1556" s="354" t="str">
        <f>IF(ISBLANK(INDEX('Policy Characteristics'!I:I,MATCH($C1556,'Policy Characteristics'!$C:$C,0))),"",INDEX('Policy Characteristics'!I:I,MATCH($C1556,'Policy Characteristics'!$C:$C,0)))</f>
        <v>% reduction in energy use</v>
      </c>
      <c r="P1556" s="354"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6" s="354" t="str">
        <f>IF(ISBLANK(INDEX('Policy Characteristics'!K:K,MATCH($C1556,'Policy Characteristics'!$C:$C,0))),"",INDEX('Policy Characteristics'!K:K,MATCH($C1556,'Policy Characteristics'!$C:$C,0)))</f>
        <v>industry-ag-main.html#eff-stds</v>
      </c>
      <c r="R1556" s="354" t="str">
        <f>IF(ISBLANK(INDEX('Policy Characteristics'!L:L,MATCH($C1556,'Policy Characteristics'!$C:$C,0))),"",INDEX('Policy Characteristics'!L:L,MATCH($C1556,'Policy Characteristics'!$C:$C,0)))</f>
        <v>industry-energy-efficiency-standards.html</v>
      </c>
    </row>
    <row r="1557" spans="1:18" s="354" customFormat="1" ht="19.899999999999999" customHeight="1">
      <c r="A1557" s="354" t="str">
        <f>IF(ISBLANK(INDEX('Policy Characteristics'!A:A,MATCH($C1557,'Policy Characteristics'!$C:$C,0))),"",INDEX('Policy Characteristics'!A:A,MATCH($C1557,'Policy Characteristics'!$C:$C,0)))</f>
        <v>Industry</v>
      </c>
      <c r="B1557" s="366" t="str">
        <f>IF(ISBLANK(INDEX('Policy Characteristics'!B:B,MATCH($C1557,'Policy Characteristics'!$C:$C,0))),"",INDEX('Policy Characteristics'!B:B,MATCH($C1557,'Policy Characteristics'!$C:$C,0)))</f>
        <v>Industry Energy Efficiency Standards</v>
      </c>
      <c r="C1557" s="354" t="str">
        <f t="shared" si="53"/>
        <v>Percentage Improvement in Eqpt Efficiency Standards above BAU</v>
      </c>
      <c r="D1557" s="348" t="s">
        <v>826</v>
      </c>
      <c r="E1557" s="253" t="s">
        <v>867</v>
      </c>
      <c r="F1557" t="s">
        <v>827</v>
      </c>
      <c r="G1557" s="253" t="s">
        <v>868</v>
      </c>
      <c r="H1557" s="18">
        <v>1175</v>
      </c>
      <c r="I1557" s="367" t="s">
        <v>670</v>
      </c>
      <c r="J1557" s="368" t="str">
        <f>IF(ISBLANK(INDEX('Policy Characteristics'!D:D,MATCH($C1557,'Policy Characteristics'!$C:$C,0))),"",INDEX('Policy Characteristics'!D:D,MATCH($C1557,'Policy Characteristics'!$C:$C,0)))</f>
        <v>Industry Energy Efficiency Standards</v>
      </c>
      <c r="K1557" s="354" t="str">
        <f>IF(ISBLANK(INDEX('Policy Characteristics'!E:E,MATCH($C1557,'Policy Characteristics'!$C:$C,0))),"",INDEX('Policy Characteristics'!E:E,MATCH($C1557,'Policy Characteristics'!$C:$C,0)))</f>
        <v>indst efficiency standards</v>
      </c>
      <c r="L1557" s="222">
        <f>IF(ISBLANK(INDEX('Policy Characteristics'!F:F,MATCH($C1557,'Policy Characteristics'!$C:$C,0))),"",INDEX('Policy Characteristics'!F:F,MATCH($C1557,'Policy Characteristics'!$C:$C,0)))</f>
        <v>0</v>
      </c>
      <c r="M1557" s="222">
        <f>IF(ISBLANK(INDEX('Policy Characteristics'!G:G,MATCH($C1557,'Policy Characteristics'!$C:$C,0))),"",INDEX('Policy Characteristics'!G:G,MATCH($C1557,'Policy Characteristics'!$C:$C,0)))</f>
        <v>0.25</v>
      </c>
      <c r="N1557" s="222">
        <f>IF(ISBLANK(INDEX('Policy Characteristics'!H:H,MATCH($C1557,'Policy Characteristics'!$C:$C,0))),"",INDEX('Policy Characteristics'!H:H,MATCH($C1557,'Policy Characteristics'!$C:$C,0)))</f>
        <v>0.01</v>
      </c>
      <c r="O1557" s="354" t="str">
        <f>IF(ISBLANK(INDEX('Policy Characteristics'!I:I,MATCH($C1557,'Policy Characteristics'!$C:$C,0))),"",INDEX('Policy Characteristics'!I:I,MATCH($C1557,'Policy Characteristics'!$C:$C,0)))</f>
        <v>% reduction in energy use</v>
      </c>
      <c r="P1557" s="354"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7" s="354" t="str">
        <f>IF(ISBLANK(INDEX('Policy Characteristics'!K:K,MATCH($C1557,'Policy Characteristics'!$C:$C,0))),"",INDEX('Policy Characteristics'!K:K,MATCH($C1557,'Policy Characteristics'!$C:$C,0)))</f>
        <v>industry-ag-main.html#eff-stds</v>
      </c>
      <c r="R1557" s="354" t="str">
        <f>IF(ISBLANK(INDEX('Policy Characteristics'!L:L,MATCH($C1557,'Policy Characteristics'!$C:$C,0))),"",INDEX('Policy Characteristics'!L:L,MATCH($C1557,'Policy Characteristics'!$C:$C,0)))</f>
        <v>industry-energy-efficiency-standards.html</v>
      </c>
    </row>
    <row r="1558" spans="1:18" s="354" customFormat="1" ht="19.899999999999999" customHeight="1">
      <c r="A1558" s="354" t="str">
        <f>IF(ISBLANK(INDEX('Policy Characteristics'!A:A,MATCH($C1558,'Policy Characteristics'!$C:$C,0))),"",INDEX('Policy Characteristics'!A:A,MATCH($C1558,'Policy Characteristics'!$C:$C,0)))</f>
        <v>Industry</v>
      </c>
      <c r="B1558" s="366" t="str">
        <f>IF(ISBLANK(INDEX('Policy Characteristics'!B:B,MATCH($C1558,'Policy Characteristics'!$C:$C,0))),"",INDEX('Policy Characteristics'!B:B,MATCH($C1558,'Policy Characteristics'!$C:$C,0)))</f>
        <v>Industry Energy Efficiency Standards</v>
      </c>
      <c r="C1558" s="354" t="str">
        <f t="shared" si="53"/>
        <v>Percentage Improvement in Eqpt Efficiency Standards above BAU</v>
      </c>
      <c r="D1558" s="348" t="s">
        <v>826</v>
      </c>
      <c r="E1558" s="253" t="s">
        <v>869</v>
      </c>
      <c r="F1558" t="s">
        <v>827</v>
      </c>
      <c r="G1558" s="253" t="s">
        <v>870</v>
      </c>
      <c r="H1558" s="18">
        <v>1176</v>
      </c>
      <c r="I1558" s="367" t="s">
        <v>670</v>
      </c>
      <c r="J1558" s="368" t="str">
        <f>IF(ISBLANK(INDEX('Policy Characteristics'!D:D,MATCH($C1558,'Policy Characteristics'!$C:$C,0))),"",INDEX('Policy Characteristics'!D:D,MATCH($C1558,'Policy Characteristics'!$C:$C,0)))</f>
        <v>Industry Energy Efficiency Standards</v>
      </c>
      <c r="K1558" s="354" t="str">
        <f>IF(ISBLANK(INDEX('Policy Characteristics'!E:E,MATCH($C1558,'Policy Characteristics'!$C:$C,0))),"",INDEX('Policy Characteristics'!E:E,MATCH($C1558,'Policy Characteristics'!$C:$C,0)))</f>
        <v>indst efficiency standards</v>
      </c>
      <c r="L1558" s="222">
        <f>IF(ISBLANK(INDEX('Policy Characteristics'!F:F,MATCH($C1558,'Policy Characteristics'!$C:$C,0))),"",INDEX('Policy Characteristics'!F:F,MATCH($C1558,'Policy Characteristics'!$C:$C,0)))</f>
        <v>0</v>
      </c>
      <c r="M1558" s="222">
        <f>IF(ISBLANK(INDEX('Policy Characteristics'!G:G,MATCH($C1558,'Policy Characteristics'!$C:$C,0))),"",INDEX('Policy Characteristics'!G:G,MATCH($C1558,'Policy Characteristics'!$C:$C,0)))</f>
        <v>0.25</v>
      </c>
      <c r="N1558" s="222">
        <f>IF(ISBLANK(INDEX('Policy Characteristics'!H:H,MATCH($C1558,'Policy Characteristics'!$C:$C,0))),"",INDEX('Policy Characteristics'!H:H,MATCH($C1558,'Policy Characteristics'!$C:$C,0)))</f>
        <v>0.01</v>
      </c>
      <c r="O1558" s="354" t="str">
        <f>IF(ISBLANK(INDEX('Policy Characteristics'!I:I,MATCH($C1558,'Policy Characteristics'!$C:$C,0))),"",INDEX('Policy Characteristics'!I:I,MATCH($C1558,'Policy Characteristics'!$C:$C,0)))</f>
        <v>% reduction in energy use</v>
      </c>
      <c r="P1558" s="354"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8" s="354" t="str">
        <f>IF(ISBLANK(INDEX('Policy Characteristics'!K:K,MATCH($C1558,'Policy Characteristics'!$C:$C,0))),"",INDEX('Policy Characteristics'!K:K,MATCH($C1558,'Policy Characteristics'!$C:$C,0)))</f>
        <v>industry-ag-main.html#eff-stds</v>
      </c>
      <c r="R1558" s="354" t="str">
        <f>IF(ISBLANK(INDEX('Policy Characteristics'!L:L,MATCH($C1558,'Policy Characteristics'!$C:$C,0))),"",INDEX('Policy Characteristics'!L:L,MATCH($C1558,'Policy Characteristics'!$C:$C,0)))</f>
        <v>industry-energy-efficiency-standards.html</v>
      </c>
    </row>
    <row r="1559" spans="1:18" s="354" customFormat="1" ht="19.899999999999999" customHeight="1">
      <c r="A1559" s="354" t="str">
        <f>IF(ISBLANK(INDEX('Policy Characteristics'!A:A,MATCH($C1559,'Policy Characteristics'!$C:$C,0))),"",INDEX('Policy Characteristics'!A:A,MATCH($C1559,'Policy Characteristics'!$C:$C,0)))</f>
        <v>Industry</v>
      </c>
      <c r="B1559" s="366" t="str">
        <f>IF(ISBLANK(INDEX('Policy Characteristics'!B:B,MATCH($C1559,'Policy Characteristics'!$C:$C,0))),"",INDEX('Policy Characteristics'!B:B,MATCH($C1559,'Policy Characteristics'!$C:$C,0)))</f>
        <v>Industry Energy Efficiency Standards</v>
      </c>
      <c r="C1559" s="354" t="str">
        <f t="shared" si="53"/>
        <v>Percentage Improvement in Eqpt Efficiency Standards above BAU</v>
      </c>
      <c r="D1559" s="348" t="s">
        <v>826</v>
      </c>
      <c r="E1559" s="253" t="s">
        <v>871</v>
      </c>
      <c r="F1559" t="s">
        <v>827</v>
      </c>
      <c r="G1559" s="253" t="s">
        <v>872</v>
      </c>
      <c r="H1559" s="18">
        <v>1177</v>
      </c>
      <c r="I1559" s="367" t="s">
        <v>680</v>
      </c>
      <c r="J1559" s="368" t="str">
        <f>IF(ISBLANK(INDEX('Policy Characteristics'!D:D,MATCH($C1559,'Policy Characteristics'!$C:$C,0))),"",INDEX('Policy Characteristics'!D:D,MATCH($C1559,'Policy Characteristics'!$C:$C,0)))</f>
        <v>Industry Energy Efficiency Standards</v>
      </c>
      <c r="K1559" s="354" t="str">
        <f>IF(ISBLANK(INDEX('Policy Characteristics'!E:E,MATCH($C1559,'Policy Characteristics'!$C:$C,0))),"",INDEX('Policy Characteristics'!E:E,MATCH($C1559,'Policy Characteristics'!$C:$C,0)))</f>
        <v>indst efficiency standards</v>
      </c>
      <c r="L1559" s="222">
        <f>IF(ISBLANK(INDEX('Policy Characteristics'!F:F,MATCH($C1559,'Policy Characteristics'!$C:$C,0))),"",INDEX('Policy Characteristics'!F:F,MATCH($C1559,'Policy Characteristics'!$C:$C,0)))</f>
        <v>0</v>
      </c>
      <c r="M1559" s="222">
        <f>IF(ISBLANK(INDEX('Policy Characteristics'!G:G,MATCH($C1559,'Policy Characteristics'!$C:$C,0))),"",INDEX('Policy Characteristics'!G:G,MATCH($C1559,'Policy Characteristics'!$C:$C,0)))</f>
        <v>0.25</v>
      </c>
      <c r="N1559" s="222">
        <f>IF(ISBLANK(INDEX('Policy Characteristics'!H:H,MATCH($C1559,'Policy Characteristics'!$C:$C,0))),"",INDEX('Policy Characteristics'!H:H,MATCH($C1559,'Policy Characteristics'!$C:$C,0)))</f>
        <v>0.01</v>
      </c>
      <c r="O1559" s="354" t="str">
        <f>IF(ISBLANK(INDEX('Policy Characteristics'!I:I,MATCH($C1559,'Policy Characteristics'!$C:$C,0))),"",INDEX('Policy Characteristics'!I:I,MATCH($C1559,'Policy Characteristics'!$C:$C,0)))</f>
        <v>% reduction in energy use</v>
      </c>
      <c r="P1559" s="354"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9" s="354" t="str">
        <f>IF(ISBLANK(INDEX('Policy Characteristics'!K:K,MATCH($C1559,'Policy Characteristics'!$C:$C,0))),"",INDEX('Policy Characteristics'!K:K,MATCH($C1559,'Policy Characteristics'!$C:$C,0)))</f>
        <v>industry-ag-main.html#eff-stds</v>
      </c>
      <c r="R1559" s="354" t="str">
        <f>IF(ISBLANK(INDEX('Policy Characteristics'!L:L,MATCH($C1559,'Policy Characteristics'!$C:$C,0))),"",INDEX('Policy Characteristics'!L:L,MATCH($C1559,'Policy Characteristics'!$C:$C,0)))</f>
        <v>industry-energy-efficiency-standards.html</v>
      </c>
    </row>
    <row r="1560" spans="1:18" s="354" customFormat="1" ht="19.899999999999999" customHeight="1">
      <c r="A1560" s="354" t="str">
        <f>IF(ISBLANK(INDEX('Policy Characteristics'!A:A,MATCH($C1560,'Policy Characteristics'!$C:$C,0))),"",INDEX('Policy Characteristics'!A:A,MATCH($C1560,'Policy Characteristics'!$C:$C,0)))</f>
        <v>Industry</v>
      </c>
      <c r="B1560" s="366" t="str">
        <f>IF(ISBLANK(INDEX('Policy Characteristics'!B:B,MATCH($C1560,'Policy Characteristics'!$C:$C,0))),"",INDEX('Policy Characteristics'!B:B,MATCH($C1560,'Policy Characteristics'!$C:$C,0)))</f>
        <v>Industry Energy Efficiency Standards</v>
      </c>
      <c r="C1560" s="354" t="str">
        <f t="shared" si="53"/>
        <v>Percentage Improvement in Eqpt Efficiency Standards above BAU</v>
      </c>
      <c r="D1560" s="348" t="s">
        <v>828</v>
      </c>
      <c r="E1560" s="253" t="s">
        <v>853</v>
      </c>
      <c r="F1560" t="s">
        <v>829</v>
      </c>
      <c r="G1560" s="253" t="s">
        <v>854</v>
      </c>
      <c r="H1560" s="18">
        <v>1178</v>
      </c>
      <c r="I1560" s="369" t="s">
        <v>680</v>
      </c>
      <c r="J1560" s="368" t="str">
        <f>IF(ISBLANK(INDEX('Policy Characteristics'!D:D,MATCH($C1560,'Policy Characteristics'!$C:$C,0))),"",INDEX('Policy Characteristics'!D:D,MATCH($C1560,'Policy Characteristics'!$C:$C,0)))</f>
        <v>Industry Energy Efficiency Standards</v>
      </c>
      <c r="K1560" s="354" t="str">
        <f>IF(ISBLANK(INDEX('Policy Characteristics'!E:E,MATCH($C1560,'Policy Characteristics'!$C:$C,0))),"",INDEX('Policy Characteristics'!E:E,MATCH($C1560,'Policy Characteristics'!$C:$C,0)))</f>
        <v>indst efficiency standards</v>
      </c>
      <c r="L1560" s="222">
        <f>IF(ISBLANK(INDEX('Policy Characteristics'!F:F,MATCH($C1560,'Policy Characteristics'!$C:$C,0))),"",INDEX('Policy Characteristics'!F:F,MATCH($C1560,'Policy Characteristics'!$C:$C,0)))</f>
        <v>0</v>
      </c>
      <c r="M1560" s="222">
        <f>IF(ISBLANK(INDEX('Policy Characteristics'!G:G,MATCH($C1560,'Policy Characteristics'!$C:$C,0))),"",INDEX('Policy Characteristics'!G:G,MATCH($C1560,'Policy Characteristics'!$C:$C,0)))</f>
        <v>0.25</v>
      </c>
      <c r="N1560" s="222">
        <f>IF(ISBLANK(INDEX('Policy Characteristics'!H:H,MATCH($C1560,'Policy Characteristics'!$C:$C,0))),"",INDEX('Policy Characteristics'!H:H,MATCH($C1560,'Policy Characteristics'!$C:$C,0)))</f>
        <v>0.01</v>
      </c>
      <c r="O1560" s="354" t="str">
        <f>IF(ISBLANK(INDEX('Policy Characteristics'!I:I,MATCH($C1560,'Policy Characteristics'!$C:$C,0))),"",INDEX('Policy Characteristics'!I:I,MATCH($C1560,'Policy Characteristics'!$C:$C,0)))</f>
        <v>% reduction in energy use</v>
      </c>
      <c r="P1560" s="354"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0" s="354" t="str">
        <f>IF(ISBLANK(INDEX('Policy Characteristics'!K:K,MATCH($C1560,'Policy Characteristics'!$C:$C,0))),"",INDEX('Policy Characteristics'!K:K,MATCH($C1560,'Policy Characteristics'!$C:$C,0)))</f>
        <v>industry-ag-main.html#eff-stds</v>
      </c>
      <c r="R1560" s="354" t="str">
        <f>IF(ISBLANK(INDEX('Policy Characteristics'!L:L,MATCH($C1560,'Policy Characteristics'!$C:$C,0))),"",INDEX('Policy Characteristics'!L:L,MATCH($C1560,'Policy Characteristics'!$C:$C,0)))</f>
        <v>industry-energy-efficiency-standards.html</v>
      </c>
    </row>
    <row r="1561" spans="1:18" s="354" customFormat="1" ht="19.899999999999999" customHeight="1">
      <c r="A1561" s="354" t="str">
        <f>IF(ISBLANK(INDEX('Policy Characteristics'!A:A,MATCH($C1561,'Policy Characteristics'!$C:$C,0))),"",INDEX('Policy Characteristics'!A:A,MATCH($C1561,'Policy Characteristics'!$C:$C,0)))</f>
        <v>Industry</v>
      </c>
      <c r="B1561" s="366" t="str">
        <f>IF(ISBLANK(INDEX('Policy Characteristics'!B:B,MATCH($C1561,'Policy Characteristics'!$C:$C,0))),"",INDEX('Policy Characteristics'!B:B,MATCH($C1561,'Policy Characteristics'!$C:$C,0)))</f>
        <v>Industry Energy Efficiency Standards</v>
      </c>
      <c r="C1561" s="354" t="str">
        <f t="shared" si="53"/>
        <v>Percentage Improvement in Eqpt Efficiency Standards above BAU</v>
      </c>
      <c r="D1561" s="348" t="s">
        <v>828</v>
      </c>
      <c r="E1561" s="253" t="s">
        <v>855</v>
      </c>
      <c r="F1561" t="s">
        <v>829</v>
      </c>
      <c r="G1561" s="253" t="s">
        <v>856</v>
      </c>
      <c r="H1561" s="18">
        <v>1179</v>
      </c>
      <c r="I1561" s="367" t="s">
        <v>680</v>
      </c>
      <c r="J1561" s="368" t="str">
        <f>IF(ISBLANK(INDEX('Policy Characteristics'!D:D,MATCH($C1561,'Policy Characteristics'!$C:$C,0))),"",INDEX('Policy Characteristics'!D:D,MATCH($C1561,'Policy Characteristics'!$C:$C,0)))</f>
        <v>Industry Energy Efficiency Standards</v>
      </c>
      <c r="K1561" s="354" t="str">
        <f>IF(ISBLANK(INDEX('Policy Characteristics'!E:E,MATCH($C1561,'Policy Characteristics'!$C:$C,0))),"",INDEX('Policy Characteristics'!E:E,MATCH($C1561,'Policy Characteristics'!$C:$C,0)))</f>
        <v>indst efficiency standards</v>
      </c>
      <c r="L1561" s="222">
        <f>IF(ISBLANK(INDEX('Policy Characteristics'!F:F,MATCH($C1561,'Policy Characteristics'!$C:$C,0))),"",INDEX('Policy Characteristics'!F:F,MATCH($C1561,'Policy Characteristics'!$C:$C,0)))</f>
        <v>0</v>
      </c>
      <c r="M1561" s="222">
        <f>IF(ISBLANK(INDEX('Policy Characteristics'!G:G,MATCH($C1561,'Policy Characteristics'!$C:$C,0))),"",INDEX('Policy Characteristics'!G:G,MATCH($C1561,'Policy Characteristics'!$C:$C,0)))</f>
        <v>0.25</v>
      </c>
      <c r="N1561" s="222">
        <f>IF(ISBLANK(INDEX('Policy Characteristics'!H:H,MATCH($C1561,'Policy Characteristics'!$C:$C,0))),"",INDEX('Policy Characteristics'!H:H,MATCH($C1561,'Policy Characteristics'!$C:$C,0)))</f>
        <v>0.01</v>
      </c>
      <c r="O1561" s="354" t="str">
        <f>IF(ISBLANK(INDEX('Policy Characteristics'!I:I,MATCH($C1561,'Policy Characteristics'!$C:$C,0))),"",INDEX('Policy Characteristics'!I:I,MATCH($C1561,'Policy Characteristics'!$C:$C,0)))</f>
        <v>% reduction in energy use</v>
      </c>
      <c r="P1561" s="354"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1" s="354" t="str">
        <f>IF(ISBLANK(INDEX('Policy Characteristics'!K:K,MATCH($C1561,'Policy Characteristics'!$C:$C,0))),"",INDEX('Policy Characteristics'!K:K,MATCH($C1561,'Policy Characteristics'!$C:$C,0)))</f>
        <v>industry-ag-main.html#eff-stds</v>
      </c>
      <c r="R1561" s="354" t="str">
        <f>IF(ISBLANK(INDEX('Policy Characteristics'!L:L,MATCH($C1561,'Policy Characteristics'!$C:$C,0))),"",INDEX('Policy Characteristics'!L:L,MATCH($C1561,'Policy Characteristics'!$C:$C,0)))</f>
        <v>industry-energy-efficiency-standards.html</v>
      </c>
    </row>
    <row r="1562" spans="1:18" s="354" customFormat="1" ht="19.899999999999999" customHeight="1">
      <c r="A1562" s="354" t="str">
        <f>IF(ISBLANK(INDEX('Policy Characteristics'!A:A,MATCH($C1562,'Policy Characteristics'!$C:$C,0))),"",INDEX('Policy Characteristics'!A:A,MATCH($C1562,'Policy Characteristics'!$C:$C,0)))</f>
        <v>Industry</v>
      </c>
      <c r="B1562" s="366" t="str">
        <f>IF(ISBLANK(INDEX('Policy Characteristics'!B:B,MATCH($C1562,'Policy Characteristics'!$C:$C,0))),"",INDEX('Policy Characteristics'!B:B,MATCH($C1562,'Policy Characteristics'!$C:$C,0)))</f>
        <v>Industry Energy Efficiency Standards</v>
      </c>
      <c r="C1562" s="354" t="str">
        <f t="shared" si="53"/>
        <v>Percentage Improvement in Eqpt Efficiency Standards above BAU</v>
      </c>
      <c r="D1562" s="348" t="s">
        <v>828</v>
      </c>
      <c r="E1562" s="253" t="s">
        <v>857</v>
      </c>
      <c r="F1562" t="s">
        <v>829</v>
      </c>
      <c r="G1562" s="253" t="s">
        <v>858</v>
      </c>
      <c r="H1562" s="18">
        <v>1180</v>
      </c>
      <c r="I1562" s="367" t="s">
        <v>670</v>
      </c>
      <c r="J1562" s="368" t="str">
        <f>IF(ISBLANK(INDEX('Policy Characteristics'!D:D,MATCH($C1562,'Policy Characteristics'!$C:$C,0))),"",INDEX('Policy Characteristics'!D:D,MATCH($C1562,'Policy Characteristics'!$C:$C,0)))</f>
        <v>Industry Energy Efficiency Standards</v>
      </c>
      <c r="K1562" s="354" t="str">
        <f>IF(ISBLANK(INDEX('Policy Characteristics'!E:E,MATCH($C1562,'Policy Characteristics'!$C:$C,0))),"",INDEX('Policy Characteristics'!E:E,MATCH($C1562,'Policy Characteristics'!$C:$C,0)))</f>
        <v>indst efficiency standards</v>
      </c>
      <c r="L1562" s="222">
        <f>IF(ISBLANK(INDEX('Policy Characteristics'!F:F,MATCH($C1562,'Policy Characteristics'!$C:$C,0))),"",INDEX('Policy Characteristics'!F:F,MATCH($C1562,'Policy Characteristics'!$C:$C,0)))</f>
        <v>0</v>
      </c>
      <c r="M1562" s="222">
        <f>IF(ISBLANK(INDEX('Policy Characteristics'!G:G,MATCH($C1562,'Policy Characteristics'!$C:$C,0))),"",INDEX('Policy Characteristics'!G:G,MATCH($C1562,'Policy Characteristics'!$C:$C,0)))</f>
        <v>0.25</v>
      </c>
      <c r="N1562" s="222">
        <f>IF(ISBLANK(INDEX('Policy Characteristics'!H:H,MATCH($C1562,'Policy Characteristics'!$C:$C,0))),"",INDEX('Policy Characteristics'!H:H,MATCH($C1562,'Policy Characteristics'!$C:$C,0)))</f>
        <v>0.01</v>
      </c>
      <c r="O1562" s="354" t="str">
        <f>IF(ISBLANK(INDEX('Policy Characteristics'!I:I,MATCH($C1562,'Policy Characteristics'!$C:$C,0))),"",INDEX('Policy Characteristics'!I:I,MATCH($C1562,'Policy Characteristics'!$C:$C,0)))</f>
        <v>% reduction in energy use</v>
      </c>
      <c r="P1562" s="354"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2" s="354" t="str">
        <f>IF(ISBLANK(INDEX('Policy Characteristics'!K:K,MATCH($C1562,'Policy Characteristics'!$C:$C,0))),"",INDEX('Policy Characteristics'!K:K,MATCH($C1562,'Policy Characteristics'!$C:$C,0)))</f>
        <v>industry-ag-main.html#eff-stds</v>
      </c>
      <c r="R1562" s="354" t="str">
        <f>IF(ISBLANK(INDEX('Policy Characteristics'!L:L,MATCH($C1562,'Policy Characteristics'!$C:$C,0))),"",INDEX('Policy Characteristics'!L:L,MATCH($C1562,'Policy Characteristics'!$C:$C,0)))</f>
        <v>industry-energy-efficiency-standards.html</v>
      </c>
    </row>
    <row r="1563" spans="1:18" s="354" customFormat="1" ht="19.899999999999999" customHeight="1">
      <c r="A1563" s="354" t="str">
        <f>IF(ISBLANK(INDEX('Policy Characteristics'!A:A,MATCH($C1563,'Policy Characteristics'!$C:$C,0))),"",INDEX('Policy Characteristics'!A:A,MATCH($C1563,'Policy Characteristics'!$C:$C,0)))</f>
        <v>Industry</v>
      </c>
      <c r="B1563" s="366" t="str">
        <f>IF(ISBLANK(INDEX('Policy Characteristics'!B:B,MATCH($C1563,'Policy Characteristics'!$C:$C,0))),"",INDEX('Policy Characteristics'!B:B,MATCH($C1563,'Policy Characteristics'!$C:$C,0)))</f>
        <v>Industry Energy Efficiency Standards</v>
      </c>
      <c r="C1563" s="354" t="str">
        <f t="shared" si="53"/>
        <v>Percentage Improvement in Eqpt Efficiency Standards above BAU</v>
      </c>
      <c r="D1563" s="348" t="s">
        <v>828</v>
      </c>
      <c r="E1563" s="253" t="s">
        <v>859</v>
      </c>
      <c r="F1563" t="s">
        <v>829</v>
      </c>
      <c r="G1563" s="253" t="s">
        <v>860</v>
      </c>
      <c r="H1563" s="18">
        <v>1181</v>
      </c>
      <c r="I1563" s="367" t="s">
        <v>680</v>
      </c>
      <c r="J1563" s="368" t="str">
        <f>IF(ISBLANK(INDEX('Policy Characteristics'!D:D,MATCH($C1563,'Policy Characteristics'!$C:$C,0))),"",INDEX('Policy Characteristics'!D:D,MATCH($C1563,'Policy Characteristics'!$C:$C,0)))</f>
        <v>Industry Energy Efficiency Standards</v>
      </c>
      <c r="K1563" s="354" t="str">
        <f>IF(ISBLANK(INDEX('Policy Characteristics'!E:E,MATCH($C1563,'Policy Characteristics'!$C:$C,0))),"",INDEX('Policy Characteristics'!E:E,MATCH($C1563,'Policy Characteristics'!$C:$C,0)))</f>
        <v>indst efficiency standards</v>
      </c>
      <c r="L1563" s="222">
        <f>IF(ISBLANK(INDEX('Policy Characteristics'!F:F,MATCH($C1563,'Policy Characteristics'!$C:$C,0))),"",INDEX('Policy Characteristics'!F:F,MATCH($C1563,'Policy Characteristics'!$C:$C,0)))</f>
        <v>0</v>
      </c>
      <c r="M1563" s="222">
        <f>IF(ISBLANK(INDEX('Policy Characteristics'!G:G,MATCH($C1563,'Policy Characteristics'!$C:$C,0))),"",INDEX('Policy Characteristics'!G:G,MATCH($C1563,'Policy Characteristics'!$C:$C,0)))</f>
        <v>0.25</v>
      </c>
      <c r="N1563" s="222">
        <f>IF(ISBLANK(INDEX('Policy Characteristics'!H:H,MATCH($C1563,'Policy Characteristics'!$C:$C,0))),"",INDEX('Policy Characteristics'!H:H,MATCH($C1563,'Policy Characteristics'!$C:$C,0)))</f>
        <v>0.01</v>
      </c>
      <c r="O1563" s="354" t="str">
        <f>IF(ISBLANK(INDEX('Policy Characteristics'!I:I,MATCH($C1563,'Policy Characteristics'!$C:$C,0))),"",INDEX('Policy Characteristics'!I:I,MATCH($C1563,'Policy Characteristics'!$C:$C,0)))</f>
        <v>% reduction in energy use</v>
      </c>
      <c r="P1563" s="354"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3" s="354" t="str">
        <f>IF(ISBLANK(INDEX('Policy Characteristics'!K:K,MATCH($C1563,'Policy Characteristics'!$C:$C,0))),"",INDEX('Policy Characteristics'!K:K,MATCH($C1563,'Policy Characteristics'!$C:$C,0)))</f>
        <v>industry-ag-main.html#eff-stds</v>
      </c>
      <c r="R1563" s="354" t="str">
        <f>IF(ISBLANK(INDEX('Policy Characteristics'!L:L,MATCH($C1563,'Policy Characteristics'!$C:$C,0))),"",INDEX('Policy Characteristics'!L:L,MATCH($C1563,'Policy Characteristics'!$C:$C,0)))</f>
        <v>industry-energy-efficiency-standards.html</v>
      </c>
    </row>
    <row r="1564" spans="1:18" s="354" customFormat="1" ht="19.899999999999999" customHeight="1">
      <c r="A1564" s="354" t="str">
        <f>IF(ISBLANK(INDEX('Policy Characteristics'!A:A,MATCH($C1564,'Policy Characteristics'!$C:$C,0))),"",INDEX('Policy Characteristics'!A:A,MATCH($C1564,'Policy Characteristics'!$C:$C,0)))</f>
        <v>Industry</v>
      </c>
      <c r="B1564" s="366" t="str">
        <f>IF(ISBLANK(INDEX('Policy Characteristics'!B:B,MATCH($C1564,'Policy Characteristics'!$C:$C,0))),"",INDEX('Policy Characteristics'!B:B,MATCH($C1564,'Policy Characteristics'!$C:$C,0)))</f>
        <v>Industry Energy Efficiency Standards</v>
      </c>
      <c r="C1564" s="354" t="str">
        <f t="shared" si="53"/>
        <v>Percentage Improvement in Eqpt Efficiency Standards above BAU</v>
      </c>
      <c r="D1564" s="348" t="s">
        <v>828</v>
      </c>
      <c r="E1564" s="253" t="s">
        <v>861</v>
      </c>
      <c r="F1564" t="s">
        <v>829</v>
      </c>
      <c r="G1564" s="253" t="s">
        <v>862</v>
      </c>
      <c r="H1564" s="18">
        <v>1182</v>
      </c>
      <c r="I1564" s="367" t="s">
        <v>680</v>
      </c>
      <c r="J1564" s="368" t="str">
        <f>IF(ISBLANK(INDEX('Policy Characteristics'!D:D,MATCH($C1564,'Policy Characteristics'!$C:$C,0))),"",INDEX('Policy Characteristics'!D:D,MATCH($C1564,'Policy Characteristics'!$C:$C,0)))</f>
        <v>Industry Energy Efficiency Standards</v>
      </c>
      <c r="K1564" s="354" t="str">
        <f>IF(ISBLANK(INDEX('Policy Characteristics'!E:E,MATCH($C1564,'Policy Characteristics'!$C:$C,0))),"",INDEX('Policy Characteristics'!E:E,MATCH($C1564,'Policy Characteristics'!$C:$C,0)))</f>
        <v>indst efficiency standards</v>
      </c>
      <c r="L1564" s="222">
        <f>IF(ISBLANK(INDEX('Policy Characteristics'!F:F,MATCH($C1564,'Policy Characteristics'!$C:$C,0))),"",INDEX('Policy Characteristics'!F:F,MATCH($C1564,'Policy Characteristics'!$C:$C,0)))</f>
        <v>0</v>
      </c>
      <c r="M1564" s="222">
        <f>IF(ISBLANK(INDEX('Policy Characteristics'!G:G,MATCH($C1564,'Policy Characteristics'!$C:$C,0))),"",INDEX('Policy Characteristics'!G:G,MATCH($C1564,'Policy Characteristics'!$C:$C,0)))</f>
        <v>0.25</v>
      </c>
      <c r="N1564" s="222">
        <f>IF(ISBLANK(INDEX('Policy Characteristics'!H:H,MATCH($C1564,'Policy Characteristics'!$C:$C,0))),"",INDEX('Policy Characteristics'!H:H,MATCH($C1564,'Policy Characteristics'!$C:$C,0)))</f>
        <v>0.01</v>
      </c>
      <c r="O1564" s="354" t="str">
        <f>IF(ISBLANK(INDEX('Policy Characteristics'!I:I,MATCH($C1564,'Policy Characteristics'!$C:$C,0))),"",INDEX('Policy Characteristics'!I:I,MATCH($C1564,'Policy Characteristics'!$C:$C,0)))</f>
        <v>% reduction in energy use</v>
      </c>
      <c r="P1564" s="354"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4" s="354" t="str">
        <f>IF(ISBLANK(INDEX('Policy Characteristics'!K:K,MATCH($C1564,'Policy Characteristics'!$C:$C,0))),"",INDEX('Policy Characteristics'!K:K,MATCH($C1564,'Policy Characteristics'!$C:$C,0)))</f>
        <v>industry-ag-main.html#eff-stds</v>
      </c>
      <c r="R1564" s="354" t="str">
        <f>IF(ISBLANK(INDEX('Policy Characteristics'!L:L,MATCH($C1564,'Policy Characteristics'!$C:$C,0))),"",INDEX('Policy Characteristics'!L:L,MATCH($C1564,'Policy Characteristics'!$C:$C,0)))</f>
        <v>industry-energy-efficiency-standards.html</v>
      </c>
    </row>
    <row r="1565" spans="1:18" s="354" customFormat="1" ht="19.899999999999999" customHeight="1">
      <c r="A1565" s="354" t="str">
        <f>IF(ISBLANK(INDEX('Policy Characteristics'!A:A,MATCH($C1565,'Policy Characteristics'!$C:$C,0))),"",INDEX('Policy Characteristics'!A:A,MATCH($C1565,'Policy Characteristics'!$C:$C,0)))</f>
        <v>Industry</v>
      </c>
      <c r="B1565" s="366" t="str">
        <f>IF(ISBLANK(INDEX('Policy Characteristics'!B:B,MATCH($C1565,'Policy Characteristics'!$C:$C,0))),"",INDEX('Policy Characteristics'!B:B,MATCH($C1565,'Policy Characteristics'!$C:$C,0)))</f>
        <v>Industry Energy Efficiency Standards</v>
      </c>
      <c r="C1565" s="354" t="str">
        <f t="shared" si="53"/>
        <v>Percentage Improvement in Eqpt Efficiency Standards above BAU</v>
      </c>
      <c r="D1565" s="348" t="s">
        <v>828</v>
      </c>
      <c r="E1565" s="253" t="s">
        <v>863</v>
      </c>
      <c r="F1565" t="s">
        <v>829</v>
      </c>
      <c r="G1565" s="253" t="s">
        <v>864</v>
      </c>
      <c r="H1565" s="18">
        <v>1183</v>
      </c>
      <c r="I1565" s="367" t="s">
        <v>680</v>
      </c>
      <c r="J1565" s="368" t="str">
        <f>IF(ISBLANK(INDEX('Policy Characteristics'!D:D,MATCH($C1565,'Policy Characteristics'!$C:$C,0))),"",INDEX('Policy Characteristics'!D:D,MATCH($C1565,'Policy Characteristics'!$C:$C,0)))</f>
        <v>Industry Energy Efficiency Standards</v>
      </c>
      <c r="K1565" s="354" t="str">
        <f>IF(ISBLANK(INDEX('Policy Characteristics'!E:E,MATCH($C1565,'Policy Characteristics'!$C:$C,0))),"",INDEX('Policy Characteristics'!E:E,MATCH($C1565,'Policy Characteristics'!$C:$C,0)))</f>
        <v>indst efficiency standards</v>
      </c>
      <c r="L1565" s="222">
        <f>IF(ISBLANK(INDEX('Policy Characteristics'!F:F,MATCH($C1565,'Policy Characteristics'!$C:$C,0))),"",INDEX('Policy Characteristics'!F:F,MATCH($C1565,'Policy Characteristics'!$C:$C,0)))</f>
        <v>0</v>
      </c>
      <c r="M1565" s="222">
        <f>IF(ISBLANK(INDEX('Policy Characteristics'!G:G,MATCH($C1565,'Policy Characteristics'!$C:$C,0))),"",INDEX('Policy Characteristics'!G:G,MATCH($C1565,'Policy Characteristics'!$C:$C,0)))</f>
        <v>0.25</v>
      </c>
      <c r="N1565" s="222">
        <f>IF(ISBLANK(INDEX('Policy Characteristics'!H:H,MATCH($C1565,'Policy Characteristics'!$C:$C,0))),"",INDEX('Policy Characteristics'!H:H,MATCH($C1565,'Policy Characteristics'!$C:$C,0)))</f>
        <v>0.01</v>
      </c>
      <c r="O1565" s="354" t="str">
        <f>IF(ISBLANK(INDEX('Policy Characteristics'!I:I,MATCH($C1565,'Policy Characteristics'!$C:$C,0))),"",INDEX('Policy Characteristics'!I:I,MATCH($C1565,'Policy Characteristics'!$C:$C,0)))</f>
        <v>% reduction in energy use</v>
      </c>
      <c r="P1565" s="354"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5" s="354" t="str">
        <f>IF(ISBLANK(INDEX('Policy Characteristics'!K:K,MATCH($C1565,'Policy Characteristics'!$C:$C,0))),"",INDEX('Policy Characteristics'!K:K,MATCH($C1565,'Policy Characteristics'!$C:$C,0)))</f>
        <v>industry-ag-main.html#eff-stds</v>
      </c>
      <c r="R1565" s="354" t="str">
        <f>IF(ISBLANK(INDEX('Policy Characteristics'!L:L,MATCH($C1565,'Policy Characteristics'!$C:$C,0))),"",INDEX('Policy Characteristics'!L:L,MATCH($C1565,'Policy Characteristics'!$C:$C,0)))</f>
        <v>industry-energy-efficiency-standards.html</v>
      </c>
    </row>
    <row r="1566" spans="1:18" s="354" customFormat="1" ht="19.899999999999999" customHeight="1">
      <c r="A1566" s="354" t="str">
        <f>IF(ISBLANK(INDEX('Policy Characteristics'!A:A,MATCH($C1566,'Policy Characteristics'!$C:$C,0))),"",INDEX('Policy Characteristics'!A:A,MATCH($C1566,'Policy Characteristics'!$C:$C,0)))</f>
        <v>Industry</v>
      </c>
      <c r="B1566" s="366" t="str">
        <f>IF(ISBLANK(INDEX('Policy Characteristics'!B:B,MATCH($C1566,'Policy Characteristics'!$C:$C,0))),"",INDEX('Policy Characteristics'!B:B,MATCH($C1566,'Policy Characteristics'!$C:$C,0)))</f>
        <v>Industry Energy Efficiency Standards</v>
      </c>
      <c r="C1566" s="354" t="str">
        <f t="shared" si="53"/>
        <v>Percentage Improvement in Eqpt Efficiency Standards above BAU</v>
      </c>
      <c r="D1566" s="348" t="s">
        <v>828</v>
      </c>
      <c r="E1566" s="253" t="s">
        <v>865</v>
      </c>
      <c r="F1566" t="s">
        <v>829</v>
      </c>
      <c r="G1566" s="253" t="s">
        <v>866</v>
      </c>
      <c r="H1566" s="18">
        <v>1184</v>
      </c>
      <c r="I1566" s="367" t="s">
        <v>680</v>
      </c>
      <c r="J1566" s="368" t="str">
        <f>IF(ISBLANK(INDEX('Policy Characteristics'!D:D,MATCH($C1566,'Policy Characteristics'!$C:$C,0))),"",INDEX('Policy Characteristics'!D:D,MATCH($C1566,'Policy Characteristics'!$C:$C,0)))</f>
        <v>Industry Energy Efficiency Standards</v>
      </c>
      <c r="K1566" s="354" t="str">
        <f>IF(ISBLANK(INDEX('Policy Characteristics'!E:E,MATCH($C1566,'Policy Characteristics'!$C:$C,0))),"",INDEX('Policy Characteristics'!E:E,MATCH($C1566,'Policy Characteristics'!$C:$C,0)))</f>
        <v>indst efficiency standards</v>
      </c>
      <c r="L1566" s="222">
        <f>IF(ISBLANK(INDEX('Policy Characteristics'!F:F,MATCH($C1566,'Policy Characteristics'!$C:$C,0))),"",INDEX('Policy Characteristics'!F:F,MATCH($C1566,'Policy Characteristics'!$C:$C,0)))</f>
        <v>0</v>
      </c>
      <c r="M1566" s="222">
        <f>IF(ISBLANK(INDEX('Policy Characteristics'!G:G,MATCH($C1566,'Policy Characteristics'!$C:$C,0))),"",INDEX('Policy Characteristics'!G:G,MATCH($C1566,'Policy Characteristics'!$C:$C,0)))</f>
        <v>0.25</v>
      </c>
      <c r="N1566" s="222">
        <f>IF(ISBLANK(INDEX('Policy Characteristics'!H:H,MATCH($C1566,'Policy Characteristics'!$C:$C,0))),"",INDEX('Policy Characteristics'!H:H,MATCH($C1566,'Policy Characteristics'!$C:$C,0)))</f>
        <v>0.01</v>
      </c>
      <c r="O1566" s="354" t="str">
        <f>IF(ISBLANK(INDEX('Policy Characteristics'!I:I,MATCH($C1566,'Policy Characteristics'!$C:$C,0))),"",INDEX('Policy Characteristics'!I:I,MATCH($C1566,'Policy Characteristics'!$C:$C,0)))</f>
        <v>% reduction in energy use</v>
      </c>
      <c r="P1566" s="354" t="str">
        <f>IF(ISBLANK(INDEX('Policy Characteristics'!J:J,MATCH($C1566,'Policy Characteristics'!$C:$C,0))),"",INDEX('Policy Characteristics'!J:J,MATCH($C1566,'Policy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6" s="354" t="str">
        <f>IF(ISBLANK(INDEX('Policy Characteristics'!K:K,MATCH($C1566,'Policy Characteristics'!$C:$C,0))),"",INDEX('Policy Characteristics'!K:K,MATCH($C1566,'Policy Characteristics'!$C:$C,0)))</f>
        <v>industry-ag-main.html#eff-stds</v>
      </c>
      <c r="R1566" s="354" t="str">
        <f>IF(ISBLANK(INDEX('Policy Characteristics'!L:L,MATCH($C1566,'Policy Characteristics'!$C:$C,0))),"",INDEX('Policy Characteristics'!L:L,MATCH($C1566,'Policy Characteristics'!$C:$C,0)))</f>
        <v>industry-energy-efficiency-standards.html</v>
      </c>
    </row>
    <row r="1567" spans="1:18" s="354" customFormat="1" ht="19.899999999999999" customHeight="1">
      <c r="A1567" s="354" t="str">
        <f>IF(ISBLANK(INDEX('Policy Characteristics'!A:A,MATCH($C1567,'Policy Characteristics'!$C:$C,0))),"",INDEX('Policy Characteristics'!A:A,MATCH($C1567,'Policy Characteristics'!$C:$C,0)))</f>
        <v>Industry</v>
      </c>
      <c r="B1567" s="366" t="str">
        <f>IF(ISBLANK(INDEX('Policy Characteristics'!B:B,MATCH($C1567,'Policy Characteristics'!$C:$C,0))),"",INDEX('Policy Characteristics'!B:B,MATCH($C1567,'Policy Characteristics'!$C:$C,0)))</f>
        <v>Industry Energy Efficiency Standards</v>
      </c>
      <c r="C1567" s="354" t="str">
        <f t="shared" si="53"/>
        <v>Percentage Improvement in Eqpt Efficiency Standards above BAU</v>
      </c>
      <c r="D1567" s="348" t="s">
        <v>828</v>
      </c>
      <c r="E1567" s="253" t="s">
        <v>867</v>
      </c>
      <c r="F1567" t="s">
        <v>829</v>
      </c>
      <c r="G1567" s="253" t="s">
        <v>868</v>
      </c>
      <c r="H1567" s="18">
        <v>1185</v>
      </c>
      <c r="I1567" s="367" t="s">
        <v>680</v>
      </c>
      <c r="J1567" s="368" t="str">
        <f>IF(ISBLANK(INDEX('Policy Characteristics'!D:D,MATCH($C1567,'Policy Characteristics'!$C:$C,0))),"",INDEX('Policy Characteristics'!D:D,MATCH($C1567,'Policy Characteristics'!$C:$C,0)))</f>
        <v>Industry Energy Efficiency Standards</v>
      </c>
      <c r="K1567" s="354" t="str">
        <f>IF(ISBLANK(INDEX('Policy Characteristics'!E:E,MATCH($C1567,'Policy Characteristics'!$C:$C,0))),"",INDEX('Policy Characteristics'!E:E,MATCH($C1567,'Policy Characteristics'!$C:$C,0)))</f>
        <v>indst efficiency standards</v>
      </c>
      <c r="L1567" s="222">
        <f>IF(ISBLANK(INDEX('Policy Characteristics'!F:F,MATCH($C1567,'Policy Characteristics'!$C:$C,0))),"",INDEX('Policy Characteristics'!F:F,MATCH($C1567,'Policy Characteristics'!$C:$C,0)))</f>
        <v>0</v>
      </c>
      <c r="M1567" s="222">
        <f>IF(ISBLANK(INDEX('Policy Characteristics'!G:G,MATCH($C1567,'Policy Characteristics'!$C:$C,0))),"",INDEX('Policy Characteristics'!G:G,MATCH($C1567,'Policy Characteristics'!$C:$C,0)))</f>
        <v>0.25</v>
      </c>
      <c r="N1567" s="222">
        <f>IF(ISBLANK(INDEX('Policy Characteristics'!H:H,MATCH($C1567,'Policy Characteristics'!$C:$C,0))),"",INDEX('Policy Characteristics'!H:H,MATCH($C1567,'Policy Characteristics'!$C:$C,0)))</f>
        <v>0.01</v>
      </c>
      <c r="O1567" s="354" t="str">
        <f>IF(ISBLANK(INDEX('Policy Characteristics'!I:I,MATCH($C1567,'Policy Characteristics'!$C:$C,0))),"",INDEX('Policy Characteristics'!I:I,MATCH($C1567,'Policy Characteristics'!$C:$C,0)))</f>
        <v>% reduction in energy use</v>
      </c>
      <c r="P1567" s="354" t="str">
        <f>IF(ISBLANK(INDEX('Policy Characteristics'!J:J,MATCH($C1567,'Policy Characteristics'!$C:$C,0))),"",INDEX('Policy Characteristics'!J:J,MATCH($C1567,'Policy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7" s="354" t="str">
        <f>IF(ISBLANK(INDEX('Policy Characteristics'!K:K,MATCH($C1567,'Policy Characteristics'!$C:$C,0))),"",INDEX('Policy Characteristics'!K:K,MATCH($C1567,'Policy Characteristics'!$C:$C,0)))</f>
        <v>industry-ag-main.html#eff-stds</v>
      </c>
      <c r="R1567" s="354" t="str">
        <f>IF(ISBLANK(INDEX('Policy Characteristics'!L:L,MATCH($C1567,'Policy Characteristics'!$C:$C,0))),"",INDEX('Policy Characteristics'!L:L,MATCH($C1567,'Policy Characteristics'!$C:$C,0)))</f>
        <v>industry-energy-efficiency-standards.html</v>
      </c>
    </row>
    <row r="1568" spans="1:18" s="354" customFormat="1" ht="19.899999999999999" customHeight="1">
      <c r="A1568" s="354" t="str">
        <f>IF(ISBLANK(INDEX('Policy Characteristics'!A:A,MATCH($C1568,'Policy Characteristics'!$C:$C,0))),"",INDEX('Policy Characteristics'!A:A,MATCH($C1568,'Policy Characteristics'!$C:$C,0)))</f>
        <v>Industry</v>
      </c>
      <c r="B1568" s="366" t="str">
        <f>IF(ISBLANK(INDEX('Policy Characteristics'!B:B,MATCH($C1568,'Policy Characteristics'!$C:$C,0))),"",INDEX('Policy Characteristics'!B:B,MATCH($C1568,'Policy Characteristics'!$C:$C,0)))</f>
        <v>Industry Energy Efficiency Standards</v>
      </c>
      <c r="C1568" s="354" t="str">
        <f t="shared" si="53"/>
        <v>Percentage Improvement in Eqpt Efficiency Standards above BAU</v>
      </c>
      <c r="D1568" s="348" t="s">
        <v>828</v>
      </c>
      <c r="E1568" s="253" t="s">
        <v>869</v>
      </c>
      <c r="F1568" t="s">
        <v>829</v>
      </c>
      <c r="G1568" s="253" t="s">
        <v>870</v>
      </c>
      <c r="H1568" s="18">
        <v>1186</v>
      </c>
      <c r="I1568" s="367" t="s">
        <v>680</v>
      </c>
      <c r="J1568" s="368" t="str">
        <f>IF(ISBLANK(INDEX('Policy Characteristics'!D:D,MATCH($C1568,'Policy Characteristics'!$C:$C,0))),"",INDEX('Policy Characteristics'!D:D,MATCH($C1568,'Policy Characteristics'!$C:$C,0)))</f>
        <v>Industry Energy Efficiency Standards</v>
      </c>
      <c r="K1568" s="354" t="str">
        <f>IF(ISBLANK(INDEX('Policy Characteristics'!E:E,MATCH($C1568,'Policy Characteristics'!$C:$C,0))),"",INDEX('Policy Characteristics'!E:E,MATCH($C1568,'Policy Characteristics'!$C:$C,0)))</f>
        <v>indst efficiency standards</v>
      </c>
      <c r="L1568" s="222">
        <f>IF(ISBLANK(INDEX('Policy Characteristics'!F:F,MATCH($C1568,'Policy Characteristics'!$C:$C,0))),"",INDEX('Policy Characteristics'!F:F,MATCH($C1568,'Policy Characteristics'!$C:$C,0)))</f>
        <v>0</v>
      </c>
      <c r="M1568" s="222">
        <f>IF(ISBLANK(INDEX('Policy Characteristics'!G:G,MATCH($C1568,'Policy Characteristics'!$C:$C,0))),"",INDEX('Policy Characteristics'!G:G,MATCH($C1568,'Policy Characteristics'!$C:$C,0)))</f>
        <v>0.25</v>
      </c>
      <c r="N1568" s="222">
        <f>IF(ISBLANK(INDEX('Policy Characteristics'!H:H,MATCH($C1568,'Policy Characteristics'!$C:$C,0))),"",INDEX('Policy Characteristics'!H:H,MATCH($C1568,'Policy Characteristics'!$C:$C,0)))</f>
        <v>0.01</v>
      </c>
      <c r="O1568" s="354" t="str">
        <f>IF(ISBLANK(INDEX('Policy Characteristics'!I:I,MATCH($C1568,'Policy Characteristics'!$C:$C,0))),"",INDEX('Policy Characteristics'!I:I,MATCH($C1568,'Policy Characteristics'!$C:$C,0)))</f>
        <v>% reduction in energy use</v>
      </c>
      <c r="P1568" s="354" t="str">
        <f>IF(ISBLANK(INDEX('Policy Characteristics'!J:J,MATCH($C1568,'Policy Characteristics'!$C:$C,0))),"",INDEX('Policy Characteristics'!J:J,MATCH($C1568,'Policy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8" s="354" t="str">
        <f>IF(ISBLANK(INDEX('Policy Characteristics'!K:K,MATCH($C1568,'Policy Characteristics'!$C:$C,0))),"",INDEX('Policy Characteristics'!K:K,MATCH($C1568,'Policy Characteristics'!$C:$C,0)))</f>
        <v>industry-ag-main.html#eff-stds</v>
      </c>
      <c r="R1568" s="354" t="str">
        <f>IF(ISBLANK(INDEX('Policy Characteristics'!L:L,MATCH($C1568,'Policy Characteristics'!$C:$C,0))),"",INDEX('Policy Characteristics'!L:L,MATCH($C1568,'Policy Characteristics'!$C:$C,0)))</f>
        <v>industry-energy-efficiency-standards.html</v>
      </c>
    </row>
    <row r="1569" spans="1:18" s="354" customFormat="1" ht="19.899999999999999" customHeight="1">
      <c r="A1569" s="354" t="str">
        <f>IF(ISBLANK(INDEX('Policy Characteristics'!A:A,MATCH($C1569,'Policy Characteristics'!$C:$C,0))),"",INDEX('Policy Characteristics'!A:A,MATCH($C1569,'Policy Characteristics'!$C:$C,0)))</f>
        <v>Industry</v>
      </c>
      <c r="B1569" s="366" t="str">
        <f>IF(ISBLANK(INDEX('Policy Characteristics'!B:B,MATCH($C1569,'Policy Characteristics'!$C:$C,0))),"",INDEX('Policy Characteristics'!B:B,MATCH($C1569,'Policy Characteristics'!$C:$C,0)))</f>
        <v>Industry Energy Efficiency Standards</v>
      </c>
      <c r="C1569" s="354" t="str">
        <f t="shared" si="53"/>
        <v>Percentage Improvement in Eqpt Efficiency Standards above BAU</v>
      </c>
      <c r="D1569" s="348" t="s">
        <v>828</v>
      </c>
      <c r="E1569" s="253" t="s">
        <v>871</v>
      </c>
      <c r="F1569" t="s">
        <v>829</v>
      </c>
      <c r="G1569" s="253" t="s">
        <v>872</v>
      </c>
      <c r="H1569" s="18">
        <v>1187</v>
      </c>
      <c r="I1569" s="367" t="s">
        <v>680</v>
      </c>
      <c r="J1569" s="368" t="str">
        <f>IF(ISBLANK(INDEX('Policy Characteristics'!D:D,MATCH($C1569,'Policy Characteristics'!$C:$C,0))),"",INDEX('Policy Characteristics'!D:D,MATCH($C1569,'Policy Characteristics'!$C:$C,0)))</f>
        <v>Industry Energy Efficiency Standards</v>
      </c>
      <c r="K1569" s="354" t="str">
        <f>IF(ISBLANK(INDEX('Policy Characteristics'!E:E,MATCH($C1569,'Policy Characteristics'!$C:$C,0))),"",INDEX('Policy Characteristics'!E:E,MATCH($C1569,'Policy Characteristics'!$C:$C,0)))</f>
        <v>indst efficiency standards</v>
      </c>
      <c r="L1569" s="222">
        <f>IF(ISBLANK(INDEX('Policy Characteristics'!F:F,MATCH($C1569,'Policy Characteristics'!$C:$C,0))),"",INDEX('Policy Characteristics'!F:F,MATCH($C1569,'Policy Characteristics'!$C:$C,0)))</f>
        <v>0</v>
      </c>
      <c r="M1569" s="222">
        <f>IF(ISBLANK(INDEX('Policy Characteristics'!G:G,MATCH($C1569,'Policy Characteristics'!$C:$C,0))),"",INDEX('Policy Characteristics'!G:G,MATCH($C1569,'Policy Characteristics'!$C:$C,0)))</f>
        <v>0.25</v>
      </c>
      <c r="N1569" s="222">
        <f>IF(ISBLANK(INDEX('Policy Characteristics'!H:H,MATCH($C1569,'Policy Characteristics'!$C:$C,0))),"",INDEX('Policy Characteristics'!H:H,MATCH($C1569,'Policy Characteristics'!$C:$C,0)))</f>
        <v>0.01</v>
      </c>
      <c r="O1569" s="354" t="str">
        <f>IF(ISBLANK(INDEX('Policy Characteristics'!I:I,MATCH($C1569,'Policy Characteristics'!$C:$C,0))),"",INDEX('Policy Characteristics'!I:I,MATCH($C1569,'Policy Characteristics'!$C:$C,0)))</f>
        <v>% reduction in energy use</v>
      </c>
      <c r="P1569" s="354" t="str">
        <f>IF(ISBLANK(INDEX('Policy Characteristics'!J:J,MATCH($C1569,'Policy Characteristics'!$C:$C,0))),"",INDEX('Policy Characteristics'!J:J,MATCH($C1569,'Policy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9" s="354" t="str">
        <f>IF(ISBLANK(INDEX('Policy Characteristics'!K:K,MATCH($C1569,'Policy Characteristics'!$C:$C,0))),"",INDEX('Policy Characteristics'!K:K,MATCH($C1569,'Policy Characteristics'!$C:$C,0)))</f>
        <v>industry-ag-main.html#eff-stds</v>
      </c>
      <c r="R1569" s="354" t="str">
        <f>IF(ISBLANK(INDEX('Policy Characteristics'!L:L,MATCH($C1569,'Policy Characteristics'!$C:$C,0))),"",INDEX('Policy Characteristics'!L:L,MATCH($C1569,'Policy Characteristics'!$C:$C,0)))</f>
        <v>industry-energy-efficiency-standards.html</v>
      </c>
    </row>
    <row r="1570" spans="1:18" s="354" customFormat="1" ht="19.899999999999999" customHeight="1">
      <c r="A1570" s="354" t="str">
        <f>IF(ISBLANK(INDEX('Policy Characteristics'!A:A,MATCH($C1570,'Policy Characteristics'!$C:$C,0))),"",INDEX('Policy Characteristics'!A:A,MATCH($C1570,'Policy Characteristics'!$C:$C,0)))</f>
        <v>Industry</v>
      </c>
      <c r="B1570" s="366" t="str">
        <f>IF(ISBLANK(INDEX('Policy Characteristics'!B:B,MATCH($C1570,'Policy Characteristics'!$C:$C,0))),"",INDEX('Policy Characteristics'!B:B,MATCH($C1570,'Policy Characteristics'!$C:$C,0)))</f>
        <v>Industry Energy Efficiency Standards</v>
      </c>
      <c r="C1570" s="354" t="str">
        <f t="shared" si="53"/>
        <v>Percentage Improvement in Eqpt Efficiency Standards above BAU</v>
      </c>
      <c r="D1570" s="348" t="s">
        <v>830</v>
      </c>
      <c r="E1570" s="253" t="s">
        <v>853</v>
      </c>
      <c r="F1570" t="s">
        <v>831</v>
      </c>
      <c r="G1570" s="253" t="s">
        <v>854</v>
      </c>
      <c r="H1570" s="18">
        <v>1188</v>
      </c>
      <c r="I1570" s="367" t="s">
        <v>670</v>
      </c>
      <c r="J1570" s="368" t="str">
        <f>IF(ISBLANK(INDEX('Policy Characteristics'!D:D,MATCH($C1570,'Policy Characteristics'!$C:$C,0))),"",INDEX('Policy Characteristics'!D:D,MATCH($C1570,'Policy Characteristics'!$C:$C,0)))</f>
        <v>Industry Energy Efficiency Standards</v>
      </c>
      <c r="K1570" s="354" t="str">
        <f>IF(ISBLANK(INDEX('Policy Characteristics'!E:E,MATCH($C1570,'Policy Characteristics'!$C:$C,0))),"",INDEX('Policy Characteristics'!E:E,MATCH($C1570,'Policy Characteristics'!$C:$C,0)))</f>
        <v>indst efficiency standards</v>
      </c>
      <c r="L1570" s="222">
        <f>IF(ISBLANK(INDEX('Policy Characteristics'!F:F,MATCH($C1570,'Policy Characteristics'!$C:$C,0))),"",INDEX('Policy Characteristics'!F:F,MATCH($C1570,'Policy Characteristics'!$C:$C,0)))</f>
        <v>0</v>
      </c>
      <c r="M1570" s="222">
        <f>IF(ISBLANK(INDEX('Policy Characteristics'!G:G,MATCH($C1570,'Policy Characteristics'!$C:$C,0))),"",INDEX('Policy Characteristics'!G:G,MATCH($C1570,'Policy Characteristics'!$C:$C,0)))</f>
        <v>0.25</v>
      </c>
      <c r="N1570" s="222">
        <f>IF(ISBLANK(INDEX('Policy Characteristics'!H:H,MATCH($C1570,'Policy Characteristics'!$C:$C,0))),"",INDEX('Policy Characteristics'!H:H,MATCH($C1570,'Policy Characteristics'!$C:$C,0)))</f>
        <v>0.01</v>
      </c>
      <c r="O1570" s="354" t="str">
        <f>IF(ISBLANK(INDEX('Policy Characteristics'!I:I,MATCH($C1570,'Policy Characteristics'!$C:$C,0))),"",INDEX('Policy Characteristics'!I:I,MATCH($C1570,'Policy Characteristics'!$C:$C,0)))</f>
        <v>% reduction in energy use</v>
      </c>
      <c r="P1570" s="354" t="str">
        <f>IF(ISBLANK(INDEX('Policy Characteristics'!J:J,MATCH($C1570,'Policy Characteristics'!$C:$C,0))),"",INDEX('Policy Characteristics'!J:J,MATCH($C1570,'Policy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70" s="354" t="str">
        <f>IF(ISBLANK(INDEX('Policy Characteristics'!K:K,MATCH($C1570,'Policy Characteristics'!$C:$C,0))),"",INDEX('Policy Characteristics'!K:K,MATCH($C1570,'Policy Characteristics'!$C:$C,0)))</f>
        <v>industry-ag-main.html#eff-stds</v>
      </c>
      <c r="R1570" s="354" t="str">
        <f>IF(ISBLANK(INDEX('Policy Characteristics'!L:L,MATCH($C1570,'Policy Characteristics'!$C:$C,0))),"",INDEX('Policy Characteristics'!L:L,MATCH($C1570,'Policy Characteristics'!$C:$C,0)))</f>
        <v>industry-energy-efficiency-standards.html</v>
      </c>
    </row>
    <row r="1571" spans="1:18" s="354" customFormat="1" ht="19.899999999999999" customHeight="1">
      <c r="A1571" s="354" t="str">
        <f>IF(ISBLANK(INDEX('Policy Characteristics'!A:A,MATCH($C1571,'Policy Characteristics'!$C:$C,0))),"",INDEX('Policy Characteristics'!A:A,MATCH($C1571,'Policy Characteristics'!$C:$C,0)))</f>
        <v>Industry</v>
      </c>
      <c r="B1571" s="366" t="str">
        <f>IF(ISBLANK(INDEX('Policy Characteristics'!B:B,MATCH($C1571,'Policy Characteristics'!$C:$C,0))),"",INDEX('Policy Characteristics'!B:B,MATCH($C1571,'Policy Characteristics'!$C:$C,0)))</f>
        <v>Industry Energy Efficiency Standards</v>
      </c>
      <c r="C1571" s="354" t="str">
        <f t="shared" si="53"/>
        <v>Percentage Improvement in Eqpt Efficiency Standards above BAU</v>
      </c>
      <c r="D1571" s="348" t="s">
        <v>830</v>
      </c>
      <c r="E1571" s="253" t="s">
        <v>855</v>
      </c>
      <c r="F1571" t="s">
        <v>831</v>
      </c>
      <c r="G1571" s="253" t="s">
        <v>856</v>
      </c>
      <c r="H1571" s="18">
        <v>1189</v>
      </c>
      <c r="I1571" s="367" t="s">
        <v>680</v>
      </c>
      <c r="J1571" s="368" t="str">
        <f>IF(ISBLANK(INDEX('Policy Characteristics'!D:D,MATCH($C1571,'Policy Characteristics'!$C:$C,0))),"",INDEX('Policy Characteristics'!D:D,MATCH($C1571,'Policy Characteristics'!$C:$C,0)))</f>
        <v>Industry Energy Efficiency Standards</v>
      </c>
      <c r="K1571" s="354" t="str">
        <f>IF(ISBLANK(INDEX('Policy Characteristics'!E:E,MATCH($C1571,'Policy Characteristics'!$C:$C,0))),"",INDEX('Policy Characteristics'!E:E,MATCH($C1571,'Policy Characteristics'!$C:$C,0)))</f>
        <v>indst efficiency standards</v>
      </c>
      <c r="L1571" s="222">
        <f>IF(ISBLANK(INDEX('Policy Characteristics'!F:F,MATCH($C1571,'Policy Characteristics'!$C:$C,0))),"",INDEX('Policy Characteristics'!F:F,MATCH($C1571,'Policy Characteristics'!$C:$C,0)))</f>
        <v>0</v>
      </c>
      <c r="M1571" s="222">
        <f>IF(ISBLANK(INDEX('Policy Characteristics'!G:G,MATCH($C1571,'Policy Characteristics'!$C:$C,0))),"",INDEX('Policy Characteristics'!G:G,MATCH($C1571,'Policy Characteristics'!$C:$C,0)))</f>
        <v>0.25</v>
      </c>
      <c r="N1571" s="222">
        <f>IF(ISBLANK(INDEX('Policy Characteristics'!H:H,MATCH($C1571,'Policy Characteristics'!$C:$C,0))),"",INDEX('Policy Characteristics'!H:H,MATCH($C1571,'Policy Characteristics'!$C:$C,0)))</f>
        <v>0.01</v>
      </c>
      <c r="O1571" s="354" t="str">
        <f>IF(ISBLANK(INDEX('Policy Characteristics'!I:I,MATCH($C1571,'Policy Characteristics'!$C:$C,0))),"",INDEX('Policy Characteristics'!I:I,MATCH($C1571,'Policy Characteristics'!$C:$C,0)))</f>
        <v>% reduction in energy use</v>
      </c>
      <c r="P1571" s="354" t="str">
        <f>IF(ISBLANK(INDEX('Policy Characteristics'!J:J,MATCH($C1571,'Policy Characteristics'!$C:$C,0))),"",INDEX('Policy Characteristics'!J:J,MATCH($C1571,'Policy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71" s="354" t="str">
        <f>IF(ISBLANK(INDEX('Policy Characteristics'!K:K,MATCH($C1571,'Policy Characteristics'!$C:$C,0))),"",INDEX('Policy Characteristics'!K:K,MATCH($C1571,'Policy Characteristics'!$C:$C,0)))</f>
        <v>industry-ag-main.html#eff-stds</v>
      </c>
      <c r="R1571" s="354" t="str">
        <f>IF(ISBLANK(INDEX('Policy Characteristics'!L:L,MATCH($C1571,'Policy Characteristics'!$C:$C,0))),"",INDEX('Policy Characteristics'!L:L,MATCH($C1571,'Policy Characteristics'!$C:$C,0)))</f>
        <v>industry-energy-efficiency-standards.html</v>
      </c>
    </row>
    <row r="1572" spans="1:18" s="354" customFormat="1" ht="19.899999999999999" customHeight="1">
      <c r="A1572" s="354" t="str">
        <f>IF(ISBLANK(INDEX('Policy Characteristics'!A:A,MATCH($C1572,'Policy Characteristics'!$C:$C,0))),"",INDEX('Policy Characteristics'!A:A,MATCH($C1572,'Policy Characteristics'!$C:$C,0)))</f>
        <v>Industry</v>
      </c>
      <c r="B1572" s="366" t="str">
        <f>IF(ISBLANK(INDEX('Policy Characteristics'!B:B,MATCH($C1572,'Policy Characteristics'!$C:$C,0))),"",INDEX('Policy Characteristics'!B:B,MATCH($C1572,'Policy Characteristics'!$C:$C,0)))</f>
        <v>Industry Energy Efficiency Standards</v>
      </c>
      <c r="C1572" s="354" t="str">
        <f t="shared" si="53"/>
        <v>Percentage Improvement in Eqpt Efficiency Standards above BAU</v>
      </c>
      <c r="D1572" s="348" t="s">
        <v>830</v>
      </c>
      <c r="E1572" s="253" t="s">
        <v>857</v>
      </c>
      <c r="F1572" t="s">
        <v>831</v>
      </c>
      <c r="G1572" s="253" t="s">
        <v>858</v>
      </c>
      <c r="H1572" s="18">
        <v>1190</v>
      </c>
      <c r="I1572" s="367" t="s">
        <v>680</v>
      </c>
      <c r="J1572" s="368" t="str">
        <f>IF(ISBLANK(INDEX('Policy Characteristics'!D:D,MATCH($C1572,'Policy Characteristics'!$C:$C,0))),"",INDEX('Policy Characteristics'!D:D,MATCH($C1572,'Policy Characteristics'!$C:$C,0)))</f>
        <v>Industry Energy Efficiency Standards</v>
      </c>
      <c r="K1572" s="354" t="str">
        <f>IF(ISBLANK(INDEX('Policy Characteristics'!E:E,MATCH($C1572,'Policy Characteristics'!$C:$C,0))),"",INDEX('Policy Characteristics'!E:E,MATCH($C1572,'Policy Characteristics'!$C:$C,0)))</f>
        <v>indst efficiency standards</v>
      </c>
      <c r="L1572" s="222">
        <f>IF(ISBLANK(INDEX('Policy Characteristics'!F:F,MATCH($C1572,'Policy Characteristics'!$C:$C,0))),"",INDEX('Policy Characteristics'!F:F,MATCH($C1572,'Policy Characteristics'!$C:$C,0)))</f>
        <v>0</v>
      </c>
      <c r="M1572" s="222">
        <f>IF(ISBLANK(INDEX('Policy Characteristics'!G:G,MATCH($C1572,'Policy Characteristics'!$C:$C,0))),"",INDEX('Policy Characteristics'!G:G,MATCH($C1572,'Policy Characteristics'!$C:$C,0)))</f>
        <v>0.25</v>
      </c>
      <c r="N1572" s="222">
        <f>IF(ISBLANK(INDEX('Policy Characteristics'!H:H,MATCH($C1572,'Policy Characteristics'!$C:$C,0))),"",INDEX('Policy Characteristics'!H:H,MATCH($C1572,'Policy Characteristics'!$C:$C,0)))</f>
        <v>0.01</v>
      </c>
      <c r="O1572" s="354" t="str">
        <f>IF(ISBLANK(INDEX('Policy Characteristics'!I:I,MATCH($C1572,'Policy Characteristics'!$C:$C,0))),"",INDEX('Policy Characteristics'!I:I,MATCH($C1572,'Policy Characteristics'!$C:$C,0)))</f>
        <v>% reduction in energy use</v>
      </c>
      <c r="P1572" s="354" t="str">
        <f>IF(ISBLANK(INDEX('Policy Characteristics'!J:J,MATCH($C1572,'Policy Characteristics'!$C:$C,0))),"",INDEX('Policy Characteristics'!J:J,MATCH($C1572,'Policy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72" s="354" t="str">
        <f>IF(ISBLANK(INDEX('Policy Characteristics'!K:K,MATCH($C1572,'Policy Characteristics'!$C:$C,0))),"",INDEX('Policy Characteristics'!K:K,MATCH($C1572,'Policy Characteristics'!$C:$C,0)))</f>
        <v>industry-ag-main.html#eff-stds</v>
      </c>
      <c r="R1572" s="354" t="str">
        <f>IF(ISBLANK(INDEX('Policy Characteristics'!L:L,MATCH($C1572,'Policy Characteristics'!$C:$C,0))),"",INDEX('Policy Characteristics'!L:L,MATCH($C1572,'Policy Characteristics'!$C:$C,0)))</f>
        <v>industry-energy-efficiency-standards.html</v>
      </c>
    </row>
    <row r="1573" spans="1:18" s="354" customFormat="1" ht="19.899999999999999" customHeight="1">
      <c r="A1573" s="354" t="str">
        <f>IF(ISBLANK(INDEX('Policy Characteristics'!A:A,MATCH($C1573,'Policy Characteristics'!$C:$C,0))),"",INDEX('Policy Characteristics'!A:A,MATCH($C1573,'Policy Characteristics'!$C:$C,0)))</f>
        <v>Industry</v>
      </c>
      <c r="B1573" s="366" t="str">
        <f>IF(ISBLANK(INDEX('Policy Characteristics'!B:B,MATCH($C1573,'Policy Characteristics'!$C:$C,0))),"",INDEX('Policy Characteristics'!B:B,MATCH($C1573,'Policy Characteristics'!$C:$C,0)))</f>
        <v>Industry Energy Efficiency Standards</v>
      </c>
      <c r="C1573" s="354" t="str">
        <f t="shared" si="53"/>
        <v>Percentage Improvement in Eqpt Efficiency Standards above BAU</v>
      </c>
      <c r="D1573" s="348" t="s">
        <v>830</v>
      </c>
      <c r="E1573" s="253" t="s">
        <v>859</v>
      </c>
      <c r="F1573" t="s">
        <v>831</v>
      </c>
      <c r="G1573" s="253" t="s">
        <v>860</v>
      </c>
      <c r="H1573" s="18">
        <v>1191</v>
      </c>
      <c r="I1573" s="367" t="s">
        <v>680</v>
      </c>
      <c r="J1573" s="368" t="str">
        <f>IF(ISBLANK(INDEX('Policy Characteristics'!D:D,MATCH($C1573,'Policy Characteristics'!$C:$C,0))),"",INDEX('Policy Characteristics'!D:D,MATCH($C1573,'Policy Characteristics'!$C:$C,0)))</f>
        <v>Industry Energy Efficiency Standards</v>
      </c>
      <c r="K1573" s="354" t="str">
        <f>IF(ISBLANK(INDEX('Policy Characteristics'!E:E,MATCH($C1573,'Policy Characteristics'!$C:$C,0))),"",INDEX('Policy Characteristics'!E:E,MATCH($C1573,'Policy Characteristics'!$C:$C,0)))</f>
        <v>indst efficiency standards</v>
      </c>
      <c r="L1573" s="222">
        <f>IF(ISBLANK(INDEX('Policy Characteristics'!F:F,MATCH($C1573,'Policy Characteristics'!$C:$C,0))),"",INDEX('Policy Characteristics'!F:F,MATCH($C1573,'Policy Characteristics'!$C:$C,0)))</f>
        <v>0</v>
      </c>
      <c r="M1573" s="222">
        <f>IF(ISBLANK(INDEX('Policy Characteristics'!G:G,MATCH($C1573,'Policy Characteristics'!$C:$C,0))),"",INDEX('Policy Characteristics'!G:G,MATCH($C1573,'Policy Characteristics'!$C:$C,0)))</f>
        <v>0.25</v>
      </c>
      <c r="N1573" s="222">
        <f>IF(ISBLANK(INDEX('Policy Characteristics'!H:H,MATCH($C1573,'Policy Characteristics'!$C:$C,0))),"",INDEX('Policy Characteristics'!H:H,MATCH($C1573,'Policy Characteristics'!$C:$C,0)))</f>
        <v>0.01</v>
      </c>
      <c r="O1573" s="354" t="str">
        <f>IF(ISBLANK(INDEX('Policy Characteristics'!I:I,MATCH($C1573,'Policy Characteristics'!$C:$C,0))),"",INDEX('Policy Characteristics'!I:I,MATCH($C1573,'Policy Characteristics'!$C:$C,0)))</f>
        <v>% reduction in energy use</v>
      </c>
      <c r="P1573" s="354" t="str">
        <f>IF(ISBLANK(INDEX('Policy Characteristics'!J:J,MATCH($C1573,'Policy Characteristics'!$C:$C,0))),"",INDEX('Policy Characteristics'!J:J,MATCH($C1573,'Policy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73" s="354" t="str">
        <f>IF(ISBLANK(INDEX('Policy Characteristics'!K:K,MATCH($C1573,'Policy Characteristics'!$C:$C,0))),"",INDEX('Policy Characteristics'!K:K,MATCH($C1573,'Policy Characteristics'!$C:$C,0)))</f>
        <v>industry-ag-main.html#eff-stds</v>
      </c>
      <c r="R1573" s="354" t="str">
        <f>IF(ISBLANK(INDEX('Policy Characteristics'!L:L,MATCH($C1573,'Policy Characteristics'!$C:$C,0))),"",INDEX('Policy Characteristics'!L:L,MATCH($C1573,'Policy Characteristics'!$C:$C,0)))</f>
        <v>industry-energy-efficiency-standards.html</v>
      </c>
    </row>
    <row r="1574" spans="1:18" s="354" customFormat="1" ht="19.899999999999999" customHeight="1">
      <c r="A1574" s="354" t="str">
        <f>IF(ISBLANK(INDEX('Policy Characteristics'!A:A,MATCH($C1574,'Policy Characteristics'!$C:$C,0))),"",INDEX('Policy Characteristics'!A:A,MATCH($C1574,'Policy Characteristics'!$C:$C,0)))</f>
        <v>Industry</v>
      </c>
      <c r="B1574" s="366" t="str">
        <f>IF(ISBLANK(INDEX('Policy Characteristics'!B:B,MATCH($C1574,'Policy Characteristics'!$C:$C,0))),"",INDEX('Policy Characteristics'!B:B,MATCH($C1574,'Policy Characteristics'!$C:$C,0)))</f>
        <v>Industry Energy Efficiency Standards</v>
      </c>
      <c r="C1574" s="354" t="str">
        <f t="shared" si="53"/>
        <v>Percentage Improvement in Eqpt Efficiency Standards above BAU</v>
      </c>
      <c r="D1574" s="348" t="s">
        <v>830</v>
      </c>
      <c r="E1574" s="253" t="s">
        <v>861</v>
      </c>
      <c r="F1574" t="s">
        <v>831</v>
      </c>
      <c r="G1574" s="253" t="s">
        <v>862</v>
      </c>
      <c r="H1574" s="18">
        <v>1192</v>
      </c>
      <c r="I1574" s="367" t="s">
        <v>680</v>
      </c>
      <c r="J1574" s="368" t="str">
        <f>IF(ISBLANK(INDEX('Policy Characteristics'!D:D,MATCH($C1574,'Policy Characteristics'!$C:$C,0))),"",INDEX('Policy Characteristics'!D:D,MATCH($C1574,'Policy Characteristics'!$C:$C,0)))</f>
        <v>Industry Energy Efficiency Standards</v>
      </c>
      <c r="K1574" s="354" t="str">
        <f>IF(ISBLANK(INDEX('Policy Characteristics'!E:E,MATCH($C1574,'Policy Characteristics'!$C:$C,0))),"",INDEX('Policy Characteristics'!E:E,MATCH($C1574,'Policy Characteristics'!$C:$C,0)))</f>
        <v>indst efficiency standards</v>
      </c>
      <c r="L1574" s="222">
        <f>IF(ISBLANK(INDEX('Policy Characteristics'!F:F,MATCH($C1574,'Policy Characteristics'!$C:$C,0))),"",INDEX('Policy Characteristics'!F:F,MATCH($C1574,'Policy Characteristics'!$C:$C,0)))</f>
        <v>0</v>
      </c>
      <c r="M1574" s="222">
        <f>IF(ISBLANK(INDEX('Policy Characteristics'!G:G,MATCH($C1574,'Policy Characteristics'!$C:$C,0))),"",INDEX('Policy Characteristics'!G:G,MATCH($C1574,'Policy Characteristics'!$C:$C,0)))</f>
        <v>0.25</v>
      </c>
      <c r="N1574" s="222">
        <f>IF(ISBLANK(INDEX('Policy Characteristics'!H:H,MATCH($C1574,'Policy Characteristics'!$C:$C,0))),"",INDEX('Policy Characteristics'!H:H,MATCH($C1574,'Policy Characteristics'!$C:$C,0)))</f>
        <v>0.01</v>
      </c>
      <c r="O1574" s="354" t="str">
        <f>IF(ISBLANK(INDEX('Policy Characteristics'!I:I,MATCH($C1574,'Policy Characteristics'!$C:$C,0))),"",INDEX('Policy Characteristics'!I:I,MATCH($C1574,'Policy Characteristics'!$C:$C,0)))</f>
        <v>% reduction in energy use</v>
      </c>
      <c r="P1574" s="354" t="str">
        <f>IF(ISBLANK(INDEX('Policy Characteristics'!J:J,MATCH($C1574,'Policy Characteristics'!$C:$C,0))),"",INDEX('Policy Characteristics'!J:J,MATCH($C1574,'Policy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74" s="354" t="str">
        <f>IF(ISBLANK(INDEX('Policy Characteristics'!K:K,MATCH($C1574,'Policy Characteristics'!$C:$C,0))),"",INDEX('Policy Characteristics'!K:K,MATCH($C1574,'Policy Characteristics'!$C:$C,0)))</f>
        <v>industry-ag-main.html#eff-stds</v>
      </c>
      <c r="R1574" s="354" t="str">
        <f>IF(ISBLANK(INDEX('Policy Characteristics'!L:L,MATCH($C1574,'Policy Characteristics'!$C:$C,0))),"",INDEX('Policy Characteristics'!L:L,MATCH($C1574,'Policy Characteristics'!$C:$C,0)))</f>
        <v>industry-energy-efficiency-standards.html</v>
      </c>
    </row>
    <row r="1575" spans="1:18" s="354" customFormat="1" ht="19.899999999999999" customHeight="1">
      <c r="A1575" s="354" t="str">
        <f>IF(ISBLANK(INDEX('Policy Characteristics'!A:A,MATCH($C1575,'Policy Characteristics'!$C:$C,0))),"",INDEX('Policy Characteristics'!A:A,MATCH($C1575,'Policy Characteristics'!$C:$C,0)))</f>
        <v>Industry</v>
      </c>
      <c r="B1575" s="366" t="str">
        <f>IF(ISBLANK(INDEX('Policy Characteristics'!B:B,MATCH($C1575,'Policy Characteristics'!$C:$C,0))),"",INDEX('Policy Characteristics'!B:B,MATCH($C1575,'Policy Characteristics'!$C:$C,0)))</f>
        <v>Industry Energy Efficiency Standards</v>
      </c>
      <c r="C1575" s="354" t="str">
        <f t="shared" si="53"/>
        <v>Percentage Improvement in Eqpt Efficiency Standards above BAU</v>
      </c>
      <c r="D1575" s="348" t="s">
        <v>830</v>
      </c>
      <c r="E1575" s="253" t="s">
        <v>863</v>
      </c>
      <c r="F1575" t="s">
        <v>831</v>
      </c>
      <c r="G1575" s="253" t="s">
        <v>864</v>
      </c>
      <c r="H1575" s="18">
        <v>1193</v>
      </c>
      <c r="I1575" s="367" t="s">
        <v>680</v>
      </c>
      <c r="J1575" s="368" t="str">
        <f>IF(ISBLANK(INDEX('Policy Characteristics'!D:D,MATCH($C1575,'Policy Characteristics'!$C:$C,0))),"",INDEX('Policy Characteristics'!D:D,MATCH($C1575,'Policy Characteristics'!$C:$C,0)))</f>
        <v>Industry Energy Efficiency Standards</v>
      </c>
      <c r="K1575" s="354" t="str">
        <f>IF(ISBLANK(INDEX('Policy Characteristics'!E:E,MATCH($C1575,'Policy Characteristics'!$C:$C,0))),"",INDEX('Policy Characteristics'!E:E,MATCH($C1575,'Policy Characteristics'!$C:$C,0)))</f>
        <v>indst efficiency standards</v>
      </c>
      <c r="L1575" s="222">
        <f>IF(ISBLANK(INDEX('Policy Characteristics'!F:F,MATCH($C1575,'Policy Characteristics'!$C:$C,0))),"",INDEX('Policy Characteristics'!F:F,MATCH($C1575,'Policy Characteristics'!$C:$C,0)))</f>
        <v>0</v>
      </c>
      <c r="M1575" s="222">
        <f>IF(ISBLANK(INDEX('Policy Characteristics'!G:G,MATCH($C1575,'Policy Characteristics'!$C:$C,0))),"",INDEX('Policy Characteristics'!G:G,MATCH($C1575,'Policy Characteristics'!$C:$C,0)))</f>
        <v>0.25</v>
      </c>
      <c r="N1575" s="222">
        <f>IF(ISBLANK(INDEX('Policy Characteristics'!H:H,MATCH($C1575,'Policy Characteristics'!$C:$C,0))),"",INDEX('Policy Characteristics'!H:H,MATCH($C1575,'Policy Characteristics'!$C:$C,0)))</f>
        <v>0.01</v>
      </c>
      <c r="O1575" s="354" t="str">
        <f>IF(ISBLANK(INDEX('Policy Characteristics'!I:I,MATCH($C1575,'Policy Characteristics'!$C:$C,0))),"",INDEX('Policy Characteristics'!I:I,MATCH($C1575,'Policy Characteristics'!$C:$C,0)))</f>
        <v>% reduction in energy use</v>
      </c>
      <c r="P1575" s="354" t="str">
        <f>IF(ISBLANK(INDEX('Policy Characteristics'!J:J,MATCH($C1575,'Policy Characteristics'!$C:$C,0))),"",INDEX('Policy Characteristics'!J:J,MATCH($C1575,'Policy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75" s="354" t="str">
        <f>IF(ISBLANK(INDEX('Policy Characteristics'!K:K,MATCH($C1575,'Policy Characteristics'!$C:$C,0))),"",INDEX('Policy Characteristics'!K:K,MATCH($C1575,'Policy Characteristics'!$C:$C,0)))</f>
        <v>industry-ag-main.html#eff-stds</v>
      </c>
      <c r="R1575" s="354" t="str">
        <f>IF(ISBLANK(INDEX('Policy Characteristics'!L:L,MATCH($C1575,'Policy Characteristics'!$C:$C,0))),"",INDEX('Policy Characteristics'!L:L,MATCH($C1575,'Policy Characteristics'!$C:$C,0)))</f>
        <v>industry-energy-efficiency-standards.html</v>
      </c>
    </row>
    <row r="1576" spans="1:18" s="354" customFormat="1" ht="19.899999999999999" customHeight="1">
      <c r="A1576" s="354" t="str">
        <f>IF(ISBLANK(INDEX('Policy Characteristics'!A:A,MATCH($C1576,'Policy Characteristics'!$C:$C,0))),"",INDEX('Policy Characteristics'!A:A,MATCH($C1576,'Policy Characteristics'!$C:$C,0)))</f>
        <v>Industry</v>
      </c>
      <c r="B1576" s="366" t="str">
        <f>IF(ISBLANK(INDEX('Policy Characteristics'!B:B,MATCH($C1576,'Policy Characteristics'!$C:$C,0))),"",INDEX('Policy Characteristics'!B:B,MATCH($C1576,'Policy Characteristics'!$C:$C,0)))</f>
        <v>Industry Energy Efficiency Standards</v>
      </c>
      <c r="C1576" s="354" t="str">
        <f t="shared" si="53"/>
        <v>Percentage Improvement in Eqpt Efficiency Standards above BAU</v>
      </c>
      <c r="D1576" s="348" t="s">
        <v>830</v>
      </c>
      <c r="E1576" s="253" t="s">
        <v>865</v>
      </c>
      <c r="F1576" t="s">
        <v>831</v>
      </c>
      <c r="G1576" s="253" t="s">
        <v>866</v>
      </c>
      <c r="H1576" s="18">
        <v>1194</v>
      </c>
      <c r="I1576" s="367" t="s">
        <v>680</v>
      </c>
      <c r="J1576" s="368" t="str">
        <f>IF(ISBLANK(INDEX('Policy Characteristics'!D:D,MATCH($C1576,'Policy Characteristics'!$C:$C,0))),"",INDEX('Policy Characteristics'!D:D,MATCH($C1576,'Policy Characteristics'!$C:$C,0)))</f>
        <v>Industry Energy Efficiency Standards</v>
      </c>
      <c r="K1576" s="354" t="str">
        <f>IF(ISBLANK(INDEX('Policy Characteristics'!E:E,MATCH($C1576,'Policy Characteristics'!$C:$C,0))),"",INDEX('Policy Characteristics'!E:E,MATCH($C1576,'Policy Characteristics'!$C:$C,0)))</f>
        <v>indst efficiency standards</v>
      </c>
      <c r="L1576" s="222">
        <f>IF(ISBLANK(INDEX('Policy Characteristics'!F:F,MATCH($C1576,'Policy Characteristics'!$C:$C,0))),"",INDEX('Policy Characteristics'!F:F,MATCH($C1576,'Policy Characteristics'!$C:$C,0)))</f>
        <v>0</v>
      </c>
      <c r="M1576" s="222">
        <f>IF(ISBLANK(INDEX('Policy Characteristics'!G:G,MATCH($C1576,'Policy Characteristics'!$C:$C,0))),"",INDEX('Policy Characteristics'!G:G,MATCH($C1576,'Policy Characteristics'!$C:$C,0)))</f>
        <v>0.25</v>
      </c>
      <c r="N1576" s="222">
        <f>IF(ISBLANK(INDEX('Policy Characteristics'!H:H,MATCH($C1576,'Policy Characteristics'!$C:$C,0))),"",INDEX('Policy Characteristics'!H:H,MATCH($C1576,'Policy Characteristics'!$C:$C,0)))</f>
        <v>0.01</v>
      </c>
      <c r="O1576" s="354" t="str">
        <f>IF(ISBLANK(INDEX('Policy Characteristics'!I:I,MATCH($C1576,'Policy Characteristics'!$C:$C,0))),"",INDEX('Policy Characteristics'!I:I,MATCH($C1576,'Policy Characteristics'!$C:$C,0)))</f>
        <v>% reduction in energy use</v>
      </c>
      <c r="P1576" s="354" t="str">
        <f>IF(ISBLANK(INDEX('Policy Characteristics'!J:J,MATCH($C1576,'Policy Characteristics'!$C:$C,0))),"",INDEX('Policy Characteristics'!J:J,MATCH($C1576,'Policy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76" s="354" t="str">
        <f>IF(ISBLANK(INDEX('Policy Characteristics'!K:K,MATCH($C1576,'Policy Characteristics'!$C:$C,0))),"",INDEX('Policy Characteristics'!K:K,MATCH($C1576,'Policy Characteristics'!$C:$C,0)))</f>
        <v>industry-ag-main.html#eff-stds</v>
      </c>
      <c r="R1576" s="354" t="str">
        <f>IF(ISBLANK(INDEX('Policy Characteristics'!L:L,MATCH($C1576,'Policy Characteristics'!$C:$C,0))),"",INDEX('Policy Characteristics'!L:L,MATCH($C1576,'Policy Characteristics'!$C:$C,0)))</f>
        <v>industry-energy-efficiency-standards.html</v>
      </c>
    </row>
    <row r="1577" spans="1:18" s="354" customFormat="1" ht="19.899999999999999" customHeight="1">
      <c r="A1577" s="354" t="str">
        <f>IF(ISBLANK(INDEX('Policy Characteristics'!A:A,MATCH($C1577,'Policy Characteristics'!$C:$C,0))),"",INDEX('Policy Characteristics'!A:A,MATCH($C1577,'Policy Characteristics'!$C:$C,0)))</f>
        <v>Industry</v>
      </c>
      <c r="B1577" s="366" t="str">
        <f>IF(ISBLANK(INDEX('Policy Characteristics'!B:B,MATCH($C1577,'Policy Characteristics'!$C:$C,0))),"",INDEX('Policy Characteristics'!B:B,MATCH($C1577,'Policy Characteristics'!$C:$C,0)))</f>
        <v>Industry Energy Efficiency Standards</v>
      </c>
      <c r="C1577" s="354" t="str">
        <f t="shared" si="53"/>
        <v>Percentage Improvement in Eqpt Efficiency Standards above BAU</v>
      </c>
      <c r="D1577" s="348" t="s">
        <v>830</v>
      </c>
      <c r="E1577" s="253" t="s">
        <v>867</v>
      </c>
      <c r="F1577" t="s">
        <v>831</v>
      </c>
      <c r="G1577" s="253" t="s">
        <v>868</v>
      </c>
      <c r="H1577" s="18">
        <v>1195</v>
      </c>
      <c r="I1577" s="367" t="s">
        <v>680</v>
      </c>
      <c r="J1577" s="368" t="str">
        <f>IF(ISBLANK(INDEX('Policy Characteristics'!D:D,MATCH($C1577,'Policy Characteristics'!$C:$C,0))),"",INDEX('Policy Characteristics'!D:D,MATCH($C1577,'Policy Characteristics'!$C:$C,0)))</f>
        <v>Industry Energy Efficiency Standards</v>
      </c>
      <c r="K1577" s="354" t="str">
        <f>IF(ISBLANK(INDEX('Policy Characteristics'!E:E,MATCH($C1577,'Policy Characteristics'!$C:$C,0))),"",INDEX('Policy Characteristics'!E:E,MATCH($C1577,'Policy Characteristics'!$C:$C,0)))</f>
        <v>indst efficiency standards</v>
      </c>
      <c r="L1577" s="222">
        <f>IF(ISBLANK(INDEX('Policy Characteristics'!F:F,MATCH($C1577,'Policy Characteristics'!$C:$C,0))),"",INDEX('Policy Characteristics'!F:F,MATCH($C1577,'Policy Characteristics'!$C:$C,0)))</f>
        <v>0</v>
      </c>
      <c r="M1577" s="222">
        <f>IF(ISBLANK(INDEX('Policy Characteristics'!G:G,MATCH($C1577,'Policy Characteristics'!$C:$C,0))),"",INDEX('Policy Characteristics'!G:G,MATCH($C1577,'Policy Characteristics'!$C:$C,0)))</f>
        <v>0.25</v>
      </c>
      <c r="N1577" s="222">
        <f>IF(ISBLANK(INDEX('Policy Characteristics'!H:H,MATCH($C1577,'Policy Characteristics'!$C:$C,0))),"",INDEX('Policy Characteristics'!H:H,MATCH($C1577,'Policy Characteristics'!$C:$C,0)))</f>
        <v>0.01</v>
      </c>
      <c r="O1577" s="354" t="str">
        <f>IF(ISBLANK(INDEX('Policy Characteristics'!I:I,MATCH($C1577,'Policy Characteristics'!$C:$C,0))),"",INDEX('Policy Characteristics'!I:I,MATCH($C1577,'Policy Characteristics'!$C:$C,0)))</f>
        <v>% reduction in energy use</v>
      </c>
      <c r="P1577" s="354" t="str">
        <f>IF(ISBLANK(INDEX('Policy Characteristics'!J:J,MATCH($C1577,'Policy Characteristics'!$C:$C,0))),"",INDEX('Policy Characteristics'!J:J,MATCH($C1577,'Policy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77" s="354" t="str">
        <f>IF(ISBLANK(INDEX('Policy Characteristics'!K:K,MATCH($C1577,'Policy Characteristics'!$C:$C,0))),"",INDEX('Policy Characteristics'!K:K,MATCH($C1577,'Policy Characteristics'!$C:$C,0)))</f>
        <v>industry-ag-main.html#eff-stds</v>
      </c>
      <c r="R1577" s="354" t="str">
        <f>IF(ISBLANK(INDEX('Policy Characteristics'!L:L,MATCH($C1577,'Policy Characteristics'!$C:$C,0))),"",INDEX('Policy Characteristics'!L:L,MATCH($C1577,'Policy Characteristics'!$C:$C,0)))</f>
        <v>industry-energy-efficiency-standards.html</v>
      </c>
    </row>
    <row r="1578" spans="1:18" s="354" customFormat="1" ht="19.899999999999999" customHeight="1">
      <c r="A1578" s="354" t="str">
        <f>IF(ISBLANK(INDEX('Policy Characteristics'!A:A,MATCH($C1578,'Policy Characteristics'!$C:$C,0))),"",INDEX('Policy Characteristics'!A:A,MATCH($C1578,'Policy Characteristics'!$C:$C,0)))</f>
        <v>Industry</v>
      </c>
      <c r="B1578" s="366" t="str">
        <f>IF(ISBLANK(INDEX('Policy Characteristics'!B:B,MATCH($C1578,'Policy Characteristics'!$C:$C,0))),"",INDEX('Policy Characteristics'!B:B,MATCH($C1578,'Policy Characteristics'!$C:$C,0)))</f>
        <v>Industry Energy Efficiency Standards</v>
      </c>
      <c r="C1578" s="354" t="str">
        <f t="shared" si="53"/>
        <v>Percentage Improvement in Eqpt Efficiency Standards above BAU</v>
      </c>
      <c r="D1578" s="348" t="s">
        <v>830</v>
      </c>
      <c r="E1578" s="253" t="s">
        <v>869</v>
      </c>
      <c r="F1578" t="s">
        <v>831</v>
      </c>
      <c r="G1578" s="253" t="s">
        <v>870</v>
      </c>
      <c r="H1578" s="18">
        <v>1196</v>
      </c>
      <c r="I1578" s="367" t="s">
        <v>680</v>
      </c>
      <c r="J1578" s="368" t="str">
        <f>IF(ISBLANK(INDEX('Policy Characteristics'!D:D,MATCH($C1578,'Policy Characteristics'!$C:$C,0))),"",INDEX('Policy Characteristics'!D:D,MATCH($C1578,'Policy Characteristics'!$C:$C,0)))</f>
        <v>Industry Energy Efficiency Standards</v>
      </c>
      <c r="K1578" s="354" t="str">
        <f>IF(ISBLANK(INDEX('Policy Characteristics'!E:E,MATCH($C1578,'Policy Characteristics'!$C:$C,0))),"",INDEX('Policy Characteristics'!E:E,MATCH($C1578,'Policy Characteristics'!$C:$C,0)))</f>
        <v>indst efficiency standards</v>
      </c>
      <c r="L1578" s="222">
        <f>IF(ISBLANK(INDEX('Policy Characteristics'!F:F,MATCH($C1578,'Policy Characteristics'!$C:$C,0))),"",INDEX('Policy Characteristics'!F:F,MATCH($C1578,'Policy Characteristics'!$C:$C,0)))</f>
        <v>0</v>
      </c>
      <c r="M1578" s="222">
        <f>IF(ISBLANK(INDEX('Policy Characteristics'!G:G,MATCH($C1578,'Policy Characteristics'!$C:$C,0))),"",INDEX('Policy Characteristics'!G:G,MATCH($C1578,'Policy Characteristics'!$C:$C,0)))</f>
        <v>0.25</v>
      </c>
      <c r="N1578" s="222">
        <f>IF(ISBLANK(INDEX('Policy Characteristics'!H:H,MATCH($C1578,'Policy Characteristics'!$C:$C,0))),"",INDEX('Policy Characteristics'!H:H,MATCH($C1578,'Policy Characteristics'!$C:$C,0)))</f>
        <v>0.01</v>
      </c>
      <c r="O1578" s="354" t="str">
        <f>IF(ISBLANK(INDEX('Policy Characteristics'!I:I,MATCH($C1578,'Policy Characteristics'!$C:$C,0))),"",INDEX('Policy Characteristics'!I:I,MATCH($C1578,'Policy Characteristics'!$C:$C,0)))</f>
        <v>% reduction in energy use</v>
      </c>
      <c r="P1578" s="354" t="str">
        <f>IF(ISBLANK(INDEX('Policy Characteristics'!J:J,MATCH($C1578,'Policy Characteristics'!$C:$C,0))),"",INDEX('Policy Characteristics'!J:J,MATCH($C1578,'Policy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78" s="354" t="str">
        <f>IF(ISBLANK(INDEX('Policy Characteristics'!K:K,MATCH($C1578,'Policy Characteristics'!$C:$C,0))),"",INDEX('Policy Characteristics'!K:K,MATCH($C1578,'Policy Characteristics'!$C:$C,0)))</f>
        <v>industry-ag-main.html#eff-stds</v>
      </c>
      <c r="R1578" s="354" t="str">
        <f>IF(ISBLANK(INDEX('Policy Characteristics'!L:L,MATCH($C1578,'Policy Characteristics'!$C:$C,0))),"",INDEX('Policy Characteristics'!L:L,MATCH($C1578,'Policy Characteristics'!$C:$C,0)))</f>
        <v>industry-energy-efficiency-standards.html</v>
      </c>
    </row>
    <row r="1579" spans="1:18" s="354" customFormat="1" ht="19.899999999999999" customHeight="1">
      <c r="A1579" s="354" t="str">
        <f>IF(ISBLANK(INDEX('Policy Characteristics'!A:A,MATCH($C1579,'Policy Characteristics'!$C:$C,0))),"",INDEX('Policy Characteristics'!A:A,MATCH($C1579,'Policy Characteristics'!$C:$C,0)))</f>
        <v>Industry</v>
      </c>
      <c r="B1579" s="366" t="str">
        <f>IF(ISBLANK(INDEX('Policy Characteristics'!B:B,MATCH($C1579,'Policy Characteristics'!$C:$C,0))),"",INDEX('Policy Characteristics'!B:B,MATCH($C1579,'Policy Characteristics'!$C:$C,0)))</f>
        <v>Industry Energy Efficiency Standards</v>
      </c>
      <c r="C1579" s="354" t="str">
        <f t="shared" si="53"/>
        <v>Percentage Improvement in Eqpt Efficiency Standards above BAU</v>
      </c>
      <c r="D1579" s="348" t="s">
        <v>830</v>
      </c>
      <c r="E1579" s="253" t="s">
        <v>871</v>
      </c>
      <c r="F1579" t="s">
        <v>831</v>
      </c>
      <c r="G1579" s="253" t="s">
        <v>872</v>
      </c>
      <c r="H1579" s="18">
        <v>1197</v>
      </c>
      <c r="I1579" s="367" t="s">
        <v>680</v>
      </c>
      <c r="J1579" s="368" t="str">
        <f>IF(ISBLANK(INDEX('Policy Characteristics'!D:D,MATCH($C1579,'Policy Characteristics'!$C:$C,0))),"",INDEX('Policy Characteristics'!D:D,MATCH($C1579,'Policy Characteristics'!$C:$C,0)))</f>
        <v>Industry Energy Efficiency Standards</v>
      </c>
      <c r="K1579" s="354" t="str">
        <f>IF(ISBLANK(INDEX('Policy Characteristics'!E:E,MATCH($C1579,'Policy Characteristics'!$C:$C,0))),"",INDEX('Policy Characteristics'!E:E,MATCH($C1579,'Policy Characteristics'!$C:$C,0)))</f>
        <v>indst efficiency standards</v>
      </c>
      <c r="L1579" s="222">
        <f>IF(ISBLANK(INDEX('Policy Characteristics'!F:F,MATCH($C1579,'Policy Characteristics'!$C:$C,0))),"",INDEX('Policy Characteristics'!F:F,MATCH($C1579,'Policy Characteristics'!$C:$C,0)))</f>
        <v>0</v>
      </c>
      <c r="M1579" s="222">
        <f>IF(ISBLANK(INDEX('Policy Characteristics'!G:G,MATCH($C1579,'Policy Characteristics'!$C:$C,0))),"",INDEX('Policy Characteristics'!G:G,MATCH($C1579,'Policy Characteristics'!$C:$C,0)))</f>
        <v>0.25</v>
      </c>
      <c r="N1579" s="222">
        <f>IF(ISBLANK(INDEX('Policy Characteristics'!H:H,MATCH($C1579,'Policy Characteristics'!$C:$C,0))),"",INDEX('Policy Characteristics'!H:H,MATCH($C1579,'Policy Characteristics'!$C:$C,0)))</f>
        <v>0.01</v>
      </c>
      <c r="O1579" s="354" t="str">
        <f>IF(ISBLANK(INDEX('Policy Characteristics'!I:I,MATCH($C1579,'Policy Characteristics'!$C:$C,0))),"",INDEX('Policy Characteristics'!I:I,MATCH($C1579,'Policy Characteristics'!$C:$C,0)))</f>
        <v>% reduction in energy use</v>
      </c>
      <c r="P1579" s="354" t="str">
        <f>IF(ISBLANK(INDEX('Policy Characteristics'!J:J,MATCH($C1579,'Policy Characteristics'!$C:$C,0))),"",INDEX('Policy Characteristics'!J:J,MATCH($C1579,'Policy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79" s="354" t="str">
        <f>IF(ISBLANK(INDEX('Policy Characteristics'!K:K,MATCH($C1579,'Policy Characteristics'!$C:$C,0))),"",INDEX('Policy Characteristics'!K:K,MATCH($C1579,'Policy Characteristics'!$C:$C,0)))</f>
        <v>industry-ag-main.html#eff-stds</v>
      </c>
      <c r="R1579" s="354" t="str">
        <f>IF(ISBLANK(INDEX('Policy Characteristics'!L:L,MATCH($C1579,'Policy Characteristics'!$C:$C,0))),"",INDEX('Policy Characteristics'!L:L,MATCH($C1579,'Policy Characteristics'!$C:$C,0)))</f>
        <v>industry-energy-efficiency-standards.html</v>
      </c>
    </row>
    <row r="1580" spans="1:18" s="354" customFormat="1" ht="19.899999999999999" customHeight="1">
      <c r="A1580" s="354" t="str">
        <f>IF(ISBLANK(INDEX('Policy Characteristics'!A:A,MATCH($C1580,'Policy Characteristics'!$C:$C,0))),"",INDEX('Policy Characteristics'!A:A,MATCH($C1580,'Policy Characteristics'!$C:$C,0)))</f>
        <v>Industry</v>
      </c>
      <c r="B1580" s="366" t="str">
        <f>IF(ISBLANK(INDEX('Policy Characteristics'!B:B,MATCH($C1580,'Policy Characteristics'!$C:$C,0))),"",INDEX('Policy Characteristics'!B:B,MATCH($C1580,'Policy Characteristics'!$C:$C,0)))</f>
        <v>Industry Energy Efficiency Standards</v>
      </c>
      <c r="C1580" s="354" t="str">
        <f t="shared" si="53"/>
        <v>Percentage Improvement in Eqpt Efficiency Standards above BAU</v>
      </c>
      <c r="D1580" s="348" t="s">
        <v>832</v>
      </c>
      <c r="E1580" s="253" t="s">
        <v>853</v>
      </c>
      <c r="F1580" t="s">
        <v>833</v>
      </c>
      <c r="G1580" s="253" t="s">
        <v>854</v>
      </c>
      <c r="H1580" s="18">
        <v>1198</v>
      </c>
      <c r="I1580" s="367" t="s">
        <v>670</v>
      </c>
      <c r="J1580" s="368" t="str">
        <f>IF(ISBLANK(INDEX('Policy Characteristics'!D:D,MATCH($C1580,'Policy Characteristics'!$C:$C,0))),"",INDEX('Policy Characteristics'!D:D,MATCH($C1580,'Policy Characteristics'!$C:$C,0)))</f>
        <v>Industry Energy Efficiency Standards</v>
      </c>
      <c r="K1580" s="354" t="str">
        <f>IF(ISBLANK(INDEX('Policy Characteristics'!E:E,MATCH($C1580,'Policy Characteristics'!$C:$C,0))),"",INDEX('Policy Characteristics'!E:E,MATCH($C1580,'Policy Characteristics'!$C:$C,0)))</f>
        <v>indst efficiency standards</v>
      </c>
      <c r="L1580" s="222">
        <f>IF(ISBLANK(INDEX('Policy Characteristics'!F:F,MATCH($C1580,'Policy Characteristics'!$C:$C,0))),"",INDEX('Policy Characteristics'!F:F,MATCH($C1580,'Policy Characteristics'!$C:$C,0)))</f>
        <v>0</v>
      </c>
      <c r="M1580" s="222">
        <f>IF(ISBLANK(INDEX('Policy Characteristics'!G:G,MATCH($C1580,'Policy Characteristics'!$C:$C,0))),"",INDEX('Policy Characteristics'!G:G,MATCH($C1580,'Policy Characteristics'!$C:$C,0)))</f>
        <v>0.25</v>
      </c>
      <c r="N1580" s="222">
        <f>IF(ISBLANK(INDEX('Policy Characteristics'!H:H,MATCH($C1580,'Policy Characteristics'!$C:$C,0))),"",INDEX('Policy Characteristics'!H:H,MATCH($C1580,'Policy Characteristics'!$C:$C,0)))</f>
        <v>0.01</v>
      </c>
      <c r="O1580" s="354" t="str">
        <f>IF(ISBLANK(INDEX('Policy Characteristics'!I:I,MATCH($C1580,'Policy Characteristics'!$C:$C,0))),"",INDEX('Policy Characteristics'!I:I,MATCH($C1580,'Policy Characteristics'!$C:$C,0)))</f>
        <v>% reduction in energy use</v>
      </c>
      <c r="P1580" s="354" t="str">
        <f>IF(ISBLANK(INDEX('Policy Characteristics'!J:J,MATCH($C1580,'Policy Characteristics'!$C:$C,0))),"",INDEX('Policy Characteristics'!J:J,MATCH($C1580,'Policy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80" s="354" t="str">
        <f>IF(ISBLANK(INDEX('Policy Characteristics'!K:K,MATCH($C1580,'Policy Characteristics'!$C:$C,0))),"",INDEX('Policy Characteristics'!K:K,MATCH($C1580,'Policy Characteristics'!$C:$C,0)))</f>
        <v>industry-ag-main.html#eff-stds</v>
      </c>
      <c r="R1580" s="354" t="str">
        <f>IF(ISBLANK(INDEX('Policy Characteristics'!L:L,MATCH($C1580,'Policy Characteristics'!$C:$C,0))),"",INDEX('Policy Characteristics'!L:L,MATCH($C1580,'Policy Characteristics'!$C:$C,0)))</f>
        <v>industry-energy-efficiency-standards.html</v>
      </c>
    </row>
    <row r="1581" spans="1:18" s="354" customFormat="1" ht="19.899999999999999" customHeight="1">
      <c r="A1581" s="354" t="str">
        <f>IF(ISBLANK(INDEX('Policy Characteristics'!A:A,MATCH($C1581,'Policy Characteristics'!$C:$C,0))),"",INDEX('Policy Characteristics'!A:A,MATCH($C1581,'Policy Characteristics'!$C:$C,0)))</f>
        <v>Industry</v>
      </c>
      <c r="B1581" s="366" t="str">
        <f>IF(ISBLANK(INDEX('Policy Characteristics'!B:B,MATCH($C1581,'Policy Characteristics'!$C:$C,0))),"",INDEX('Policy Characteristics'!B:B,MATCH($C1581,'Policy Characteristics'!$C:$C,0)))</f>
        <v>Industry Energy Efficiency Standards</v>
      </c>
      <c r="C1581" s="354" t="str">
        <f t="shared" si="53"/>
        <v>Percentage Improvement in Eqpt Efficiency Standards above BAU</v>
      </c>
      <c r="D1581" s="348" t="s">
        <v>832</v>
      </c>
      <c r="E1581" s="253" t="s">
        <v>855</v>
      </c>
      <c r="F1581" t="s">
        <v>833</v>
      </c>
      <c r="G1581" s="253" t="s">
        <v>856</v>
      </c>
      <c r="H1581" s="18">
        <v>1199</v>
      </c>
      <c r="I1581" s="367" t="s">
        <v>680</v>
      </c>
      <c r="J1581" s="368" t="str">
        <f>IF(ISBLANK(INDEX('Policy Characteristics'!D:D,MATCH($C1581,'Policy Characteristics'!$C:$C,0))),"",INDEX('Policy Characteristics'!D:D,MATCH($C1581,'Policy Characteristics'!$C:$C,0)))</f>
        <v>Industry Energy Efficiency Standards</v>
      </c>
      <c r="K1581" s="354" t="str">
        <f>IF(ISBLANK(INDEX('Policy Characteristics'!E:E,MATCH($C1581,'Policy Characteristics'!$C:$C,0))),"",INDEX('Policy Characteristics'!E:E,MATCH($C1581,'Policy Characteristics'!$C:$C,0)))</f>
        <v>indst efficiency standards</v>
      </c>
      <c r="L1581" s="222">
        <f>IF(ISBLANK(INDEX('Policy Characteristics'!F:F,MATCH($C1581,'Policy Characteristics'!$C:$C,0))),"",INDEX('Policy Characteristics'!F:F,MATCH($C1581,'Policy Characteristics'!$C:$C,0)))</f>
        <v>0</v>
      </c>
      <c r="M1581" s="222">
        <f>IF(ISBLANK(INDEX('Policy Characteristics'!G:G,MATCH($C1581,'Policy Characteristics'!$C:$C,0))),"",INDEX('Policy Characteristics'!G:G,MATCH($C1581,'Policy Characteristics'!$C:$C,0)))</f>
        <v>0.25</v>
      </c>
      <c r="N1581" s="222">
        <f>IF(ISBLANK(INDEX('Policy Characteristics'!H:H,MATCH($C1581,'Policy Characteristics'!$C:$C,0))),"",INDEX('Policy Characteristics'!H:H,MATCH($C1581,'Policy Characteristics'!$C:$C,0)))</f>
        <v>0.01</v>
      </c>
      <c r="O1581" s="354" t="str">
        <f>IF(ISBLANK(INDEX('Policy Characteristics'!I:I,MATCH($C1581,'Policy Characteristics'!$C:$C,0))),"",INDEX('Policy Characteristics'!I:I,MATCH($C1581,'Policy Characteristics'!$C:$C,0)))</f>
        <v>% reduction in energy use</v>
      </c>
      <c r="P1581" s="354" t="str">
        <f>IF(ISBLANK(INDEX('Policy Characteristics'!J:J,MATCH($C1581,'Policy Characteristics'!$C:$C,0))),"",INDEX('Policy Characteristics'!J:J,MATCH($C1581,'Policy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81" s="354" t="str">
        <f>IF(ISBLANK(INDEX('Policy Characteristics'!K:K,MATCH($C1581,'Policy Characteristics'!$C:$C,0))),"",INDEX('Policy Characteristics'!K:K,MATCH($C1581,'Policy Characteristics'!$C:$C,0)))</f>
        <v>industry-ag-main.html#eff-stds</v>
      </c>
      <c r="R1581" s="354" t="str">
        <f>IF(ISBLANK(INDEX('Policy Characteristics'!L:L,MATCH($C1581,'Policy Characteristics'!$C:$C,0))),"",INDEX('Policy Characteristics'!L:L,MATCH($C1581,'Policy Characteristics'!$C:$C,0)))</f>
        <v>industry-energy-efficiency-standards.html</v>
      </c>
    </row>
    <row r="1582" spans="1:18" s="354" customFormat="1" ht="19.899999999999999" customHeight="1">
      <c r="A1582" s="354" t="str">
        <f>IF(ISBLANK(INDEX('Policy Characteristics'!A:A,MATCH($C1582,'Policy Characteristics'!$C:$C,0))),"",INDEX('Policy Characteristics'!A:A,MATCH($C1582,'Policy Characteristics'!$C:$C,0)))</f>
        <v>Industry</v>
      </c>
      <c r="B1582" s="366" t="str">
        <f>IF(ISBLANK(INDEX('Policy Characteristics'!B:B,MATCH($C1582,'Policy Characteristics'!$C:$C,0))),"",INDEX('Policy Characteristics'!B:B,MATCH($C1582,'Policy Characteristics'!$C:$C,0)))</f>
        <v>Industry Energy Efficiency Standards</v>
      </c>
      <c r="C1582" s="354" t="str">
        <f t="shared" si="53"/>
        <v>Percentage Improvement in Eqpt Efficiency Standards above BAU</v>
      </c>
      <c r="D1582" s="348" t="s">
        <v>832</v>
      </c>
      <c r="E1582" s="253" t="s">
        <v>857</v>
      </c>
      <c r="F1582" t="s">
        <v>833</v>
      </c>
      <c r="G1582" s="253" t="s">
        <v>858</v>
      </c>
      <c r="H1582" s="18">
        <v>1200</v>
      </c>
      <c r="I1582" s="367" t="s">
        <v>670</v>
      </c>
      <c r="J1582" s="368" t="str">
        <f>IF(ISBLANK(INDEX('Policy Characteristics'!D:D,MATCH($C1582,'Policy Characteristics'!$C:$C,0))),"",INDEX('Policy Characteristics'!D:D,MATCH($C1582,'Policy Characteristics'!$C:$C,0)))</f>
        <v>Industry Energy Efficiency Standards</v>
      </c>
      <c r="K1582" s="354" t="str">
        <f>IF(ISBLANK(INDEX('Policy Characteristics'!E:E,MATCH($C1582,'Policy Characteristics'!$C:$C,0))),"",INDEX('Policy Characteristics'!E:E,MATCH($C1582,'Policy Characteristics'!$C:$C,0)))</f>
        <v>indst efficiency standards</v>
      </c>
      <c r="L1582" s="222">
        <f>IF(ISBLANK(INDEX('Policy Characteristics'!F:F,MATCH($C1582,'Policy Characteristics'!$C:$C,0))),"",INDEX('Policy Characteristics'!F:F,MATCH($C1582,'Policy Characteristics'!$C:$C,0)))</f>
        <v>0</v>
      </c>
      <c r="M1582" s="222">
        <f>IF(ISBLANK(INDEX('Policy Characteristics'!G:G,MATCH($C1582,'Policy Characteristics'!$C:$C,0))),"",INDEX('Policy Characteristics'!G:G,MATCH($C1582,'Policy Characteristics'!$C:$C,0)))</f>
        <v>0.25</v>
      </c>
      <c r="N1582" s="222">
        <f>IF(ISBLANK(INDEX('Policy Characteristics'!H:H,MATCH($C1582,'Policy Characteristics'!$C:$C,0))),"",INDEX('Policy Characteristics'!H:H,MATCH($C1582,'Policy Characteristics'!$C:$C,0)))</f>
        <v>0.01</v>
      </c>
      <c r="O1582" s="354" t="str">
        <f>IF(ISBLANK(INDEX('Policy Characteristics'!I:I,MATCH($C1582,'Policy Characteristics'!$C:$C,0))),"",INDEX('Policy Characteristics'!I:I,MATCH($C1582,'Policy Characteristics'!$C:$C,0)))</f>
        <v>% reduction in energy use</v>
      </c>
      <c r="P1582" s="354" t="str">
        <f>IF(ISBLANK(INDEX('Policy Characteristics'!J:J,MATCH($C1582,'Policy Characteristics'!$C:$C,0))),"",INDEX('Policy Characteristics'!J:J,MATCH($C1582,'Policy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82" s="354" t="str">
        <f>IF(ISBLANK(INDEX('Policy Characteristics'!K:K,MATCH($C1582,'Policy Characteristics'!$C:$C,0))),"",INDEX('Policy Characteristics'!K:K,MATCH($C1582,'Policy Characteristics'!$C:$C,0)))</f>
        <v>industry-ag-main.html#eff-stds</v>
      </c>
      <c r="R1582" s="354" t="str">
        <f>IF(ISBLANK(INDEX('Policy Characteristics'!L:L,MATCH($C1582,'Policy Characteristics'!$C:$C,0))),"",INDEX('Policy Characteristics'!L:L,MATCH($C1582,'Policy Characteristics'!$C:$C,0)))</f>
        <v>industry-energy-efficiency-standards.html</v>
      </c>
    </row>
    <row r="1583" spans="1:18" s="354" customFormat="1" ht="19.899999999999999" customHeight="1">
      <c r="A1583" s="354" t="str">
        <f>IF(ISBLANK(INDEX('Policy Characteristics'!A:A,MATCH($C1583,'Policy Characteristics'!$C:$C,0))),"",INDEX('Policy Characteristics'!A:A,MATCH($C1583,'Policy Characteristics'!$C:$C,0)))</f>
        <v>Industry</v>
      </c>
      <c r="B1583" s="366" t="str">
        <f>IF(ISBLANK(INDEX('Policy Characteristics'!B:B,MATCH($C1583,'Policy Characteristics'!$C:$C,0))),"",INDEX('Policy Characteristics'!B:B,MATCH($C1583,'Policy Characteristics'!$C:$C,0)))</f>
        <v>Industry Energy Efficiency Standards</v>
      </c>
      <c r="C1583" s="354" t="str">
        <f t="shared" si="53"/>
        <v>Percentage Improvement in Eqpt Efficiency Standards above BAU</v>
      </c>
      <c r="D1583" s="348" t="s">
        <v>832</v>
      </c>
      <c r="E1583" s="253" t="s">
        <v>859</v>
      </c>
      <c r="F1583" t="s">
        <v>833</v>
      </c>
      <c r="G1583" s="253" t="s">
        <v>860</v>
      </c>
      <c r="H1583" s="18">
        <v>1201</v>
      </c>
      <c r="I1583" s="367" t="s">
        <v>680</v>
      </c>
      <c r="J1583" s="368" t="str">
        <f>IF(ISBLANK(INDEX('Policy Characteristics'!D:D,MATCH($C1583,'Policy Characteristics'!$C:$C,0))),"",INDEX('Policy Characteristics'!D:D,MATCH($C1583,'Policy Characteristics'!$C:$C,0)))</f>
        <v>Industry Energy Efficiency Standards</v>
      </c>
      <c r="K1583" s="354" t="str">
        <f>IF(ISBLANK(INDEX('Policy Characteristics'!E:E,MATCH($C1583,'Policy Characteristics'!$C:$C,0))),"",INDEX('Policy Characteristics'!E:E,MATCH($C1583,'Policy Characteristics'!$C:$C,0)))</f>
        <v>indst efficiency standards</v>
      </c>
      <c r="L1583" s="222">
        <f>IF(ISBLANK(INDEX('Policy Characteristics'!F:F,MATCH($C1583,'Policy Characteristics'!$C:$C,0))),"",INDEX('Policy Characteristics'!F:F,MATCH($C1583,'Policy Characteristics'!$C:$C,0)))</f>
        <v>0</v>
      </c>
      <c r="M1583" s="222">
        <f>IF(ISBLANK(INDEX('Policy Characteristics'!G:G,MATCH($C1583,'Policy Characteristics'!$C:$C,0))),"",INDEX('Policy Characteristics'!G:G,MATCH($C1583,'Policy Characteristics'!$C:$C,0)))</f>
        <v>0.25</v>
      </c>
      <c r="N1583" s="222">
        <f>IF(ISBLANK(INDEX('Policy Characteristics'!H:H,MATCH($C1583,'Policy Characteristics'!$C:$C,0))),"",INDEX('Policy Characteristics'!H:H,MATCH($C1583,'Policy Characteristics'!$C:$C,0)))</f>
        <v>0.01</v>
      </c>
      <c r="O1583" s="354" t="str">
        <f>IF(ISBLANK(INDEX('Policy Characteristics'!I:I,MATCH($C1583,'Policy Characteristics'!$C:$C,0))),"",INDEX('Policy Characteristics'!I:I,MATCH($C1583,'Policy Characteristics'!$C:$C,0)))</f>
        <v>% reduction in energy use</v>
      </c>
      <c r="P1583" s="354" t="str">
        <f>IF(ISBLANK(INDEX('Policy Characteristics'!J:J,MATCH($C1583,'Policy Characteristics'!$C:$C,0))),"",INDEX('Policy Characteristics'!J:J,MATCH($C1583,'Policy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83" s="354" t="str">
        <f>IF(ISBLANK(INDEX('Policy Characteristics'!K:K,MATCH($C1583,'Policy Characteristics'!$C:$C,0))),"",INDEX('Policy Characteristics'!K:K,MATCH($C1583,'Policy Characteristics'!$C:$C,0)))</f>
        <v>industry-ag-main.html#eff-stds</v>
      </c>
      <c r="R1583" s="354" t="str">
        <f>IF(ISBLANK(INDEX('Policy Characteristics'!L:L,MATCH($C1583,'Policy Characteristics'!$C:$C,0))),"",INDEX('Policy Characteristics'!L:L,MATCH($C1583,'Policy Characteristics'!$C:$C,0)))</f>
        <v>industry-energy-efficiency-standards.html</v>
      </c>
    </row>
    <row r="1584" spans="1:18" s="354" customFormat="1" ht="19.899999999999999" customHeight="1">
      <c r="A1584" s="354" t="str">
        <f>IF(ISBLANK(INDEX('Policy Characteristics'!A:A,MATCH($C1584,'Policy Characteristics'!$C:$C,0))),"",INDEX('Policy Characteristics'!A:A,MATCH($C1584,'Policy Characteristics'!$C:$C,0)))</f>
        <v>Industry</v>
      </c>
      <c r="B1584" s="366" t="str">
        <f>IF(ISBLANK(INDEX('Policy Characteristics'!B:B,MATCH($C1584,'Policy Characteristics'!$C:$C,0))),"",INDEX('Policy Characteristics'!B:B,MATCH($C1584,'Policy Characteristics'!$C:$C,0)))</f>
        <v>Industry Energy Efficiency Standards</v>
      </c>
      <c r="C1584" s="354" t="str">
        <f t="shared" si="53"/>
        <v>Percentage Improvement in Eqpt Efficiency Standards above BAU</v>
      </c>
      <c r="D1584" s="348" t="s">
        <v>832</v>
      </c>
      <c r="E1584" s="253" t="s">
        <v>861</v>
      </c>
      <c r="F1584" t="s">
        <v>833</v>
      </c>
      <c r="G1584" s="253" t="s">
        <v>862</v>
      </c>
      <c r="H1584" s="18">
        <v>1202</v>
      </c>
      <c r="I1584" s="367" t="s">
        <v>670</v>
      </c>
      <c r="J1584" s="368" t="str">
        <f>IF(ISBLANK(INDEX('Policy Characteristics'!D:D,MATCH($C1584,'Policy Characteristics'!$C:$C,0))),"",INDEX('Policy Characteristics'!D:D,MATCH($C1584,'Policy Characteristics'!$C:$C,0)))</f>
        <v>Industry Energy Efficiency Standards</v>
      </c>
      <c r="K1584" s="354" t="str">
        <f>IF(ISBLANK(INDEX('Policy Characteristics'!E:E,MATCH($C1584,'Policy Characteristics'!$C:$C,0))),"",INDEX('Policy Characteristics'!E:E,MATCH($C1584,'Policy Characteristics'!$C:$C,0)))</f>
        <v>indst efficiency standards</v>
      </c>
      <c r="L1584" s="222">
        <f>IF(ISBLANK(INDEX('Policy Characteristics'!F:F,MATCH($C1584,'Policy Characteristics'!$C:$C,0))),"",INDEX('Policy Characteristics'!F:F,MATCH($C1584,'Policy Characteristics'!$C:$C,0)))</f>
        <v>0</v>
      </c>
      <c r="M1584" s="222">
        <f>IF(ISBLANK(INDEX('Policy Characteristics'!G:G,MATCH($C1584,'Policy Characteristics'!$C:$C,0))),"",INDEX('Policy Characteristics'!G:G,MATCH($C1584,'Policy Characteristics'!$C:$C,0)))</f>
        <v>0.25</v>
      </c>
      <c r="N1584" s="222">
        <f>IF(ISBLANK(INDEX('Policy Characteristics'!H:H,MATCH($C1584,'Policy Characteristics'!$C:$C,0))),"",INDEX('Policy Characteristics'!H:H,MATCH($C1584,'Policy Characteristics'!$C:$C,0)))</f>
        <v>0.01</v>
      </c>
      <c r="O1584" s="354" t="str">
        <f>IF(ISBLANK(INDEX('Policy Characteristics'!I:I,MATCH($C1584,'Policy Characteristics'!$C:$C,0))),"",INDEX('Policy Characteristics'!I:I,MATCH($C1584,'Policy Characteristics'!$C:$C,0)))</f>
        <v>% reduction in energy use</v>
      </c>
      <c r="P1584" s="354" t="str">
        <f>IF(ISBLANK(INDEX('Policy Characteristics'!J:J,MATCH($C1584,'Policy Characteristics'!$C:$C,0))),"",INDEX('Policy Characteristics'!J:J,MATCH($C1584,'Policy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84" s="354" t="str">
        <f>IF(ISBLANK(INDEX('Policy Characteristics'!K:K,MATCH($C1584,'Policy Characteristics'!$C:$C,0))),"",INDEX('Policy Characteristics'!K:K,MATCH($C1584,'Policy Characteristics'!$C:$C,0)))</f>
        <v>industry-ag-main.html#eff-stds</v>
      </c>
      <c r="R1584" s="354" t="str">
        <f>IF(ISBLANK(INDEX('Policy Characteristics'!L:L,MATCH($C1584,'Policy Characteristics'!$C:$C,0))),"",INDEX('Policy Characteristics'!L:L,MATCH($C1584,'Policy Characteristics'!$C:$C,0)))</f>
        <v>industry-energy-efficiency-standards.html</v>
      </c>
    </row>
    <row r="1585" spans="1:18" s="354" customFormat="1" ht="19.899999999999999" customHeight="1">
      <c r="A1585" s="354" t="str">
        <f>IF(ISBLANK(INDEX('Policy Characteristics'!A:A,MATCH($C1585,'Policy Characteristics'!$C:$C,0))),"",INDEX('Policy Characteristics'!A:A,MATCH($C1585,'Policy Characteristics'!$C:$C,0)))</f>
        <v>Industry</v>
      </c>
      <c r="B1585" s="366" t="str">
        <f>IF(ISBLANK(INDEX('Policy Characteristics'!B:B,MATCH($C1585,'Policy Characteristics'!$C:$C,0))),"",INDEX('Policy Characteristics'!B:B,MATCH($C1585,'Policy Characteristics'!$C:$C,0)))</f>
        <v>Industry Energy Efficiency Standards</v>
      </c>
      <c r="C1585" s="354" t="str">
        <f t="shared" si="53"/>
        <v>Percentage Improvement in Eqpt Efficiency Standards above BAU</v>
      </c>
      <c r="D1585" s="348" t="s">
        <v>832</v>
      </c>
      <c r="E1585" s="253" t="s">
        <v>863</v>
      </c>
      <c r="F1585" t="s">
        <v>833</v>
      </c>
      <c r="G1585" s="253" t="s">
        <v>864</v>
      </c>
      <c r="H1585" s="18">
        <v>1203</v>
      </c>
      <c r="I1585" s="367" t="s">
        <v>680</v>
      </c>
      <c r="J1585" s="368" t="str">
        <f>IF(ISBLANK(INDEX('Policy Characteristics'!D:D,MATCH($C1585,'Policy Characteristics'!$C:$C,0))),"",INDEX('Policy Characteristics'!D:D,MATCH($C1585,'Policy Characteristics'!$C:$C,0)))</f>
        <v>Industry Energy Efficiency Standards</v>
      </c>
      <c r="K1585" s="354" t="str">
        <f>IF(ISBLANK(INDEX('Policy Characteristics'!E:E,MATCH($C1585,'Policy Characteristics'!$C:$C,0))),"",INDEX('Policy Characteristics'!E:E,MATCH($C1585,'Policy Characteristics'!$C:$C,0)))</f>
        <v>indst efficiency standards</v>
      </c>
      <c r="L1585" s="222">
        <f>IF(ISBLANK(INDEX('Policy Characteristics'!F:F,MATCH($C1585,'Policy Characteristics'!$C:$C,0))),"",INDEX('Policy Characteristics'!F:F,MATCH($C1585,'Policy Characteristics'!$C:$C,0)))</f>
        <v>0</v>
      </c>
      <c r="M1585" s="222">
        <f>IF(ISBLANK(INDEX('Policy Characteristics'!G:G,MATCH($C1585,'Policy Characteristics'!$C:$C,0))),"",INDEX('Policy Characteristics'!G:G,MATCH($C1585,'Policy Characteristics'!$C:$C,0)))</f>
        <v>0.25</v>
      </c>
      <c r="N1585" s="222">
        <f>IF(ISBLANK(INDEX('Policy Characteristics'!H:H,MATCH($C1585,'Policy Characteristics'!$C:$C,0))),"",INDEX('Policy Characteristics'!H:H,MATCH($C1585,'Policy Characteristics'!$C:$C,0)))</f>
        <v>0.01</v>
      </c>
      <c r="O1585" s="354" t="str">
        <f>IF(ISBLANK(INDEX('Policy Characteristics'!I:I,MATCH($C1585,'Policy Characteristics'!$C:$C,0))),"",INDEX('Policy Characteristics'!I:I,MATCH($C1585,'Policy Characteristics'!$C:$C,0)))</f>
        <v>% reduction in energy use</v>
      </c>
      <c r="P1585" s="354" t="str">
        <f>IF(ISBLANK(INDEX('Policy Characteristics'!J:J,MATCH($C1585,'Policy Characteristics'!$C:$C,0))),"",INDEX('Policy Characteristics'!J:J,MATCH($C1585,'Policy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85" s="354" t="str">
        <f>IF(ISBLANK(INDEX('Policy Characteristics'!K:K,MATCH($C1585,'Policy Characteristics'!$C:$C,0))),"",INDEX('Policy Characteristics'!K:K,MATCH($C1585,'Policy Characteristics'!$C:$C,0)))</f>
        <v>industry-ag-main.html#eff-stds</v>
      </c>
      <c r="R1585" s="354" t="str">
        <f>IF(ISBLANK(INDEX('Policy Characteristics'!L:L,MATCH($C1585,'Policy Characteristics'!$C:$C,0))),"",INDEX('Policy Characteristics'!L:L,MATCH($C1585,'Policy Characteristics'!$C:$C,0)))</f>
        <v>industry-energy-efficiency-standards.html</v>
      </c>
    </row>
    <row r="1586" spans="1:18" s="354" customFormat="1" ht="19.899999999999999" customHeight="1">
      <c r="A1586" s="354" t="str">
        <f>IF(ISBLANK(INDEX('Policy Characteristics'!A:A,MATCH($C1586,'Policy Characteristics'!$C:$C,0))),"",INDEX('Policy Characteristics'!A:A,MATCH($C1586,'Policy Characteristics'!$C:$C,0)))</f>
        <v>Industry</v>
      </c>
      <c r="B1586" s="366" t="str">
        <f>IF(ISBLANK(INDEX('Policy Characteristics'!B:B,MATCH($C1586,'Policy Characteristics'!$C:$C,0))),"",INDEX('Policy Characteristics'!B:B,MATCH($C1586,'Policy Characteristics'!$C:$C,0)))</f>
        <v>Industry Energy Efficiency Standards</v>
      </c>
      <c r="C1586" s="354" t="str">
        <f t="shared" si="53"/>
        <v>Percentage Improvement in Eqpt Efficiency Standards above BAU</v>
      </c>
      <c r="D1586" s="348" t="s">
        <v>832</v>
      </c>
      <c r="E1586" s="253" t="s">
        <v>865</v>
      </c>
      <c r="F1586" t="s">
        <v>833</v>
      </c>
      <c r="G1586" s="253" t="s">
        <v>866</v>
      </c>
      <c r="H1586" s="18">
        <v>1204</v>
      </c>
      <c r="I1586" s="367" t="s">
        <v>680</v>
      </c>
      <c r="J1586" s="368" t="str">
        <f>IF(ISBLANK(INDEX('Policy Characteristics'!D:D,MATCH($C1586,'Policy Characteristics'!$C:$C,0))),"",INDEX('Policy Characteristics'!D:D,MATCH($C1586,'Policy Characteristics'!$C:$C,0)))</f>
        <v>Industry Energy Efficiency Standards</v>
      </c>
      <c r="K1586" s="354" t="str">
        <f>IF(ISBLANK(INDEX('Policy Characteristics'!E:E,MATCH($C1586,'Policy Characteristics'!$C:$C,0))),"",INDEX('Policy Characteristics'!E:E,MATCH($C1586,'Policy Characteristics'!$C:$C,0)))</f>
        <v>indst efficiency standards</v>
      </c>
      <c r="L1586" s="222">
        <f>IF(ISBLANK(INDEX('Policy Characteristics'!F:F,MATCH($C1586,'Policy Characteristics'!$C:$C,0))),"",INDEX('Policy Characteristics'!F:F,MATCH($C1586,'Policy Characteristics'!$C:$C,0)))</f>
        <v>0</v>
      </c>
      <c r="M1586" s="222">
        <f>IF(ISBLANK(INDEX('Policy Characteristics'!G:G,MATCH($C1586,'Policy Characteristics'!$C:$C,0))),"",INDEX('Policy Characteristics'!G:G,MATCH($C1586,'Policy Characteristics'!$C:$C,0)))</f>
        <v>0.25</v>
      </c>
      <c r="N1586" s="222">
        <f>IF(ISBLANK(INDEX('Policy Characteristics'!H:H,MATCH($C1586,'Policy Characteristics'!$C:$C,0))),"",INDEX('Policy Characteristics'!H:H,MATCH($C1586,'Policy Characteristics'!$C:$C,0)))</f>
        <v>0.01</v>
      </c>
      <c r="O1586" s="354" t="str">
        <f>IF(ISBLANK(INDEX('Policy Characteristics'!I:I,MATCH($C1586,'Policy Characteristics'!$C:$C,0))),"",INDEX('Policy Characteristics'!I:I,MATCH($C1586,'Policy Characteristics'!$C:$C,0)))</f>
        <v>% reduction in energy use</v>
      </c>
      <c r="P1586" s="354" t="str">
        <f>IF(ISBLANK(INDEX('Policy Characteristics'!J:J,MATCH($C1586,'Policy Characteristics'!$C:$C,0))),"",INDEX('Policy Characteristics'!J:J,MATCH($C1586,'Policy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86" s="354" t="str">
        <f>IF(ISBLANK(INDEX('Policy Characteristics'!K:K,MATCH($C1586,'Policy Characteristics'!$C:$C,0))),"",INDEX('Policy Characteristics'!K:K,MATCH($C1586,'Policy Characteristics'!$C:$C,0)))</f>
        <v>industry-ag-main.html#eff-stds</v>
      </c>
      <c r="R1586" s="354" t="str">
        <f>IF(ISBLANK(INDEX('Policy Characteristics'!L:L,MATCH($C1586,'Policy Characteristics'!$C:$C,0))),"",INDEX('Policy Characteristics'!L:L,MATCH($C1586,'Policy Characteristics'!$C:$C,0)))</f>
        <v>industry-energy-efficiency-standards.html</v>
      </c>
    </row>
    <row r="1587" spans="1:18" s="354" customFormat="1" ht="19.899999999999999" customHeight="1">
      <c r="A1587" s="354" t="str">
        <f>IF(ISBLANK(INDEX('Policy Characteristics'!A:A,MATCH($C1587,'Policy Characteristics'!$C:$C,0))),"",INDEX('Policy Characteristics'!A:A,MATCH($C1587,'Policy Characteristics'!$C:$C,0)))</f>
        <v>Industry</v>
      </c>
      <c r="B1587" s="366" t="str">
        <f>IF(ISBLANK(INDEX('Policy Characteristics'!B:B,MATCH($C1587,'Policy Characteristics'!$C:$C,0))),"",INDEX('Policy Characteristics'!B:B,MATCH($C1587,'Policy Characteristics'!$C:$C,0)))</f>
        <v>Industry Energy Efficiency Standards</v>
      </c>
      <c r="C1587" s="354" t="str">
        <f t="shared" si="53"/>
        <v>Percentage Improvement in Eqpt Efficiency Standards above BAU</v>
      </c>
      <c r="D1587" s="348" t="s">
        <v>832</v>
      </c>
      <c r="E1587" s="253" t="s">
        <v>867</v>
      </c>
      <c r="F1587" t="s">
        <v>833</v>
      </c>
      <c r="G1587" s="253" t="s">
        <v>868</v>
      </c>
      <c r="H1587" s="18">
        <v>1205</v>
      </c>
      <c r="I1587" s="367" t="s">
        <v>670</v>
      </c>
      <c r="J1587" s="368" t="str">
        <f>IF(ISBLANK(INDEX('Policy Characteristics'!D:D,MATCH($C1587,'Policy Characteristics'!$C:$C,0))),"",INDEX('Policy Characteristics'!D:D,MATCH($C1587,'Policy Characteristics'!$C:$C,0)))</f>
        <v>Industry Energy Efficiency Standards</v>
      </c>
      <c r="K1587" s="354" t="str">
        <f>IF(ISBLANK(INDEX('Policy Characteristics'!E:E,MATCH($C1587,'Policy Characteristics'!$C:$C,0))),"",INDEX('Policy Characteristics'!E:E,MATCH($C1587,'Policy Characteristics'!$C:$C,0)))</f>
        <v>indst efficiency standards</v>
      </c>
      <c r="L1587" s="222">
        <f>IF(ISBLANK(INDEX('Policy Characteristics'!F:F,MATCH($C1587,'Policy Characteristics'!$C:$C,0))),"",INDEX('Policy Characteristics'!F:F,MATCH($C1587,'Policy Characteristics'!$C:$C,0)))</f>
        <v>0</v>
      </c>
      <c r="M1587" s="222">
        <f>IF(ISBLANK(INDEX('Policy Characteristics'!G:G,MATCH($C1587,'Policy Characteristics'!$C:$C,0))),"",INDEX('Policy Characteristics'!G:G,MATCH($C1587,'Policy Characteristics'!$C:$C,0)))</f>
        <v>0.25</v>
      </c>
      <c r="N1587" s="222">
        <f>IF(ISBLANK(INDEX('Policy Characteristics'!H:H,MATCH($C1587,'Policy Characteristics'!$C:$C,0))),"",INDEX('Policy Characteristics'!H:H,MATCH($C1587,'Policy Characteristics'!$C:$C,0)))</f>
        <v>0.01</v>
      </c>
      <c r="O1587" s="354" t="str">
        <f>IF(ISBLANK(INDEX('Policy Characteristics'!I:I,MATCH($C1587,'Policy Characteristics'!$C:$C,0))),"",INDEX('Policy Characteristics'!I:I,MATCH($C1587,'Policy Characteristics'!$C:$C,0)))</f>
        <v>% reduction in energy use</v>
      </c>
      <c r="P1587" s="354" t="str">
        <f>IF(ISBLANK(INDEX('Policy Characteristics'!J:J,MATCH($C1587,'Policy Characteristics'!$C:$C,0))),"",INDEX('Policy Characteristics'!J:J,MATCH($C1587,'Policy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87" s="354" t="str">
        <f>IF(ISBLANK(INDEX('Policy Characteristics'!K:K,MATCH($C1587,'Policy Characteristics'!$C:$C,0))),"",INDEX('Policy Characteristics'!K:K,MATCH($C1587,'Policy Characteristics'!$C:$C,0)))</f>
        <v>industry-ag-main.html#eff-stds</v>
      </c>
      <c r="R1587" s="354" t="str">
        <f>IF(ISBLANK(INDEX('Policy Characteristics'!L:L,MATCH($C1587,'Policy Characteristics'!$C:$C,0))),"",INDEX('Policy Characteristics'!L:L,MATCH($C1587,'Policy Characteristics'!$C:$C,0)))</f>
        <v>industry-energy-efficiency-standards.html</v>
      </c>
    </row>
    <row r="1588" spans="1:18" s="354" customFormat="1" ht="19.899999999999999" customHeight="1">
      <c r="A1588" s="354" t="str">
        <f>IF(ISBLANK(INDEX('Policy Characteristics'!A:A,MATCH($C1588,'Policy Characteristics'!$C:$C,0))),"",INDEX('Policy Characteristics'!A:A,MATCH($C1588,'Policy Characteristics'!$C:$C,0)))</f>
        <v>Industry</v>
      </c>
      <c r="B1588" s="366" t="str">
        <f>IF(ISBLANK(INDEX('Policy Characteristics'!B:B,MATCH($C1588,'Policy Characteristics'!$C:$C,0))),"",INDEX('Policy Characteristics'!B:B,MATCH($C1588,'Policy Characteristics'!$C:$C,0)))</f>
        <v>Industry Energy Efficiency Standards</v>
      </c>
      <c r="C1588" s="354" t="str">
        <f t="shared" si="53"/>
        <v>Percentage Improvement in Eqpt Efficiency Standards above BAU</v>
      </c>
      <c r="D1588" s="348" t="s">
        <v>832</v>
      </c>
      <c r="E1588" s="253" t="s">
        <v>869</v>
      </c>
      <c r="F1588" t="s">
        <v>833</v>
      </c>
      <c r="G1588" s="253" t="s">
        <v>870</v>
      </c>
      <c r="H1588" s="18">
        <v>1206</v>
      </c>
      <c r="I1588" s="367" t="s">
        <v>670</v>
      </c>
      <c r="J1588" s="368" t="str">
        <f>IF(ISBLANK(INDEX('Policy Characteristics'!D:D,MATCH($C1588,'Policy Characteristics'!$C:$C,0))),"",INDEX('Policy Characteristics'!D:D,MATCH($C1588,'Policy Characteristics'!$C:$C,0)))</f>
        <v>Industry Energy Efficiency Standards</v>
      </c>
      <c r="K1588" s="354" t="str">
        <f>IF(ISBLANK(INDEX('Policy Characteristics'!E:E,MATCH($C1588,'Policy Characteristics'!$C:$C,0))),"",INDEX('Policy Characteristics'!E:E,MATCH($C1588,'Policy Characteristics'!$C:$C,0)))</f>
        <v>indst efficiency standards</v>
      </c>
      <c r="L1588" s="222">
        <f>IF(ISBLANK(INDEX('Policy Characteristics'!F:F,MATCH($C1588,'Policy Characteristics'!$C:$C,0))),"",INDEX('Policy Characteristics'!F:F,MATCH($C1588,'Policy Characteristics'!$C:$C,0)))</f>
        <v>0</v>
      </c>
      <c r="M1588" s="222">
        <f>IF(ISBLANK(INDEX('Policy Characteristics'!G:G,MATCH($C1588,'Policy Characteristics'!$C:$C,0))),"",INDEX('Policy Characteristics'!G:G,MATCH($C1588,'Policy Characteristics'!$C:$C,0)))</f>
        <v>0.25</v>
      </c>
      <c r="N1588" s="222">
        <f>IF(ISBLANK(INDEX('Policy Characteristics'!H:H,MATCH($C1588,'Policy Characteristics'!$C:$C,0))),"",INDEX('Policy Characteristics'!H:H,MATCH($C1588,'Policy Characteristics'!$C:$C,0)))</f>
        <v>0.01</v>
      </c>
      <c r="O1588" s="354" t="str">
        <f>IF(ISBLANK(INDEX('Policy Characteristics'!I:I,MATCH($C1588,'Policy Characteristics'!$C:$C,0))),"",INDEX('Policy Characteristics'!I:I,MATCH($C1588,'Policy Characteristics'!$C:$C,0)))</f>
        <v>% reduction in energy use</v>
      </c>
      <c r="P1588" s="354" t="str">
        <f>IF(ISBLANK(INDEX('Policy Characteristics'!J:J,MATCH($C1588,'Policy Characteristics'!$C:$C,0))),"",INDEX('Policy Characteristics'!J:J,MATCH($C1588,'Policy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88" s="354" t="str">
        <f>IF(ISBLANK(INDEX('Policy Characteristics'!K:K,MATCH($C1588,'Policy Characteristics'!$C:$C,0))),"",INDEX('Policy Characteristics'!K:K,MATCH($C1588,'Policy Characteristics'!$C:$C,0)))</f>
        <v>industry-ag-main.html#eff-stds</v>
      </c>
      <c r="R1588" s="354" t="str">
        <f>IF(ISBLANK(INDEX('Policy Characteristics'!L:L,MATCH($C1588,'Policy Characteristics'!$C:$C,0))),"",INDEX('Policy Characteristics'!L:L,MATCH($C1588,'Policy Characteristics'!$C:$C,0)))</f>
        <v>industry-energy-efficiency-standards.html</v>
      </c>
    </row>
    <row r="1589" spans="1:18" s="354" customFormat="1" ht="19.899999999999999" customHeight="1">
      <c r="A1589" s="354" t="str">
        <f>IF(ISBLANK(INDEX('Policy Characteristics'!A:A,MATCH($C1589,'Policy Characteristics'!$C:$C,0))),"",INDEX('Policy Characteristics'!A:A,MATCH($C1589,'Policy Characteristics'!$C:$C,0)))</f>
        <v>Industry</v>
      </c>
      <c r="B1589" s="366" t="str">
        <f>IF(ISBLANK(INDEX('Policy Characteristics'!B:B,MATCH($C1589,'Policy Characteristics'!$C:$C,0))),"",INDEX('Policy Characteristics'!B:B,MATCH($C1589,'Policy Characteristics'!$C:$C,0)))</f>
        <v>Industry Energy Efficiency Standards</v>
      </c>
      <c r="C1589" s="354" t="str">
        <f t="shared" si="53"/>
        <v>Percentage Improvement in Eqpt Efficiency Standards above BAU</v>
      </c>
      <c r="D1589" s="348" t="s">
        <v>832</v>
      </c>
      <c r="E1589" s="253" t="s">
        <v>871</v>
      </c>
      <c r="F1589" t="s">
        <v>833</v>
      </c>
      <c r="G1589" s="253" t="s">
        <v>872</v>
      </c>
      <c r="H1589" s="18">
        <v>1207</v>
      </c>
      <c r="I1589" s="367" t="s">
        <v>680</v>
      </c>
      <c r="J1589" s="368" t="str">
        <f>IF(ISBLANK(INDEX('Policy Characteristics'!D:D,MATCH($C1589,'Policy Characteristics'!$C:$C,0))),"",INDEX('Policy Characteristics'!D:D,MATCH($C1589,'Policy Characteristics'!$C:$C,0)))</f>
        <v>Industry Energy Efficiency Standards</v>
      </c>
      <c r="K1589" s="354" t="str">
        <f>IF(ISBLANK(INDEX('Policy Characteristics'!E:E,MATCH($C1589,'Policy Characteristics'!$C:$C,0))),"",INDEX('Policy Characteristics'!E:E,MATCH($C1589,'Policy Characteristics'!$C:$C,0)))</f>
        <v>indst efficiency standards</v>
      </c>
      <c r="L1589" s="222">
        <f>IF(ISBLANK(INDEX('Policy Characteristics'!F:F,MATCH($C1589,'Policy Characteristics'!$C:$C,0))),"",INDEX('Policy Characteristics'!F:F,MATCH($C1589,'Policy Characteristics'!$C:$C,0)))</f>
        <v>0</v>
      </c>
      <c r="M1589" s="222">
        <f>IF(ISBLANK(INDEX('Policy Characteristics'!G:G,MATCH($C1589,'Policy Characteristics'!$C:$C,0))),"",INDEX('Policy Characteristics'!G:G,MATCH($C1589,'Policy Characteristics'!$C:$C,0)))</f>
        <v>0.25</v>
      </c>
      <c r="N1589" s="222">
        <f>IF(ISBLANK(INDEX('Policy Characteristics'!H:H,MATCH($C1589,'Policy Characteristics'!$C:$C,0))),"",INDEX('Policy Characteristics'!H:H,MATCH($C1589,'Policy Characteristics'!$C:$C,0)))</f>
        <v>0.01</v>
      </c>
      <c r="O1589" s="354" t="str">
        <f>IF(ISBLANK(INDEX('Policy Characteristics'!I:I,MATCH($C1589,'Policy Characteristics'!$C:$C,0))),"",INDEX('Policy Characteristics'!I:I,MATCH($C1589,'Policy Characteristics'!$C:$C,0)))</f>
        <v>% reduction in energy use</v>
      </c>
      <c r="P1589" s="354" t="str">
        <f>IF(ISBLANK(INDEX('Policy Characteristics'!J:J,MATCH($C1589,'Policy Characteristics'!$C:$C,0))),"",INDEX('Policy Characteristics'!J:J,MATCH($C1589,'Policy Characteristics'!$C:$C,0)))</f>
        <v>**Description:** This policy reduces fuel consumption by the selected industry by increasing the efficiency of industrial equipment through stronger standards. The value set for this lever (e.g., '10%') represents the target percentage reduction in overall industrial fuel use in that sector, and the model calculates this as a proportional increase in energy efficiency.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89" s="354" t="str">
        <f>IF(ISBLANK(INDEX('Policy Characteristics'!K:K,MATCH($C1589,'Policy Characteristics'!$C:$C,0))),"",INDEX('Policy Characteristics'!K:K,MATCH($C1589,'Policy Characteristics'!$C:$C,0)))</f>
        <v>industry-ag-main.html#eff-stds</v>
      </c>
      <c r="R1589" s="354" t="str">
        <f>IF(ISBLANK(INDEX('Policy Characteristics'!L:L,MATCH($C1589,'Policy Characteristics'!$C:$C,0))),"",INDEX('Policy Characteristics'!L:L,MATCH($C1589,'Policy Characteristics'!$C:$C,0)))</f>
        <v>industry-energy-efficiency-standards.html</v>
      </c>
    </row>
    <row r="1590" spans="1:18" s="354" customFormat="1" ht="19.899999999999999" customHeight="1">
      <c r="A1590" s="354" t="str">
        <f>IF(ISBLANK(INDEX('Policy Characteristics'!A:A,MATCH($C1590,'Policy Characteristics'!$C:$C,0))),"",INDEX('Policy Characteristics'!A:A,MATCH($C1590,'Policy Characteristics'!$C:$C,0)))</f>
        <v>Industry</v>
      </c>
      <c r="B1590" s="366" t="str">
        <f>IF(ISBLANK(INDEX('Policy Characteristics'!B:B,MATCH($C1590,'Policy Characteristics'!$C:$C,0))),"",INDEX('Policy Characteristics'!B:B,MATCH($C1590,'Policy Characteristics'!$C:$C,0)))</f>
        <v>Material Efficiency, Longevity, &amp; Re-Use</v>
      </c>
      <c r="C1590" t="s">
        <v>414</v>
      </c>
      <c r="D1590" s="381" t="s">
        <v>808</v>
      </c>
      <c r="E1590" s="253"/>
      <c r="F1590" s="374" t="s">
        <v>809</v>
      </c>
      <c r="H1590" s="41">
        <v>429</v>
      </c>
      <c r="I1590" s="382" t="s">
        <v>670</v>
      </c>
      <c r="J1590" s="368" t="str">
        <f>IF(ISBLANK(INDEX('Policy Characteristics'!D:D,MATCH($C1590,'Policy Characteristics'!$C:$C,0))),"",INDEX('Policy Characteristics'!D:D,MATCH($C1590,'Policy Characteristics'!$C:$C,0)))</f>
        <v>Material Efficiency, Longevity, &amp; Re-Use</v>
      </c>
      <c r="K1590" s="354" t="str">
        <f>IF(ISBLANK(INDEX('Policy Characteristics'!E:E,MATCH($C1590,'Policy Characteristics'!$C:$C,0))),"",INDEX('Policy Characteristics'!E:E,MATCH($C1590,'Policy Characteristics'!$C:$C,0)))</f>
        <v>indst reduce nonenergy product demand</v>
      </c>
      <c r="L1590" s="222">
        <f>IF(ISBLANK(INDEX('Policy Characteristics'!F:F,MATCH($C1590,'Policy Characteristics'!$C:$C,0))),"",INDEX('Policy Characteristics'!F:F,MATCH($C1590,'Policy Characteristics'!$C:$C,0)))</f>
        <v>0</v>
      </c>
      <c r="M1590" s="222">
        <f>IF(ISBLANK(INDEX('Policy Characteristics'!G:G,MATCH($C1590,'Policy Characteristics'!$C:$C,0))),"",INDEX('Policy Characteristics'!G:G,MATCH($C1590,'Policy Characteristics'!$C:$C,0)))</f>
        <v>1</v>
      </c>
      <c r="N1590" s="222">
        <f>IF(ISBLANK(INDEX('Policy Characteristics'!H:H,MATCH($C1590,'Policy Characteristics'!$C:$C,0))),"",INDEX('Policy Characteristics'!H:H,MATCH($C1590,'Policy Characteristics'!$C:$C,0)))</f>
        <v>0.01</v>
      </c>
      <c r="O1590" s="354" t="str">
        <f>IF(ISBLANK(INDEX('Policy Characteristics'!I:I,MATCH($C1590,'Policy Characteristics'!$C:$C,0))),"",INDEX('Policy Characteristics'!I:I,MATCH($C1590,'Policy Characteristics'!$C:$C,0)))</f>
        <v>% demand reduction</v>
      </c>
      <c r="P1590" s="354" t="str">
        <f>IF(ISBLANK(INDEX('Policy Characteristics'!J:J,MATCH($C1590,'Policy Characteristics'!$C:$C,0))),"",INDEX('Policy Characteristics'!J:J,MATCH($C1590,'Policy Characteristics'!$C:$C,0)))</f>
        <v>**Description:** This is a comprehensive Resource and Material Efficiency Policy designed to reduce the overall product and service demand across various industry categories. The value set for this lever represents the target percentage reduction in the Industry Category's product and service demand resulting from these efficiency measures. The policy achieves this demand reduction by promoting techniques that increase the efficiency of resource use and extend product/infrastructure longevity.//**Guidance for setting values**//**-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Water and Waste:** The value set for this lever represents the target percentage reduction in the Industry Category's product demand. This policy reduces demand for water treatment and waste management services through techniques such as water conservation, reduction in disposable packaging, requirements for greater product longevity, greater repair and re-use of products, and increased recycling and composting. The majority of energy use and emissions from the water and waste sector are a result of water treatment, not solid waste management. Non-agriculture uses, including lawn irrigation and in-home use, may be able to achieve similar savings through improved practices and fixtures.</v>
      </c>
      <c r="Q1590" s="354" t="str">
        <f>IF(ISBLANK(INDEX('Policy Characteristics'!K:K,MATCH($C1590,'Policy Characteristics'!$C:$C,0))),"",INDEX('Policy Characteristics'!K:K,MATCH($C1590,'Policy Characteristics'!$C:$C,0)))</f>
        <v/>
      </c>
      <c r="R1590" s="354" t="str">
        <f>IF(ISBLANK(INDEX('Policy Characteristics'!L:L,MATCH($C1590,'Policy Characteristics'!$C:$C,0))),"",INDEX('Policy Characteristics'!L:L,MATCH($C1590,'Policy Characteristics'!$C:$C,0)))</f>
        <v>material-efficiency-longevity-reuse.html</v>
      </c>
    </row>
    <row r="1591" spans="1:18" s="354" customFormat="1" ht="19.899999999999999" customHeight="1">
      <c r="A1591" s="354" t="str">
        <f>IF(ISBLANK(INDEX('Policy Characteristics'!A:A,MATCH($C1591,'Policy Characteristics'!$C:$C,0))),"",INDEX('Policy Characteristics'!A:A,MATCH($C1591,'Policy Characteristics'!$C:$C,0)))</f>
        <v>Industry</v>
      </c>
      <c r="B1591" s="366" t="str">
        <f>IF(ISBLANK(INDEX('Policy Characteristics'!B:B,MATCH($C1591,'Policy Characteristics'!$C:$C,0))),"",INDEX('Policy Characteristics'!B:B,MATCH($C1591,'Policy Characteristics'!$C:$C,0)))</f>
        <v>Material Efficiency, Longevity, &amp; Re-Use</v>
      </c>
      <c r="C1591" s="354" t="str">
        <f t="shared" ref="C1591" si="54">C$1590</f>
        <v>Percent Reduction in Nonenergy Nonagriculture Industry Product Demand</v>
      </c>
      <c r="D1591" s="381" t="s">
        <v>810</v>
      </c>
      <c r="E1591" s="253"/>
      <c r="F1591" t="s">
        <v>811</v>
      </c>
      <c r="H1591" s="41">
        <v>430</v>
      </c>
      <c r="I1591" s="382" t="s">
        <v>670</v>
      </c>
      <c r="J1591" s="368" t="str">
        <f>IF(ISBLANK(INDEX('Policy Characteristics'!D:D,MATCH($C1591,'Policy Characteristics'!$C:$C,0))),"",INDEX('Policy Characteristics'!D:D,MATCH($C1591,'Policy Characteristics'!$C:$C,0)))</f>
        <v>Material Efficiency, Longevity, &amp; Re-Use</v>
      </c>
      <c r="K1591" s="354" t="str">
        <f>IF(ISBLANK(INDEX('Policy Characteristics'!E:E,MATCH($C1591,'Policy Characteristics'!$C:$C,0))),"",INDEX('Policy Characteristics'!E:E,MATCH($C1591,'Policy Characteristics'!$C:$C,0)))</f>
        <v>indst reduce nonenergy product demand</v>
      </c>
      <c r="L1591" s="222">
        <f>IF(ISBLANK(INDEX('Policy Characteristics'!F:F,MATCH($C1591,'Policy Characteristics'!$C:$C,0))),"",INDEX('Policy Characteristics'!F:F,MATCH($C1591,'Policy Characteristics'!$C:$C,0)))</f>
        <v>0</v>
      </c>
      <c r="M1591" s="222">
        <f>IF(ISBLANK(INDEX('Policy Characteristics'!G:G,MATCH($C1591,'Policy Characteristics'!$C:$C,0))),"",INDEX('Policy Characteristics'!G:G,MATCH($C1591,'Policy Characteristics'!$C:$C,0)))</f>
        <v>1</v>
      </c>
      <c r="N1591" s="222">
        <f>IF(ISBLANK(INDEX('Policy Characteristics'!H:H,MATCH($C1591,'Policy Characteristics'!$C:$C,0))),"",INDEX('Policy Characteristics'!H:H,MATCH($C1591,'Policy Characteristics'!$C:$C,0)))</f>
        <v>0.01</v>
      </c>
      <c r="O1591" s="354" t="str">
        <f>IF(ISBLANK(INDEX('Policy Characteristics'!I:I,MATCH($C1591,'Policy Characteristics'!$C:$C,0))),"",INDEX('Policy Characteristics'!I:I,MATCH($C1591,'Policy Characteristics'!$C:$C,0)))</f>
        <v>% demand reduction</v>
      </c>
      <c r="P1591" s="354" t="str">
        <f>IF(ISBLANK(INDEX('Policy Characteristics'!J:J,MATCH($C1591,'Policy Characteristics'!$C:$C,0))),"",INDEX('Policy Characteristics'!J:J,MATCH($C1591,'Policy Characteristics'!$C:$C,0)))</f>
        <v>**Description:** This is a comprehensive Resource and Material Efficiency Policy designed to reduce the overall product and service demand across various industry categories. The value set for this lever represents the target percentage reduction in the Industry Category's product and service demand resulting from these efficiency measures. The policy achieves this demand reduction by promoting techniques that increase the efficiency of resource use and extend product/infrastructure longevity.//**Guidance for setting values**//**-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Water and Waste:** The value set for this lever represents the target percentage reduction in the Industry Category's product demand. This policy reduces demand for water treatment and waste management services through techniques such as water conservation, reduction in disposable packaging, requirements for greater product longevity, greater repair and re-use of products, and increased recycling and composting. The majority of energy use and emissions from the water and waste sector are a result of water treatment, not solid waste management. Non-agriculture uses, including lawn irrigation and in-home use, may be able to achieve similar savings through improved practices and fixtures.</v>
      </c>
      <c r="Q1591" s="354" t="str">
        <f>IF(ISBLANK(INDEX('Policy Characteristics'!K:K,MATCH($C1591,'Policy Characteristics'!$C:$C,0))),"",INDEX('Policy Characteristics'!K:K,MATCH($C1591,'Policy Characteristics'!$C:$C,0)))</f>
        <v/>
      </c>
      <c r="R1591" s="354" t="str">
        <f>IF(ISBLANK(INDEX('Policy Characteristics'!L:L,MATCH($C1591,'Policy Characteristics'!$C:$C,0))),"",INDEX('Policy Characteristics'!L:L,MATCH($C1591,'Policy Characteristics'!$C:$C,0)))</f>
        <v>material-efficiency-longevity-reuse.html</v>
      </c>
    </row>
    <row r="1592" spans="1:18" s="354" customFormat="1" ht="19.899999999999999" customHeight="1">
      <c r="A1592" s="354" t="str">
        <f>IF(ISBLANK(INDEX('Policy Characteristics'!A:A,MATCH($C1592,'Policy Characteristics'!$C:$C,0))),"",INDEX('Policy Characteristics'!A:A,MATCH($C1592,'Policy Characteristics'!$C:$C,0)))</f>
        <v>Industry</v>
      </c>
      <c r="B1592" s="366" t="str">
        <f>IF(ISBLANK(INDEX('Policy Characteristics'!B:B,MATCH($C1592,'Policy Characteristics'!$C:$C,0))),"",INDEX('Policy Characteristics'!B:B,MATCH($C1592,'Policy Characteristics'!$C:$C,0)))</f>
        <v>Material Efficiency, Longevity, &amp; Re-Use</v>
      </c>
      <c r="C1592" s="354" t="str">
        <f t="shared" ref="C1592" si="55">C$1590</f>
        <v>Percent Reduction in Nonenergy Nonagriculture Industry Product Demand</v>
      </c>
      <c r="D1592" s="381" t="s">
        <v>830</v>
      </c>
      <c r="E1592" s="253"/>
      <c r="F1592" t="s">
        <v>831</v>
      </c>
      <c r="H1592" s="41">
        <v>432</v>
      </c>
      <c r="I1592" s="380" t="s">
        <v>670</v>
      </c>
      <c r="J1592" s="368" t="str">
        <f>IF(ISBLANK(INDEX('Policy Characteristics'!D:D,MATCH($C1592,'Policy Characteristics'!$C:$C,0))),"",INDEX('Policy Characteristics'!D:D,MATCH($C1592,'Policy Characteristics'!$C:$C,0)))</f>
        <v>Material Efficiency, Longevity, &amp; Re-Use</v>
      </c>
      <c r="K1592" s="354" t="str">
        <f>IF(ISBLANK(INDEX('Policy Characteristics'!E:E,MATCH($C1592,'Policy Characteristics'!$C:$C,0))),"",INDEX('Policy Characteristics'!E:E,MATCH($C1592,'Policy Characteristics'!$C:$C,0)))</f>
        <v>indst reduce nonenergy product demand</v>
      </c>
      <c r="L1592" s="222">
        <f>IF(ISBLANK(INDEX('Policy Characteristics'!F:F,MATCH($C1592,'Policy Characteristics'!$C:$C,0))),"",INDEX('Policy Characteristics'!F:F,MATCH($C1592,'Policy Characteristics'!$C:$C,0)))</f>
        <v>0</v>
      </c>
      <c r="M1592" s="222">
        <f>IF(ISBLANK(INDEX('Policy Characteristics'!G:G,MATCH($C1592,'Policy Characteristics'!$C:$C,0))),"",INDEX('Policy Characteristics'!G:G,MATCH($C1592,'Policy Characteristics'!$C:$C,0)))</f>
        <v>1</v>
      </c>
      <c r="N1592" s="222">
        <f>IF(ISBLANK(INDEX('Policy Characteristics'!H:H,MATCH($C1592,'Policy Characteristics'!$C:$C,0))),"",INDEX('Policy Characteristics'!H:H,MATCH($C1592,'Policy Characteristics'!$C:$C,0)))</f>
        <v>0.01</v>
      </c>
      <c r="O1592" s="354" t="str">
        <f>IF(ISBLANK(INDEX('Policy Characteristics'!I:I,MATCH($C1592,'Policy Characteristics'!$C:$C,0))),"",INDEX('Policy Characteristics'!I:I,MATCH($C1592,'Policy Characteristics'!$C:$C,0)))</f>
        <v>% demand reduction</v>
      </c>
      <c r="P1592" s="354" t="str">
        <f>IF(ISBLANK(INDEX('Policy Characteristics'!J:J,MATCH($C1592,'Policy Characteristics'!$C:$C,0))),"",INDEX('Policy Characteristics'!J:J,MATCH($C1592,'Policy Characteristics'!$C:$C,0)))</f>
        <v>**Description:** This is a comprehensive Resource and Material Efficiency Policy designed to reduce the overall product and service demand across various industry categories. The value set for this lever represents the target percentage reduction in the Industry Category's product and service demand resulting from these efficiency measures. The policy achieves this demand reduction by promoting techniques that increase the efficiency of resource use and extend product/infrastructure longevity.//**Guidance for setting values**//**-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Water and Waste:** The value set for this lever represents the target percentage reduction in the Industry Category's product demand. This policy reduces demand for water treatment and waste management services through techniques such as water conservation, reduction in disposable packaging, requirements for greater product longevity, greater repair and re-use of products, and increased recycling and composting. The majority of energy use and emissions from the water and waste sector are a result of water treatment, not solid waste management. Non-agriculture uses, including lawn irrigation and in-home use, may be able to achieve similar savings through improved practices and fixtures.</v>
      </c>
      <c r="Q1592" s="354" t="str">
        <f>IF(ISBLANK(INDEX('Policy Characteristics'!K:K,MATCH($C1592,'Policy Characteristics'!$C:$C,0))),"",INDEX('Policy Characteristics'!K:K,MATCH($C1592,'Policy Characteristics'!$C:$C,0)))</f>
        <v/>
      </c>
      <c r="R1592" s="354" t="str">
        <f>IF(ISBLANK(INDEX('Policy Characteristics'!L:L,MATCH($C1592,'Policy Characteristics'!$C:$C,0))),"",INDEX('Policy Characteristics'!L:L,MATCH($C1592,'Policy Characteristics'!$C:$C,0)))</f>
        <v>material-efficiency-longevity-reuse.html</v>
      </c>
    </row>
    <row r="1593" spans="1:18" ht="19.899999999999999" customHeight="1">
      <c r="A1593" s="354" t="str">
        <f>IF(ISBLANK(INDEX('Policy Characteristics'!A:A,MATCH($C1593,'Policy Characteristics'!$C:$C,0))),"",INDEX('Policy Characteristics'!A:A,MATCH($C1593,'Policy Characteristics'!$C:$C,0)))</f>
        <v>Industry</v>
      </c>
      <c r="B1593" s="366" t="str">
        <f>IF(ISBLANK(INDEX('Policy Characteristics'!B:B,MATCH($C1593,'Policy Characteristics'!$C:$C,0))),"",INDEX('Policy Characteristics'!B:B,MATCH($C1593,'Policy Characteristics'!$C:$C,0)))</f>
        <v>Methane Capture</v>
      </c>
      <c r="C1593" t="s">
        <v>420</v>
      </c>
      <c r="D1593" s="253" t="s">
        <v>788</v>
      </c>
      <c r="E1593" s="253"/>
      <c r="F1593" t="s">
        <v>789</v>
      </c>
      <c r="G1593" s="253"/>
      <c r="H1593" s="18">
        <v>1458</v>
      </c>
      <c r="I1593" s="367" t="s">
        <v>670</v>
      </c>
      <c r="J1593" s="368" t="str">
        <f>IF(ISBLANK(INDEX('Policy Characteristics'!D:D,MATCH($C1593,'Policy Characteristics'!$C:$C,0))),"",INDEX('Policy Characteristics'!D:D,MATCH($C1593,'Policy Characteristics'!$C:$C,0)))</f>
        <v>Methane Capture and Destruction</v>
      </c>
      <c r="K1593" s="354" t="str">
        <f>IF(ISBLANK(INDEX('Policy Characteristics'!E:E,MATCH($C1593,'Policy Characteristics'!$C:$C,0))),"",INDEX('Policy Characteristics'!E:E,MATCH($C1593,'Policy Characteristics'!$C:$C,0)))</f>
        <v>indst methane capture</v>
      </c>
      <c r="L1593" s="222">
        <f>IF(ISBLANK(INDEX('Policy Characteristics'!F:F,MATCH($C1593,'Policy Characteristics'!$C:$C,0))),"",INDEX('Policy Characteristics'!F:F,MATCH($C1593,'Policy Characteristics'!$C:$C,0)))</f>
        <v>0</v>
      </c>
      <c r="M1593" s="222">
        <f>IF(ISBLANK(INDEX('Policy Characteristics'!G:G,MATCH($C1593,'Policy Characteristics'!$C:$C,0))),"",INDEX('Policy Characteristics'!G:G,MATCH($C1593,'Policy Characteristics'!$C:$C,0)))</f>
        <v>1</v>
      </c>
      <c r="N1593" s="222">
        <f>IF(ISBLANK(INDEX('Policy Characteristics'!H:H,MATCH($C1593,'Policy Characteristics'!$C:$C,0))),"",INDEX('Policy Characteristics'!H:H,MATCH($C1593,'Policy Characteristics'!$C:$C,0)))</f>
        <v>0.01</v>
      </c>
      <c r="O1593" s="354" t="str">
        <f>IF(ISBLANK(INDEX('Policy Characteristics'!I:I,MATCH($C1593,'Policy Characteristics'!$C:$C,0))),"",INDEX('Policy Characteristics'!I:I,MATCH($C1593,'Policy Characteristics'!$C:$C,0)))</f>
        <v>% of potential achieved</v>
      </c>
      <c r="P1593" s="354" t="str">
        <f>IF(ISBLANK(INDEX('Policy Characteristics'!J:J,MATCH($C1593,'Policy Characteristics'!$C:$C,0))),"",INDEX('Policy Characteristics'!J:J,MATCH($C1593,'Policy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This dataset is based on the U.S. EPA’s global non-CO₂ Marginal Abatement Cost (MAC) dataset. As of 2021, Korea is estimated to emit approximately 42.5 million metric tons of CO₂e from methane.
If this policy lever is set to 100% by 2050, it would reduce emissions by approximately 1,623 CO₂e.</v>
      </c>
      <c r="Q1593" s="354" t="str">
        <f>IF(ISBLANK(INDEX('Policy Characteristics'!K:K,MATCH($C1593,'Policy Characteristics'!$C:$C,0))),"",INDEX('Policy Characteristics'!K:K,MATCH($C1593,'Policy Characteristics'!$C:$C,0)))</f>
        <v>industry-ag-main.html#methane-capture</v>
      </c>
      <c r="R1593" s="354" t="str">
        <f>IF(ISBLANK(INDEX('Policy Characteristics'!L:L,MATCH($C1593,'Policy Characteristics'!$C:$C,0))),"",INDEX('Policy Characteristics'!L:L,MATCH($C1593,'Policy Characteristics'!$C:$C,0)))</f>
        <v>methane-capture.html</v>
      </c>
    </row>
    <row r="1594" spans="1:18" ht="19.899999999999999" customHeight="1">
      <c r="A1594" s="354" t="str">
        <f>IF(ISBLANK(INDEX('Policy Characteristics'!A:A,MATCH($C1594,'Policy Characteristics'!$C:$C,0))),"",INDEX('Policy Characteristics'!A:A,MATCH($C1594,'Policy Characteristics'!$C:$C,0)))</f>
        <v>Industry</v>
      </c>
      <c r="B1594" s="366" t="str">
        <f>IF(ISBLANK(INDEX('Policy Characteristics'!B:B,MATCH($C1594,'Policy Characteristics'!$C:$C,0))),"",INDEX('Policy Characteristics'!B:B,MATCH($C1594,'Policy Characteristics'!$C:$C,0)))</f>
        <v>Methane Capture</v>
      </c>
      <c r="C1594" s="354" t="str">
        <f t="shared" ref="C1594:C1596" si="56">C$1593</f>
        <v>Fraction of Methane Capture Opportunities Achieved</v>
      </c>
      <c r="D1594" s="253" t="s">
        <v>828</v>
      </c>
      <c r="E1594" s="253"/>
      <c r="F1594" t="s">
        <v>829</v>
      </c>
      <c r="G1594" s="253"/>
      <c r="H1594" s="18">
        <v>1459</v>
      </c>
      <c r="I1594" s="367" t="s">
        <v>670</v>
      </c>
      <c r="J1594" s="368" t="str">
        <f>IF(ISBLANK(INDEX('Policy Characteristics'!D:D,MATCH($C1594,'Policy Characteristics'!$C:$C,0))),"",INDEX('Policy Characteristics'!D:D,MATCH($C1594,'Policy Characteristics'!$C:$C,0)))</f>
        <v>Methane Capture and Destruction</v>
      </c>
      <c r="K1594" s="354" t="str">
        <f>IF(ISBLANK(INDEX('Policy Characteristics'!E:E,MATCH($C1594,'Policy Characteristics'!$C:$C,0))),"",INDEX('Policy Characteristics'!E:E,MATCH($C1594,'Policy Characteristics'!$C:$C,0)))</f>
        <v>indst methane capture</v>
      </c>
      <c r="L1594" s="222">
        <f>IF(ISBLANK(INDEX('Policy Characteristics'!F:F,MATCH($C1594,'Policy Characteristics'!$C:$C,0))),"",INDEX('Policy Characteristics'!F:F,MATCH($C1594,'Policy Characteristics'!$C:$C,0)))</f>
        <v>0</v>
      </c>
      <c r="M1594" s="222">
        <f>IF(ISBLANK(INDEX('Policy Characteristics'!G:G,MATCH($C1594,'Policy Characteristics'!$C:$C,0))),"",INDEX('Policy Characteristics'!G:G,MATCH($C1594,'Policy Characteristics'!$C:$C,0)))</f>
        <v>1</v>
      </c>
      <c r="N1594" s="222">
        <f>IF(ISBLANK(INDEX('Policy Characteristics'!H:H,MATCH($C1594,'Policy Characteristics'!$C:$C,0))),"",INDEX('Policy Characteristics'!H:H,MATCH($C1594,'Policy Characteristics'!$C:$C,0)))</f>
        <v>0.01</v>
      </c>
      <c r="O1594" s="354" t="str">
        <f>IF(ISBLANK(INDEX('Policy Characteristics'!I:I,MATCH($C1594,'Policy Characteristics'!$C:$C,0))),"",INDEX('Policy Characteristics'!I:I,MATCH($C1594,'Policy Characteristics'!$C:$C,0)))</f>
        <v>% of potential achieved</v>
      </c>
      <c r="P1594" s="354" t="str">
        <f>IF(ISBLANK(INDEX('Policy Characteristics'!J:J,MATCH($C1594,'Policy Characteristics'!$C:$C,0))),"",INDEX('Policy Characteristics'!J:J,MATCH($C1594,'Policy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This dataset is based on the U.S. EPA’s global non-CO₂ Marginal Abatement Cost (MAC) dataset. As of 2021, Korea is estimated to emit approximately 42.5 million metric tons of CO₂e from methane.
If this policy lever is set to 100% by 2050, it would reduce emissions by approximately 1,623 CO₂e.</v>
      </c>
      <c r="Q1594" s="354" t="str">
        <f>IF(ISBLANK(INDEX('Policy Characteristics'!K:K,MATCH($C1594,'Policy Characteristics'!$C:$C,0))),"",INDEX('Policy Characteristics'!K:K,MATCH($C1594,'Policy Characteristics'!$C:$C,0)))</f>
        <v>industry-ag-main.html#methane-capture</v>
      </c>
      <c r="R1594" s="354" t="str">
        <f>IF(ISBLANK(INDEX('Policy Characteristics'!L:L,MATCH($C1594,'Policy Characteristics'!$C:$C,0))),"",INDEX('Policy Characteristics'!L:L,MATCH($C1594,'Policy Characteristics'!$C:$C,0)))</f>
        <v>methane-capture.html</v>
      </c>
    </row>
    <row r="1595" spans="1:18" ht="19.899999999999999" customHeight="1">
      <c r="A1595" s="354" t="str">
        <f>IF(ISBLANK(INDEX('Policy Characteristics'!A:A,MATCH($C1595,'Policy Characteristics'!$C:$C,0))),"",INDEX('Policy Characteristics'!A:A,MATCH($C1595,'Policy Characteristics'!$C:$C,0)))</f>
        <v>Industry</v>
      </c>
      <c r="B1595" s="366" t="str">
        <f>IF(ISBLANK(INDEX('Policy Characteristics'!B:B,MATCH($C1595,'Policy Characteristics'!$C:$C,0))),"",INDEX('Policy Characteristics'!B:B,MATCH($C1595,'Policy Characteristics'!$C:$C,0)))</f>
        <v>Methane Capture</v>
      </c>
      <c r="C1595" s="354" t="str">
        <f t="shared" si="56"/>
        <v>Fraction of Methane Capture Opportunities Achieved</v>
      </c>
      <c r="D1595" s="253" t="s">
        <v>786</v>
      </c>
      <c r="E1595" s="253"/>
      <c r="F1595" t="s">
        <v>787</v>
      </c>
      <c r="G1595" s="253"/>
      <c r="H1595" s="18">
        <v>513</v>
      </c>
      <c r="I1595" s="367" t="s">
        <v>670</v>
      </c>
      <c r="J1595" s="368" t="str">
        <f>IF(ISBLANK(INDEX('Policy Characteristics'!D:D,MATCH($C1595,'Policy Characteristics'!$C:$C,0))),"",INDEX('Policy Characteristics'!D:D,MATCH($C1595,'Policy Characteristics'!$C:$C,0)))</f>
        <v>Methane Capture and Destruction</v>
      </c>
      <c r="K1595" s="354" t="str">
        <f>IF(ISBLANK(INDEX('Policy Characteristics'!E:E,MATCH($C1595,'Policy Characteristics'!$C:$C,0))),"",INDEX('Policy Characteristics'!E:E,MATCH($C1595,'Policy Characteristics'!$C:$C,0)))</f>
        <v>indst methane capture</v>
      </c>
      <c r="L1595" s="222">
        <f>IF(ISBLANK(INDEX('Policy Characteristics'!F:F,MATCH($C1595,'Policy Characteristics'!$C:$C,0))),"",INDEX('Policy Characteristics'!F:F,MATCH($C1595,'Policy Characteristics'!$C:$C,0)))</f>
        <v>0</v>
      </c>
      <c r="M1595" s="222">
        <f>IF(ISBLANK(INDEX('Policy Characteristics'!G:G,MATCH($C1595,'Policy Characteristics'!$C:$C,0))),"",INDEX('Policy Characteristics'!G:G,MATCH($C1595,'Policy Characteristics'!$C:$C,0)))</f>
        <v>1</v>
      </c>
      <c r="N1595" s="222">
        <f>IF(ISBLANK(INDEX('Policy Characteristics'!H:H,MATCH($C1595,'Policy Characteristics'!$C:$C,0))),"",INDEX('Policy Characteristics'!H:H,MATCH($C1595,'Policy Characteristics'!$C:$C,0)))</f>
        <v>0.01</v>
      </c>
      <c r="O1595" s="354" t="str">
        <f>IF(ISBLANK(INDEX('Policy Characteristics'!I:I,MATCH($C1595,'Policy Characteristics'!$C:$C,0))),"",INDEX('Policy Characteristics'!I:I,MATCH($C1595,'Policy Characteristics'!$C:$C,0)))</f>
        <v>% of potential achieved</v>
      </c>
      <c r="P1595" s="354" t="str">
        <f>IF(ISBLANK(INDEX('Policy Characteristics'!J:J,MATCH($C1595,'Policy Characteristics'!$C:$C,0))),"",INDEX('Policy Characteristics'!J:J,MATCH($C1595,'Policy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This dataset is based on the U.S. EPA’s global non-CO₂ Marginal Abatement Cost (MAC) dataset. As of 2021, Korea is estimated to emit approximately 42.5 million metric tons of CO₂e from methane.
If this policy lever is set to 100% by 2050, it would reduce emissions by approximately 1,623 CO₂e.</v>
      </c>
      <c r="Q1595" s="354" t="str">
        <f>IF(ISBLANK(INDEX('Policy Characteristics'!K:K,MATCH($C1595,'Policy Characteristics'!$C:$C,0))),"",INDEX('Policy Characteristics'!K:K,MATCH($C1595,'Policy Characteristics'!$C:$C,0)))</f>
        <v>industry-ag-main.html#methane-capture</v>
      </c>
      <c r="R1595" s="354" t="str">
        <f>IF(ISBLANK(INDEX('Policy Characteristics'!L:L,MATCH($C1595,'Policy Characteristics'!$C:$C,0))),"",INDEX('Policy Characteristics'!L:L,MATCH($C1595,'Policy Characteristics'!$C:$C,0)))</f>
        <v>methane-capture.html</v>
      </c>
    </row>
    <row r="1596" spans="1:18" ht="19.899999999999999" customHeight="1">
      <c r="A1596" s="354" t="str">
        <f>IF(ISBLANK(INDEX('Policy Characteristics'!A:A,MATCH($C1596,'Policy Characteristics'!$C:$C,0))),"",INDEX('Policy Characteristics'!A:A,MATCH($C1596,'Policy Characteristics'!$C:$C,0)))</f>
        <v>Industry</v>
      </c>
      <c r="B1596" s="366" t="str">
        <f>IF(ISBLANK(INDEX('Policy Characteristics'!B:B,MATCH($C1596,'Policy Characteristics'!$C:$C,0))),"",INDEX('Policy Characteristics'!B:B,MATCH($C1596,'Policy Characteristics'!$C:$C,0)))</f>
        <v>Methane Capture</v>
      </c>
      <c r="C1596" s="354" t="str">
        <f t="shared" si="56"/>
        <v>Fraction of Methane Capture Opportunities Achieved</v>
      </c>
      <c r="D1596" s="253" t="s">
        <v>830</v>
      </c>
      <c r="E1596" s="253"/>
      <c r="F1596" t="s">
        <v>831</v>
      </c>
      <c r="G1596" s="253"/>
      <c r="H1596" s="18">
        <v>514</v>
      </c>
      <c r="I1596" s="367" t="s">
        <v>670</v>
      </c>
      <c r="J1596" s="368" t="str">
        <f>IF(ISBLANK(INDEX('Policy Characteristics'!D:D,MATCH($C1596,'Policy Characteristics'!$C:$C,0))),"",INDEX('Policy Characteristics'!D:D,MATCH($C1596,'Policy Characteristics'!$C:$C,0)))</f>
        <v>Methane Capture and Destruction</v>
      </c>
      <c r="K1596" s="354" t="str">
        <f>IF(ISBLANK(INDEX('Policy Characteristics'!E:E,MATCH($C1596,'Policy Characteristics'!$C:$C,0))),"",INDEX('Policy Characteristics'!E:E,MATCH($C1596,'Policy Characteristics'!$C:$C,0)))</f>
        <v>indst methane capture</v>
      </c>
      <c r="L1596" s="222">
        <f>IF(ISBLANK(INDEX('Policy Characteristics'!F:F,MATCH($C1596,'Policy Characteristics'!$C:$C,0))),"",INDEX('Policy Characteristics'!F:F,MATCH($C1596,'Policy Characteristics'!$C:$C,0)))</f>
        <v>0</v>
      </c>
      <c r="M1596" s="222">
        <f>IF(ISBLANK(INDEX('Policy Characteristics'!G:G,MATCH($C1596,'Policy Characteristics'!$C:$C,0))),"",INDEX('Policy Characteristics'!G:G,MATCH($C1596,'Policy Characteristics'!$C:$C,0)))</f>
        <v>1</v>
      </c>
      <c r="N1596" s="222">
        <f>IF(ISBLANK(INDEX('Policy Characteristics'!H:H,MATCH($C1596,'Policy Characteristics'!$C:$C,0))),"",INDEX('Policy Characteristics'!H:H,MATCH($C1596,'Policy Characteristics'!$C:$C,0)))</f>
        <v>0.01</v>
      </c>
      <c r="O1596" s="354" t="str">
        <f>IF(ISBLANK(INDEX('Policy Characteristics'!I:I,MATCH($C1596,'Policy Characteristics'!$C:$C,0))),"",INDEX('Policy Characteristics'!I:I,MATCH($C1596,'Policy Characteristics'!$C:$C,0)))</f>
        <v>% of potential achieved</v>
      </c>
      <c r="P1596" s="354" t="str">
        <f>IF(ISBLANK(INDEX('Policy Characteristics'!J:J,MATCH($C1596,'Policy Characteristics'!$C:$C,0))),"",INDEX('Policy Characteristics'!J:J,MATCH($C1596,'Policy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This dataset is based on the U.S. EPA’s global non-CO₂ Marginal Abatement Cost (MAC) dataset. As of 2021, Korea is estimated to emit approximately 42.5 million metric tons of CO₂e from methane.
If this policy lever is set to 100% by 2050, it would reduce emissions by approximately 1,623 CO₂e.</v>
      </c>
      <c r="Q1596" s="354" t="str">
        <f>IF(ISBLANK(INDEX('Policy Characteristics'!K:K,MATCH($C1596,'Policy Characteristics'!$C:$C,0))),"",INDEX('Policy Characteristics'!K:K,MATCH($C1596,'Policy Characteristics'!$C:$C,0)))</f>
        <v>industry-ag-main.html#methane-capture</v>
      </c>
      <c r="R1596" s="354" t="str">
        <f>IF(ISBLANK(INDEX('Policy Characteristics'!L:L,MATCH($C1596,'Policy Characteristics'!$C:$C,0))),"",INDEX('Policy Characteristics'!L:L,MATCH($C1596,'Policy Characteristics'!$C:$C,0)))</f>
        <v>methane-capture.html</v>
      </c>
    </row>
    <row r="1597" spans="1:18" ht="19.899999999999999" customHeight="1">
      <c r="A1597" s="354" t="str">
        <f>IF(ISBLANK(INDEX('Policy Characteristics'!A:A,MATCH($C1597,'Policy Characteristics'!$C:$C,0))),"",INDEX('Policy Characteristics'!A:A,MATCH($C1597,'Policy Characteristics'!$C:$C,0)))</f>
        <v>Industry</v>
      </c>
      <c r="B1597" s="366" t="str">
        <f>IF(ISBLANK(INDEX('Policy Characteristics'!B:B,MATCH($C1597,'Policy Characteristics'!$C:$C,0))),"",INDEX('Policy Characteristics'!B:B,MATCH($C1597,'Policy Characteristics'!$C:$C,0)))</f>
        <v>Methane Destruction</v>
      </c>
      <c r="C1597" t="s">
        <v>426</v>
      </c>
      <c r="D1597" s="253" t="s">
        <v>788</v>
      </c>
      <c r="E1597" s="253"/>
      <c r="F1597" t="s">
        <v>789</v>
      </c>
      <c r="G1597" s="253"/>
      <c r="H1597" s="18">
        <v>1460</v>
      </c>
      <c r="I1597" s="367" t="s">
        <v>670</v>
      </c>
      <c r="J1597" s="368" t="str">
        <f>IF(ISBLANK(INDEX('Policy Characteristics'!D:D,MATCH($C1597,'Policy Characteristics'!$C:$C,0))),"",INDEX('Policy Characteristics'!D:D,MATCH($C1597,'Policy Characteristics'!$C:$C,0)))</f>
        <v>Methane Capture and Destruction</v>
      </c>
      <c r="K1597" s="354" t="str">
        <f>IF(ISBLANK(INDEX('Policy Characteristics'!E:E,MATCH($C1597,'Policy Characteristics'!$C:$C,0))),"",INDEX('Policy Characteristics'!E:E,MATCH($C1597,'Policy Characteristics'!$C:$C,0)))</f>
        <v>indst methane destruction</v>
      </c>
      <c r="L1597" s="222">
        <f>IF(ISBLANK(INDEX('Policy Characteristics'!F:F,MATCH($C1597,'Policy Characteristics'!$C:$C,0))),"",INDEX('Policy Characteristics'!F:F,MATCH($C1597,'Policy Characteristics'!$C:$C,0)))</f>
        <v>0</v>
      </c>
      <c r="M1597" s="222">
        <f>IF(ISBLANK(INDEX('Policy Characteristics'!G:G,MATCH($C1597,'Policy Characteristics'!$C:$C,0))),"",INDEX('Policy Characteristics'!G:G,MATCH($C1597,'Policy Characteristics'!$C:$C,0)))</f>
        <v>1</v>
      </c>
      <c r="N1597" s="222">
        <f>IF(ISBLANK(INDEX('Policy Characteristics'!H:H,MATCH($C1597,'Policy Characteristics'!$C:$C,0))),"",INDEX('Policy Characteristics'!H:H,MATCH($C1597,'Policy Characteristics'!$C:$C,0)))</f>
        <v>0.01</v>
      </c>
      <c r="O1597" s="354" t="str">
        <f>IF(ISBLANK(INDEX('Policy Characteristics'!I:I,MATCH($C1597,'Policy Characteristics'!$C:$C,0))),"",INDEX('Policy Characteristics'!I:I,MATCH($C1597,'Policy Characteristics'!$C:$C,0)))</f>
        <v>% of potential achieved</v>
      </c>
      <c r="P1597" s="354" t="str">
        <f>IF(ISBLANK(INDEX('Policy Characteristics'!J:J,MATCH($C1597,'Policy Characteristics'!$C:$C,0))),"",INDEX('Policy Characteristics'!J:J,MATCH($C1597,'Policy Characteristics'!$C:$C,0)))</f>
        <v>**Description:** This policy reduces methane emissions from the selected industry by increasing the burning of methane that is currently being released into the atmosphere (i.e. flaring instead of venting/leaking). **Guidance for setting values:** This dataset is based on the U.S. EPA’s global non-CO₂ Marginal Abatement Cost (MAC) dataset. As of 2021, Korea is estimated to emit approximately 42.5 million metric tons of CO₂e from methane. If this policy lever is set to 100% by 2050, it would reduce emissions by approximately 200 CO₂e.</v>
      </c>
      <c r="Q1597" s="354" t="str">
        <f>IF(ISBLANK(INDEX('Policy Characteristics'!K:K,MATCH($C1597,'Policy Characteristics'!$C:$C,0))),"",INDEX('Policy Characteristics'!K:K,MATCH($C1597,'Policy Characteristics'!$C:$C,0)))</f>
        <v>industry-ag-main.html#methane-destr</v>
      </c>
      <c r="R1597" s="354" t="str">
        <f>IF(ISBLANK(INDEX('Policy Characteristics'!L:L,MATCH($C1597,'Policy Characteristics'!$C:$C,0))),"",INDEX('Policy Characteristics'!L:L,MATCH($C1597,'Policy Characteristics'!$C:$C,0)))</f>
        <v>methane-destruction.html</v>
      </c>
    </row>
    <row r="1598" spans="1:18" ht="19.899999999999999" customHeight="1">
      <c r="A1598" s="354" t="str">
        <f>IF(ISBLANK(INDEX('Policy Characteristics'!A:A,MATCH($C1598,'Policy Characteristics'!$C:$C,0))),"",INDEX('Policy Characteristics'!A:A,MATCH($C1598,'Policy Characteristics'!$C:$C,0)))</f>
        <v>Industry</v>
      </c>
      <c r="B1598" s="366" t="str">
        <f>IF(ISBLANK(INDEX('Policy Characteristics'!B:B,MATCH($C1598,'Policy Characteristics'!$C:$C,0))),"",INDEX('Policy Characteristics'!B:B,MATCH($C1598,'Policy Characteristics'!$C:$C,0)))</f>
        <v>Methane Destruction</v>
      </c>
      <c r="C1598" s="354" t="str">
        <f t="shared" ref="C1598:C1600" si="57">C$1597</f>
        <v>Fraction of Methane Destruction Opportunities Achieved</v>
      </c>
      <c r="D1598" s="253" t="s">
        <v>828</v>
      </c>
      <c r="E1598" s="253"/>
      <c r="F1598" t="s">
        <v>829</v>
      </c>
      <c r="G1598" s="253"/>
      <c r="H1598" s="18">
        <v>1461</v>
      </c>
      <c r="I1598" s="367" t="s">
        <v>670</v>
      </c>
      <c r="J1598" s="368" t="str">
        <f>IF(ISBLANK(INDEX('Policy Characteristics'!D:D,MATCH($C1598,'Policy Characteristics'!$C:$C,0))),"",INDEX('Policy Characteristics'!D:D,MATCH($C1598,'Policy Characteristics'!$C:$C,0)))</f>
        <v>Methane Capture and Destruction</v>
      </c>
      <c r="K1598" s="354" t="str">
        <f>IF(ISBLANK(INDEX('Policy Characteristics'!E:E,MATCH($C1598,'Policy Characteristics'!$C:$C,0))),"",INDEX('Policy Characteristics'!E:E,MATCH($C1598,'Policy Characteristics'!$C:$C,0)))</f>
        <v>indst methane destruction</v>
      </c>
      <c r="L1598" s="222">
        <f>IF(ISBLANK(INDEX('Policy Characteristics'!F:F,MATCH($C1598,'Policy Characteristics'!$C:$C,0))),"",INDEX('Policy Characteristics'!F:F,MATCH($C1598,'Policy Characteristics'!$C:$C,0)))</f>
        <v>0</v>
      </c>
      <c r="M1598" s="222">
        <f>IF(ISBLANK(INDEX('Policy Characteristics'!G:G,MATCH($C1598,'Policy Characteristics'!$C:$C,0))),"",INDEX('Policy Characteristics'!G:G,MATCH($C1598,'Policy Characteristics'!$C:$C,0)))</f>
        <v>1</v>
      </c>
      <c r="N1598" s="222">
        <f>IF(ISBLANK(INDEX('Policy Characteristics'!H:H,MATCH($C1598,'Policy Characteristics'!$C:$C,0))),"",INDEX('Policy Characteristics'!H:H,MATCH($C1598,'Policy Characteristics'!$C:$C,0)))</f>
        <v>0.01</v>
      </c>
      <c r="O1598" s="354" t="str">
        <f>IF(ISBLANK(INDEX('Policy Characteristics'!I:I,MATCH($C1598,'Policy Characteristics'!$C:$C,0))),"",INDEX('Policy Characteristics'!I:I,MATCH($C1598,'Policy Characteristics'!$C:$C,0)))</f>
        <v>% of potential achieved</v>
      </c>
      <c r="P1598" s="354" t="str">
        <f>IF(ISBLANK(INDEX('Policy Characteristics'!J:J,MATCH($C1598,'Policy Characteristics'!$C:$C,0))),"",INDEX('Policy Characteristics'!J:J,MATCH($C1598,'Policy Characteristics'!$C:$C,0)))</f>
        <v>**Description:** This policy reduces methane emissions from the selected industry by increasing the burning of methane that is currently being released into the atmosphere (i.e. flaring instead of venting/leaking). **Guidance for setting values:** This dataset is based on the U.S. EPA’s global non-CO₂ Marginal Abatement Cost (MAC) dataset. As of 2021, Korea is estimated to emit approximately 42.5 million metric tons of CO₂e from methane. If this policy lever is set to 100% by 2050, it would reduce emissions by approximately 200 CO₂e.</v>
      </c>
      <c r="Q1598" s="354" t="str">
        <f>IF(ISBLANK(INDEX('Policy Characteristics'!K:K,MATCH($C1598,'Policy Characteristics'!$C:$C,0))),"",INDEX('Policy Characteristics'!K:K,MATCH($C1598,'Policy Characteristics'!$C:$C,0)))</f>
        <v>industry-ag-main.html#methane-destr</v>
      </c>
      <c r="R1598" s="354" t="str">
        <f>IF(ISBLANK(INDEX('Policy Characteristics'!L:L,MATCH($C1598,'Policy Characteristics'!$C:$C,0))),"",INDEX('Policy Characteristics'!L:L,MATCH($C1598,'Policy Characteristics'!$C:$C,0)))</f>
        <v>methane-destruction.html</v>
      </c>
    </row>
    <row r="1599" spans="1:18" ht="19.899999999999999" customHeight="1">
      <c r="A1599" s="354" t="str">
        <f>IF(ISBLANK(INDEX('Policy Characteristics'!A:A,MATCH($C1599,'Policy Characteristics'!$C:$C,0))),"",INDEX('Policy Characteristics'!A:A,MATCH($C1599,'Policy Characteristics'!$C:$C,0)))</f>
        <v>Industry</v>
      </c>
      <c r="B1599" s="366" t="str">
        <f>IF(ISBLANK(INDEX('Policy Characteristics'!B:B,MATCH($C1599,'Policy Characteristics'!$C:$C,0))),"",INDEX('Policy Characteristics'!B:B,MATCH($C1599,'Policy Characteristics'!$C:$C,0)))</f>
        <v>Methane Destruction</v>
      </c>
      <c r="C1599" s="354" t="str">
        <f t="shared" si="57"/>
        <v>Fraction of Methane Destruction Opportunities Achieved</v>
      </c>
      <c r="D1599" s="253" t="s">
        <v>786</v>
      </c>
      <c r="E1599" s="253"/>
      <c r="F1599" t="s">
        <v>787</v>
      </c>
      <c r="G1599" s="253"/>
      <c r="H1599" s="18">
        <v>515</v>
      </c>
      <c r="I1599" s="367" t="s">
        <v>670</v>
      </c>
      <c r="J1599" s="368" t="str">
        <f>IF(ISBLANK(INDEX('Policy Characteristics'!D:D,MATCH($C1599,'Policy Characteristics'!$C:$C,0))),"",INDEX('Policy Characteristics'!D:D,MATCH($C1599,'Policy Characteristics'!$C:$C,0)))</f>
        <v>Methane Capture and Destruction</v>
      </c>
      <c r="K1599" s="354" t="str">
        <f>IF(ISBLANK(INDEX('Policy Characteristics'!E:E,MATCH($C1599,'Policy Characteristics'!$C:$C,0))),"",INDEX('Policy Characteristics'!E:E,MATCH($C1599,'Policy Characteristics'!$C:$C,0)))</f>
        <v>indst methane destruction</v>
      </c>
      <c r="L1599" s="222">
        <f>IF(ISBLANK(INDEX('Policy Characteristics'!F:F,MATCH($C1599,'Policy Characteristics'!$C:$C,0))),"",INDEX('Policy Characteristics'!F:F,MATCH($C1599,'Policy Characteristics'!$C:$C,0)))</f>
        <v>0</v>
      </c>
      <c r="M1599" s="222">
        <f>IF(ISBLANK(INDEX('Policy Characteristics'!G:G,MATCH($C1599,'Policy Characteristics'!$C:$C,0))),"",INDEX('Policy Characteristics'!G:G,MATCH($C1599,'Policy Characteristics'!$C:$C,0)))</f>
        <v>1</v>
      </c>
      <c r="N1599" s="222">
        <f>IF(ISBLANK(INDEX('Policy Characteristics'!H:H,MATCH($C1599,'Policy Characteristics'!$C:$C,0))),"",INDEX('Policy Characteristics'!H:H,MATCH($C1599,'Policy Characteristics'!$C:$C,0)))</f>
        <v>0.01</v>
      </c>
      <c r="O1599" s="354" t="str">
        <f>IF(ISBLANK(INDEX('Policy Characteristics'!I:I,MATCH($C1599,'Policy Characteristics'!$C:$C,0))),"",INDEX('Policy Characteristics'!I:I,MATCH($C1599,'Policy Characteristics'!$C:$C,0)))</f>
        <v>% of potential achieved</v>
      </c>
      <c r="P1599" s="354" t="str">
        <f>IF(ISBLANK(INDEX('Policy Characteristics'!J:J,MATCH($C1599,'Policy Characteristics'!$C:$C,0))),"",INDEX('Policy Characteristics'!J:J,MATCH($C1599,'Policy Characteristics'!$C:$C,0)))</f>
        <v>**Description:** This policy reduces methane emissions from the selected industry by increasing the burning of methane that is currently being released into the atmosphere (i.e. flaring instead of venting/leaking). **Guidance for setting values:** This dataset is based on the U.S. EPA’s global non-CO₂ Marginal Abatement Cost (MAC) dataset. As of 2021, Korea is estimated to emit approximately 42.5 million metric tons of CO₂e from methane. If this policy lever is set to 100% by 2050, it would reduce emissions by approximately 200 CO₂e.</v>
      </c>
      <c r="Q1599" s="354" t="str">
        <f>IF(ISBLANK(INDEX('Policy Characteristics'!K:K,MATCH($C1599,'Policy Characteristics'!$C:$C,0))),"",INDEX('Policy Characteristics'!K:K,MATCH($C1599,'Policy Characteristics'!$C:$C,0)))</f>
        <v>industry-ag-main.html#methane-destr</v>
      </c>
      <c r="R1599" s="354" t="str">
        <f>IF(ISBLANK(INDEX('Policy Characteristics'!L:L,MATCH($C1599,'Policy Characteristics'!$C:$C,0))),"",INDEX('Policy Characteristics'!L:L,MATCH($C1599,'Policy Characteristics'!$C:$C,0)))</f>
        <v>methane-destruction.html</v>
      </c>
    </row>
    <row r="1600" spans="1:18" ht="19.899999999999999" customHeight="1">
      <c r="A1600" s="354" t="str">
        <f>IF(ISBLANK(INDEX('Policy Characteristics'!A:A,MATCH($C1600,'Policy Characteristics'!$C:$C,0))),"",INDEX('Policy Characteristics'!A:A,MATCH($C1600,'Policy Characteristics'!$C:$C,0)))</f>
        <v>Industry</v>
      </c>
      <c r="B1600" s="366" t="str">
        <f>IF(ISBLANK(INDEX('Policy Characteristics'!B:B,MATCH($C1600,'Policy Characteristics'!$C:$C,0))),"",INDEX('Policy Characteristics'!B:B,MATCH($C1600,'Policy Characteristics'!$C:$C,0)))</f>
        <v>Methane Destruction</v>
      </c>
      <c r="C1600" s="354" t="str">
        <f t="shared" si="57"/>
        <v>Fraction of Methane Destruction Opportunities Achieved</v>
      </c>
      <c r="D1600" s="253" t="s">
        <v>830</v>
      </c>
      <c r="E1600" s="253"/>
      <c r="F1600" t="s">
        <v>831</v>
      </c>
      <c r="G1600" s="253"/>
      <c r="H1600" s="18">
        <v>516</v>
      </c>
      <c r="I1600" s="367" t="s">
        <v>670</v>
      </c>
      <c r="J1600" s="368" t="str">
        <f>IF(ISBLANK(INDEX('Policy Characteristics'!D:D,MATCH($C1600,'Policy Characteristics'!$C:$C,0))),"",INDEX('Policy Characteristics'!D:D,MATCH($C1600,'Policy Characteristics'!$C:$C,0)))</f>
        <v>Methane Capture and Destruction</v>
      </c>
      <c r="K1600" s="354" t="str">
        <f>IF(ISBLANK(INDEX('Policy Characteristics'!E:E,MATCH($C1600,'Policy Characteristics'!$C:$C,0))),"",INDEX('Policy Characteristics'!E:E,MATCH($C1600,'Policy Characteristics'!$C:$C,0)))</f>
        <v>indst methane destruction</v>
      </c>
      <c r="L1600" s="222">
        <f>IF(ISBLANK(INDEX('Policy Characteristics'!F:F,MATCH($C1600,'Policy Characteristics'!$C:$C,0))),"",INDEX('Policy Characteristics'!F:F,MATCH($C1600,'Policy Characteristics'!$C:$C,0)))</f>
        <v>0</v>
      </c>
      <c r="M1600" s="222">
        <f>IF(ISBLANK(INDEX('Policy Characteristics'!G:G,MATCH($C1600,'Policy Characteristics'!$C:$C,0))),"",INDEX('Policy Characteristics'!G:G,MATCH($C1600,'Policy Characteristics'!$C:$C,0)))</f>
        <v>1</v>
      </c>
      <c r="N1600" s="222">
        <f>IF(ISBLANK(INDEX('Policy Characteristics'!H:H,MATCH($C1600,'Policy Characteristics'!$C:$C,0))),"",INDEX('Policy Characteristics'!H:H,MATCH($C1600,'Policy Characteristics'!$C:$C,0)))</f>
        <v>0.01</v>
      </c>
      <c r="O1600" s="354" t="str">
        <f>IF(ISBLANK(INDEX('Policy Characteristics'!I:I,MATCH($C1600,'Policy Characteristics'!$C:$C,0))),"",INDEX('Policy Characteristics'!I:I,MATCH($C1600,'Policy Characteristics'!$C:$C,0)))</f>
        <v>% of potential achieved</v>
      </c>
      <c r="P1600" s="354" t="str">
        <f>IF(ISBLANK(INDEX('Policy Characteristics'!J:J,MATCH($C1600,'Policy Characteristics'!$C:$C,0))),"",INDEX('Policy Characteristics'!J:J,MATCH($C1600,'Policy Characteristics'!$C:$C,0)))</f>
        <v>**Description:** This policy reduces methane emissions from the selected industry by increasing the burning of methane that is currently being released into the atmosphere (i.e. flaring instead of venting/leaking). **Guidance for setting values:** This dataset is based on the U.S. EPA’s global non-CO₂ Marginal Abatement Cost (MAC) dataset. As of 2021, Korea is estimated to emit approximately 42.5 million metric tons of CO₂e from methane. If this policy lever is set to 100% by 2050, it would reduce emissions by approximately 200 CO₂e.</v>
      </c>
      <c r="Q1600" s="354" t="str">
        <f>IF(ISBLANK(INDEX('Policy Characteristics'!K:K,MATCH($C1600,'Policy Characteristics'!$C:$C,0))),"",INDEX('Policy Characteristics'!K:K,MATCH($C1600,'Policy Characteristics'!$C:$C,0)))</f>
        <v>industry-ag-main.html#methane-destr</v>
      </c>
      <c r="R1600" s="354" t="str">
        <f>IF(ISBLANK(INDEX('Policy Characteristics'!L:L,MATCH($C1600,'Policy Characteristics'!$C:$C,0))),"",INDEX('Policy Characteristics'!L:L,MATCH($C1600,'Policy Characteristics'!$C:$C,0)))</f>
        <v>methane-destruction.html</v>
      </c>
    </row>
    <row r="1601" spans="1:18" ht="19.899999999999999" customHeight="1">
      <c r="A1601" s="354" t="str">
        <f>IF(ISBLANK(INDEX('Policy Characteristics'!A:A,MATCH($C1601,'Policy Characteristics'!$C:$C,0))),"",INDEX('Policy Characteristics'!A:A,MATCH($C1601,'Policy Characteristics'!$C:$C,0)))</f>
        <v>Industry</v>
      </c>
      <c r="B1601" s="366" t="str">
        <f>IF(ISBLANK(INDEX('Policy Characteristics'!B:B,MATCH($C1601,'Policy Characteristics'!$C:$C,0))),"",INDEX('Policy Characteristics'!B:B,MATCH($C1601,'Policy Characteristics'!$C:$C,0)))</f>
        <v>N2O Abatement</v>
      </c>
      <c r="C1601" t="s">
        <v>431</v>
      </c>
      <c r="D1601" s="253"/>
      <c r="E1601" s="253"/>
      <c r="G1601" s="253"/>
      <c r="H1601" s="18">
        <v>1562</v>
      </c>
      <c r="I1601" s="367" t="s">
        <v>670</v>
      </c>
      <c r="J1601" s="368" t="str">
        <f>IF(ISBLANK(INDEX('Policy Characteristics'!D:D,MATCH($C1601,'Policy Characteristics'!$C:$C,0))),"",INDEX('Policy Characteristics'!D:D,MATCH($C1601,'Policy Characteristics'!$C:$C,0)))</f>
        <v>N2O Abatement</v>
      </c>
      <c r="K1601" s="354" t="str">
        <f>IF(ISBLANK(INDEX('Policy Characteristics'!E:E,MATCH($C1601,'Policy Characteristics'!$C:$C,0))),"",INDEX('Policy Characteristics'!E:E,MATCH($C1601,'Policy Characteristics'!$C:$C,0)))</f>
        <v>indst N2O abatement</v>
      </c>
      <c r="L1601" s="222">
        <f>IF(ISBLANK(INDEX('Policy Characteristics'!F:F,MATCH($C1601,'Policy Characteristics'!$C:$C,0))),"",INDEX('Policy Characteristics'!F:F,MATCH($C1601,'Policy Characteristics'!$C:$C,0)))</f>
        <v>0</v>
      </c>
      <c r="M1601" s="222">
        <f>IF(ISBLANK(INDEX('Policy Characteristics'!G:G,MATCH($C1601,'Policy Characteristics'!$C:$C,0))),"",INDEX('Policy Characteristics'!G:G,MATCH($C1601,'Policy Characteristics'!$C:$C,0)))</f>
        <v>1</v>
      </c>
      <c r="N1601" s="222">
        <f>IF(ISBLANK(INDEX('Policy Characteristics'!H:H,MATCH($C1601,'Policy Characteristics'!$C:$C,0))),"",INDEX('Policy Characteristics'!H:H,MATCH($C1601,'Policy Characteristics'!$C:$C,0)))</f>
        <v>0.01</v>
      </c>
      <c r="O1601" s="354" t="str">
        <f>IF(ISBLANK(INDEX('Policy Characteristics'!I:I,MATCH($C1601,'Policy Characteristics'!$C:$C,0))),"",INDEX('Policy Characteristics'!I:I,MATCH($C1601,'Policy Characteristics'!$C:$C,0)))</f>
        <v>% of potential achieved</v>
      </c>
      <c r="P1601" s="354" t="str">
        <f>IF(ISBLANK(INDEX('Policy Characteristics'!J:J,MATCH($C1601,'Policy Characteristics'!$C:$C,0))),"",INDEX('Policy Characteristics'!J:J,MATCH($C1601,'Policy Characteristics'!$C:$C,0)))</f>
        <v>**Description:** This policy reduces nitrous oxide (N2O) process emissions from the chemicals industry (primarily from the production of nitric acid and adipic acid) by destroying the N2O rather than venting it to the atmosphere. //</v>
      </c>
      <c r="Q1601" s="354" t="str">
        <f>IF(ISBLANK(INDEX('Policy Characteristics'!K:K,MATCH($C1601,'Policy Characteristics'!$C:$C,0))),"",INDEX('Policy Characteristics'!K:K,MATCH($C1601,'Policy Characteristics'!$C:$C,0)))</f>
        <v/>
      </c>
      <c r="R1601" s="354" t="str">
        <f>IF(ISBLANK(INDEX('Policy Characteristics'!L:L,MATCH($C1601,'Policy Characteristics'!$C:$C,0))),"",INDEX('Policy Characteristics'!L:L,MATCH($C1601,'Policy Characteristics'!$C:$C,0)))</f>
        <v/>
      </c>
    </row>
    <row r="1602" spans="1:18" ht="19.899999999999999" customHeight="1">
      <c r="A1602" s="354" t="str">
        <f>IF(ISBLANK(INDEX('Policy Characteristics'!A:A,MATCH($C1602,'Policy Characteristics'!$C:$C,0))),"",INDEX('Policy Characteristics'!A:A,MATCH($C1602,'Policy Characteristics'!$C:$C,0)))</f>
        <v>Industry</v>
      </c>
      <c r="B1602" s="366" t="str">
        <f>IF(ISBLANK(INDEX('Policy Characteristics'!B:B,MATCH($C1602,'Policy Characteristics'!$C:$C,0))),"",INDEX('Policy Characteristics'!B:B,MATCH($C1602,'Policy Characteristics'!$C:$C,0)))</f>
        <v>Non BAU Increase in Process Emissions</v>
      </c>
      <c r="C1602" t="s">
        <v>435</v>
      </c>
      <c r="D1602" s="253" t="s">
        <v>873</v>
      </c>
      <c r="E1602" s="253"/>
      <c r="F1602" s="253" t="s">
        <v>874</v>
      </c>
      <c r="G1602" s="253"/>
      <c r="H1602" s="18">
        <v>2751</v>
      </c>
      <c r="I1602" s="367" t="s">
        <v>680</v>
      </c>
      <c r="J1602" s="368" t="str">
        <f>IF(ISBLANK(INDEX('Policy Characteristics'!D:D,MATCH($C1602,'Policy Characteristics'!$C:$C,0))),"",INDEX('Policy Characteristics'!D:D,MATCH($C1602,'Policy Characteristics'!$C:$C,0)))</f>
        <v>Process Emissions Increases</v>
      </c>
      <c r="K1602" s="354" t="str">
        <f>IF(ISBLANK(INDEX('Policy Characteristics'!E:E,MATCH($C1602,'Policy Characteristics'!$C:$C,0))),"",INDEX('Policy Characteristics'!E:E,MATCH($C1602,'Policy Characteristics'!$C:$C,0)))</f>
        <v>non BAU indst process emissions</v>
      </c>
      <c r="L1602" s="222">
        <f>IF(ISBLANK(INDEX('Policy Characteristics'!F:F,MATCH($C1602,'Policy Characteristics'!$C:$C,0))),"",INDEX('Policy Characteristics'!F:F,MATCH($C1602,'Policy Characteristics'!$C:$C,0)))</f>
        <v>0</v>
      </c>
      <c r="M1602" s="222">
        <f>IF(ISBLANK(INDEX('Policy Characteristics'!G:G,MATCH($C1602,'Policy Characteristics'!$C:$C,0))),"",INDEX('Policy Characteristics'!G:G,MATCH($C1602,'Policy Characteristics'!$C:$C,0)))</f>
        <v>1</v>
      </c>
      <c r="N1602" s="222">
        <f>IF(ISBLANK(INDEX('Policy Characteristics'!H:H,MATCH($C1602,'Policy Characteristics'!$C:$C,0))),"",INDEX('Policy Characteristics'!H:H,MATCH($C1602,'Policy Characteristics'!$C:$C,0)))</f>
        <v>1</v>
      </c>
      <c r="O1602" s="354" t="str">
        <f>IF(ISBLANK(INDEX('Policy Characteristics'!I:I,MATCH($C1602,'Policy Characteristics'!$C:$C,0))),"",INDEX('Policy Characteristics'!I:I,MATCH($C1602,'Policy Characteristics'!$C:$C,0)))</f>
        <v>on/off</v>
      </c>
      <c r="P1602" s="354" t="str">
        <f>IF(ISBLANK(INDEX('Policy Characteristics'!J:J,MATCH($C1602,'Policy Characteristics'!$C:$C,0))),"",INDEX('Policy Characteristics'!J:J,MATCH($C1602,'Policy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02" s="354" t="str">
        <f>IF(ISBLANK(INDEX('Policy Characteristics'!K:K,MATCH($C1602,'Policy Characteristics'!$C:$C,0))),"",INDEX('Policy Characteristics'!K:K,MATCH($C1602,'Policy Characteristics'!$C:$C,0)))</f>
        <v/>
      </c>
      <c r="R1602" s="354" t="str">
        <f>IF(ISBLANK(INDEX('Policy Characteristics'!L:L,MATCH($C1602,'Policy Characteristics'!$C:$C,0))),"",INDEX('Policy Characteristics'!L:L,MATCH($C1602,'Policy Characteristics'!$C:$C,0)))</f>
        <v/>
      </c>
    </row>
    <row r="1603" spans="1:18" ht="19.899999999999999" customHeight="1">
      <c r="A1603" s="354" t="str">
        <f>IF(ISBLANK(INDEX('Policy Characteristics'!A:A,MATCH($C1603,'Policy Characteristics'!$C:$C,0))),"",INDEX('Policy Characteristics'!A:A,MATCH($C1603,'Policy Characteristics'!$C:$C,0)))</f>
        <v>Industry</v>
      </c>
      <c r="B1603" s="366" t="str">
        <f>IF(ISBLANK(INDEX('Policy Characteristics'!B:B,MATCH($C1603,'Policy Characteristics'!$C:$C,0))),"",INDEX('Policy Characteristics'!B:B,MATCH($C1603,'Policy Characteristics'!$C:$C,0)))</f>
        <v>Non BAU Increase in Process Emissions</v>
      </c>
      <c r="C1603" s="354" t="str">
        <f>$C$1602</f>
        <v>Boolean Use Non BAU Process Emissions Additions</v>
      </c>
      <c r="D1603" s="253" t="s">
        <v>875</v>
      </c>
      <c r="E1603" s="253"/>
      <c r="F1603" s="253" t="s">
        <v>876</v>
      </c>
      <c r="G1603" s="253"/>
      <c r="H1603" s="18">
        <v>2752</v>
      </c>
      <c r="I1603" s="367" t="s">
        <v>670</v>
      </c>
      <c r="J1603" s="368" t="str">
        <f>IF(ISBLANK(INDEX('Policy Characteristics'!D:D,MATCH($C1603,'Policy Characteristics'!$C:$C,0))),"",INDEX('Policy Characteristics'!D:D,MATCH($C1603,'Policy Characteristics'!$C:$C,0)))</f>
        <v>Process Emissions Increases</v>
      </c>
      <c r="K1603" s="354" t="str">
        <f>IF(ISBLANK(INDEX('Policy Characteristics'!E:E,MATCH($C1603,'Policy Characteristics'!$C:$C,0))),"",INDEX('Policy Characteristics'!E:E,MATCH($C1603,'Policy Characteristics'!$C:$C,0)))</f>
        <v>non BAU indst process emissions</v>
      </c>
      <c r="L1603" s="222">
        <f>IF(ISBLANK(INDEX('Policy Characteristics'!F:F,MATCH($C1603,'Policy Characteristics'!$C:$C,0))),"",INDEX('Policy Characteristics'!F:F,MATCH($C1603,'Policy Characteristics'!$C:$C,0)))</f>
        <v>0</v>
      </c>
      <c r="M1603" s="222">
        <f>IF(ISBLANK(INDEX('Policy Characteristics'!G:G,MATCH($C1603,'Policy Characteristics'!$C:$C,0))),"",INDEX('Policy Characteristics'!G:G,MATCH($C1603,'Policy Characteristics'!$C:$C,0)))</f>
        <v>1</v>
      </c>
      <c r="N1603" s="222">
        <f>IF(ISBLANK(INDEX('Policy Characteristics'!H:H,MATCH($C1603,'Policy Characteristics'!$C:$C,0))),"",INDEX('Policy Characteristics'!H:H,MATCH($C1603,'Policy Characteristics'!$C:$C,0)))</f>
        <v>1</v>
      </c>
      <c r="O1603" s="354" t="str">
        <f>IF(ISBLANK(INDEX('Policy Characteristics'!I:I,MATCH($C1603,'Policy Characteristics'!$C:$C,0))),"",INDEX('Policy Characteristics'!I:I,MATCH($C1603,'Policy Characteristics'!$C:$C,0)))</f>
        <v>on/off</v>
      </c>
      <c r="P1603" s="354" t="str">
        <f>IF(ISBLANK(INDEX('Policy Characteristics'!J:J,MATCH($C1603,'Policy Characteristics'!$C:$C,0))),"",INDEX('Policy Characteristics'!J:J,MATCH($C1603,'Policy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03" s="354" t="str">
        <f>IF(ISBLANK(INDEX('Policy Characteristics'!K:K,MATCH($C1603,'Policy Characteristics'!$C:$C,0))),"",INDEX('Policy Characteristics'!K:K,MATCH($C1603,'Policy Characteristics'!$C:$C,0)))</f>
        <v/>
      </c>
      <c r="R1603" s="354" t="str">
        <f>IF(ISBLANK(INDEX('Policy Characteristics'!L:L,MATCH($C1603,'Policy Characteristics'!$C:$C,0))),"",INDEX('Policy Characteristics'!L:L,MATCH($C1603,'Policy Characteristics'!$C:$C,0)))</f>
        <v/>
      </c>
    </row>
    <row r="1604" spans="1:18" ht="19.899999999999999" customHeight="1">
      <c r="A1604" s="354" t="str">
        <f>IF(ISBLANK(INDEX('Policy Characteristics'!A:A,MATCH($C1604,'Policy Characteristics'!$C:$C,0))),"",INDEX('Policy Characteristics'!A:A,MATCH($C1604,'Policy Characteristics'!$C:$C,0)))</f>
        <v>Industry</v>
      </c>
      <c r="B1604" s="366" t="str">
        <f>IF(ISBLANK(INDEX('Policy Characteristics'!B:B,MATCH($C1604,'Policy Characteristics'!$C:$C,0))),"",INDEX('Policy Characteristics'!B:B,MATCH($C1604,'Policy Characteristics'!$C:$C,0)))</f>
        <v>Non BAU Increase in Process Emissions</v>
      </c>
      <c r="C1604" s="354" t="str">
        <f t="shared" ref="C1604:C1619" si="58">$C$1602</f>
        <v>Boolean Use Non BAU Process Emissions Additions</v>
      </c>
      <c r="D1604" s="253" t="s">
        <v>877</v>
      </c>
      <c r="E1604" s="253"/>
      <c r="F1604" s="253" t="s">
        <v>878</v>
      </c>
      <c r="G1604" s="253"/>
      <c r="H1604" s="18">
        <v>2753</v>
      </c>
      <c r="I1604" s="367" t="s">
        <v>670</v>
      </c>
      <c r="J1604" s="368" t="str">
        <f>IF(ISBLANK(INDEX('Policy Characteristics'!D:D,MATCH($C1604,'Policy Characteristics'!$C:$C,0))),"",INDEX('Policy Characteristics'!D:D,MATCH($C1604,'Policy Characteristics'!$C:$C,0)))</f>
        <v>Process Emissions Increases</v>
      </c>
      <c r="K1604" s="354" t="str">
        <f>IF(ISBLANK(INDEX('Policy Characteristics'!E:E,MATCH($C1604,'Policy Characteristics'!$C:$C,0))),"",INDEX('Policy Characteristics'!E:E,MATCH($C1604,'Policy Characteristics'!$C:$C,0)))</f>
        <v>non BAU indst process emissions</v>
      </c>
      <c r="L1604" s="222">
        <f>IF(ISBLANK(INDEX('Policy Characteristics'!F:F,MATCH($C1604,'Policy Characteristics'!$C:$C,0))),"",INDEX('Policy Characteristics'!F:F,MATCH($C1604,'Policy Characteristics'!$C:$C,0)))</f>
        <v>0</v>
      </c>
      <c r="M1604" s="222">
        <f>IF(ISBLANK(INDEX('Policy Characteristics'!G:G,MATCH($C1604,'Policy Characteristics'!$C:$C,0))),"",INDEX('Policy Characteristics'!G:G,MATCH($C1604,'Policy Characteristics'!$C:$C,0)))</f>
        <v>1</v>
      </c>
      <c r="N1604" s="222">
        <f>IF(ISBLANK(INDEX('Policy Characteristics'!H:H,MATCH($C1604,'Policy Characteristics'!$C:$C,0))),"",INDEX('Policy Characteristics'!H:H,MATCH($C1604,'Policy Characteristics'!$C:$C,0)))</f>
        <v>1</v>
      </c>
      <c r="O1604" s="354" t="str">
        <f>IF(ISBLANK(INDEX('Policy Characteristics'!I:I,MATCH($C1604,'Policy Characteristics'!$C:$C,0))),"",INDEX('Policy Characteristics'!I:I,MATCH($C1604,'Policy Characteristics'!$C:$C,0)))</f>
        <v>on/off</v>
      </c>
      <c r="P1604" s="354" t="str">
        <f>IF(ISBLANK(INDEX('Policy Characteristics'!J:J,MATCH($C1604,'Policy Characteristics'!$C:$C,0))),"",INDEX('Policy Characteristics'!J:J,MATCH($C1604,'Policy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04" s="354" t="str">
        <f>IF(ISBLANK(INDEX('Policy Characteristics'!K:K,MATCH($C1604,'Policy Characteristics'!$C:$C,0))),"",INDEX('Policy Characteristics'!K:K,MATCH($C1604,'Policy Characteristics'!$C:$C,0)))</f>
        <v/>
      </c>
      <c r="R1604" s="354" t="str">
        <f>IF(ISBLANK(INDEX('Policy Characteristics'!L:L,MATCH($C1604,'Policy Characteristics'!$C:$C,0))),"",INDEX('Policy Characteristics'!L:L,MATCH($C1604,'Policy Characteristics'!$C:$C,0)))</f>
        <v/>
      </c>
    </row>
    <row r="1605" spans="1:18" ht="19.899999999999999" customHeight="1">
      <c r="A1605" s="354" t="str">
        <f>IF(ISBLANK(INDEX('Policy Characteristics'!A:A,MATCH($C1605,'Policy Characteristics'!$C:$C,0))),"",INDEX('Policy Characteristics'!A:A,MATCH($C1605,'Policy Characteristics'!$C:$C,0)))</f>
        <v>Industry</v>
      </c>
      <c r="B1605" s="366" t="str">
        <f>IF(ISBLANK(INDEX('Policy Characteristics'!B:B,MATCH($C1605,'Policy Characteristics'!$C:$C,0))),"",INDEX('Policy Characteristics'!B:B,MATCH($C1605,'Policy Characteristics'!$C:$C,0)))</f>
        <v>Non BAU Increase in Process Emissions</v>
      </c>
      <c r="C1605" s="354" t="str">
        <f t="shared" si="58"/>
        <v>Boolean Use Non BAU Process Emissions Additions</v>
      </c>
      <c r="D1605" s="253" t="s">
        <v>879</v>
      </c>
      <c r="E1605" s="253"/>
      <c r="F1605" s="253" t="s">
        <v>880</v>
      </c>
      <c r="G1605" s="253"/>
      <c r="H1605" s="18">
        <v>2754</v>
      </c>
      <c r="I1605" s="367" t="s">
        <v>670</v>
      </c>
      <c r="J1605" s="368" t="str">
        <f>IF(ISBLANK(INDEX('Policy Characteristics'!D:D,MATCH($C1605,'Policy Characteristics'!$C:$C,0))),"",INDEX('Policy Characteristics'!D:D,MATCH($C1605,'Policy Characteristics'!$C:$C,0)))</f>
        <v>Process Emissions Increases</v>
      </c>
      <c r="K1605" s="354" t="str">
        <f>IF(ISBLANK(INDEX('Policy Characteristics'!E:E,MATCH($C1605,'Policy Characteristics'!$C:$C,0))),"",INDEX('Policy Characteristics'!E:E,MATCH($C1605,'Policy Characteristics'!$C:$C,0)))</f>
        <v>non BAU indst process emissions</v>
      </c>
      <c r="L1605" s="222">
        <f>IF(ISBLANK(INDEX('Policy Characteristics'!F:F,MATCH($C1605,'Policy Characteristics'!$C:$C,0))),"",INDEX('Policy Characteristics'!F:F,MATCH($C1605,'Policy Characteristics'!$C:$C,0)))</f>
        <v>0</v>
      </c>
      <c r="M1605" s="222">
        <f>IF(ISBLANK(INDEX('Policy Characteristics'!G:G,MATCH($C1605,'Policy Characteristics'!$C:$C,0))),"",INDEX('Policy Characteristics'!G:G,MATCH($C1605,'Policy Characteristics'!$C:$C,0)))</f>
        <v>1</v>
      </c>
      <c r="N1605" s="222">
        <f>IF(ISBLANK(INDEX('Policy Characteristics'!H:H,MATCH($C1605,'Policy Characteristics'!$C:$C,0))),"",INDEX('Policy Characteristics'!H:H,MATCH($C1605,'Policy Characteristics'!$C:$C,0)))</f>
        <v>1</v>
      </c>
      <c r="O1605" s="354" t="str">
        <f>IF(ISBLANK(INDEX('Policy Characteristics'!I:I,MATCH($C1605,'Policy Characteristics'!$C:$C,0))),"",INDEX('Policy Characteristics'!I:I,MATCH($C1605,'Policy Characteristics'!$C:$C,0)))</f>
        <v>on/off</v>
      </c>
      <c r="P1605" s="354" t="str">
        <f>IF(ISBLANK(INDEX('Policy Characteristics'!J:J,MATCH($C1605,'Policy Characteristics'!$C:$C,0))),"",INDEX('Policy Characteristics'!J:J,MATCH($C1605,'Policy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05" s="354" t="str">
        <f>IF(ISBLANK(INDEX('Policy Characteristics'!K:K,MATCH($C1605,'Policy Characteristics'!$C:$C,0))),"",INDEX('Policy Characteristics'!K:K,MATCH($C1605,'Policy Characteristics'!$C:$C,0)))</f>
        <v/>
      </c>
      <c r="R1605" s="354" t="str">
        <f>IF(ISBLANK(INDEX('Policy Characteristics'!L:L,MATCH($C1605,'Policy Characteristics'!$C:$C,0))),"",INDEX('Policy Characteristics'!L:L,MATCH($C1605,'Policy Characteristics'!$C:$C,0)))</f>
        <v/>
      </c>
    </row>
    <row r="1606" spans="1:18" ht="19.899999999999999" customHeight="1">
      <c r="A1606" s="354" t="str">
        <f>IF(ISBLANK(INDEX('Policy Characteristics'!A:A,MATCH($C1606,'Policy Characteristics'!$C:$C,0))),"",INDEX('Policy Characteristics'!A:A,MATCH($C1606,'Policy Characteristics'!$C:$C,0)))</f>
        <v>Industry</v>
      </c>
      <c r="B1606" s="366" t="str">
        <f>IF(ISBLANK(INDEX('Policy Characteristics'!B:B,MATCH($C1606,'Policy Characteristics'!$C:$C,0))),"",INDEX('Policy Characteristics'!B:B,MATCH($C1606,'Policy Characteristics'!$C:$C,0)))</f>
        <v>Non BAU Increase in Process Emissions</v>
      </c>
      <c r="C1606" s="354" t="str">
        <f t="shared" si="58"/>
        <v>Boolean Use Non BAU Process Emissions Additions</v>
      </c>
      <c r="D1606" s="253" t="s">
        <v>881</v>
      </c>
      <c r="E1606" s="253"/>
      <c r="F1606" s="253" t="s">
        <v>882</v>
      </c>
      <c r="G1606" s="253"/>
      <c r="H1606" s="18">
        <v>2755</v>
      </c>
      <c r="I1606" s="367" t="s">
        <v>670</v>
      </c>
      <c r="J1606" s="368" t="str">
        <f>IF(ISBLANK(INDEX('Policy Characteristics'!D:D,MATCH($C1606,'Policy Characteristics'!$C:$C,0))),"",INDEX('Policy Characteristics'!D:D,MATCH($C1606,'Policy Characteristics'!$C:$C,0)))</f>
        <v>Process Emissions Increases</v>
      </c>
      <c r="K1606" s="354" t="str">
        <f>IF(ISBLANK(INDEX('Policy Characteristics'!E:E,MATCH($C1606,'Policy Characteristics'!$C:$C,0))),"",INDEX('Policy Characteristics'!E:E,MATCH($C1606,'Policy Characteristics'!$C:$C,0)))</f>
        <v>non BAU indst process emissions</v>
      </c>
      <c r="L1606" s="222">
        <f>IF(ISBLANK(INDEX('Policy Characteristics'!F:F,MATCH($C1606,'Policy Characteristics'!$C:$C,0))),"",INDEX('Policy Characteristics'!F:F,MATCH($C1606,'Policy Characteristics'!$C:$C,0)))</f>
        <v>0</v>
      </c>
      <c r="M1606" s="222">
        <f>IF(ISBLANK(INDEX('Policy Characteristics'!G:G,MATCH($C1606,'Policy Characteristics'!$C:$C,0))),"",INDEX('Policy Characteristics'!G:G,MATCH($C1606,'Policy Characteristics'!$C:$C,0)))</f>
        <v>1</v>
      </c>
      <c r="N1606" s="222">
        <f>IF(ISBLANK(INDEX('Policy Characteristics'!H:H,MATCH($C1606,'Policy Characteristics'!$C:$C,0))),"",INDEX('Policy Characteristics'!H:H,MATCH($C1606,'Policy Characteristics'!$C:$C,0)))</f>
        <v>1</v>
      </c>
      <c r="O1606" s="354" t="str">
        <f>IF(ISBLANK(INDEX('Policy Characteristics'!I:I,MATCH($C1606,'Policy Characteristics'!$C:$C,0))),"",INDEX('Policy Characteristics'!I:I,MATCH($C1606,'Policy Characteristics'!$C:$C,0)))</f>
        <v>on/off</v>
      </c>
      <c r="P1606" s="354" t="str">
        <f>IF(ISBLANK(INDEX('Policy Characteristics'!J:J,MATCH($C1606,'Policy Characteristics'!$C:$C,0))),"",INDEX('Policy Characteristics'!J:J,MATCH($C1606,'Policy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06" s="354" t="str">
        <f>IF(ISBLANK(INDEX('Policy Characteristics'!K:K,MATCH($C1606,'Policy Characteristics'!$C:$C,0))),"",INDEX('Policy Characteristics'!K:K,MATCH($C1606,'Policy Characteristics'!$C:$C,0)))</f>
        <v/>
      </c>
      <c r="R1606" s="354" t="str">
        <f>IF(ISBLANK(INDEX('Policy Characteristics'!L:L,MATCH($C1606,'Policy Characteristics'!$C:$C,0))),"",INDEX('Policy Characteristics'!L:L,MATCH($C1606,'Policy Characteristics'!$C:$C,0)))</f>
        <v/>
      </c>
    </row>
    <row r="1607" spans="1:18" ht="19.899999999999999" customHeight="1">
      <c r="A1607" s="354" t="str">
        <f>IF(ISBLANK(INDEX('Policy Characteristics'!A:A,MATCH($C1607,'Policy Characteristics'!$C:$C,0))),"",INDEX('Policy Characteristics'!A:A,MATCH($C1607,'Policy Characteristics'!$C:$C,0)))</f>
        <v>Industry</v>
      </c>
      <c r="B1607" s="366" t="str">
        <f>IF(ISBLANK(INDEX('Policy Characteristics'!B:B,MATCH($C1607,'Policy Characteristics'!$C:$C,0))),"",INDEX('Policy Characteristics'!B:B,MATCH($C1607,'Policy Characteristics'!$C:$C,0)))</f>
        <v>Non BAU Increase in Process Emissions</v>
      </c>
      <c r="C1607" s="354" t="str">
        <f t="shared" si="58"/>
        <v>Boolean Use Non BAU Process Emissions Additions</v>
      </c>
      <c r="D1607" s="253" t="s">
        <v>883</v>
      </c>
      <c r="E1607" s="253"/>
      <c r="F1607" s="253" t="s">
        <v>884</v>
      </c>
      <c r="G1607" s="253"/>
      <c r="H1607" s="18">
        <v>2756</v>
      </c>
      <c r="I1607" s="367" t="s">
        <v>680</v>
      </c>
      <c r="J1607" s="368" t="str">
        <f>IF(ISBLANK(INDEX('Policy Characteristics'!D:D,MATCH($C1607,'Policy Characteristics'!$C:$C,0))),"",INDEX('Policy Characteristics'!D:D,MATCH($C1607,'Policy Characteristics'!$C:$C,0)))</f>
        <v>Process Emissions Increases</v>
      </c>
      <c r="K1607" s="354" t="str">
        <f>IF(ISBLANK(INDEX('Policy Characteristics'!E:E,MATCH($C1607,'Policy Characteristics'!$C:$C,0))),"",INDEX('Policy Characteristics'!E:E,MATCH($C1607,'Policy Characteristics'!$C:$C,0)))</f>
        <v>non BAU indst process emissions</v>
      </c>
      <c r="L1607" s="222">
        <f>IF(ISBLANK(INDEX('Policy Characteristics'!F:F,MATCH($C1607,'Policy Characteristics'!$C:$C,0))),"",INDEX('Policy Characteristics'!F:F,MATCH($C1607,'Policy Characteristics'!$C:$C,0)))</f>
        <v>0</v>
      </c>
      <c r="M1607" s="222">
        <f>IF(ISBLANK(INDEX('Policy Characteristics'!G:G,MATCH($C1607,'Policy Characteristics'!$C:$C,0))),"",INDEX('Policy Characteristics'!G:G,MATCH($C1607,'Policy Characteristics'!$C:$C,0)))</f>
        <v>1</v>
      </c>
      <c r="N1607" s="222">
        <f>IF(ISBLANK(INDEX('Policy Characteristics'!H:H,MATCH($C1607,'Policy Characteristics'!$C:$C,0))),"",INDEX('Policy Characteristics'!H:H,MATCH($C1607,'Policy Characteristics'!$C:$C,0)))</f>
        <v>1</v>
      </c>
      <c r="O1607" s="354" t="str">
        <f>IF(ISBLANK(INDEX('Policy Characteristics'!I:I,MATCH($C1607,'Policy Characteristics'!$C:$C,0))),"",INDEX('Policy Characteristics'!I:I,MATCH($C1607,'Policy Characteristics'!$C:$C,0)))</f>
        <v>on/off</v>
      </c>
      <c r="P1607" s="354" t="str">
        <f>IF(ISBLANK(INDEX('Policy Characteristics'!J:J,MATCH($C1607,'Policy Characteristics'!$C:$C,0))),"",INDEX('Policy Characteristics'!J:J,MATCH($C1607,'Policy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07" s="354" t="str">
        <f>IF(ISBLANK(INDEX('Policy Characteristics'!K:K,MATCH($C1607,'Policy Characteristics'!$C:$C,0))),"",INDEX('Policy Characteristics'!K:K,MATCH($C1607,'Policy Characteristics'!$C:$C,0)))</f>
        <v/>
      </c>
      <c r="R1607" s="354" t="str">
        <f>IF(ISBLANK(INDEX('Policy Characteristics'!L:L,MATCH($C1607,'Policy Characteristics'!$C:$C,0))),"",INDEX('Policy Characteristics'!L:L,MATCH($C1607,'Policy Characteristics'!$C:$C,0)))</f>
        <v/>
      </c>
    </row>
    <row r="1608" spans="1:18" ht="19.899999999999999" customHeight="1">
      <c r="A1608" s="354" t="str">
        <f>IF(ISBLANK(INDEX('Policy Characteristics'!A:A,MATCH($C1608,'Policy Characteristics'!$C:$C,0))),"",INDEX('Policy Characteristics'!A:A,MATCH($C1608,'Policy Characteristics'!$C:$C,0)))</f>
        <v>Industry</v>
      </c>
      <c r="B1608" s="366" t="str">
        <f>IF(ISBLANK(INDEX('Policy Characteristics'!B:B,MATCH($C1608,'Policy Characteristics'!$C:$C,0))),"",INDEX('Policy Characteristics'!B:B,MATCH($C1608,'Policy Characteristics'!$C:$C,0)))</f>
        <v>Non BAU Increase in Process Emissions</v>
      </c>
      <c r="C1608" s="354" t="str">
        <f t="shared" si="58"/>
        <v>Boolean Use Non BAU Process Emissions Additions</v>
      </c>
      <c r="D1608" s="253" t="s">
        <v>885</v>
      </c>
      <c r="E1608" s="253"/>
      <c r="F1608" s="253" t="s">
        <v>886</v>
      </c>
      <c r="G1608" s="253"/>
      <c r="H1608" s="18">
        <v>2757</v>
      </c>
      <c r="I1608" s="367" t="s">
        <v>680</v>
      </c>
      <c r="J1608" s="368" t="str">
        <f>IF(ISBLANK(INDEX('Policy Characteristics'!D:D,MATCH($C1608,'Policy Characteristics'!$C:$C,0))),"",INDEX('Policy Characteristics'!D:D,MATCH($C1608,'Policy Characteristics'!$C:$C,0)))</f>
        <v>Process Emissions Increases</v>
      </c>
      <c r="K1608" s="354" t="str">
        <f>IF(ISBLANK(INDEX('Policy Characteristics'!E:E,MATCH($C1608,'Policy Characteristics'!$C:$C,0))),"",INDEX('Policy Characteristics'!E:E,MATCH($C1608,'Policy Characteristics'!$C:$C,0)))</f>
        <v>non BAU indst process emissions</v>
      </c>
      <c r="L1608" s="222">
        <f>IF(ISBLANK(INDEX('Policy Characteristics'!F:F,MATCH($C1608,'Policy Characteristics'!$C:$C,0))),"",INDEX('Policy Characteristics'!F:F,MATCH($C1608,'Policy Characteristics'!$C:$C,0)))</f>
        <v>0</v>
      </c>
      <c r="M1608" s="222">
        <f>IF(ISBLANK(INDEX('Policy Characteristics'!G:G,MATCH($C1608,'Policy Characteristics'!$C:$C,0))),"",INDEX('Policy Characteristics'!G:G,MATCH($C1608,'Policy Characteristics'!$C:$C,0)))</f>
        <v>1</v>
      </c>
      <c r="N1608" s="222">
        <f>IF(ISBLANK(INDEX('Policy Characteristics'!H:H,MATCH($C1608,'Policy Characteristics'!$C:$C,0))),"",INDEX('Policy Characteristics'!H:H,MATCH($C1608,'Policy Characteristics'!$C:$C,0)))</f>
        <v>1</v>
      </c>
      <c r="O1608" s="354" t="str">
        <f>IF(ISBLANK(INDEX('Policy Characteristics'!I:I,MATCH($C1608,'Policy Characteristics'!$C:$C,0))),"",INDEX('Policy Characteristics'!I:I,MATCH($C1608,'Policy Characteristics'!$C:$C,0)))</f>
        <v>on/off</v>
      </c>
      <c r="P1608" s="354" t="str">
        <f>IF(ISBLANK(INDEX('Policy Characteristics'!J:J,MATCH($C1608,'Policy Characteristics'!$C:$C,0))),"",INDEX('Policy Characteristics'!J:J,MATCH($C1608,'Policy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08" s="354" t="str">
        <f>IF(ISBLANK(INDEX('Policy Characteristics'!K:K,MATCH($C1608,'Policy Characteristics'!$C:$C,0))),"",INDEX('Policy Characteristics'!K:K,MATCH($C1608,'Policy Characteristics'!$C:$C,0)))</f>
        <v/>
      </c>
      <c r="R1608" s="354" t="str">
        <f>IF(ISBLANK(INDEX('Policy Characteristics'!L:L,MATCH($C1608,'Policy Characteristics'!$C:$C,0))),"",INDEX('Policy Characteristics'!L:L,MATCH($C1608,'Policy Characteristics'!$C:$C,0)))</f>
        <v/>
      </c>
    </row>
    <row r="1609" spans="1:18" ht="19.899999999999999" customHeight="1">
      <c r="A1609" s="354" t="str">
        <f>IF(ISBLANK(INDEX('Policy Characteristics'!A:A,MATCH($C1609,'Policy Characteristics'!$C:$C,0))),"",INDEX('Policy Characteristics'!A:A,MATCH($C1609,'Policy Characteristics'!$C:$C,0)))</f>
        <v>Industry</v>
      </c>
      <c r="B1609" s="366" t="str">
        <f>IF(ISBLANK(INDEX('Policy Characteristics'!B:B,MATCH($C1609,'Policy Characteristics'!$C:$C,0))),"",INDEX('Policy Characteristics'!B:B,MATCH($C1609,'Policy Characteristics'!$C:$C,0)))</f>
        <v>Non BAU Increase in Process Emissions</v>
      </c>
      <c r="C1609" s="354" t="str">
        <f t="shared" si="58"/>
        <v>Boolean Use Non BAU Process Emissions Additions</v>
      </c>
      <c r="D1609" s="253" t="s">
        <v>887</v>
      </c>
      <c r="E1609" s="253"/>
      <c r="F1609" s="253" t="s">
        <v>888</v>
      </c>
      <c r="G1609" s="253"/>
      <c r="H1609" s="18">
        <v>2758</v>
      </c>
      <c r="I1609" s="367" t="s">
        <v>680</v>
      </c>
      <c r="J1609" s="368" t="str">
        <f>IF(ISBLANK(INDEX('Policy Characteristics'!D:D,MATCH($C1609,'Policy Characteristics'!$C:$C,0))),"",INDEX('Policy Characteristics'!D:D,MATCH($C1609,'Policy Characteristics'!$C:$C,0)))</f>
        <v>Process Emissions Increases</v>
      </c>
      <c r="K1609" s="354" t="str">
        <f>IF(ISBLANK(INDEX('Policy Characteristics'!E:E,MATCH($C1609,'Policy Characteristics'!$C:$C,0))),"",INDEX('Policy Characteristics'!E:E,MATCH($C1609,'Policy Characteristics'!$C:$C,0)))</f>
        <v>non BAU indst process emissions</v>
      </c>
      <c r="L1609" s="222">
        <f>IF(ISBLANK(INDEX('Policy Characteristics'!F:F,MATCH($C1609,'Policy Characteristics'!$C:$C,0))),"",INDEX('Policy Characteristics'!F:F,MATCH($C1609,'Policy Characteristics'!$C:$C,0)))</f>
        <v>0</v>
      </c>
      <c r="M1609" s="222">
        <f>IF(ISBLANK(INDEX('Policy Characteristics'!G:G,MATCH($C1609,'Policy Characteristics'!$C:$C,0))),"",INDEX('Policy Characteristics'!G:G,MATCH($C1609,'Policy Characteristics'!$C:$C,0)))</f>
        <v>1</v>
      </c>
      <c r="N1609" s="222">
        <f>IF(ISBLANK(INDEX('Policy Characteristics'!H:H,MATCH($C1609,'Policy Characteristics'!$C:$C,0))),"",INDEX('Policy Characteristics'!H:H,MATCH($C1609,'Policy Characteristics'!$C:$C,0)))</f>
        <v>1</v>
      </c>
      <c r="O1609" s="354" t="str">
        <f>IF(ISBLANK(INDEX('Policy Characteristics'!I:I,MATCH($C1609,'Policy Characteristics'!$C:$C,0))),"",INDEX('Policy Characteristics'!I:I,MATCH($C1609,'Policy Characteristics'!$C:$C,0)))</f>
        <v>on/off</v>
      </c>
      <c r="P1609" s="354" t="str">
        <f>IF(ISBLANK(INDEX('Policy Characteristics'!J:J,MATCH($C1609,'Policy Characteristics'!$C:$C,0))),"",INDEX('Policy Characteristics'!J:J,MATCH($C1609,'Policy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09" s="354" t="str">
        <f>IF(ISBLANK(INDEX('Policy Characteristics'!K:K,MATCH($C1609,'Policy Characteristics'!$C:$C,0))),"",INDEX('Policy Characteristics'!K:K,MATCH($C1609,'Policy Characteristics'!$C:$C,0)))</f>
        <v/>
      </c>
      <c r="R1609" s="354" t="str">
        <f>IF(ISBLANK(INDEX('Policy Characteristics'!L:L,MATCH($C1609,'Policy Characteristics'!$C:$C,0))),"",INDEX('Policy Characteristics'!L:L,MATCH($C1609,'Policy Characteristics'!$C:$C,0)))</f>
        <v/>
      </c>
    </row>
    <row r="1610" spans="1:18" ht="19.899999999999999" customHeight="1">
      <c r="A1610" s="354" t="str">
        <f>IF(ISBLANK(INDEX('Policy Characteristics'!A:A,MATCH($C1610,'Policy Characteristics'!$C:$C,0))),"",INDEX('Policy Characteristics'!A:A,MATCH($C1610,'Policy Characteristics'!$C:$C,0)))</f>
        <v>Industry</v>
      </c>
      <c r="B1610" s="366" t="str">
        <f>IF(ISBLANK(INDEX('Policy Characteristics'!B:B,MATCH($C1610,'Policy Characteristics'!$C:$C,0))),"",INDEX('Policy Characteristics'!B:B,MATCH($C1610,'Policy Characteristics'!$C:$C,0)))</f>
        <v>Non BAU Increase in Process Emissions</v>
      </c>
      <c r="C1610" s="354" t="str">
        <f t="shared" si="58"/>
        <v>Boolean Use Non BAU Process Emissions Additions</v>
      </c>
      <c r="D1610" s="253" t="s">
        <v>889</v>
      </c>
      <c r="E1610" s="253"/>
      <c r="F1610" s="253" t="s">
        <v>890</v>
      </c>
      <c r="G1610" s="253"/>
      <c r="H1610" s="18">
        <v>2759</v>
      </c>
      <c r="I1610" s="367" t="s">
        <v>680</v>
      </c>
      <c r="J1610" s="368" t="str">
        <f>IF(ISBLANK(INDEX('Policy Characteristics'!D:D,MATCH($C1610,'Policy Characteristics'!$C:$C,0))),"",INDEX('Policy Characteristics'!D:D,MATCH($C1610,'Policy Characteristics'!$C:$C,0)))</f>
        <v>Process Emissions Increases</v>
      </c>
      <c r="K1610" s="354" t="str">
        <f>IF(ISBLANK(INDEX('Policy Characteristics'!E:E,MATCH($C1610,'Policy Characteristics'!$C:$C,0))),"",INDEX('Policy Characteristics'!E:E,MATCH($C1610,'Policy Characteristics'!$C:$C,0)))</f>
        <v>non BAU indst process emissions</v>
      </c>
      <c r="L1610" s="222">
        <f>IF(ISBLANK(INDEX('Policy Characteristics'!F:F,MATCH($C1610,'Policy Characteristics'!$C:$C,0))),"",INDEX('Policy Characteristics'!F:F,MATCH($C1610,'Policy Characteristics'!$C:$C,0)))</f>
        <v>0</v>
      </c>
      <c r="M1610" s="222">
        <f>IF(ISBLANK(INDEX('Policy Characteristics'!G:G,MATCH($C1610,'Policy Characteristics'!$C:$C,0))),"",INDEX('Policy Characteristics'!G:G,MATCH($C1610,'Policy Characteristics'!$C:$C,0)))</f>
        <v>1</v>
      </c>
      <c r="N1610" s="222">
        <f>IF(ISBLANK(INDEX('Policy Characteristics'!H:H,MATCH($C1610,'Policy Characteristics'!$C:$C,0))),"",INDEX('Policy Characteristics'!H:H,MATCH($C1610,'Policy Characteristics'!$C:$C,0)))</f>
        <v>1</v>
      </c>
      <c r="O1610" s="354" t="str">
        <f>IF(ISBLANK(INDEX('Policy Characteristics'!I:I,MATCH($C1610,'Policy Characteristics'!$C:$C,0))),"",INDEX('Policy Characteristics'!I:I,MATCH($C1610,'Policy Characteristics'!$C:$C,0)))</f>
        <v>on/off</v>
      </c>
      <c r="P1610" s="354" t="str">
        <f>IF(ISBLANK(INDEX('Policy Characteristics'!J:J,MATCH($C1610,'Policy Characteristics'!$C:$C,0))),"",INDEX('Policy Characteristics'!J:J,MATCH($C1610,'Policy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10" s="354" t="str">
        <f>IF(ISBLANK(INDEX('Policy Characteristics'!K:K,MATCH($C1610,'Policy Characteristics'!$C:$C,0))),"",INDEX('Policy Characteristics'!K:K,MATCH($C1610,'Policy Characteristics'!$C:$C,0)))</f>
        <v/>
      </c>
      <c r="R1610" s="354" t="str">
        <f>IF(ISBLANK(INDEX('Policy Characteristics'!L:L,MATCH($C1610,'Policy Characteristics'!$C:$C,0))),"",INDEX('Policy Characteristics'!L:L,MATCH($C1610,'Policy Characteristics'!$C:$C,0)))</f>
        <v/>
      </c>
    </row>
    <row r="1611" spans="1:18" ht="19.899999999999999" customHeight="1">
      <c r="A1611" s="354" t="str">
        <f>IF(ISBLANK(INDEX('Policy Characteristics'!A:A,MATCH($C1611,'Policy Characteristics'!$C:$C,0))),"",INDEX('Policy Characteristics'!A:A,MATCH($C1611,'Policy Characteristics'!$C:$C,0)))</f>
        <v>Industry</v>
      </c>
      <c r="B1611" s="366" t="str">
        <f>IF(ISBLANK(INDEX('Policy Characteristics'!B:B,MATCH($C1611,'Policy Characteristics'!$C:$C,0))),"",INDEX('Policy Characteristics'!B:B,MATCH($C1611,'Policy Characteristics'!$C:$C,0)))</f>
        <v>Non BAU Increase in Process Emissions</v>
      </c>
      <c r="C1611" s="354" t="str">
        <f t="shared" si="58"/>
        <v>Boolean Use Non BAU Process Emissions Additions</v>
      </c>
      <c r="D1611" s="253" t="s">
        <v>891</v>
      </c>
      <c r="E1611" s="253"/>
      <c r="F1611" s="253" t="s">
        <v>892</v>
      </c>
      <c r="G1611" s="253"/>
      <c r="H1611" s="18">
        <v>2760</v>
      </c>
      <c r="I1611" s="367" t="s">
        <v>680</v>
      </c>
      <c r="J1611" s="368" t="str">
        <f>IF(ISBLANK(INDEX('Policy Characteristics'!D:D,MATCH($C1611,'Policy Characteristics'!$C:$C,0))),"",INDEX('Policy Characteristics'!D:D,MATCH($C1611,'Policy Characteristics'!$C:$C,0)))</f>
        <v>Process Emissions Increases</v>
      </c>
      <c r="K1611" s="354" t="str">
        <f>IF(ISBLANK(INDEX('Policy Characteristics'!E:E,MATCH($C1611,'Policy Characteristics'!$C:$C,0))),"",INDEX('Policy Characteristics'!E:E,MATCH($C1611,'Policy Characteristics'!$C:$C,0)))</f>
        <v>non BAU indst process emissions</v>
      </c>
      <c r="L1611" s="222">
        <f>IF(ISBLANK(INDEX('Policy Characteristics'!F:F,MATCH($C1611,'Policy Characteristics'!$C:$C,0))),"",INDEX('Policy Characteristics'!F:F,MATCH($C1611,'Policy Characteristics'!$C:$C,0)))</f>
        <v>0</v>
      </c>
      <c r="M1611" s="222">
        <f>IF(ISBLANK(INDEX('Policy Characteristics'!G:G,MATCH($C1611,'Policy Characteristics'!$C:$C,0))),"",INDEX('Policy Characteristics'!G:G,MATCH($C1611,'Policy Characteristics'!$C:$C,0)))</f>
        <v>1</v>
      </c>
      <c r="N1611" s="222">
        <f>IF(ISBLANK(INDEX('Policy Characteristics'!H:H,MATCH($C1611,'Policy Characteristics'!$C:$C,0))),"",INDEX('Policy Characteristics'!H:H,MATCH($C1611,'Policy Characteristics'!$C:$C,0)))</f>
        <v>1</v>
      </c>
      <c r="O1611" s="354" t="str">
        <f>IF(ISBLANK(INDEX('Policy Characteristics'!I:I,MATCH($C1611,'Policy Characteristics'!$C:$C,0))),"",INDEX('Policy Characteristics'!I:I,MATCH($C1611,'Policy Characteristics'!$C:$C,0)))</f>
        <v>on/off</v>
      </c>
      <c r="P1611" s="354" t="str">
        <f>IF(ISBLANK(INDEX('Policy Characteristics'!J:J,MATCH($C1611,'Policy Characteristics'!$C:$C,0))),"",INDEX('Policy Characteristics'!J:J,MATCH($C1611,'Policy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11" s="354" t="str">
        <f>IF(ISBLANK(INDEX('Policy Characteristics'!K:K,MATCH($C1611,'Policy Characteristics'!$C:$C,0))),"",INDEX('Policy Characteristics'!K:K,MATCH($C1611,'Policy Characteristics'!$C:$C,0)))</f>
        <v/>
      </c>
      <c r="R1611" s="354" t="str">
        <f>IF(ISBLANK(INDEX('Policy Characteristics'!L:L,MATCH($C1611,'Policy Characteristics'!$C:$C,0))),"",INDEX('Policy Characteristics'!L:L,MATCH($C1611,'Policy Characteristics'!$C:$C,0)))</f>
        <v/>
      </c>
    </row>
    <row r="1612" spans="1:18" ht="19.899999999999999" customHeight="1">
      <c r="A1612" s="354" t="str">
        <f>IF(ISBLANK(INDEX('Policy Characteristics'!A:A,MATCH($C1612,'Policy Characteristics'!$C:$C,0))),"",INDEX('Policy Characteristics'!A:A,MATCH($C1612,'Policy Characteristics'!$C:$C,0)))</f>
        <v>Industry</v>
      </c>
      <c r="B1612" s="366" t="str">
        <f>IF(ISBLANK(INDEX('Policy Characteristics'!B:B,MATCH($C1612,'Policy Characteristics'!$C:$C,0))),"",INDEX('Policy Characteristics'!B:B,MATCH($C1612,'Policy Characteristics'!$C:$C,0)))</f>
        <v>Non BAU Increase in Process Emissions</v>
      </c>
      <c r="C1612" s="354" t="str">
        <f t="shared" si="58"/>
        <v>Boolean Use Non BAU Process Emissions Additions</v>
      </c>
      <c r="D1612" s="253" t="s">
        <v>893</v>
      </c>
      <c r="E1612" s="253"/>
      <c r="F1612" s="253" t="s">
        <v>894</v>
      </c>
      <c r="G1612" s="253"/>
      <c r="H1612" s="18">
        <v>2761</v>
      </c>
      <c r="I1612" s="367" t="s">
        <v>680</v>
      </c>
      <c r="J1612" s="368" t="str">
        <f>IF(ISBLANK(INDEX('Policy Characteristics'!D:D,MATCH($C1612,'Policy Characteristics'!$C:$C,0))),"",INDEX('Policy Characteristics'!D:D,MATCH($C1612,'Policy Characteristics'!$C:$C,0)))</f>
        <v>Process Emissions Increases</v>
      </c>
      <c r="K1612" s="354" t="str">
        <f>IF(ISBLANK(INDEX('Policy Characteristics'!E:E,MATCH($C1612,'Policy Characteristics'!$C:$C,0))),"",INDEX('Policy Characteristics'!E:E,MATCH($C1612,'Policy Characteristics'!$C:$C,0)))</f>
        <v>non BAU indst process emissions</v>
      </c>
      <c r="L1612" s="222">
        <f>IF(ISBLANK(INDEX('Policy Characteristics'!F:F,MATCH($C1612,'Policy Characteristics'!$C:$C,0))),"",INDEX('Policy Characteristics'!F:F,MATCH($C1612,'Policy Characteristics'!$C:$C,0)))</f>
        <v>0</v>
      </c>
      <c r="M1612" s="222">
        <f>IF(ISBLANK(INDEX('Policy Characteristics'!G:G,MATCH($C1612,'Policy Characteristics'!$C:$C,0))),"",INDEX('Policy Characteristics'!G:G,MATCH($C1612,'Policy Characteristics'!$C:$C,0)))</f>
        <v>1</v>
      </c>
      <c r="N1612" s="222">
        <f>IF(ISBLANK(INDEX('Policy Characteristics'!H:H,MATCH($C1612,'Policy Characteristics'!$C:$C,0))),"",INDEX('Policy Characteristics'!H:H,MATCH($C1612,'Policy Characteristics'!$C:$C,0)))</f>
        <v>1</v>
      </c>
      <c r="O1612" s="354" t="str">
        <f>IF(ISBLANK(INDEX('Policy Characteristics'!I:I,MATCH($C1612,'Policy Characteristics'!$C:$C,0))),"",INDEX('Policy Characteristics'!I:I,MATCH($C1612,'Policy Characteristics'!$C:$C,0)))</f>
        <v>on/off</v>
      </c>
      <c r="P1612" s="354" t="str">
        <f>IF(ISBLANK(INDEX('Policy Characteristics'!J:J,MATCH($C1612,'Policy Characteristics'!$C:$C,0))),"",INDEX('Policy Characteristics'!J:J,MATCH($C1612,'Policy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12" s="354" t="str">
        <f>IF(ISBLANK(INDEX('Policy Characteristics'!K:K,MATCH($C1612,'Policy Characteristics'!$C:$C,0))),"",INDEX('Policy Characteristics'!K:K,MATCH($C1612,'Policy Characteristics'!$C:$C,0)))</f>
        <v/>
      </c>
      <c r="R1612" s="354" t="str">
        <f>IF(ISBLANK(INDEX('Policy Characteristics'!L:L,MATCH($C1612,'Policy Characteristics'!$C:$C,0))),"",INDEX('Policy Characteristics'!L:L,MATCH($C1612,'Policy Characteristics'!$C:$C,0)))</f>
        <v/>
      </c>
    </row>
    <row r="1613" spans="1:18" ht="19.899999999999999" customHeight="1">
      <c r="A1613" s="354" t="str">
        <f>IF(ISBLANK(INDEX('Policy Characteristics'!A:A,MATCH($C1613,'Policy Characteristics'!$C:$C,0))),"",INDEX('Policy Characteristics'!A:A,MATCH($C1613,'Policy Characteristics'!$C:$C,0)))</f>
        <v>Industry</v>
      </c>
      <c r="B1613" s="366" t="str">
        <f>IF(ISBLANK(INDEX('Policy Characteristics'!B:B,MATCH($C1613,'Policy Characteristics'!$C:$C,0))),"",INDEX('Policy Characteristics'!B:B,MATCH($C1613,'Policy Characteristics'!$C:$C,0)))</f>
        <v>Non BAU Increase in Process Emissions</v>
      </c>
      <c r="C1613" s="354" t="str">
        <f t="shared" si="58"/>
        <v>Boolean Use Non BAU Process Emissions Additions</v>
      </c>
      <c r="D1613" s="253" t="s">
        <v>895</v>
      </c>
      <c r="E1613" s="253"/>
      <c r="F1613" s="253" t="s">
        <v>896</v>
      </c>
      <c r="G1613" s="253"/>
      <c r="H1613" s="18">
        <v>2762</v>
      </c>
      <c r="I1613" s="367" t="s">
        <v>680</v>
      </c>
      <c r="J1613" s="368" t="str">
        <f>IF(ISBLANK(INDEX('Policy Characteristics'!D:D,MATCH($C1613,'Policy Characteristics'!$C:$C,0))),"",INDEX('Policy Characteristics'!D:D,MATCH($C1613,'Policy Characteristics'!$C:$C,0)))</f>
        <v>Process Emissions Increases</v>
      </c>
      <c r="K1613" s="354" t="str">
        <f>IF(ISBLANK(INDEX('Policy Characteristics'!E:E,MATCH($C1613,'Policy Characteristics'!$C:$C,0))),"",INDEX('Policy Characteristics'!E:E,MATCH($C1613,'Policy Characteristics'!$C:$C,0)))</f>
        <v>non BAU indst process emissions</v>
      </c>
      <c r="L1613" s="222">
        <f>IF(ISBLANK(INDEX('Policy Characteristics'!F:F,MATCH($C1613,'Policy Characteristics'!$C:$C,0))),"",INDEX('Policy Characteristics'!F:F,MATCH($C1613,'Policy Characteristics'!$C:$C,0)))</f>
        <v>0</v>
      </c>
      <c r="M1613" s="222">
        <f>IF(ISBLANK(INDEX('Policy Characteristics'!G:G,MATCH($C1613,'Policy Characteristics'!$C:$C,0))),"",INDEX('Policy Characteristics'!G:G,MATCH($C1613,'Policy Characteristics'!$C:$C,0)))</f>
        <v>1</v>
      </c>
      <c r="N1613" s="222">
        <f>IF(ISBLANK(INDEX('Policy Characteristics'!H:H,MATCH($C1613,'Policy Characteristics'!$C:$C,0))),"",INDEX('Policy Characteristics'!H:H,MATCH($C1613,'Policy Characteristics'!$C:$C,0)))</f>
        <v>1</v>
      </c>
      <c r="O1613" s="354" t="str">
        <f>IF(ISBLANK(INDEX('Policy Characteristics'!I:I,MATCH($C1613,'Policy Characteristics'!$C:$C,0))),"",INDEX('Policy Characteristics'!I:I,MATCH($C1613,'Policy Characteristics'!$C:$C,0)))</f>
        <v>on/off</v>
      </c>
      <c r="P1613" s="354" t="str">
        <f>IF(ISBLANK(INDEX('Policy Characteristics'!J:J,MATCH($C1613,'Policy Characteristics'!$C:$C,0))),"",INDEX('Policy Characteristics'!J:J,MATCH($C1613,'Policy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13" s="354" t="str">
        <f>IF(ISBLANK(INDEX('Policy Characteristics'!K:K,MATCH($C1613,'Policy Characteristics'!$C:$C,0))),"",INDEX('Policy Characteristics'!K:K,MATCH($C1613,'Policy Characteristics'!$C:$C,0)))</f>
        <v/>
      </c>
      <c r="R1613" s="354" t="str">
        <f>IF(ISBLANK(INDEX('Policy Characteristics'!L:L,MATCH($C1613,'Policy Characteristics'!$C:$C,0))),"",INDEX('Policy Characteristics'!L:L,MATCH($C1613,'Policy Characteristics'!$C:$C,0)))</f>
        <v/>
      </c>
    </row>
    <row r="1614" spans="1:18" ht="19.899999999999999" customHeight="1">
      <c r="A1614" s="354" t="str">
        <f>IF(ISBLANK(INDEX('Policy Characteristics'!A:A,MATCH($C1614,'Policy Characteristics'!$C:$C,0))),"",INDEX('Policy Characteristics'!A:A,MATCH($C1614,'Policy Characteristics'!$C:$C,0)))</f>
        <v>Industry</v>
      </c>
      <c r="B1614" s="366" t="str">
        <f>IF(ISBLANK(INDEX('Policy Characteristics'!B:B,MATCH($C1614,'Policy Characteristics'!$C:$C,0))),"",INDEX('Policy Characteristics'!B:B,MATCH($C1614,'Policy Characteristics'!$C:$C,0)))</f>
        <v>Non BAU Increase in Process Emissions</v>
      </c>
      <c r="C1614" s="354" t="str">
        <f t="shared" si="58"/>
        <v>Boolean Use Non BAU Process Emissions Additions</v>
      </c>
      <c r="D1614" s="253" t="s">
        <v>897</v>
      </c>
      <c r="E1614" s="253"/>
      <c r="F1614" s="253" t="s">
        <v>898</v>
      </c>
      <c r="G1614" s="253"/>
      <c r="H1614" s="18">
        <v>2763</v>
      </c>
      <c r="I1614" s="367" t="s">
        <v>680</v>
      </c>
      <c r="J1614" s="368" t="str">
        <f>IF(ISBLANK(INDEX('Policy Characteristics'!D:D,MATCH($C1614,'Policy Characteristics'!$C:$C,0))),"",INDEX('Policy Characteristics'!D:D,MATCH($C1614,'Policy Characteristics'!$C:$C,0)))</f>
        <v>Process Emissions Increases</v>
      </c>
      <c r="K1614" s="354" t="str">
        <f>IF(ISBLANK(INDEX('Policy Characteristics'!E:E,MATCH($C1614,'Policy Characteristics'!$C:$C,0))),"",INDEX('Policy Characteristics'!E:E,MATCH($C1614,'Policy Characteristics'!$C:$C,0)))</f>
        <v>non BAU indst process emissions</v>
      </c>
      <c r="L1614" s="222">
        <f>IF(ISBLANK(INDEX('Policy Characteristics'!F:F,MATCH($C1614,'Policy Characteristics'!$C:$C,0))),"",INDEX('Policy Characteristics'!F:F,MATCH($C1614,'Policy Characteristics'!$C:$C,0)))</f>
        <v>0</v>
      </c>
      <c r="M1614" s="222">
        <f>IF(ISBLANK(INDEX('Policy Characteristics'!G:G,MATCH($C1614,'Policy Characteristics'!$C:$C,0))),"",INDEX('Policy Characteristics'!G:G,MATCH($C1614,'Policy Characteristics'!$C:$C,0)))</f>
        <v>1</v>
      </c>
      <c r="N1614" s="222">
        <f>IF(ISBLANK(INDEX('Policy Characteristics'!H:H,MATCH($C1614,'Policy Characteristics'!$C:$C,0))),"",INDEX('Policy Characteristics'!H:H,MATCH($C1614,'Policy Characteristics'!$C:$C,0)))</f>
        <v>1</v>
      </c>
      <c r="O1614" s="354" t="str">
        <f>IF(ISBLANK(INDEX('Policy Characteristics'!I:I,MATCH($C1614,'Policy Characteristics'!$C:$C,0))),"",INDEX('Policy Characteristics'!I:I,MATCH($C1614,'Policy Characteristics'!$C:$C,0)))</f>
        <v>on/off</v>
      </c>
      <c r="P1614" s="354" t="str">
        <f>IF(ISBLANK(INDEX('Policy Characteristics'!J:J,MATCH($C1614,'Policy Characteristics'!$C:$C,0))),"",INDEX('Policy Characteristics'!J:J,MATCH($C1614,'Policy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14" s="354" t="str">
        <f>IF(ISBLANK(INDEX('Policy Characteristics'!K:K,MATCH($C1614,'Policy Characteristics'!$C:$C,0))),"",INDEX('Policy Characteristics'!K:K,MATCH($C1614,'Policy Characteristics'!$C:$C,0)))</f>
        <v/>
      </c>
      <c r="R1614" s="354" t="str">
        <f>IF(ISBLANK(INDEX('Policy Characteristics'!L:L,MATCH($C1614,'Policy Characteristics'!$C:$C,0))),"",INDEX('Policy Characteristics'!L:L,MATCH($C1614,'Policy Characteristics'!$C:$C,0)))</f>
        <v/>
      </c>
    </row>
    <row r="1615" spans="1:18" ht="19.899999999999999" customHeight="1">
      <c r="A1615" s="354" t="str">
        <f>IF(ISBLANK(INDEX('Policy Characteristics'!A:A,MATCH($C1615,'Policy Characteristics'!$C:$C,0))),"",INDEX('Policy Characteristics'!A:A,MATCH($C1615,'Policy Characteristics'!$C:$C,0)))</f>
        <v>Industry</v>
      </c>
      <c r="B1615" s="366" t="str">
        <f>IF(ISBLANK(INDEX('Policy Characteristics'!B:B,MATCH($C1615,'Policy Characteristics'!$C:$C,0))),"",INDEX('Policy Characteristics'!B:B,MATCH($C1615,'Policy Characteristics'!$C:$C,0)))</f>
        <v>Non BAU Increase in Process Emissions</v>
      </c>
      <c r="C1615" s="354" t="str">
        <f t="shared" si="58"/>
        <v>Boolean Use Non BAU Process Emissions Additions</v>
      </c>
      <c r="D1615" s="253" t="s">
        <v>899</v>
      </c>
      <c r="E1615" s="253"/>
      <c r="F1615" s="253" t="s">
        <v>467</v>
      </c>
      <c r="G1615" s="253"/>
      <c r="H1615" s="18">
        <v>2764</v>
      </c>
      <c r="I1615" s="367" t="s">
        <v>670</v>
      </c>
      <c r="J1615" s="368" t="str">
        <f>IF(ISBLANK(INDEX('Policy Characteristics'!D:D,MATCH($C1615,'Policy Characteristics'!$C:$C,0))),"",INDEX('Policy Characteristics'!D:D,MATCH($C1615,'Policy Characteristics'!$C:$C,0)))</f>
        <v>Process Emissions Increases</v>
      </c>
      <c r="K1615" s="354" t="str">
        <f>IF(ISBLANK(INDEX('Policy Characteristics'!E:E,MATCH($C1615,'Policy Characteristics'!$C:$C,0))),"",INDEX('Policy Characteristics'!E:E,MATCH($C1615,'Policy Characteristics'!$C:$C,0)))</f>
        <v>non BAU indst process emissions</v>
      </c>
      <c r="L1615" s="222">
        <f>IF(ISBLANK(INDEX('Policy Characteristics'!F:F,MATCH($C1615,'Policy Characteristics'!$C:$C,0))),"",INDEX('Policy Characteristics'!F:F,MATCH($C1615,'Policy Characteristics'!$C:$C,0)))</f>
        <v>0</v>
      </c>
      <c r="M1615" s="222">
        <f>IF(ISBLANK(INDEX('Policy Characteristics'!G:G,MATCH($C1615,'Policy Characteristics'!$C:$C,0))),"",INDEX('Policy Characteristics'!G:G,MATCH($C1615,'Policy Characteristics'!$C:$C,0)))</f>
        <v>1</v>
      </c>
      <c r="N1615" s="222">
        <f>IF(ISBLANK(INDEX('Policy Characteristics'!H:H,MATCH($C1615,'Policy Characteristics'!$C:$C,0))),"",INDEX('Policy Characteristics'!H:H,MATCH($C1615,'Policy Characteristics'!$C:$C,0)))</f>
        <v>1</v>
      </c>
      <c r="O1615" s="354" t="str">
        <f>IF(ISBLANK(INDEX('Policy Characteristics'!I:I,MATCH($C1615,'Policy Characteristics'!$C:$C,0))),"",INDEX('Policy Characteristics'!I:I,MATCH($C1615,'Policy Characteristics'!$C:$C,0)))</f>
        <v>on/off</v>
      </c>
      <c r="P1615" s="354" t="str">
        <f>IF(ISBLANK(INDEX('Policy Characteristics'!J:J,MATCH($C1615,'Policy Characteristics'!$C:$C,0))),"",INDEX('Policy Characteristics'!J:J,MATCH($C1615,'Policy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15" s="354" t="str">
        <f>IF(ISBLANK(INDEX('Policy Characteristics'!K:K,MATCH($C1615,'Policy Characteristics'!$C:$C,0))),"",INDEX('Policy Characteristics'!K:K,MATCH($C1615,'Policy Characteristics'!$C:$C,0)))</f>
        <v/>
      </c>
      <c r="R1615" s="354" t="str">
        <f>IF(ISBLANK(INDEX('Policy Characteristics'!L:L,MATCH($C1615,'Policy Characteristics'!$C:$C,0))),"",INDEX('Policy Characteristics'!L:L,MATCH($C1615,'Policy Characteristics'!$C:$C,0)))</f>
        <v/>
      </c>
    </row>
    <row r="1616" spans="1:18" ht="19.899999999999999" customHeight="1">
      <c r="A1616" s="354" t="str">
        <f>IF(ISBLANK(INDEX('Policy Characteristics'!A:A,MATCH($C1616,'Policy Characteristics'!$C:$C,0))),"",INDEX('Policy Characteristics'!A:A,MATCH($C1616,'Policy Characteristics'!$C:$C,0)))</f>
        <v>Industry</v>
      </c>
      <c r="B1616" s="366" t="str">
        <f>IF(ISBLANK(INDEX('Policy Characteristics'!B:B,MATCH($C1616,'Policy Characteristics'!$C:$C,0))),"",INDEX('Policy Characteristics'!B:B,MATCH($C1616,'Policy Characteristics'!$C:$C,0)))</f>
        <v>Non BAU Increase in Process Emissions</v>
      </c>
      <c r="C1616" s="354" t="str">
        <f t="shared" si="58"/>
        <v>Boolean Use Non BAU Process Emissions Additions</v>
      </c>
      <c r="D1616" s="253" t="s">
        <v>900</v>
      </c>
      <c r="E1616" s="253"/>
      <c r="F1616" s="253" t="s">
        <v>481</v>
      </c>
      <c r="G1616" s="253"/>
      <c r="H1616" s="18">
        <v>2765</v>
      </c>
      <c r="I1616" s="367" t="s">
        <v>670</v>
      </c>
      <c r="J1616" s="368" t="str">
        <f>IF(ISBLANK(INDEX('Policy Characteristics'!D:D,MATCH($C1616,'Policy Characteristics'!$C:$C,0))),"",INDEX('Policy Characteristics'!D:D,MATCH($C1616,'Policy Characteristics'!$C:$C,0)))</f>
        <v>Process Emissions Increases</v>
      </c>
      <c r="K1616" s="354" t="str">
        <f>IF(ISBLANK(INDEX('Policy Characteristics'!E:E,MATCH($C1616,'Policy Characteristics'!$C:$C,0))),"",INDEX('Policy Characteristics'!E:E,MATCH($C1616,'Policy Characteristics'!$C:$C,0)))</f>
        <v>non BAU indst process emissions</v>
      </c>
      <c r="L1616" s="222">
        <f>IF(ISBLANK(INDEX('Policy Characteristics'!F:F,MATCH($C1616,'Policy Characteristics'!$C:$C,0))),"",INDEX('Policy Characteristics'!F:F,MATCH($C1616,'Policy Characteristics'!$C:$C,0)))</f>
        <v>0</v>
      </c>
      <c r="M1616" s="222">
        <f>IF(ISBLANK(INDEX('Policy Characteristics'!G:G,MATCH($C1616,'Policy Characteristics'!$C:$C,0))),"",INDEX('Policy Characteristics'!G:G,MATCH($C1616,'Policy Characteristics'!$C:$C,0)))</f>
        <v>1</v>
      </c>
      <c r="N1616" s="222">
        <f>IF(ISBLANK(INDEX('Policy Characteristics'!H:H,MATCH($C1616,'Policy Characteristics'!$C:$C,0))),"",INDEX('Policy Characteristics'!H:H,MATCH($C1616,'Policy Characteristics'!$C:$C,0)))</f>
        <v>1</v>
      </c>
      <c r="O1616" s="354" t="str">
        <f>IF(ISBLANK(INDEX('Policy Characteristics'!I:I,MATCH($C1616,'Policy Characteristics'!$C:$C,0))),"",INDEX('Policy Characteristics'!I:I,MATCH($C1616,'Policy Characteristics'!$C:$C,0)))</f>
        <v>on/off</v>
      </c>
      <c r="P1616" s="354" t="str">
        <f>IF(ISBLANK(INDEX('Policy Characteristics'!J:J,MATCH($C1616,'Policy Characteristics'!$C:$C,0))),"",INDEX('Policy Characteristics'!J:J,MATCH($C1616,'Policy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16" s="354" t="str">
        <f>IF(ISBLANK(INDEX('Policy Characteristics'!K:K,MATCH($C1616,'Policy Characteristics'!$C:$C,0))),"",INDEX('Policy Characteristics'!K:K,MATCH($C1616,'Policy Characteristics'!$C:$C,0)))</f>
        <v/>
      </c>
      <c r="R1616" s="354" t="str">
        <f>IF(ISBLANK(INDEX('Policy Characteristics'!L:L,MATCH($C1616,'Policy Characteristics'!$C:$C,0))),"",INDEX('Policy Characteristics'!L:L,MATCH($C1616,'Policy Characteristics'!$C:$C,0)))</f>
        <v/>
      </c>
    </row>
    <row r="1617" spans="1:18" ht="19.899999999999999" customHeight="1">
      <c r="A1617" s="354" t="str">
        <f>IF(ISBLANK(INDEX('Policy Characteristics'!A:A,MATCH($C1617,'Policy Characteristics'!$C:$C,0))),"",INDEX('Policy Characteristics'!A:A,MATCH($C1617,'Policy Characteristics'!$C:$C,0)))</f>
        <v>Industry</v>
      </c>
      <c r="B1617" s="366" t="str">
        <f>IF(ISBLANK(INDEX('Policy Characteristics'!B:B,MATCH($C1617,'Policy Characteristics'!$C:$C,0))),"",INDEX('Policy Characteristics'!B:B,MATCH($C1617,'Policy Characteristics'!$C:$C,0)))</f>
        <v>Non BAU Increase in Process Emissions</v>
      </c>
      <c r="C1617" s="354" t="str">
        <f t="shared" si="58"/>
        <v>Boolean Use Non BAU Process Emissions Additions</v>
      </c>
      <c r="D1617" s="253" t="s">
        <v>901</v>
      </c>
      <c r="E1617" s="253"/>
      <c r="F1617" s="253" t="s">
        <v>902</v>
      </c>
      <c r="G1617" s="253"/>
      <c r="H1617" s="18">
        <v>2766</v>
      </c>
      <c r="I1617" s="367" t="s">
        <v>680</v>
      </c>
      <c r="J1617" s="368" t="str">
        <f>IF(ISBLANK(INDEX('Policy Characteristics'!D:D,MATCH($C1617,'Policy Characteristics'!$C:$C,0))),"",INDEX('Policy Characteristics'!D:D,MATCH($C1617,'Policy Characteristics'!$C:$C,0)))</f>
        <v>Process Emissions Increases</v>
      </c>
      <c r="K1617" s="354" t="str">
        <f>IF(ISBLANK(INDEX('Policy Characteristics'!E:E,MATCH($C1617,'Policy Characteristics'!$C:$C,0))),"",INDEX('Policy Characteristics'!E:E,MATCH($C1617,'Policy Characteristics'!$C:$C,0)))</f>
        <v>non BAU indst process emissions</v>
      </c>
      <c r="L1617" s="222">
        <f>IF(ISBLANK(INDEX('Policy Characteristics'!F:F,MATCH($C1617,'Policy Characteristics'!$C:$C,0))),"",INDEX('Policy Characteristics'!F:F,MATCH($C1617,'Policy Characteristics'!$C:$C,0)))</f>
        <v>0</v>
      </c>
      <c r="M1617" s="222">
        <f>IF(ISBLANK(INDEX('Policy Characteristics'!G:G,MATCH($C1617,'Policy Characteristics'!$C:$C,0))),"",INDEX('Policy Characteristics'!G:G,MATCH($C1617,'Policy Characteristics'!$C:$C,0)))</f>
        <v>1</v>
      </c>
      <c r="N1617" s="222">
        <f>IF(ISBLANK(INDEX('Policy Characteristics'!H:H,MATCH($C1617,'Policy Characteristics'!$C:$C,0))),"",INDEX('Policy Characteristics'!H:H,MATCH($C1617,'Policy Characteristics'!$C:$C,0)))</f>
        <v>1</v>
      </c>
      <c r="O1617" s="354" t="str">
        <f>IF(ISBLANK(INDEX('Policy Characteristics'!I:I,MATCH($C1617,'Policy Characteristics'!$C:$C,0))),"",INDEX('Policy Characteristics'!I:I,MATCH($C1617,'Policy Characteristics'!$C:$C,0)))</f>
        <v>on/off</v>
      </c>
      <c r="P1617" s="354" t="str">
        <f>IF(ISBLANK(INDEX('Policy Characteristics'!J:J,MATCH($C1617,'Policy Characteristics'!$C:$C,0))),"",INDEX('Policy Characteristics'!J:J,MATCH($C1617,'Policy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17" s="354" t="str">
        <f>IF(ISBLANK(INDEX('Policy Characteristics'!K:K,MATCH($C1617,'Policy Characteristics'!$C:$C,0))),"",INDEX('Policy Characteristics'!K:K,MATCH($C1617,'Policy Characteristics'!$C:$C,0)))</f>
        <v/>
      </c>
      <c r="R1617" s="354" t="str">
        <f>IF(ISBLANK(INDEX('Policy Characteristics'!L:L,MATCH($C1617,'Policy Characteristics'!$C:$C,0))),"",INDEX('Policy Characteristics'!L:L,MATCH($C1617,'Policy Characteristics'!$C:$C,0)))</f>
        <v/>
      </c>
    </row>
    <row r="1618" spans="1:18" ht="19.899999999999999" customHeight="1">
      <c r="A1618" s="354" t="str">
        <f>IF(ISBLANK(INDEX('Policy Characteristics'!A:A,MATCH($C1618,'Policy Characteristics'!$C:$C,0))),"",INDEX('Policy Characteristics'!A:A,MATCH($C1618,'Policy Characteristics'!$C:$C,0)))</f>
        <v>Industry</v>
      </c>
      <c r="B1618" s="366" t="str">
        <f>IF(ISBLANK(INDEX('Policy Characteristics'!B:B,MATCH($C1618,'Policy Characteristics'!$C:$C,0))),"",INDEX('Policy Characteristics'!B:B,MATCH($C1618,'Policy Characteristics'!$C:$C,0)))</f>
        <v>Non BAU Increase in Process Emissions</v>
      </c>
      <c r="C1618" s="354" t="str">
        <f t="shared" si="58"/>
        <v>Boolean Use Non BAU Process Emissions Additions</v>
      </c>
      <c r="D1618" s="253" t="s">
        <v>903</v>
      </c>
      <c r="E1618" s="253"/>
      <c r="F1618" s="253" t="s">
        <v>904</v>
      </c>
      <c r="G1618" s="253"/>
      <c r="H1618" s="18">
        <v>2767</v>
      </c>
      <c r="I1618" s="367" t="s">
        <v>680</v>
      </c>
      <c r="J1618" s="368" t="str">
        <f>IF(ISBLANK(INDEX('Policy Characteristics'!D:D,MATCH($C1618,'Policy Characteristics'!$C:$C,0))),"",INDEX('Policy Characteristics'!D:D,MATCH($C1618,'Policy Characteristics'!$C:$C,0)))</f>
        <v>Process Emissions Increases</v>
      </c>
      <c r="K1618" s="354" t="str">
        <f>IF(ISBLANK(INDEX('Policy Characteristics'!E:E,MATCH($C1618,'Policy Characteristics'!$C:$C,0))),"",INDEX('Policy Characteristics'!E:E,MATCH($C1618,'Policy Characteristics'!$C:$C,0)))</f>
        <v>non BAU indst process emissions</v>
      </c>
      <c r="L1618" s="222">
        <f>IF(ISBLANK(INDEX('Policy Characteristics'!F:F,MATCH($C1618,'Policy Characteristics'!$C:$C,0))),"",INDEX('Policy Characteristics'!F:F,MATCH($C1618,'Policy Characteristics'!$C:$C,0)))</f>
        <v>0</v>
      </c>
      <c r="M1618" s="222">
        <f>IF(ISBLANK(INDEX('Policy Characteristics'!G:G,MATCH($C1618,'Policy Characteristics'!$C:$C,0))),"",INDEX('Policy Characteristics'!G:G,MATCH($C1618,'Policy Characteristics'!$C:$C,0)))</f>
        <v>1</v>
      </c>
      <c r="N1618" s="222">
        <f>IF(ISBLANK(INDEX('Policy Characteristics'!H:H,MATCH($C1618,'Policy Characteristics'!$C:$C,0))),"",INDEX('Policy Characteristics'!H:H,MATCH($C1618,'Policy Characteristics'!$C:$C,0)))</f>
        <v>1</v>
      </c>
      <c r="O1618" s="354" t="str">
        <f>IF(ISBLANK(INDEX('Policy Characteristics'!I:I,MATCH($C1618,'Policy Characteristics'!$C:$C,0))),"",INDEX('Policy Characteristics'!I:I,MATCH($C1618,'Policy Characteristics'!$C:$C,0)))</f>
        <v>on/off</v>
      </c>
      <c r="P1618" s="354" t="str">
        <f>IF(ISBLANK(INDEX('Policy Characteristics'!J:J,MATCH($C1618,'Policy Characteristics'!$C:$C,0))),"",INDEX('Policy Characteristics'!J:J,MATCH($C1618,'Policy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18" s="354" t="str">
        <f>IF(ISBLANK(INDEX('Policy Characteristics'!K:K,MATCH($C1618,'Policy Characteristics'!$C:$C,0))),"",INDEX('Policy Characteristics'!K:K,MATCH($C1618,'Policy Characteristics'!$C:$C,0)))</f>
        <v/>
      </c>
      <c r="R1618" s="354" t="str">
        <f>IF(ISBLANK(INDEX('Policy Characteristics'!L:L,MATCH($C1618,'Policy Characteristics'!$C:$C,0))),"",INDEX('Policy Characteristics'!L:L,MATCH($C1618,'Policy Characteristics'!$C:$C,0)))</f>
        <v/>
      </c>
    </row>
    <row r="1619" spans="1:18" ht="19.899999999999999" customHeight="1">
      <c r="A1619" s="354" t="str">
        <f>IF(ISBLANK(INDEX('Policy Characteristics'!A:A,MATCH($C1619,'Policy Characteristics'!$C:$C,0))),"",INDEX('Policy Characteristics'!A:A,MATCH($C1619,'Policy Characteristics'!$C:$C,0)))</f>
        <v>Industry</v>
      </c>
      <c r="B1619" s="366" t="str">
        <f>IF(ISBLANK(INDEX('Policy Characteristics'!B:B,MATCH($C1619,'Policy Characteristics'!$C:$C,0))),"",INDEX('Policy Characteristics'!B:B,MATCH($C1619,'Policy Characteristics'!$C:$C,0)))</f>
        <v>Non BAU Increase in Process Emissions</v>
      </c>
      <c r="C1619" s="354" t="str">
        <f t="shared" si="58"/>
        <v>Boolean Use Non BAU Process Emissions Additions</v>
      </c>
      <c r="D1619" s="253" t="s">
        <v>905</v>
      </c>
      <c r="E1619" s="253"/>
      <c r="F1619" s="253" t="s">
        <v>906</v>
      </c>
      <c r="G1619" s="253"/>
      <c r="H1619" s="18">
        <v>2768</v>
      </c>
      <c r="I1619" s="367" t="s">
        <v>680</v>
      </c>
      <c r="J1619" s="368" t="str">
        <f>IF(ISBLANK(INDEX('Policy Characteristics'!D:D,MATCH($C1619,'Policy Characteristics'!$C:$C,0))),"",INDEX('Policy Characteristics'!D:D,MATCH($C1619,'Policy Characteristics'!$C:$C,0)))</f>
        <v>Process Emissions Increases</v>
      </c>
      <c r="K1619" s="354" t="str">
        <f>IF(ISBLANK(INDEX('Policy Characteristics'!E:E,MATCH($C1619,'Policy Characteristics'!$C:$C,0))),"",INDEX('Policy Characteristics'!E:E,MATCH($C1619,'Policy Characteristics'!$C:$C,0)))</f>
        <v>non BAU indst process emissions</v>
      </c>
      <c r="L1619" s="222">
        <f>IF(ISBLANK(INDEX('Policy Characteristics'!F:F,MATCH($C1619,'Policy Characteristics'!$C:$C,0))),"",INDEX('Policy Characteristics'!F:F,MATCH($C1619,'Policy Characteristics'!$C:$C,0)))</f>
        <v>0</v>
      </c>
      <c r="M1619" s="222">
        <f>IF(ISBLANK(INDEX('Policy Characteristics'!G:G,MATCH($C1619,'Policy Characteristics'!$C:$C,0))),"",INDEX('Policy Characteristics'!G:G,MATCH($C1619,'Policy Characteristics'!$C:$C,0)))</f>
        <v>1</v>
      </c>
      <c r="N1619" s="222">
        <f>IF(ISBLANK(INDEX('Policy Characteristics'!H:H,MATCH($C1619,'Policy Characteristics'!$C:$C,0))),"",INDEX('Policy Characteristics'!H:H,MATCH($C1619,'Policy Characteristics'!$C:$C,0)))</f>
        <v>1</v>
      </c>
      <c r="O1619" s="354" t="str">
        <f>IF(ISBLANK(INDEX('Policy Characteristics'!I:I,MATCH($C1619,'Policy Characteristics'!$C:$C,0))),"",INDEX('Policy Characteristics'!I:I,MATCH($C1619,'Policy Characteristics'!$C:$C,0)))</f>
        <v>on/off</v>
      </c>
      <c r="P1619" s="354" t="str">
        <f>IF(ISBLANK(INDEX('Policy Characteristics'!J:J,MATCH($C1619,'Policy Characteristics'!$C:$C,0))),"",INDEX('Policy Characteristics'!J:J,MATCH($C1619,'Policy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619" s="354" t="str">
        <f>IF(ISBLANK(INDEX('Policy Characteristics'!K:K,MATCH($C1619,'Policy Characteristics'!$C:$C,0))),"",INDEX('Policy Characteristics'!K:K,MATCH($C1619,'Policy Characteristics'!$C:$C,0)))</f>
        <v/>
      </c>
      <c r="R1619" s="354" t="str">
        <f>IF(ISBLANK(INDEX('Policy Characteristics'!L:L,MATCH($C1619,'Policy Characteristics'!$C:$C,0))),"",INDEX('Policy Characteristics'!L:L,MATCH($C1619,'Policy Characteristics'!$C:$C,0)))</f>
        <v/>
      </c>
    </row>
    <row r="1620" spans="1:18" ht="19.899999999999999" customHeight="1">
      <c r="A1620" s="354" t="str">
        <f>IF(ISBLANK(INDEX('Policy Characteristics'!A:A,MATCH($C1620,'Policy Characteristics'!$C:$C,0))),"",INDEX('Policy Characteristics'!A:A,MATCH($C1620,'Policy Characteristics'!$C:$C,0)))</f>
        <v>Industry</v>
      </c>
      <c r="B1620" s="366" t="str">
        <f>IF(ISBLANK(INDEX('Policy Characteristics'!B:B,MATCH($C1620,'Policy Characteristics'!$C:$C,0))),"",INDEX('Policy Characteristics'!B:B,MATCH($C1620,'Policy Characteristics'!$C:$C,0)))</f>
        <v>Reduce Fossil Fuel Exports</v>
      </c>
      <c r="C1620" t="s">
        <v>439</v>
      </c>
      <c r="D1620" s="253" t="s">
        <v>907</v>
      </c>
      <c r="E1620" s="253"/>
      <c r="F1620" s="253" t="s">
        <v>737</v>
      </c>
      <c r="G1620" s="253"/>
      <c r="H1620" s="18">
        <v>451</v>
      </c>
      <c r="I1620" s="367" t="s">
        <v>680</v>
      </c>
      <c r="J1620" s="368" t="str">
        <f>IF(ISBLANK(INDEX('Policy Characteristics'!D:D,MATCH($C1620,'Policy Characteristics'!$C:$C,0))),"",INDEX('Policy Characteristics'!D:D,MATCH($C1620,'Policy Characteristics'!$C:$C,0)))</f>
        <v>Percent Reduction in Fossil Fuel Exports</v>
      </c>
      <c r="K1620" s="354" t="str">
        <f>IF(ISBLANK(INDEX('Policy Characteristics'!E:E,MATCH($C1620,'Policy Characteristics'!$C:$C,0))),"",INDEX('Policy Characteristics'!E:E,MATCH($C1620,'Policy Characteristics'!$C:$C,0)))</f>
        <v>indst reduce fossil fuel exports</v>
      </c>
      <c r="L1620" s="222">
        <f>IF(ISBLANK(INDEX('Policy Characteristics'!F:F,MATCH($C1620,'Policy Characteristics'!$C:$C,0))),"",INDEX('Policy Characteristics'!F:F,MATCH($C1620,'Policy Characteristics'!$C:$C,0)))</f>
        <v>0</v>
      </c>
      <c r="M1620" s="222">
        <f>IF(ISBLANK(INDEX('Policy Characteristics'!G:G,MATCH($C1620,'Policy Characteristics'!$C:$C,0))),"",INDEX('Policy Characteristics'!G:G,MATCH($C1620,'Policy Characteristics'!$C:$C,0)))</f>
        <v>1</v>
      </c>
      <c r="N1620" s="222">
        <f>IF(ISBLANK(INDEX('Policy Characteristics'!H:H,MATCH($C1620,'Policy Characteristics'!$C:$C,0))),"",INDEX('Policy Characteristics'!H:H,MATCH($C1620,'Policy Characteristics'!$C:$C,0)))</f>
        <v>0.01</v>
      </c>
      <c r="O1620" s="354" t="str">
        <f>IF(ISBLANK(INDEX('Policy Characteristics'!I:I,MATCH($C1620,'Policy Characteristics'!$C:$C,0))),"",INDEX('Policy Characteristics'!I:I,MATCH($C1620,'Policy Characteristics'!$C:$C,0)))</f>
        <v>% reduction in exports</v>
      </c>
      <c r="P1620" s="354" t="str">
        <f>IF(ISBLANK(INDEX('Policy Characteristics'!J:J,MATCH($C1620,'Policy Characteristics'!$C:$C,0))),"",INDEX('Policy Characteristics'!J:J,MATCH($C1620,'Policy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20" s="354" t="str">
        <f>IF(ISBLANK(INDEX('Policy Characteristics'!K:K,MATCH($C1620,'Policy Characteristics'!$C:$C,0))),"",INDEX('Policy Characteristics'!K:K,MATCH($C1620,'Policy Characteristics'!$C:$C,0)))</f>
        <v/>
      </c>
      <c r="R1620" s="354" t="str">
        <f>IF(ISBLANK(INDEX('Policy Characteristics'!L:L,MATCH($C1620,'Policy Characteristics'!$C:$C,0))),"",INDEX('Policy Characteristics'!L:L,MATCH($C1620,'Policy Characteristics'!$C:$C,0)))</f>
        <v>reduce-fuel-exports.html</v>
      </c>
    </row>
    <row r="1621" spans="1:18" ht="19.899999999999999" customHeight="1">
      <c r="A1621" s="354" t="str">
        <f>IF(ISBLANK(INDEX('Policy Characteristics'!A:A,MATCH($C1621,'Policy Characteristics'!$C:$C,0))),"",INDEX('Policy Characteristics'!A:A,MATCH($C1621,'Policy Characteristics'!$C:$C,0)))</f>
        <v>Industry</v>
      </c>
      <c r="B1621" s="366" t="str">
        <f>IF(ISBLANK(INDEX('Policy Characteristics'!B:B,MATCH($C1621,'Policy Characteristics'!$C:$C,0))),"",INDEX('Policy Characteristics'!B:B,MATCH($C1621,'Policy Characteristics'!$C:$C,0)))</f>
        <v>Reduce Fossil Fuel Exports</v>
      </c>
      <c r="C1621" s="354" t="str">
        <f t="shared" ref="C1621:C1628" si="59">C$1620</f>
        <v>Percent Reduction in Fossil Fuel Exports</v>
      </c>
      <c r="D1621" s="253" t="s">
        <v>908</v>
      </c>
      <c r="E1621" s="253"/>
      <c r="F1621" s="253" t="s">
        <v>909</v>
      </c>
      <c r="G1621" s="253"/>
      <c r="H1621" s="18">
        <v>452</v>
      </c>
      <c r="I1621" s="367" t="s">
        <v>680</v>
      </c>
      <c r="J1621" s="368" t="str">
        <f>IF(ISBLANK(INDEX('Policy Characteristics'!D:D,MATCH($C1621,'Policy Characteristics'!$C:$C,0))),"",INDEX('Policy Characteristics'!D:D,MATCH($C1621,'Policy Characteristics'!$C:$C,0)))</f>
        <v>Percent Reduction in Fossil Fuel Exports</v>
      </c>
      <c r="K1621" s="354" t="str">
        <f>IF(ISBLANK(INDEX('Policy Characteristics'!E:E,MATCH($C1621,'Policy Characteristics'!$C:$C,0))),"",INDEX('Policy Characteristics'!E:E,MATCH($C1621,'Policy Characteristics'!$C:$C,0)))</f>
        <v>indst reduce fossil fuel exports</v>
      </c>
      <c r="L1621" s="222">
        <f>IF(ISBLANK(INDEX('Policy Characteristics'!F:F,MATCH($C1621,'Policy Characteristics'!$C:$C,0))),"",INDEX('Policy Characteristics'!F:F,MATCH($C1621,'Policy Characteristics'!$C:$C,0)))</f>
        <v>0</v>
      </c>
      <c r="M1621" s="222">
        <f>IF(ISBLANK(INDEX('Policy Characteristics'!G:G,MATCH($C1621,'Policy Characteristics'!$C:$C,0))),"",INDEX('Policy Characteristics'!G:G,MATCH($C1621,'Policy Characteristics'!$C:$C,0)))</f>
        <v>1</v>
      </c>
      <c r="N1621" s="222">
        <f>IF(ISBLANK(INDEX('Policy Characteristics'!H:H,MATCH($C1621,'Policy Characteristics'!$C:$C,0))),"",INDEX('Policy Characteristics'!H:H,MATCH($C1621,'Policy Characteristics'!$C:$C,0)))</f>
        <v>0.01</v>
      </c>
      <c r="O1621" s="354" t="str">
        <f>IF(ISBLANK(INDEX('Policy Characteristics'!I:I,MATCH($C1621,'Policy Characteristics'!$C:$C,0))),"",INDEX('Policy Characteristics'!I:I,MATCH($C1621,'Policy Characteristics'!$C:$C,0)))</f>
        <v>% reduction in exports</v>
      </c>
      <c r="P1621" s="354"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21" s="354" t="str">
        <f>IF(ISBLANK(INDEX('Policy Characteristics'!K:K,MATCH($C1621,'Policy Characteristics'!$C:$C,0))),"",INDEX('Policy Characteristics'!K:K,MATCH($C1621,'Policy Characteristics'!$C:$C,0)))</f>
        <v/>
      </c>
      <c r="R1621" s="354" t="str">
        <f>IF(ISBLANK(INDEX('Policy Characteristics'!L:L,MATCH($C1621,'Policy Characteristics'!$C:$C,0))),"",INDEX('Policy Characteristics'!L:L,MATCH($C1621,'Policy Characteristics'!$C:$C,0)))</f>
        <v>reduce-fuel-exports.html</v>
      </c>
    </row>
    <row r="1622" spans="1:18" ht="19.899999999999999" customHeight="1">
      <c r="A1622" s="354" t="str">
        <f>IF(ISBLANK(INDEX('Policy Characteristics'!A:A,MATCH($C1622,'Policy Characteristics'!$C:$C,0))),"",INDEX('Policy Characteristics'!A:A,MATCH($C1622,'Policy Characteristics'!$C:$C,0)))</f>
        <v>Industry</v>
      </c>
      <c r="B1622" s="366" t="str">
        <f>IF(ISBLANK(INDEX('Policy Characteristics'!B:B,MATCH($C1622,'Policy Characteristics'!$C:$C,0))),"",INDEX('Policy Characteristics'!B:B,MATCH($C1622,'Policy Characteristics'!$C:$C,0)))</f>
        <v>Reduce Fossil Fuel Exports</v>
      </c>
      <c r="C1622" s="354" t="str">
        <f t="shared" si="59"/>
        <v>Percent Reduction in Fossil Fuel Exports</v>
      </c>
      <c r="D1622" s="253" t="s">
        <v>910</v>
      </c>
      <c r="E1622" s="253"/>
      <c r="F1622" s="253" t="s">
        <v>911</v>
      </c>
      <c r="G1622" s="253"/>
      <c r="H1622" s="18">
        <v>453</v>
      </c>
      <c r="I1622" s="367" t="s">
        <v>680</v>
      </c>
      <c r="J1622" s="368" t="str">
        <f>IF(ISBLANK(INDEX('Policy Characteristics'!D:D,MATCH($C1622,'Policy Characteristics'!$C:$C,0))),"",INDEX('Policy Characteristics'!D:D,MATCH($C1622,'Policy Characteristics'!$C:$C,0)))</f>
        <v>Percent Reduction in Fossil Fuel Exports</v>
      </c>
      <c r="K1622" s="354" t="str">
        <f>IF(ISBLANK(INDEX('Policy Characteristics'!E:E,MATCH($C1622,'Policy Characteristics'!$C:$C,0))),"",INDEX('Policy Characteristics'!E:E,MATCH($C1622,'Policy Characteristics'!$C:$C,0)))</f>
        <v>indst reduce fossil fuel exports</v>
      </c>
      <c r="L1622" s="222">
        <f>IF(ISBLANK(INDEX('Policy Characteristics'!F:F,MATCH($C1622,'Policy Characteristics'!$C:$C,0))),"",INDEX('Policy Characteristics'!F:F,MATCH($C1622,'Policy Characteristics'!$C:$C,0)))</f>
        <v>0</v>
      </c>
      <c r="M1622" s="222">
        <f>IF(ISBLANK(INDEX('Policy Characteristics'!G:G,MATCH($C1622,'Policy Characteristics'!$C:$C,0))),"",INDEX('Policy Characteristics'!G:G,MATCH($C1622,'Policy Characteristics'!$C:$C,0)))</f>
        <v>1</v>
      </c>
      <c r="N1622" s="222">
        <f>IF(ISBLANK(INDEX('Policy Characteristics'!H:H,MATCH($C1622,'Policy Characteristics'!$C:$C,0))),"",INDEX('Policy Characteristics'!H:H,MATCH($C1622,'Policy Characteristics'!$C:$C,0)))</f>
        <v>0.01</v>
      </c>
      <c r="O1622" s="354" t="str">
        <f>IF(ISBLANK(INDEX('Policy Characteristics'!I:I,MATCH($C1622,'Policy Characteristics'!$C:$C,0))),"",INDEX('Policy Characteristics'!I:I,MATCH($C1622,'Policy Characteristics'!$C:$C,0)))</f>
        <v>% reduction in exports</v>
      </c>
      <c r="P1622" s="354"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22" s="354" t="str">
        <f>IF(ISBLANK(INDEX('Policy Characteristics'!K:K,MATCH($C1622,'Policy Characteristics'!$C:$C,0))),"",INDEX('Policy Characteristics'!K:K,MATCH($C1622,'Policy Characteristics'!$C:$C,0)))</f>
        <v/>
      </c>
      <c r="R1622" s="354" t="str">
        <f>IF(ISBLANK(INDEX('Policy Characteristics'!L:L,MATCH($C1622,'Policy Characteristics'!$C:$C,0))),"",INDEX('Policy Characteristics'!L:L,MATCH($C1622,'Policy Characteristics'!$C:$C,0)))</f>
        <v>reduce-fuel-exports.html</v>
      </c>
    </row>
    <row r="1623" spans="1:18" ht="19.899999999999999" customHeight="1">
      <c r="A1623" s="354" t="str">
        <f>IF(ISBLANK(INDEX('Policy Characteristics'!A:A,MATCH($C1623,'Policy Characteristics'!$C:$C,0))),"",INDEX('Policy Characteristics'!A:A,MATCH($C1623,'Policy Characteristics'!$C:$C,0)))</f>
        <v>Industry</v>
      </c>
      <c r="B1623" s="366" t="str">
        <f>IF(ISBLANK(INDEX('Policy Characteristics'!B:B,MATCH($C1623,'Policy Characteristics'!$C:$C,0))),"",INDEX('Policy Characteristics'!B:B,MATCH($C1623,'Policy Characteristics'!$C:$C,0)))</f>
        <v>Reduce Fossil Fuel Exports</v>
      </c>
      <c r="C1623" s="354" t="str">
        <f t="shared" si="59"/>
        <v>Percent Reduction in Fossil Fuel Exports</v>
      </c>
      <c r="D1623" s="253" t="s">
        <v>912</v>
      </c>
      <c r="E1623" s="253"/>
      <c r="F1623" s="253" t="s">
        <v>913</v>
      </c>
      <c r="G1623" s="253"/>
      <c r="H1623" s="18">
        <v>454</v>
      </c>
      <c r="I1623" s="367" t="s">
        <v>680</v>
      </c>
      <c r="J1623" s="368" t="str">
        <f>IF(ISBLANK(INDEX('Policy Characteristics'!D:D,MATCH($C1623,'Policy Characteristics'!$C:$C,0))),"",INDEX('Policy Characteristics'!D:D,MATCH($C1623,'Policy Characteristics'!$C:$C,0)))</f>
        <v>Percent Reduction in Fossil Fuel Exports</v>
      </c>
      <c r="K1623" s="354" t="str">
        <f>IF(ISBLANK(INDEX('Policy Characteristics'!E:E,MATCH($C1623,'Policy Characteristics'!$C:$C,0))),"",INDEX('Policy Characteristics'!E:E,MATCH($C1623,'Policy Characteristics'!$C:$C,0)))</f>
        <v>indst reduce fossil fuel exports</v>
      </c>
      <c r="L1623" s="222">
        <f>IF(ISBLANK(INDEX('Policy Characteristics'!F:F,MATCH($C1623,'Policy Characteristics'!$C:$C,0))),"",INDEX('Policy Characteristics'!F:F,MATCH($C1623,'Policy Characteristics'!$C:$C,0)))</f>
        <v>0</v>
      </c>
      <c r="M1623" s="222">
        <f>IF(ISBLANK(INDEX('Policy Characteristics'!G:G,MATCH($C1623,'Policy Characteristics'!$C:$C,0))),"",INDEX('Policy Characteristics'!G:G,MATCH($C1623,'Policy Characteristics'!$C:$C,0)))</f>
        <v>1</v>
      </c>
      <c r="N1623" s="222">
        <f>IF(ISBLANK(INDEX('Policy Characteristics'!H:H,MATCH($C1623,'Policy Characteristics'!$C:$C,0))),"",INDEX('Policy Characteristics'!H:H,MATCH($C1623,'Policy Characteristics'!$C:$C,0)))</f>
        <v>0.01</v>
      </c>
      <c r="O1623" s="354" t="str">
        <f>IF(ISBLANK(INDEX('Policy Characteristics'!I:I,MATCH($C1623,'Policy Characteristics'!$C:$C,0))),"",INDEX('Policy Characteristics'!I:I,MATCH($C1623,'Policy Characteristics'!$C:$C,0)))</f>
        <v>% reduction in exports</v>
      </c>
      <c r="P1623" s="354"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23" s="354" t="str">
        <f>IF(ISBLANK(INDEX('Policy Characteristics'!K:K,MATCH($C1623,'Policy Characteristics'!$C:$C,0))),"",INDEX('Policy Characteristics'!K:K,MATCH($C1623,'Policy Characteristics'!$C:$C,0)))</f>
        <v/>
      </c>
      <c r="R1623" s="354" t="str">
        <f>IF(ISBLANK(INDEX('Policy Characteristics'!L:L,MATCH($C1623,'Policy Characteristics'!$C:$C,0))),"",INDEX('Policy Characteristics'!L:L,MATCH($C1623,'Policy Characteristics'!$C:$C,0)))</f>
        <v>reduce-fuel-exports.html</v>
      </c>
    </row>
    <row r="1624" spans="1:18" ht="19.899999999999999" customHeight="1">
      <c r="A1624" s="354" t="str">
        <f>IF(ISBLANK(INDEX('Policy Characteristics'!A:A,MATCH($C1624,'Policy Characteristics'!$C:$C,0))),"",INDEX('Policy Characteristics'!A:A,MATCH($C1624,'Policy Characteristics'!$C:$C,0)))</f>
        <v>Industry</v>
      </c>
      <c r="B1624" s="366" t="str">
        <f>IF(ISBLANK(INDEX('Policy Characteristics'!B:B,MATCH($C1624,'Policy Characteristics'!$C:$C,0))),"",INDEX('Policy Characteristics'!B:B,MATCH($C1624,'Policy Characteristics'!$C:$C,0)))</f>
        <v>Reduce Fossil Fuel Exports</v>
      </c>
      <c r="C1624" s="354" t="str">
        <f t="shared" si="59"/>
        <v>Percent Reduction in Fossil Fuel Exports</v>
      </c>
      <c r="D1624" s="253" t="s">
        <v>914</v>
      </c>
      <c r="E1624" s="253"/>
      <c r="F1624" s="253" t="s">
        <v>915</v>
      </c>
      <c r="G1624" s="253"/>
      <c r="H1624" s="18">
        <v>455</v>
      </c>
      <c r="I1624" s="367" t="s">
        <v>680</v>
      </c>
      <c r="J1624" s="368" t="str">
        <f>IF(ISBLANK(INDEX('Policy Characteristics'!D:D,MATCH($C1624,'Policy Characteristics'!$C:$C,0))),"",INDEX('Policy Characteristics'!D:D,MATCH($C1624,'Policy Characteristics'!$C:$C,0)))</f>
        <v>Percent Reduction in Fossil Fuel Exports</v>
      </c>
      <c r="K1624" s="354" t="str">
        <f>IF(ISBLANK(INDEX('Policy Characteristics'!E:E,MATCH($C1624,'Policy Characteristics'!$C:$C,0))),"",INDEX('Policy Characteristics'!E:E,MATCH($C1624,'Policy Characteristics'!$C:$C,0)))</f>
        <v>indst reduce fossil fuel exports</v>
      </c>
      <c r="L1624" s="222">
        <f>IF(ISBLANK(INDEX('Policy Characteristics'!F:F,MATCH($C1624,'Policy Characteristics'!$C:$C,0))),"",INDEX('Policy Characteristics'!F:F,MATCH($C1624,'Policy Characteristics'!$C:$C,0)))</f>
        <v>0</v>
      </c>
      <c r="M1624" s="222">
        <f>IF(ISBLANK(INDEX('Policy Characteristics'!G:G,MATCH($C1624,'Policy Characteristics'!$C:$C,0))),"",INDEX('Policy Characteristics'!G:G,MATCH($C1624,'Policy Characteristics'!$C:$C,0)))</f>
        <v>1</v>
      </c>
      <c r="N1624" s="222">
        <f>IF(ISBLANK(INDEX('Policy Characteristics'!H:H,MATCH($C1624,'Policy Characteristics'!$C:$C,0))),"",INDEX('Policy Characteristics'!H:H,MATCH($C1624,'Policy Characteristics'!$C:$C,0)))</f>
        <v>0.01</v>
      </c>
      <c r="O1624" s="354" t="str">
        <f>IF(ISBLANK(INDEX('Policy Characteristics'!I:I,MATCH($C1624,'Policy Characteristics'!$C:$C,0))),"",INDEX('Policy Characteristics'!I:I,MATCH($C1624,'Policy Characteristics'!$C:$C,0)))</f>
        <v>% reduction in exports</v>
      </c>
      <c r="P1624" s="354"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24" s="354" t="str">
        <f>IF(ISBLANK(INDEX('Policy Characteristics'!K:K,MATCH($C1624,'Policy Characteristics'!$C:$C,0))),"",INDEX('Policy Characteristics'!K:K,MATCH($C1624,'Policy Characteristics'!$C:$C,0)))</f>
        <v/>
      </c>
      <c r="R1624" s="354" t="str">
        <f>IF(ISBLANK(INDEX('Policy Characteristics'!L:L,MATCH($C1624,'Policy Characteristics'!$C:$C,0))),"",INDEX('Policy Characteristics'!L:L,MATCH($C1624,'Policy Characteristics'!$C:$C,0)))</f>
        <v>reduce-fuel-exports.html</v>
      </c>
    </row>
    <row r="1625" spans="1:18" ht="19.899999999999999" customHeight="1">
      <c r="A1625" s="354" t="str">
        <f>IF(ISBLANK(INDEX('Policy Characteristics'!A:A,MATCH($C1625,'Policy Characteristics'!$C:$C,0))),"",INDEX('Policy Characteristics'!A:A,MATCH($C1625,'Policy Characteristics'!$C:$C,0)))</f>
        <v>Industry</v>
      </c>
      <c r="B1625" s="366" t="str">
        <f>IF(ISBLANK(INDEX('Policy Characteristics'!B:B,MATCH($C1625,'Policy Characteristics'!$C:$C,0))),"",INDEX('Policy Characteristics'!B:B,MATCH($C1625,'Policy Characteristics'!$C:$C,0)))</f>
        <v>Reduce Fossil Fuel Exports</v>
      </c>
      <c r="C1625" s="354" t="str">
        <f t="shared" si="59"/>
        <v>Percent Reduction in Fossil Fuel Exports</v>
      </c>
      <c r="D1625" s="253" t="s">
        <v>916</v>
      </c>
      <c r="E1625" s="253"/>
      <c r="F1625" s="253" t="s">
        <v>761</v>
      </c>
      <c r="G1625" s="253"/>
      <c r="H1625" s="18">
        <v>456</v>
      </c>
      <c r="I1625" s="367" t="s">
        <v>680</v>
      </c>
      <c r="J1625" s="368" t="str">
        <f>IF(ISBLANK(INDEX('Policy Characteristics'!D:D,MATCH($C1625,'Policy Characteristics'!$C:$C,0))),"",INDEX('Policy Characteristics'!D:D,MATCH($C1625,'Policy Characteristics'!$C:$C,0)))</f>
        <v>Percent Reduction in Fossil Fuel Exports</v>
      </c>
      <c r="K1625" s="354" t="str">
        <f>IF(ISBLANK(INDEX('Policy Characteristics'!E:E,MATCH($C1625,'Policy Characteristics'!$C:$C,0))),"",INDEX('Policy Characteristics'!E:E,MATCH($C1625,'Policy Characteristics'!$C:$C,0)))</f>
        <v>indst reduce fossil fuel exports</v>
      </c>
      <c r="L1625" s="222">
        <f>IF(ISBLANK(INDEX('Policy Characteristics'!F:F,MATCH($C1625,'Policy Characteristics'!$C:$C,0))),"",INDEX('Policy Characteristics'!F:F,MATCH($C1625,'Policy Characteristics'!$C:$C,0)))</f>
        <v>0</v>
      </c>
      <c r="M1625" s="222">
        <f>IF(ISBLANK(INDEX('Policy Characteristics'!G:G,MATCH($C1625,'Policy Characteristics'!$C:$C,0))),"",INDEX('Policy Characteristics'!G:G,MATCH($C1625,'Policy Characteristics'!$C:$C,0)))</f>
        <v>1</v>
      </c>
      <c r="N1625" s="222">
        <f>IF(ISBLANK(INDEX('Policy Characteristics'!H:H,MATCH($C1625,'Policy Characteristics'!$C:$C,0))),"",INDEX('Policy Characteristics'!H:H,MATCH($C1625,'Policy Characteristics'!$C:$C,0)))</f>
        <v>0.01</v>
      </c>
      <c r="O1625" s="354" t="str">
        <f>IF(ISBLANK(INDEX('Policy Characteristics'!I:I,MATCH($C1625,'Policy Characteristics'!$C:$C,0))),"",INDEX('Policy Characteristics'!I:I,MATCH($C1625,'Policy Characteristics'!$C:$C,0)))</f>
        <v>% reduction in exports</v>
      </c>
      <c r="P1625" s="354"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25" s="354" t="str">
        <f>IF(ISBLANK(INDEX('Policy Characteristics'!K:K,MATCH($C1625,'Policy Characteristics'!$C:$C,0))),"",INDEX('Policy Characteristics'!K:K,MATCH($C1625,'Policy Characteristics'!$C:$C,0)))</f>
        <v/>
      </c>
      <c r="R1625" s="354" t="str">
        <f>IF(ISBLANK(INDEX('Policy Characteristics'!L:L,MATCH($C1625,'Policy Characteristics'!$C:$C,0))),"",INDEX('Policy Characteristics'!L:L,MATCH($C1625,'Policy Characteristics'!$C:$C,0)))</f>
        <v>reduce-fuel-exports.html</v>
      </c>
    </row>
    <row r="1626" spans="1:18" ht="19.899999999999999" customHeight="1">
      <c r="A1626" s="354" t="str">
        <f>IF(ISBLANK(INDEX('Policy Characteristics'!A:A,MATCH($C1626,'Policy Characteristics'!$C:$C,0))),"",INDEX('Policy Characteristics'!A:A,MATCH($C1626,'Policy Characteristics'!$C:$C,0)))</f>
        <v>Industry</v>
      </c>
      <c r="B1626" s="366" t="str">
        <f>IF(ISBLANK(INDEX('Policy Characteristics'!B:B,MATCH($C1626,'Policy Characteristics'!$C:$C,0))),"",INDEX('Policy Characteristics'!B:B,MATCH($C1626,'Policy Characteristics'!$C:$C,0)))</f>
        <v>Reduce Fossil Fuel Exports</v>
      </c>
      <c r="C1626" s="354" t="str">
        <f t="shared" si="59"/>
        <v>Percent Reduction in Fossil Fuel Exports</v>
      </c>
      <c r="D1626" s="253" t="s">
        <v>917</v>
      </c>
      <c r="E1626" s="253"/>
      <c r="F1626" s="253" t="s">
        <v>765</v>
      </c>
      <c r="G1626" s="253"/>
      <c r="H1626" s="18">
        <v>457</v>
      </c>
      <c r="I1626" s="367" t="s">
        <v>680</v>
      </c>
      <c r="J1626" s="368" t="str">
        <f>IF(ISBLANK(INDEX('Policy Characteristics'!D:D,MATCH($C1626,'Policy Characteristics'!$C:$C,0))),"",INDEX('Policy Characteristics'!D:D,MATCH($C1626,'Policy Characteristics'!$C:$C,0)))</f>
        <v>Percent Reduction in Fossil Fuel Exports</v>
      </c>
      <c r="K1626" s="354" t="str">
        <f>IF(ISBLANK(INDEX('Policy Characteristics'!E:E,MATCH($C1626,'Policy Characteristics'!$C:$C,0))),"",INDEX('Policy Characteristics'!E:E,MATCH($C1626,'Policy Characteristics'!$C:$C,0)))</f>
        <v>indst reduce fossil fuel exports</v>
      </c>
      <c r="L1626" s="222">
        <f>IF(ISBLANK(INDEX('Policy Characteristics'!F:F,MATCH($C1626,'Policy Characteristics'!$C:$C,0))),"",INDEX('Policy Characteristics'!F:F,MATCH($C1626,'Policy Characteristics'!$C:$C,0)))</f>
        <v>0</v>
      </c>
      <c r="M1626" s="222">
        <f>IF(ISBLANK(INDEX('Policy Characteristics'!G:G,MATCH($C1626,'Policy Characteristics'!$C:$C,0))),"",INDEX('Policy Characteristics'!G:G,MATCH($C1626,'Policy Characteristics'!$C:$C,0)))</f>
        <v>1</v>
      </c>
      <c r="N1626" s="222">
        <f>IF(ISBLANK(INDEX('Policy Characteristics'!H:H,MATCH($C1626,'Policy Characteristics'!$C:$C,0))),"",INDEX('Policy Characteristics'!H:H,MATCH($C1626,'Policy Characteristics'!$C:$C,0)))</f>
        <v>0.01</v>
      </c>
      <c r="O1626" s="354" t="str">
        <f>IF(ISBLANK(INDEX('Policy Characteristics'!I:I,MATCH($C1626,'Policy Characteristics'!$C:$C,0))),"",INDEX('Policy Characteristics'!I:I,MATCH($C1626,'Policy Characteristics'!$C:$C,0)))</f>
        <v>% reduction in exports</v>
      </c>
      <c r="P1626" s="354"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26" s="354" t="str">
        <f>IF(ISBLANK(INDEX('Policy Characteristics'!K:K,MATCH($C1626,'Policy Characteristics'!$C:$C,0))),"",INDEX('Policy Characteristics'!K:K,MATCH($C1626,'Policy Characteristics'!$C:$C,0)))</f>
        <v/>
      </c>
      <c r="R1626" s="354" t="str">
        <f>IF(ISBLANK(INDEX('Policy Characteristics'!L:L,MATCH($C1626,'Policy Characteristics'!$C:$C,0))),"",INDEX('Policy Characteristics'!L:L,MATCH($C1626,'Policy Characteristics'!$C:$C,0)))</f>
        <v>reduce-fuel-exports.html</v>
      </c>
    </row>
    <row r="1627" spans="1:18" ht="19.899999999999999" customHeight="1">
      <c r="A1627" s="354" t="str">
        <f>IF(ISBLANK(INDEX('Policy Characteristics'!A:A,MATCH($C1627,'Policy Characteristics'!$C:$C,0))),"",INDEX('Policy Characteristics'!A:A,MATCH($C1627,'Policy Characteristics'!$C:$C,0)))</f>
        <v>Industry</v>
      </c>
      <c r="B1627" s="366" t="str">
        <f>IF(ISBLANK(INDEX('Policy Characteristics'!B:B,MATCH($C1627,'Policy Characteristics'!$C:$C,0))),"",INDEX('Policy Characteristics'!B:B,MATCH($C1627,'Policy Characteristics'!$C:$C,0)))</f>
        <v>Reduce Fossil Fuel Exports</v>
      </c>
      <c r="C1627" s="354" t="str">
        <f t="shared" si="59"/>
        <v>Percent Reduction in Fossil Fuel Exports</v>
      </c>
      <c r="D1627" s="253" t="s">
        <v>918</v>
      </c>
      <c r="E1627" s="253"/>
      <c r="F1627" s="253" t="s">
        <v>919</v>
      </c>
      <c r="G1627" s="253"/>
      <c r="H1627" s="18">
        <v>458</v>
      </c>
      <c r="I1627" s="367" t="s">
        <v>680</v>
      </c>
      <c r="J1627" s="368" t="str">
        <f>IF(ISBLANK(INDEX('Policy Characteristics'!D:D,MATCH($C1627,'Policy Characteristics'!$C:$C,0))),"",INDEX('Policy Characteristics'!D:D,MATCH($C1627,'Policy Characteristics'!$C:$C,0)))</f>
        <v>Percent Reduction in Fossil Fuel Exports</v>
      </c>
      <c r="K1627" s="354" t="str">
        <f>IF(ISBLANK(INDEX('Policy Characteristics'!E:E,MATCH($C1627,'Policy Characteristics'!$C:$C,0))),"",INDEX('Policy Characteristics'!E:E,MATCH($C1627,'Policy Characteristics'!$C:$C,0)))</f>
        <v>indst reduce fossil fuel exports</v>
      </c>
      <c r="L1627" s="222">
        <f>IF(ISBLANK(INDEX('Policy Characteristics'!F:F,MATCH($C1627,'Policy Characteristics'!$C:$C,0))),"",INDEX('Policy Characteristics'!F:F,MATCH($C1627,'Policy Characteristics'!$C:$C,0)))</f>
        <v>0</v>
      </c>
      <c r="M1627" s="222">
        <f>IF(ISBLANK(INDEX('Policy Characteristics'!G:G,MATCH($C1627,'Policy Characteristics'!$C:$C,0))),"",INDEX('Policy Characteristics'!G:G,MATCH($C1627,'Policy Characteristics'!$C:$C,0)))</f>
        <v>1</v>
      </c>
      <c r="N1627" s="222">
        <f>IF(ISBLANK(INDEX('Policy Characteristics'!H:H,MATCH($C1627,'Policy Characteristics'!$C:$C,0))),"",INDEX('Policy Characteristics'!H:H,MATCH($C1627,'Policy Characteristics'!$C:$C,0)))</f>
        <v>0.01</v>
      </c>
      <c r="O1627" s="354" t="str">
        <f>IF(ISBLANK(INDEX('Policy Characteristics'!I:I,MATCH($C1627,'Policy Characteristics'!$C:$C,0))),"",INDEX('Policy Characteristics'!I:I,MATCH($C1627,'Policy Characteristics'!$C:$C,0)))</f>
        <v>% reduction in exports</v>
      </c>
      <c r="P1627" s="354"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27" s="354" t="str">
        <f>IF(ISBLANK(INDEX('Policy Characteristics'!K:K,MATCH($C1627,'Policy Characteristics'!$C:$C,0))),"",INDEX('Policy Characteristics'!K:K,MATCH($C1627,'Policy Characteristics'!$C:$C,0)))</f>
        <v/>
      </c>
      <c r="R1627" s="354" t="str">
        <f>IF(ISBLANK(INDEX('Policy Characteristics'!L:L,MATCH($C1627,'Policy Characteristics'!$C:$C,0))),"",INDEX('Policy Characteristics'!L:L,MATCH($C1627,'Policy Characteristics'!$C:$C,0)))</f>
        <v>reduce-fuel-exports.html</v>
      </c>
    </row>
    <row r="1628" spans="1:18" ht="19.899999999999999" customHeight="1">
      <c r="A1628" s="354" t="str">
        <f>IF(ISBLANK(INDEX('Policy Characteristics'!A:A,MATCH($C1628,'Policy Characteristics'!$C:$C,0))),"",INDEX('Policy Characteristics'!A:A,MATCH($C1628,'Policy Characteristics'!$C:$C,0)))</f>
        <v>Industry</v>
      </c>
      <c r="B1628" s="366" t="str">
        <f>IF(ISBLANK(INDEX('Policy Characteristics'!B:B,MATCH($C1628,'Policy Characteristics'!$C:$C,0))),"",INDEX('Policy Characteristics'!B:B,MATCH($C1628,'Policy Characteristics'!$C:$C,0)))</f>
        <v>Reduce Fossil Fuel Exports</v>
      </c>
      <c r="C1628" s="354" t="str">
        <f t="shared" si="59"/>
        <v>Percent Reduction in Fossil Fuel Exports</v>
      </c>
      <c r="D1628" s="253" t="s">
        <v>920</v>
      </c>
      <c r="E1628" s="253"/>
      <c r="F1628" s="253" t="s">
        <v>921</v>
      </c>
      <c r="G1628" s="253"/>
      <c r="H1628" s="18">
        <v>459</v>
      </c>
      <c r="I1628" s="367" t="s">
        <v>680</v>
      </c>
      <c r="J1628" s="368" t="str">
        <f>IF(ISBLANK(INDEX('Policy Characteristics'!D:D,MATCH($C1628,'Policy Characteristics'!$C:$C,0))),"",INDEX('Policy Characteristics'!D:D,MATCH($C1628,'Policy Characteristics'!$C:$C,0)))</f>
        <v>Percent Reduction in Fossil Fuel Exports</v>
      </c>
      <c r="K1628" s="354" t="str">
        <f>IF(ISBLANK(INDEX('Policy Characteristics'!E:E,MATCH($C1628,'Policy Characteristics'!$C:$C,0))),"",INDEX('Policy Characteristics'!E:E,MATCH($C1628,'Policy Characteristics'!$C:$C,0)))</f>
        <v>indst reduce fossil fuel exports</v>
      </c>
      <c r="L1628" s="222">
        <f>IF(ISBLANK(INDEX('Policy Characteristics'!F:F,MATCH($C1628,'Policy Characteristics'!$C:$C,0))),"",INDEX('Policy Characteristics'!F:F,MATCH($C1628,'Policy Characteristics'!$C:$C,0)))</f>
        <v>0</v>
      </c>
      <c r="M1628" s="222">
        <f>IF(ISBLANK(INDEX('Policy Characteristics'!G:G,MATCH($C1628,'Policy Characteristics'!$C:$C,0))),"",INDEX('Policy Characteristics'!G:G,MATCH($C1628,'Policy Characteristics'!$C:$C,0)))</f>
        <v>1</v>
      </c>
      <c r="N1628" s="222">
        <f>IF(ISBLANK(INDEX('Policy Characteristics'!H:H,MATCH($C1628,'Policy Characteristics'!$C:$C,0))),"",INDEX('Policy Characteristics'!H:H,MATCH($C1628,'Policy Characteristics'!$C:$C,0)))</f>
        <v>0.01</v>
      </c>
      <c r="O1628" s="354" t="str">
        <f>IF(ISBLANK(INDEX('Policy Characteristics'!I:I,MATCH($C1628,'Policy Characteristics'!$C:$C,0))),"",INDEX('Policy Characteristics'!I:I,MATCH($C1628,'Policy Characteristics'!$C:$C,0)))</f>
        <v>% reduction in exports</v>
      </c>
      <c r="P1628" s="354"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28" s="354" t="str">
        <f>IF(ISBLANK(INDEX('Policy Characteristics'!K:K,MATCH($C1628,'Policy Characteristics'!$C:$C,0))),"",INDEX('Policy Characteristics'!K:K,MATCH($C1628,'Policy Characteristics'!$C:$C,0)))</f>
        <v/>
      </c>
      <c r="R1628" s="354" t="str">
        <f>IF(ISBLANK(INDEX('Policy Characteristics'!L:L,MATCH($C1628,'Policy Characteristics'!$C:$C,0))),"",INDEX('Policy Characteristics'!L:L,MATCH($C1628,'Policy Characteristics'!$C:$C,0)))</f>
        <v>reduce-fuel-exports.html</v>
      </c>
    </row>
    <row r="1629" spans="1:18" ht="19.899999999999999" customHeight="1">
      <c r="A1629" s="354" t="str">
        <f>IF(ISBLANK(INDEX('Policy Characteristics'!A:A,MATCH($C1629,'Policy Characteristics'!$C:$C,0))),"",INDEX('Policy Characteristics'!A:A,MATCH($C1629,'Policy Characteristics'!$C:$C,0)))</f>
        <v>Agriculture, Land Use, and Forestry</v>
      </c>
      <c r="B1629" s="366" t="str">
        <f>IF(ISBLANK(INDEX('Policy Characteristics'!B:B,MATCH($C1629,'Policy Characteristics'!$C:$C,0))),"",INDEX('Policy Characteristics'!B:B,MATCH($C1629,'Policy Characteristics'!$C:$C,0)))</f>
        <v>Afforestation and Reforestation</v>
      </c>
      <c r="C1629" t="s">
        <v>445</v>
      </c>
      <c r="D1629" s="253"/>
      <c r="E1629" s="253"/>
      <c r="F1629" s="253"/>
      <c r="G1629" s="253"/>
      <c r="H1629" s="18">
        <v>60</v>
      </c>
      <c r="I1629" s="367" t="s">
        <v>670</v>
      </c>
      <c r="J1629" s="368" t="str">
        <f>IF(ISBLANK(INDEX('Policy Characteristics'!D:D,MATCH($C1629,'Policy Characteristics'!$C:$C,0))),"",INDEX('Policy Characteristics'!D:D,MATCH($C1629,'Policy Characteristics'!$C:$C,0)))</f>
        <v>Afforestation and Reforestation</v>
      </c>
      <c r="K1629" s="354" t="str">
        <f>IF(ISBLANK(INDEX('Policy Characteristics'!E:E,MATCH($C1629,'Policy Characteristics'!$C:$C,0))),"",INDEX('Policy Characteristics'!E:E,MATCH($C1629,'Policy Characteristics'!$C:$C,0)))</f>
        <v>land afforestation and reforestation</v>
      </c>
      <c r="L1629" s="222">
        <f>IF(ISBLANK(INDEX('Policy Characteristics'!F:F,MATCH($C1629,'Policy Characteristics'!$C:$C,0))),"",INDEX('Policy Characteristics'!F:F,MATCH($C1629,'Policy Characteristics'!$C:$C,0)))</f>
        <v>-3</v>
      </c>
      <c r="M1629" s="222">
        <f>IF(ISBLANK(INDEX('Policy Characteristics'!G:G,MATCH($C1629,'Policy Characteristics'!$C:$C,0))),"",INDEX('Policy Characteristics'!G:G,MATCH($C1629,'Policy Characteristics'!$C:$C,0)))</f>
        <v>1</v>
      </c>
      <c r="N1629" s="222">
        <f>IF(ISBLANK(INDEX('Policy Characteristics'!H:H,MATCH($C1629,'Policy Characteristics'!$C:$C,0))),"",INDEX('Policy Characteristics'!H:H,MATCH($C1629,'Policy Characteristics'!$C:$C,0)))</f>
        <v>0.01</v>
      </c>
      <c r="O1629" s="354" t="str">
        <f>IF(ISBLANK(INDEX('Policy Characteristics'!I:I,MATCH($C1629,'Policy Characteristics'!$C:$C,0))),"",INDEX('Policy Characteristics'!I:I,MATCH($C1629,'Policy Characteristics'!$C:$C,0)))</f>
        <v>% of potential achieved</v>
      </c>
      <c r="P1629" s="354" t="str">
        <f>IF(ISBLANK(INDEX('Policy Characteristics'!J:J,MATCH($C1629,'Policy Characteristics'!$C:$C,0))),"",INDEX('Policy Characteristics'!J:J,MATCH($C1629,'Policy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 // **Guidance for setting values:** Forest management in Korea is broadly divided into afforestation and forest management.
Afforestation refers to the artificial establishment of forests, such as sowing seeds or planting trees.
Reforestation, on the other hand, refers to the continuous management of forests after planting or activities aimed at improving forest conditions. Therefore, the figure representing the area converted to forest reflects only the area of reforestation, not general forest management activities. If this policy is implemented at 100%, approximately 57,957 acres/year of land would be converted to forest each year.</v>
      </c>
      <c r="Q1629" s="354" t="str">
        <f>IF(ISBLANK(INDEX('Policy Characteristics'!K:K,MATCH($C1629,'Policy Characteristics'!$C:$C,0))),"",INDEX('Policy Characteristics'!K:K,MATCH($C1629,'Policy Characteristics'!$C:$C,0)))</f>
        <v>lulucf.html#aff-ref</v>
      </c>
      <c r="R1629" s="354" t="str">
        <f>IF(ISBLANK(INDEX('Policy Characteristics'!L:L,MATCH($C1629,'Policy Characteristics'!$C:$C,0))),"",INDEX('Policy Characteristics'!L:L,MATCH($C1629,'Policy Characteristics'!$C:$C,0)))</f>
        <v>afforestation-and-reforestation.html</v>
      </c>
    </row>
    <row r="1630" spans="1:18" ht="19.899999999999999" customHeight="1">
      <c r="A1630" s="354" t="str">
        <f>IF(ISBLANK(INDEX('Policy Characteristics'!A:A,MATCH($C1630,'Policy Characteristics'!$C:$C,0))),"",INDEX('Policy Characteristics'!A:A,MATCH($C1630,'Policy Characteristics'!$C:$C,0)))</f>
        <v>Agriculture, Land Use, and Forestry</v>
      </c>
      <c r="B1630" s="366" t="str">
        <f>IF(ISBLANK(INDEX('Policy Characteristics'!B:B,MATCH($C1630,'Policy Characteristics'!$C:$C,0))),"",INDEX('Policy Characteristics'!B:B,MATCH($C1630,'Policy Characteristics'!$C:$C,0)))</f>
        <v>Avoid Deforestation</v>
      </c>
      <c r="C1630" t="s">
        <v>451</v>
      </c>
      <c r="D1630" s="253"/>
      <c r="E1630" s="253"/>
      <c r="F1630" s="253"/>
      <c r="G1630" s="253"/>
      <c r="H1630" s="18">
        <v>705</v>
      </c>
      <c r="I1630" s="367" t="s">
        <v>680</v>
      </c>
      <c r="J1630" s="368" t="str">
        <f>IF(ISBLANK(INDEX('Policy Characteristics'!D:D,MATCH($C1630,'Policy Characteristics'!$C:$C,0))),"",INDEX('Policy Characteristics'!D:D,MATCH($C1630,'Policy Characteristics'!$C:$C,0)))</f>
        <v>Avoid Deforestation</v>
      </c>
      <c r="K1630" s="354" t="str">
        <f>IF(ISBLANK(INDEX('Policy Characteristics'!E:E,MATCH($C1630,'Policy Characteristics'!$C:$C,0))),"",INDEX('Policy Characteristics'!E:E,MATCH($C1630,'Policy Characteristics'!$C:$C,0)))</f>
        <v>land avoid deforestation</v>
      </c>
      <c r="L1630" s="222">
        <f>IF(ISBLANK(INDEX('Policy Characteristics'!F:F,MATCH($C1630,'Policy Characteristics'!$C:$C,0))),"",INDEX('Policy Characteristics'!F:F,MATCH($C1630,'Policy Characteristics'!$C:$C,0)))</f>
        <v>0</v>
      </c>
      <c r="M1630" s="222">
        <f>IF(ISBLANK(INDEX('Policy Characteristics'!G:G,MATCH($C1630,'Policy Characteristics'!$C:$C,0))),"",INDEX('Policy Characteristics'!G:G,MATCH($C1630,'Policy Characteristics'!$C:$C,0)))</f>
        <v>1</v>
      </c>
      <c r="N1630" s="222">
        <f>IF(ISBLANK(INDEX('Policy Characteristics'!H:H,MATCH($C1630,'Policy Characteristics'!$C:$C,0))),"",INDEX('Policy Characteristics'!H:H,MATCH($C1630,'Policy Characteristics'!$C:$C,0)))</f>
        <v>0.01</v>
      </c>
      <c r="O1630" s="354" t="str">
        <f>IF(ISBLANK(INDEX('Policy Characteristics'!I:I,MATCH($C1630,'Policy Characteristics'!$C:$C,0))),"",INDEX('Policy Characteristics'!I:I,MATCH($C1630,'Policy Characteristics'!$C:$C,0)))</f>
        <v>% of potential achieved</v>
      </c>
      <c r="P1630" s="354" t="str">
        <f>IF(ISBLANK(INDEX('Policy Characteristics'!J:J,MATCH($C1630,'Policy Characteristics'!$C:$C,0))),"",INDEX('Policy Characteristics'!J:J,MATCH($C1630,'Policy Characteristics'!$C:$C,0)))</f>
        <v>**Description:** This policy prevents clear cutting of forests that would otherwise be cleared.  Preserved forests are assumed to be managed with best practices. // **Guidance for setting values:** If this policy is fully implemented at 100%, the model avoids 1976 acres/year of deforestation.</v>
      </c>
      <c r="Q1630" s="354" t="str">
        <f>IF(ISBLANK(INDEX('Policy Characteristics'!K:K,MATCH($C1630,'Policy Characteristics'!$C:$C,0))),"",INDEX('Policy Characteristics'!K:K,MATCH($C1630,'Policy Characteristics'!$C:$C,0)))</f>
        <v>lulucf.html#avoid-def</v>
      </c>
      <c r="R1630" s="354" t="str">
        <f>IF(ISBLANK(INDEX('Policy Characteristics'!L:L,MATCH($C1630,'Policy Characteristics'!$C:$C,0))),"",INDEX('Policy Characteristics'!L:L,MATCH($C1630,'Policy Characteristics'!$C:$C,0)))</f>
        <v>avoid-deforestation.html</v>
      </c>
    </row>
    <row r="1631" spans="1:18" ht="19.899999999999999" customHeight="1">
      <c r="A1631" s="354" t="str">
        <f>IF(ISBLANK(INDEX('Policy Characteristics'!A:A,MATCH($C1631,'Policy Characteristics'!$C:$C,0))),"",INDEX('Policy Characteristics'!A:A,MATCH($C1631,'Policy Characteristics'!$C:$C,0)))</f>
        <v>Agriculture, Land Use, and Forestry</v>
      </c>
      <c r="B1631" s="366" t="str">
        <f>IF(ISBLANK(INDEX('Policy Characteristics'!B:B,MATCH($C1631,'Policy Characteristics'!$C:$C,0))),"",INDEX('Policy Characteristics'!B:B,MATCH($C1631,'Policy Characteristics'!$C:$C,0)))</f>
        <v>Grassland Restoration and Avoided Conversion</v>
      </c>
      <c r="C1631" t="s">
        <v>457</v>
      </c>
      <c r="D1631" s="253"/>
      <c r="E1631" s="253"/>
      <c r="F1631" s="253"/>
      <c r="G1631" s="253"/>
      <c r="H1631" s="18">
        <v>177</v>
      </c>
      <c r="I1631" s="367" t="s">
        <v>670</v>
      </c>
      <c r="J1631" s="368" t="str">
        <f>IF(ISBLANK(INDEX('Policy Characteristics'!D:D,MATCH($C1631,'Policy Characteristics'!$C:$C,0))),"",INDEX('Policy Characteristics'!D:D,MATCH($C1631,'Policy Characteristics'!$C:$C,0)))</f>
        <v>Grassland Restoration and Avoided Conversion</v>
      </c>
      <c r="K1631" s="354" t="str">
        <f>IF(ISBLANK(INDEX('Policy Characteristics'!E:E,MATCH($C1631,'Policy Characteristics'!$C:$C,0))),"",INDEX('Policy Characteristics'!E:E,MATCH($C1631,'Policy Characteristics'!$C:$C,0)))</f>
        <v>land forest restoration</v>
      </c>
      <c r="L1631" s="222">
        <f>IF(ISBLANK(INDEX('Policy Characteristics'!F:F,MATCH($C1631,'Policy Characteristics'!$C:$C,0))),"",INDEX('Policy Characteristics'!F:F,MATCH($C1631,'Policy Characteristics'!$C:$C,0)))</f>
        <v>0</v>
      </c>
      <c r="M1631" s="222">
        <f>IF(ISBLANK(INDEX('Policy Characteristics'!G:G,MATCH($C1631,'Policy Characteristics'!$C:$C,0))),"",INDEX('Policy Characteristics'!G:G,MATCH($C1631,'Policy Characteristics'!$C:$C,0)))</f>
        <v>1</v>
      </c>
      <c r="N1631" s="222">
        <f>IF(ISBLANK(INDEX('Policy Characteristics'!H:H,MATCH($C1631,'Policy Characteristics'!$C:$C,0))),"",INDEX('Policy Characteristics'!H:H,MATCH($C1631,'Policy Characteristics'!$C:$C,0)))</f>
        <v>0.01</v>
      </c>
      <c r="O1631" s="354" t="str">
        <f>IF(ISBLANK(INDEX('Policy Characteristics'!I:I,MATCH($C1631,'Policy Characteristics'!$C:$C,0))),"",INDEX('Policy Characteristics'!I:I,MATCH($C1631,'Policy Characteristics'!$C:$C,0)))</f>
        <v>% of potential achieved</v>
      </c>
      <c r="P1631" s="354" t="str">
        <f>IF(ISBLANK(INDEX('Policy Characteristics'!J:J,MATCH($C1631,'Policy Characteristics'!$C:$C,0))),"",INDEX('Policy Characteristics'!J:J,MATCH($C1631,'Policy Characteristics'!$C:$C,0)))</f>
        <v>**Description:** This policy increases CO2 sequestration by avoiding the conversion of grasslands and restoring grassland areas. // **Guidance for setting values:**A 100% setting of this lever avoids the conversion of approximately 113 acres/year of grassland.</v>
      </c>
      <c r="Q1631" s="354" t="str">
        <f>IF(ISBLANK(INDEX('Policy Characteristics'!K:K,MATCH($C1631,'Policy Characteristics'!$C:$C,0))),"",INDEX('Policy Characteristics'!K:K,MATCH($C1631,'Policy Characteristics'!$C:$C,0)))</f>
        <v/>
      </c>
      <c r="R1631" s="354" t="str">
        <f>IF(ISBLANK(INDEX('Policy Characteristics'!L:L,MATCH($C1631,'Policy Characteristics'!$C:$C,0))),"",INDEX('Policy Characteristics'!L:L,MATCH($C1631,'Policy Characteristics'!$C:$C,0)))</f>
        <v>forest-restoration.html</v>
      </c>
    </row>
    <row r="1632" spans="1:18" ht="19.899999999999999" customHeight="1">
      <c r="A1632" s="354" t="str">
        <f>IF(ISBLANK(INDEX('Policy Characteristics'!A:A,MATCH($C1632,'Policy Characteristics'!$C:$C,0))),"",INDEX('Policy Characteristics'!A:A,MATCH($C1632,'Policy Characteristics'!$C:$C,0)))</f>
        <v>Agriculture, Land Use, and Forestry</v>
      </c>
      <c r="B1632" s="366" t="str">
        <f>IF(ISBLANK(INDEX('Policy Characteristics'!B:B,MATCH($C1632,'Policy Characteristics'!$C:$C,0))),"",INDEX('Policy Characteristics'!B:B,MATCH($C1632,'Policy Characteristics'!$C:$C,0)))</f>
        <v>Forest Set-Asides</v>
      </c>
      <c r="C1632" t="s">
        <v>462</v>
      </c>
      <c r="D1632" s="253"/>
      <c r="E1632" s="253"/>
      <c r="F1632" s="253"/>
      <c r="G1632" s="253"/>
      <c r="H1632" s="18">
        <v>61</v>
      </c>
      <c r="I1632" s="367" t="s">
        <v>680</v>
      </c>
      <c r="J1632" s="368" t="str">
        <f>IF(ISBLANK(INDEX('Policy Characteristics'!D:D,MATCH($C1632,'Policy Characteristics'!$C:$C,0))),"",INDEX('Policy Characteristics'!D:D,MATCH($C1632,'Policy Characteristics'!$C:$C,0)))</f>
        <v>Forest Set-Asides</v>
      </c>
      <c r="K1632" s="354" t="str">
        <f>IF(ISBLANK(INDEX('Policy Characteristics'!E:E,MATCH($C1632,'Policy Characteristics'!$C:$C,0))),"",INDEX('Policy Characteristics'!E:E,MATCH($C1632,'Policy Characteristics'!$C:$C,0)))</f>
        <v>land forest set asides</v>
      </c>
      <c r="L1632" s="222">
        <f>IF(ISBLANK(INDEX('Policy Characteristics'!F:F,MATCH($C1632,'Policy Characteristics'!$C:$C,0))),"",INDEX('Policy Characteristics'!F:F,MATCH($C1632,'Policy Characteristics'!$C:$C,0)))</f>
        <v>0</v>
      </c>
      <c r="M1632" s="222">
        <f>IF(ISBLANK(INDEX('Policy Characteristics'!G:G,MATCH($C1632,'Policy Characteristics'!$C:$C,0))),"",INDEX('Policy Characteristics'!G:G,MATCH($C1632,'Policy Characteristics'!$C:$C,0)))</f>
        <v>1</v>
      </c>
      <c r="N1632" s="222">
        <f>IF(ISBLANK(INDEX('Policy Characteristics'!H:H,MATCH($C1632,'Policy Characteristics'!$C:$C,0))),"",INDEX('Policy Characteristics'!H:H,MATCH($C1632,'Policy Characteristics'!$C:$C,0)))</f>
        <v>0.01</v>
      </c>
      <c r="O1632" s="354" t="str">
        <f>IF(ISBLANK(INDEX('Policy Characteristics'!I:I,MATCH($C1632,'Policy Characteristics'!$C:$C,0))),"",INDEX('Policy Characteristics'!I:I,MATCH($C1632,'Policy Characteristics'!$C:$C,0)))</f>
        <v>% of potential achieved</v>
      </c>
      <c r="P1632" s="354" t="str">
        <f>IF(ISBLANK(INDEX('Policy Characteristics'!J:J,MATCH($C1632,'Policy Characteristics'!$C:$C,0))),"",INDEX('Policy Characteristics'!J:J,MATCH($C1632,'Policy Characteristics'!$C:$C,0)))</f>
        <v>**Description:** This policy avoids the release of CO2 from forests by reducing timber harvesting. // **Guidance for setting values:** Because most Korean forests were established during the 1970–1980 afforestation period and have now reached an age at which carbon uptake declines, the Korea Forest Service emphasizes structural improvement (e.g., thinning and stand renewal) rather than reducing timber harvesting.
Given Korea’s low level of commercial timber harvest and limited deforestation pressure, we set the deforestation reduction rate to zero in our modeling.</v>
      </c>
      <c r="Q1632" s="354" t="str">
        <f>IF(ISBLANK(INDEX('Policy Characteristics'!K:K,MATCH($C1632,'Policy Characteristics'!$C:$C,0))),"",INDEX('Policy Characteristics'!K:K,MATCH($C1632,'Policy Characteristics'!$C:$C,0)))</f>
        <v>lulucf.html#set-asides</v>
      </c>
      <c r="R1632" s="354" t="str">
        <f>IF(ISBLANK(INDEX('Policy Characteristics'!L:L,MATCH($C1632,'Policy Characteristics'!$C:$C,0))),"",INDEX('Policy Characteristics'!L:L,MATCH($C1632,'Policy Characteristics'!$C:$C,0)))</f>
        <v>forest-set-asides.html</v>
      </c>
    </row>
    <row r="1633" spans="1:18" ht="19.899999999999999" customHeight="1">
      <c r="A1633" s="354" t="str">
        <f>IF(ISBLANK(INDEX('Policy Characteristics'!A:A,MATCH($C1633,'Policy Characteristics'!$C:$C,0))),"",INDEX('Policy Characteristics'!A:A,MATCH($C1633,'Policy Characteristics'!$C:$C,0)))</f>
        <v>Agriculture, Land Use, and Forestry</v>
      </c>
      <c r="B1633" s="366" t="str">
        <f>IF(ISBLANK(INDEX('Policy Characteristics'!B:B,MATCH($C1633,'Policy Characteristics'!$C:$C,0))),"",INDEX('Policy Characteristics'!B:B,MATCH($C1633,'Policy Characteristics'!$C:$C,0)))</f>
        <v>Cropland and Rice Measures</v>
      </c>
      <c r="C1633" t="s">
        <v>468</v>
      </c>
      <c r="D1633" s="253"/>
      <c r="E1633" s="253"/>
      <c r="F1633" s="253"/>
      <c r="G1633" s="253"/>
      <c r="H1633" s="18">
        <v>62</v>
      </c>
      <c r="I1633" s="367" t="s">
        <v>670</v>
      </c>
      <c r="J1633" s="368" t="str">
        <f>IF(ISBLANK(INDEX('Policy Characteristics'!D:D,MATCH($C1633,'Policy Characteristics'!$C:$C,0))),"",INDEX('Policy Characteristics'!D:D,MATCH($C1633,'Policy Characteristics'!$C:$C,0)))</f>
        <v>Cropland and Rice Measures</v>
      </c>
      <c r="K1633" s="354" t="str">
        <f>IF(ISBLANK(INDEX('Policy Characteristics'!E:E,MATCH($C1633,'Policy Characteristics'!$C:$C,0))),"",INDEX('Policy Characteristics'!E:E,MATCH($C1633,'Policy Characteristics'!$C:$C,0)))</f>
        <v>indst cropland and rice measures</v>
      </c>
      <c r="L1633" s="222">
        <f>IF(ISBLANK(INDEX('Policy Characteristics'!F:F,MATCH($C1633,'Policy Characteristics'!$C:$C,0))),"",INDEX('Policy Characteristics'!F:F,MATCH($C1633,'Policy Characteristics'!$C:$C,0)))</f>
        <v>0</v>
      </c>
      <c r="M1633" s="222">
        <f>IF(ISBLANK(INDEX('Policy Characteristics'!G:G,MATCH($C1633,'Policy Characteristics'!$C:$C,0))),"",INDEX('Policy Characteristics'!G:G,MATCH($C1633,'Policy Characteristics'!$C:$C,0)))</f>
        <v>1</v>
      </c>
      <c r="N1633" s="222">
        <f>IF(ISBLANK(INDEX('Policy Characteristics'!H:H,MATCH($C1633,'Policy Characteristics'!$C:$C,0))),"",INDEX('Policy Characteristics'!H:H,MATCH($C1633,'Policy Characteristics'!$C:$C,0)))</f>
        <v>0.01</v>
      </c>
      <c r="O1633" s="354" t="str">
        <f>IF(ISBLANK(INDEX('Policy Characteristics'!I:I,MATCH($C1633,'Policy Characteristics'!$C:$C,0))),"",INDEX('Policy Characteristics'!I:I,MATCH($C1633,'Policy Characteristics'!$C:$C,0)))</f>
        <v>% of potential achieved</v>
      </c>
      <c r="P1633" s="354" t="str">
        <f>IF(ISBLANK(INDEX('Policy Characteristics'!J:J,MATCH($C1633,'Policy Characteristics'!$C:$C,0))),"",INDEX('Policy Characteristics'!J:J,MATCH($C1633,'Policy Characteristics'!$C:$C,0)))</f>
        <v>**Description:**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values:**This dataset is based on the U.S. EPA’s global non-CO₂ Marginal Abatement Cost (MAC) dataset. In Korea, the agriculture and livestock sector emitted approximately 21.7 million metric tons of CO₂e in 2021. If this policy lever is set to 100% by 2050, it would reduce emissions by approximately 50 CO₂e.</v>
      </c>
      <c r="Q1633" s="354" t="str">
        <f>IF(ISBLANK(INDEX('Policy Characteristics'!K:K,MATCH($C1633,'Policy Characteristics'!$C:$C,0))),"",INDEX('Policy Characteristics'!K:K,MATCH($C1633,'Policy Characteristics'!$C:$C,0)))</f>
        <v>industry-ag-main.html#cropland</v>
      </c>
      <c r="R1633" s="354" t="str">
        <f>IF(ISBLANK(INDEX('Policy Characteristics'!L:L,MATCH($C1633,'Policy Characteristics'!$C:$C,0))),"",INDEX('Policy Characteristics'!L:L,MATCH($C1633,'Policy Characteristics'!$C:$C,0)))</f>
        <v>cropland-management.html</v>
      </c>
    </row>
    <row r="1634" spans="1:18" ht="19.899999999999999" customHeight="1">
      <c r="A1634" s="354" t="str">
        <f>IF(ISBLANK(INDEX('Policy Characteristics'!A:A,MATCH($C1634,'Policy Characteristics'!$C:$C,0))),"",INDEX('Policy Characteristics'!A:A,MATCH($C1634,'Policy Characteristics'!$C:$C,0)))</f>
        <v>Agriculture, Land Use, and Forestry</v>
      </c>
      <c r="B1634" s="366" t="str">
        <f>IF(ISBLANK(INDEX('Policy Characteristics'!B:B,MATCH($C1634,'Policy Characteristics'!$C:$C,0))),"",INDEX('Policy Characteristics'!B:B,MATCH($C1634,'Policy Characteristics'!$C:$C,0)))</f>
        <v>Improved Soil Measures</v>
      </c>
      <c r="C1634" t="s">
        <v>473</v>
      </c>
      <c r="D1634" s="253"/>
      <c r="E1634" s="253"/>
      <c r="F1634" s="253"/>
      <c r="G1634" s="253"/>
      <c r="H1634" s="18">
        <v>1654</v>
      </c>
      <c r="I1634" s="367" t="s">
        <v>680</v>
      </c>
      <c r="J1634" s="368" t="str">
        <f>IF(ISBLANK(INDEX('Policy Characteristics'!D:D,MATCH($C1634,'Policy Characteristics'!$C:$C,0))),"",INDEX('Policy Characteristics'!D:D,MATCH($C1634,'Policy Characteristics'!$C:$C,0)))</f>
        <v>Improved Soil Measures</v>
      </c>
      <c r="K1634" s="354" t="str">
        <f>IF(ISBLANK(INDEX('Policy Characteristics'!E:E,MATCH($C1634,'Policy Characteristics'!$C:$C,0))),"",INDEX('Policy Characteristics'!E:E,MATCH($C1634,'Policy Characteristics'!$C:$C,0)))</f>
        <v>indst tillage</v>
      </c>
      <c r="L1634" s="222">
        <f>IF(ISBLANK(INDEX('Policy Characteristics'!F:F,MATCH($C1634,'Policy Characteristics'!$C:$C,0))),"",INDEX('Policy Characteristics'!F:F,MATCH($C1634,'Policy Characteristics'!$C:$C,0)))</f>
        <v>0</v>
      </c>
      <c r="M1634" s="222">
        <f>IF(ISBLANK(INDEX('Policy Characteristics'!G:G,MATCH($C1634,'Policy Characteristics'!$C:$C,0))),"",INDEX('Policy Characteristics'!G:G,MATCH($C1634,'Policy Characteristics'!$C:$C,0)))</f>
        <v>1</v>
      </c>
      <c r="N1634" s="222">
        <f>IF(ISBLANK(INDEX('Policy Characteristics'!H:H,MATCH($C1634,'Policy Characteristics'!$C:$C,0))),"",INDEX('Policy Characteristics'!H:H,MATCH($C1634,'Policy Characteristics'!$C:$C,0)))</f>
        <v>0.01</v>
      </c>
      <c r="O1634" s="354" t="str">
        <f>IF(ISBLANK(INDEX('Policy Characteristics'!I:I,MATCH($C1634,'Policy Characteristics'!$C:$C,0))),"",INDEX('Policy Characteristics'!I:I,MATCH($C1634,'Policy Characteristics'!$C:$C,0)))</f>
        <v>% of potential achieved</v>
      </c>
      <c r="P1634" s="354" t="str">
        <f>IF(ISBLANK(INDEX('Policy Characteristics'!J:J,MATCH($C1634,'Policy Characteristics'!$C:$C,0))),"",INDEX('Policy Characteristics'!J:J,MATCH($C1634,'Policy Characteristics'!$C:$C,0)))</f>
        <v>**Description:** This policy stores CO2 in agricultural soils through improved tillage practices, retiring organic and marginal soils, and establishing windbreaks/shelterbelts. // **Guidance for setting values:** If this policy is fully implemented, approximately 70 MMT CO2 is stored in soils.</v>
      </c>
      <c r="Q1634" s="354" t="str">
        <f>IF(ISBLANK(INDEX('Policy Characteristics'!K:K,MATCH($C1634,'Policy Characteristics'!$C:$C,0))),"",INDEX('Policy Characteristics'!K:K,MATCH($C1634,'Policy Characteristics'!$C:$C,0)))</f>
        <v/>
      </c>
      <c r="R1634" s="354" t="str">
        <f>IF(ISBLANK(INDEX('Policy Characteristics'!L:L,MATCH($C1634,'Policy Characteristics'!$C:$C,0))),"",INDEX('Policy Characteristics'!L:L,MATCH($C1634,'Policy Characteristics'!$C:$C,0)))</f>
        <v/>
      </c>
    </row>
    <row r="1635" spans="1:18" ht="19.899999999999999" customHeight="1">
      <c r="A1635" s="354" t="str">
        <f>IF(ISBLANK(INDEX('Policy Characteristics'!A:A,MATCH($C1635,'Policy Characteristics'!$C:$C,0))),"",INDEX('Policy Characteristics'!A:A,MATCH($C1635,'Policy Characteristics'!$C:$C,0)))</f>
        <v>Agriculture, Land Use, and Forestry</v>
      </c>
      <c r="B1635" s="366" t="str">
        <f>IF(ISBLANK(INDEX('Policy Characteristics'!B:B,MATCH($C1635,'Policy Characteristics'!$C:$C,0))),"",INDEX('Policy Characteristics'!B:B,MATCH($C1635,'Policy Characteristics'!$C:$C,0)))</f>
        <v>Improved Forest Management</v>
      </c>
      <c r="C1635" t="s">
        <v>477</v>
      </c>
      <c r="D1635" s="253"/>
      <c r="E1635" s="253"/>
      <c r="F1635" s="253"/>
      <c r="G1635" s="253"/>
      <c r="H1635" s="18">
        <v>63</v>
      </c>
      <c r="I1635" s="367" t="s">
        <v>670</v>
      </c>
      <c r="J1635" s="368" t="str">
        <f>IF(ISBLANK(INDEX('Policy Characteristics'!D:D,MATCH($C1635,'Policy Characteristics'!$C:$C,0))),"",INDEX('Policy Characteristics'!D:D,MATCH($C1635,'Policy Characteristics'!$C:$C,0)))</f>
        <v>Improved Forest Management</v>
      </c>
      <c r="K1635" s="354" t="str">
        <f>IF(ISBLANK(INDEX('Policy Characteristics'!E:E,MATCH($C1635,'Policy Characteristics'!$C:$C,0))),"",INDEX('Policy Characteristics'!E:E,MATCH($C1635,'Policy Characteristics'!$C:$C,0)))</f>
        <v>land forest management</v>
      </c>
      <c r="L1635" s="222">
        <f>IF(ISBLANK(INDEX('Policy Characteristics'!F:F,MATCH($C1635,'Policy Characteristics'!$C:$C,0))),"",INDEX('Policy Characteristics'!F:F,MATCH($C1635,'Policy Characteristics'!$C:$C,0)))</f>
        <v>-1.5</v>
      </c>
      <c r="M1635" s="222">
        <f>IF(ISBLANK(INDEX('Policy Characteristics'!G:G,MATCH($C1635,'Policy Characteristics'!$C:$C,0))),"",INDEX('Policy Characteristics'!G:G,MATCH($C1635,'Policy Characteristics'!$C:$C,0)))</f>
        <v>1</v>
      </c>
      <c r="N1635" s="222">
        <f>IF(ISBLANK(INDEX('Policy Characteristics'!H:H,MATCH($C1635,'Policy Characteristics'!$C:$C,0))),"",INDEX('Policy Characteristics'!H:H,MATCH($C1635,'Policy Characteristics'!$C:$C,0)))</f>
        <v>0.01</v>
      </c>
      <c r="O1635" s="354" t="str">
        <f>IF(ISBLANK(INDEX('Policy Characteristics'!I:I,MATCH($C1635,'Policy Characteristics'!$C:$C,0))),"",INDEX('Policy Characteristics'!I:I,MATCH($C1635,'Policy Characteristics'!$C:$C,0)))</f>
        <v>% of potential achieved</v>
      </c>
      <c r="P1635" s="354" t="str">
        <f>IF(ISBLANK(INDEX('Policy Characteristics'!J:J,MATCH($C1635,'Policy Characteristics'!$C:$C,0))),"",INDEX('Policy Characteristics'!J:J,MATCH($C1635,'Policy Characteristics'!$C:$C,0)))</f>
        <v>**Description:** This policy increases CO2 sequestration by forests through improved forest management practices. A negative values implies less sequestration compared to the Current Policies scenario. // **Guidance for setting values:**The potential for this policy lever is based on Korea’s 2024 Forest and Forestry Statistics Yearbook. This dataset and related analyses incorporate a range of carbon price scenarios across the forestry and agriculture sectors and account for land-use competition. Under a full implementation (100% setting), the model assumes that approximately 540,608 acres per year are managed through improved forest management practices.</v>
      </c>
      <c r="Q1635" s="354" t="str">
        <f>IF(ISBLANK(INDEX('Policy Characteristics'!K:K,MATCH($C1635,'Policy Characteristics'!$C:$C,0))),"",INDEX('Policy Characteristics'!K:K,MATCH($C1635,'Policy Characteristics'!$C:$C,0)))</f>
        <v>lulucf.html#forest-mgmt</v>
      </c>
      <c r="R1635" s="354" t="str">
        <f>IF(ISBLANK(INDEX('Policy Characteristics'!L:L,MATCH($C1635,'Policy Characteristics'!$C:$C,0))),"",INDEX('Policy Characteristics'!L:L,MATCH($C1635,'Policy Characteristics'!$C:$C,0)))</f>
        <v>improved-forest-management.html</v>
      </c>
    </row>
    <row r="1636" spans="1:18" ht="19.899999999999999" customHeight="1">
      <c r="A1636" s="354" t="str">
        <f>IF(ISBLANK(INDEX('Policy Characteristics'!A:A,MATCH($C1636,'Policy Characteristics'!$C:$C,0))),"",INDEX('Policy Characteristics'!A:A,MATCH($C1636,'Policy Characteristics'!$C:$C,0)))</f>
        <v>Agriculture, Land Use, and Forestry</v>
      </c>
      <c r="B1636" s="366" t="str">
        <f>IF(ISBLANK(INDEX('Policy Characteristics'!B:B,MATCH($C1636,'Policy Characteristics'!$C:$C,0))),"",INDEX('Policy Characteristics'!B:B,MATCH($C1636,'Policy Characteristics'!$C:$C,0)))</f>
        <v>Livestock Measures</v>
      </c>
      <c r="C1636" t="s">
        <v>482</v>
      </c>
      <c r="D1636" s="253"/>
      <c r="E1636" s="253"/>
      <c r="F1636" s="253"/>
      <c r="G1636" s="253"/>
      <c r="H1636" s="18">
        <v>64</v>
      </c>
      <c r="I1636" s="367" t="s">
        <v>670</v>
      </c>
      <c r="J1636" s="368" t="str">
        <f>IF(ISBLANK(INDEX('Policy Characteristics'!D:D,MATCH($C1636,'Policy Characteristics'!$C:$C,0))),"",INDEX('Policy Characteristics'!D:D,MATCH($C1636,'Policy Characteristics'!$C:$C,0)))</f>
        <v>Livestock Measures</v>
      </c>
      <c r="K1636" s="354" t="str">
        <f>IF(ISBLANK(INDEX('Policy Characteristics'!E:E,MATCH($C1636,'Policy Characteristics'!$C:$C,0))),"",INDEX('Policy Characteristics'!E:E,MATCH($C1636,'Policy Characteristics'!$C:$C,0)))</f>
        <v>indst livestock measures</v>
      </c>
      <c r="L1636" s="222">
        <f>IF(ISBLANK(INDEX('Policy Characteristics'!F:F,MATCH($C1636,'Policy Characteristics'!$C:$C,0))),"",INDEX('Policy Characteristics'!F:F,MATCH($C1636,'Policy Characteristics'!$C:$C,0)))</f>
        <v>0</v>
      </c>
      <c r="M1636" s="222">
        <f>IF(ISBLANK(INDEX('Policy Characteristics'!G:G,MATCH($C1636,'Policy Characteristics'!$C:$C,0))),"",INDEX('Policy Characteristics'!G:G,MATCH($C1636,'Policy Characteristics'!$C:$C,0)))</f>
        <v>1</v>
      </c>
      <c r="N1636" s="222">
        <f>IF(ISBLANK(INDEX('Policy Characteristics'!H:H,MATCH($C1636,'Policy Characteristics'!$C:$C,0))),"",INDEX('Policy Characteristics'!H:H,MATCH($C1636,'Policy Characteristics'!$C:$C,0)))</f>
        <v>0.01</v>
      </c>
      <c r="O1636" s="354" t="str">
        <f>IF(ISBLANK(INDEX('Policy Characteristics'!I:I,MATCH($C1636,'Policy Characteristics'!$C:$C,0))),"",INDEX('Policy Characteristics'!I:I,MATCH($C1636,'Policy Characteristics'!$C:$C,0)))</f>
        <v>% of potential achieved</v>
      </c>
      <c r="P1636" s="354" t="str">
        <f>IF(ISBLANK(INDEX('Policy Characteristics'!J:J,MATCH($C1636,'Policy Characteristics'!$C:$C,0))),"",INDEX('Policy Characteristics'!J:J,MATCH($C1636,'Policy Characteristics'!$C:$C,0)))</f>
        <v>**Description:** This policy reduces greenhouse gas emissions from agriculture through livestock-related measures, such as feed supplements or drugs to prevent enteric methane formation. // **Guidance for setting values:**This dataset is based on the U.S. EPA’s global non-CO₂ Marginal Abatement Cost (MAC) dataset. In Korea, the agriculture and livestock sector emitted approximately 21.7 million metric tons of CO₂e in 2021.
If this policy lever is set to 100% by 2050, it would reduce emissions by approximately 36 CO₂e.</v>
      </c>
      <c r="Q1636" s="354" t="str">
        <f>IF(ISBLANK(INDEX('Policy Characteristics'!K:K,MATCH($C1636,'Policy Characteristics'!$C:$C,0))),"",INDEX('Policy Characteristics'!K:K,MATCH($C1636,'Policy Characteristics'!$C:$C,0)))</f>
        <v>industry-ag-main.html#livestock</v>
      </c>
      <c r="R1636" s="354" t="str">
        <f>IF(ISBLANK(INDEX('Policy Characteristics'!L:L,MATCH($C1636,'Policy Characteristics'!$C:$C,0))),"",INDEX('Policy Characteristics'!L:L,MATCH($C1636,'Policy Characteristics'!$C:$C,0)))</f>
        <v>livestock-measures.html</v>
      </c>
    </row>
    <row r="1637" spans="1:18" ht="19.899999999999999" customHeight="1">
      <c r="A1637" s="354" t="str">
        <f>IF(ISBLANK(INDEX('Policy Characteristics'!A:A,MATCH($C1637,'Policy Characteristics'!$C:$C,0))),"",INDEX('Policy Characteristics'!A:A,MATCH($C1637,'Policy Characteristics'!$C:$C,0)))</f>
        <v>Agriculture, Land Use, and Forestry</v>
      </c>
      <c r="B1637" s="366" t="str">
        <f>IF(ISBLANK(INDEX('Policy Characteristics'!B:B,MATCH($C1637,'Policy Characteristics'!$C:$C,0))),"",INDEX('Policy Characteristics'!B:B,MATCH($C1637,'Policy Characteristics'!$C:$C,0)))</f>
        <v>Wetland Restoration</v>
      </c>
      <c r="C1637" t="s">
        <v>487</v>
      </c>
      <c r="D1637" s="253"/>
      <c r="E1637" s="253"/>
      <c r="F1637" s="253"/>
      <c r="G1637" s="253"/>
      <c r="H1637" s="18">
        <v>178</v>
      </c>
      <c r="I1637" s="367" t="s">
        <v>670</v>
      </c>
      <c r="J1637" s="368" t="str">
        <f>IF(ISBLANK(INDEX('Policy Characteristics'!D:D,MATCH($C1637,'Policy Characteristics'!$C:$C,0))),"",INDEX('Policy Characteristics'!D:D,MATCH($C1637,'Policy Characteristics'!$C:$C,0)))</f>
        <v>Wetland Restoration</v>
      </c>
      <c r="K1637" s="354" t="str">
        <f>IF(ISBLANK(INDEX('Policy Characteristics'!E:E,MATCH($C1637,'Policy Characteristics'!$C:$C,0))),"",INDEX('Policy Characteristics'!E:E,MATCH($C1637,'Policy Characteristics'!$C:$C,0)))</f>
        <v>land peatland restoration</v>
      </c>
      <c r="L1637" s="222">
        <f>IF(ISBLANK(INDEX('Policy Characteristics'!F:F,MATCH($C1637,'Policy Characteristics'!$C:$C,0))),"",INDEX('Policy Characteristics'!F:F,MATCH($C1637,'Policy Characteristics'!$C:$C,0)))</f>
        <v>0</v>
      </c>
      <c r="M1637" s="222">
        <f>IF(ISBLANK(INDEX('Policy Characteristics'!G:G,MATCH($C1637,'Policy Characteristics'!$C:$C,0))),"",INDEX('Policy Characteristics'!G:G,MATCH($C1637,'Policy Characteristics'!$C:$C,0)))</f>
        <v>1</v>
      </c>
      <c r="N1637" s="222">
        <f>IF(ISBLANK(INDEX('Policy Characteristics'!H:H,MATCH($C1637,'Policy Characteristics'!$C:$C,0))),"",INDEX('Policy Characteristics'!H:H,MATCH($C1637,'Policy Characteristics'!$C:$C,0)))</f>
        <v>0.01</v>
      </c>
      <c r="O1637" s="354" t="str">
        <f>IF(ISBLANK(INDEX('Policy Characteristics'!I:I,MATCH($C1637,'Policy Characteristics'!$C:$C,0))),"",INDEX('Policy Characteristics'!I:I,MATCH($C1637,'Policy Characteristics'!$C:$C,0)))</f>
        <v>% of potential achieved</v>
      </c>
      <c r="P1637" s="354" t="str">
        <f>IF(ISBLANK(INDEX('Policy Characteristics'!J:J,MATCH($C1637,'Policy Characteristics'!$C:$C,0))),"",INDEX('Policy Characteristics'!J:J,MATCH($C1637,'Policy Characteristics'!$C:$C,0)))</f>
        <v>**Description:** This policy increases CO2 sequestration by restoring wetlands and riparian forest buffers.  // **Guidance for setting values:**In the Korean model, this policy was expanded to cover overall wetland restoration. If this policy is fully implemented, 30km2 of tidal flats will be restored by 2050.</v>
      </c>
      <c r="Q1637" s="354" t="str">
        <f>IF(ISBLANK(INDEX('Policy Characteristics'!K:K,MATCH($C1637,'Policy Characteristics'!$C:$C,0))),"",INDEX('Policy Characteristics'!K:K,MATCH($C1637,'Policy Characteristics'!$C:$C,0)))</f>
        <v/>
      </c>
      <c r="R1637" s="354" t="str">
        <f>IF(ISBLANK(INDEX('Policy Characteristics'!L:L,MATCH($C1637,'Policy Characteristics'!$C:$C,0))),"",INDEX('Policy Characteristics'!L:L,MATCH($C1637,'Policy Characteristics'!$C:$C,0)))</f>
        <v>peatland-restoration.html</v>
      </c>
    </row>
    <row r="1638" spans="1:18" ht="19.899999999999999" customHeight="1">
      <c r="A1638" s="354" t="str">
        <f>IF(ISBLANK(INDEX('Policy Characteristics'!A:A,MATCH($C1638,'Policy Characteristics'!$C:$C,0))),"",INDEX('Policy Characteristics'!A:A,MATCH($C1638,'Policy Characteristics'!$C:$C,0)))</f>
        <v>Agriculture, Land Use, and Forestry</v>
      </c>
      <c r="B1638" s="366" t="str">
        <f>IF(ISBLANK(INDEX('Policy Characteristics'!B:B,MATCH($C1638,'Policy Characteristics'!$C:$C,0))),"",INDEX('Policy Characteristics'!B:B,MATCH($C1638,'Policy Characteristics'!$C:$C,0)))</f>
        <v>Shift to Non-Animal Products</v>
      </c>
      <c r="C1638" t="s">
        <v>492</v>
      </c>
      <c r="D1638" s="253"/>
      <c r="E1638" s="253"/>
      <c r="F1638" s="253"/>
      <c r="G1638" s="253"/>
      <c r="H1638" s="18">
        <v>434</v>
      </c>
      <c r="I1638" s="367" t="s">
        <v>670</v>
      </c>
      <c r="J1638" s="368" t="str">
        <f>IF(ISBLANK(INDEX('Policy Characteristics'!D:D,MATCH($C1638,'Policy Characteristics'!$C:$C,0))),"",INDEX('Policy Characteristics'!D:D,MATCH($C1638,'Policy Characteristics'!$C:$C,0)))</f>
        <v>Shift to Non-Animal Products</v>
      </c>
      <c r="K1638" s="354" t="str">
        <f>IF(ISBLANK(INDEX('Policy Characteristics'!E:E,MATCH($C1638,'Policy Characteristics'!$C:$C,0))),"",INDEX('Policy Characteristics'!E:E,MATCH($C1638,'Policy Characteristics'!$C:$C,0)))</f>
        <v>indst shift to nonanimal products</v>
      </c>
      <c r="L1638" s="222">
        <f>IF(ISBLANK(INDEX('Policy Characteristics'!F:F,MATCH($C1638,'Policy Characteristics'!$C:$C,0))),"",INDEX('Policy Characteristics'!F:F,MATCH($C1638,'Policy Characteristics'!$C:$C,0)))</f>
        <v>0</v>
      </c>
      <c r="M1638" s="222">
        <f>IF(ISBLANK(INDEX('Policy Characteristics'!G:G,MATCH($C1638,'Policy Characteristics'!$C:$C,0))),"",INDEX('Policy Characteristics'!G:G,MATCH($C1638,'Policy Characteristics'!$C:$C,0)))</f>
        <v>1</v>
      </c>
      <c r="N1638" s="222">
        <f>IF(ISBLANK(INDEX('Policy Characteristics'!H:H,MATCH($C1638,'Policy Characteristics'!$C:$C,0))),"",INDEX('Policy Characteristics'!H:H,MATCH($C1638,'Policy Characteristics'!$C:$C,0)))</f>
        <v>0.01</v>
      </c>
      <c r="O1638" s="354" t="str">
        <f>IF(ISBLANK(INDEX('Policy Characteristics'!I:I,MATCH($C1638,'Policy Characteristics'!$C:$C,0))),"",INDEX('Policy Characteristics'!I:I,MATCH($C1638,'Policy Characteristics'!$C:$C,0)))</f>
        <v>% reduction in animal products</v>
      </c>
      <c r="P1638" s="354"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South Korea consumes 57 kg/person/year, which is moderate compared to other countries. The US consumes 98 kg/person/yr, Europe is at 70 kg/person/yr, Japan at 36 kg/person/yr, or India 3 kg/person/yr.</v>
      </c>
      <c r="Q1638" s="354" t="str">
        <f>IF(ISBLANK(INDEX('Policy Characteristics'!K:K,MATCH($C1638,'Policy Characteristics'!$C:$C,0))),"",INDEX('Policy Characteristics'!K:K,MATCH($C1638,'Policy Characteristics'!$C:$C,0)))</f>
        <v/>
      </c>
      <c r="R1638" s="354" t="str">
        <f>IF(ISBLANK(INDEX('Policy Characteristics'!L:L,MATCH($C1638,'Policy Characteristics'!$C:$C,0))),"",INDEX('Policy Characteristics'!L:L,MATCH($C1638,'Policy Characteristics'!$C:$C,0)))</f>
        <v>shift-to-non-animal-products.html</v>
      </c>
    </row>
    <row r="1639" spans="1:18" ht="19.899999999999999" customHeight="1">
      <c r="A1639" s="354" t="str">
        <f>IF(ISBLANK(INDEX('Policy Characteristics'!A:A,MATCH($C1639,'Policy Characteristics'!$C:$C,0))),"",INDEX('Policy Characteristics'!A:A,MATCH($C1639,'Policy Characteristics'!$C:$C,0)))</f>
        <v>District Heat and Hydrogen</v>
      </c>
      <c r="B1639" s="366" t="str">
        <f>IF(ISBLANK(INDEX('Policy Characteristics'!B:B,MATCH($C1639,'Policy Characteristics'!$C:$C,0))),"",INDEX('Policy Characteristics'!B:B,MATCH($C1639,'Policy Characteristics'!$C:$C,0)))</f>
        <v>Use CHP for District Heat</v>
      </c>
      <c r="C1639" t="s">
        <v>500</v>
      </c>
      <c r="D1639" s="253"/>
      <c r="E1639" s="253"/>
      <c r="F1639" s="253"/>
      <c r="G1639" s="253"/>
      <c r="H1639" s="18">
        <v>68</v>
      </c>
      <c r="I1639" s="367" t="s">
        <v>670</v>
      </c>
      <c r="J1639" s="368" t="str">
        <f>IF(ISBLANK(INDEX('Policy Characteristics'!D:D,MATCH($C1639,'Policy Characteristics'!$C:$C,0))),"",INDEX('Policy Characteristics'!D:D,MATCH($C1639,'Policy Characteristics'!$C:$C,0)))</f>
        <v>District Heat CHP</v>
      </c>
      <c r="K1639" s="354" t="str">
        <f>IF(ISBLANK(INDEX('Policy Characteristics'!E:E,MATCH($C1639,'Policy Characteristics'!$C:$C,0))),"",INDEX('Policy Characteristics'!E:E,MATCH($C1639,'Policy Characteristics'!$C:$C,0)))</f>
        <v>heat convert heat to CHP</v>
      </c>
      <c r="L1639" s="222">
        <f>IF(ISBLANK(INDEX('Policy Characteristics'!F:F,MATCH($C1639,'Policy Characteristics'!$C:$C,0))),"",INDEX('Policy Characteristics'!F:F,MATCH($C1639,'Policy Characteristics'!$C:$C,0)))</f>
        <v>0</v>
      </c>
      <c r="M1639" s="222">
        <f>IF(ISBLANK(INDEX('Policy Characteristics'!G:G,MATCH($C1639,'Policy Characteristics'!$C:$C,0))),"",INDEX('Policy Characteristics'!G:G,MATCH($C1639,'Policy Characteristics'!$C:$C,0)))</f>
        <v>1</v>
      </c>
      <c r="N1639" s="222">
        <f>IF(ISBLANK(INDEX('Policy Characteristics'!H:H,MATCH($C1639,'Policy Characteristics'!$C:$C,0))),"",INDEX('Policy Characteristics'!H:H,MATCH($C1639,'Policy Characteristics'!$C:$C,0)))</f>
        <v>0.01</v>
      </c>
      <c r="O1639" s="354" t="str">
        <f>IF(ISBLANK(INDEX('Policy Characteristics'!I:I,MATCH($C1639,'Policy Characteristics'!$C:$C,0))),"",INDEX('Policy Characteristics'!I:I,MATCH($C1639,'Policy Characteristics'!$C:$C,0)))</f>
        <v>% non-CHP heat converted</v>
      </c>
      <c r="P1639" s="354" t="str">
        <f>IF(ISBLANK(INDEX('Policy Characteristics'!J:J,MATCH($C1639,'Policy Characteristics'!$C:$C,0))),"",INDEX('Policy Characteristics'!J:J,MATCH($C1639,'Policy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39" s="354" t="str">
        <f>IF(ISBLANK(INDEX('Policy Characteristics'!K:K,MATCH($C1639,'Policy Characteristics'!$C:$C,0))),"",INDEX('Policy Characteristics'!K:K,MATCH($C1639,'Policy Characteristics'!$C:$C,0)))</f>
        <v>district-heating.html#chp</v>
      </c>
      <c r="R1639" s="354" t="str">
        <f>IF(ISBLANK(INDEX('Policy Characteristics'!L:L,MATCH($C1639,'Policy Characteristics'!$C:$C,0))),"",INDEX('Policy Characteristics'!L:L,MATCH($C1639,'Policy Characteristics'!$C:$C,0)))</f>
        <v>convert-non-chp-heat-production.html</v>
      </c>
    </row>
    <row r="1640" spans="1:18" ht="19.899999999999999" customHeight="1">
      <c r="A1640" s="354" t="str">
        <f>IF(ISBLANK(INDEX('Policy Characteristics'!A:A,MATCH($C1640,'Policy Characteristics'!$C:$C,0))),"",INDEX('Policy Characteristics'!A:A,MATCH($C1640,'Policy Characteristics'!$C:$C,0)))</f>
        <v>District Heat and Hydrogen</v>
      </c>
      <c r="B1640" s="366" t="str">
        <f>IF(ISBLANK(INDEX('Policy Characteristics'!B:B,MATCH($C1640,'Policy Characteristics'!$C:$C,0))),"",INDEX('Policy Characteristics'!B:B,MATCH($C1640,'Policy Characteristics'!$C:$C,0)))</f>
        <v>Produce District Heat with Electricity</v>
      </c>
      <c r="C1640" t="s">
        <v>508</v>
      </c>
      <c r="D1640" s="253"/>
      <c r="E1640" s="253"/>
      <c r="F1640" s="253"/>
      <c r="G1640" s="253"/>
      <c r="H1640" s="18">
        <v>176</v>
      </c>
      <c r="I1640" s="367" t="s">
        <v>670</v>
      </c>
      <c r="J1640" s="368" t="str">
        <f>IF(ISBLANK(INDEX('Policy Characteristics'!D:D,MATCH($C1640,'Policy Characteristics'!$C:$C,0))),"",INDEX('Policy Characteristics'!D:D,MATCH($C1640,'Policy Characteristics'!$C:$C,0)))</f>
        <v>District Heat Fuel Switching</v>
      </c>
      <c r="K1640" s="354" t="str">
        <f>IF(ISBLANK(INDEX('Policy Characteristics'!E:E,MATCH($C1640,'Policy Characteristics'!$C:$C,0))),"",INDEX('Policy Characteristics'!E:E,MATCH($C1640,'Policy Characteristics'!$C:$C,0)))</f>
        <v>heat fuel type shifting</v>
      </c>
      <c r="L1640" s="222">
        <f>IF(ISBLANK(INDEX('Policy Characteristics'!F:F,MATCH($C1640,'Policy Characteristics'!$C:$C,0))),"",INDEX('Policy Characteristics'!F:F,MATCH($C1640,'Policy Characteristics'!$C:$C,0)))</f>
        <v>0</v>
      </c>
      <c r="M1640" s="222">
        <f>IF(ISBLANK(INDEX('Policy Characteristics'!G:G,MATCH($C1640,'Policy Characteristics'!$C:$C,0))),"",INDEX('Policy Characteristics'!G:G,MATCH($C1640,'Policy Characteristics'!$C:$C,0)))</f>
        <v>1</v>
      </c>
      <c r="N1640" s="222">
        <f>IF(ISBLANK(INDEX('Policy Characteristics'!H:H,MATCH($C1640,'Policy Characteristics'!$C:$C,0))),"",INDEX('Policy Characteristics'!H:H,MATCH($C1640,'Policy Characteristics'!$C:$C,0)))</f>
        <v>0.01</v>
      </c>
      <c r="O1640" s="354" t="str">
        <f>IF(ISBLANK(INDEX('Policy Characteristics'!I:I,MATCH($C1640,'Policy Characteristics'!$C:$C,0))),"",INDEX('Policy Characteristics'!I:I,MATCH($C1640,'Policy Characteristics'!$C:$C,0)))</f>
        <v>% of fuel use</v>
      </c>
      <c r="P1640" s="354" t="str">
        <f>IF(ISBLANK(INDEX('Policy Characteristics'!J:J,MATCH($C1640,'Policy Characteristics'!$C:$C,0))),"",INDEX('Policy Characteristics'!J:J,MATCH($C1640,'Policy Characteristics'!$C:$C,0)))</f>
        <v>**Description:** This policy causes a percentage of the demand for district heat to be met with electricity instead of the fuels used in the BAU case. // **Guidance for setting values:** In South Korea, 87% of district heat is made by burning natural gas, 12% from coal, 1% from petroleum. Hydrogen technologies are still emerging, and it is not yet clear if it will be more economical to electrify end uses of heat (ceasing to use district heat), or if decarbonizing district heat facilities will be an economical pathway.</v>
      </c>
      <c r="Q1640" s="354" t="str">
        <f>IF(ISBLANK(INDEX('Policy Characteristics'!K:K,MATCH($C1640,'Policy Characteristics'!$C:$C,0))),"",INDEX('Policy Characteristics'!K:K,MATCH($C1640,'Policy Characteristics'!$C:$C,0)))</f>
        <v>district-heating.html#convert-coal</v>
      </c>
      <c r="R1640" s="354" t="str">
        <f>IF(ISBLANK(INDEX('Policy Characteristics'!L:L,MATCH($C1640,'Policy Characteristics'!$C:$C,0))),"",INDEX('Policy Characteristics'!L:L,MATCH($C1640,'Policy Characteristics'!$C:$C,0)))</f>
        <v>district-heat-fuel-switching.html</v>
      </c>
    </row>
    <row r="1641" spans="1:18" ht="19.899999999999999" customHeight="1">
      <c r="A1641" s="354" t="str">
        <f>IF(ISBLANK(INDEX('Policy Characteristics'!A:A,MATCH($C1641,'Policy Characteristics'!$C:$C,0))),"",INDEX('Policy Characteristics'!A:A,MATCH($C1641,'Policy Characteristics'!$C:$C,0)))</f>
        <v>District Heat and Hydrogen</v>
      </c>
      <c r="B1641" s="366" t="str">
        <f>IF(ISBLANK(INDEX('Policy Characteristics'!B:B,MATCH($C1641,'Policy Characteristics'!$C:$C,0))),"",INDEX('Policy Characteristics'!B:B,MATCH($C1641,'Policy Characteristics'!$C:$C,0)))</f>
        <v>Shift Hydrogen Production Pathways</v>
      </c>
      <c r="C1641" t="s">
        <v>515</v>
      </c>
      <c r="D1641" s="253"/>
      <c r="E1641" s="253"/>
      <c r="F1641" s="253"/>
      <c r="G1641" s="253"/>
      <c r="H1641" s="18">
        <v>450</v>
      </c>
      <c r="I1641" s="367" t="s">
        <v>670</v>
      </c>
      <c r="J1641" s="368" t="str">
        <f>IF(ISBLANK(INDEX('Policy Characteristics'!D:D,MATCH($C1641,'Policy Characteristics'!$C:$C,0))),"",INDEX('Policy Characteristics'!D:D,MATCH($C1641,'Policy Characteristics'!$C:$C,0)))</f>
        <v>Shift Hydrogen Production Pathways</v>
      </c>
      <c r="K1641" s="354" t="str">
        <f>IF(ISBLANK(INDEX('Policy Characteristics'!E:E,MATCH($C1641,'Policy Characteristics'!$C:$C,0))),"",INDEX('Policy Characteristics'!E:E,MATCH($C1641,'Policy Characteristics'!$C:$C,0)))</f>
        <v>hydgn shift production pathways</v>
      </c>
      <c r="L1641" s="222">
        <f>IF(ISBLANK(INDEX('Policy Characteristics'!F:F,MATCH($C1641,'Policy Characteristics'!$C:$C,0))),"",INDEX('Policy Characteristics'!F:F,MATCH($C1641,'Policy Characteristics'!$C:$C,0)))</f>
        <v>0</v>
      </c>
      <c r="M1641" s="222">
        <f>IF(ISBLANK(INDEX('Policy Characteristics'!G:G,MATCH($C1641,'Policy Characteristics'!$C:$C,0))),"",INDEX('Policy Characteristics'!G:G,MATCH($C1641,'Policy Characteristics'!$C:$C,0)))</f>
        <v>1</v>
      </c>
      <c r="N1641" s="222">
        <f>IF(ISBLANK(INDEX('Policy Characteristics'!H:H,MATCH($C1641,'Policy Characteristics'!$C:$C,0))),"",INDEX('Policy Characteristics'!H:H,MATCH($C1641,'Policy Characteristics'!$C:$C,0)))</f>
        <v>0.01</v>
      </c>
      <c r="O1641" s="354" t="str">
        <f>IF(ISBLANK(INDEX('Policy Characteristics'!I:I,MATCH($C1641,'Policy Characteristics'!$C:$C,0))),"",INDEX('Policy Characteristics'!I:I,MATCH($C1641,'Policy Characteristics'!$C:$C,0)))</f>
        <v>% of hydrogen production</v>
      </c>
      <c r="P1641" s="354" t="str">
        <f>IF(ISBLANK(INDEX('Policy Characteristics'!J:J,MATCH($C1641,'Policy Characteristics'!$C:$C,0))),"",INDEX('Policy Characteristics'!J:J,MATCH($C1641,'Policy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Today, roughly 95% of hydrogen is produced via steam reforming of natural gas and 5% is produced via electrolysis.  These shares are not projected to change in the BAU case.</v>
      </c>
      <c r="Q1641" s="354" t="str">
        <f>IF(ISBLANK(INDEX('Policy Characteristics'!K:K,MATCH($C1641,'Policy Characteristics'!$C:$C,0))),"",INDEX('Policy Characteristics'!K:K,MATCH($C1641,'Policy Characteristics'!$C:$C,0)))</f>
        <v/>
      </c>
      <c r="R1641" s="354" t="str">
        <f>IF(ISBLANK(INDEX('Policy Characteristics'!L:L,MATCH($C1641,'Policy Characteristics'!$C:$C,0))),"",INDEX('Policy Characteristics'!L:L,MATCH($C1641,'Policy Characteristics'!$C:$C,0)))</f>
        <v>switch-hydrogen-production-pathway.html</v>
      </c>
    </row>
    <row r="1642" spans="1:18" ht="19.899999999999999" customHeight="1">
      <c r="A1642" s="354" t="str">
        <f>IF(ISBLANK(INDEX('Policy Characteristics'!A:A,MATCH($C1642,'Policy Characteristics'!$C:$C,0))),"",INDEX('Policy Characteristics'!A:A,MATCH($C1642,'Policy Characteristics'!$C:$C,0)))</f>
        <v>District Heat and Hydrogen</v>
      </c>
      <c r="B1642" s="366" t="str">
        <f>IF(ISBLANK(INDEX('Policy Characteristics'!B:B,MATCH($C1642,'Policy Characteristics'!$C:$C,0))),"",INDEX('Policy Characteristics'!B:B,MATCH($C1642,'Policy Characteristics'!$C:$C,0)))</f>
        <v>Non BAU Hydrogen Production Pathways</v>
      </c>
      <c r="C1642" t="s">
        <v>521</v>
      </c>
      <c r="D1642" s="253"/>
      <c r="E1642" s="253"/>
      <c r="F1642" s="253"/>
      <c r="G1642" s="253"/>
      <c r="H1642" s="18">
        <v>2722</v>
      </c>
      <c r="I1642" s="367" t="s">
        <v>3842</v>
      </c>
      <c r="J1642" s="368" t="str">
        <f>IF(ISBLANK(INDEX('Policy Characteristics'!D:D,MATCH($C1642,'Policy Characteristics'!$C:$C,0))),"",INDEX('Policy Characteristics'!D:D,MATCH($C1642,'Policy Characteristics'!$C:$C,0)))</f>
        <v>Hydrogen Steam Methane Reforming</v>
      </c>
      <c r="K1642" s="354" t="str">
        <f>IF(ISBLANK(INDEX('Policy Characteristics'!E:E,MATCH($C1642,'Policy Characteristics'!$C:$C,0))),"",INDEX('Policy Characteristics'!E:E,MATCH($C1642,'Policy Characteristics'!$C:$C,0)))</f>
        <v>hydgn non BAU shift</v>
      </c>
      <c r="L1642" s="222">
        <f>IF(ISBLANK(INDEX('Policy Characteristics'!F:F,MATCH($C1642,'Policy Characteristics'!$C:$C,0))),"",INDEX('Policy Characteristics'!F:F,MATCH($C1642,'Policy Characteristics'!$C:$C,0)))</f>
        <v>0</v>
      </c>
      <c r="M1642" s="222">
        <f>IF(ISBLANK(INDEX('Policy Characteristics'!G:G,MATCH($C1642,'Policy Characteristics'!$C:$C,0))),"",INDEX('Policy Characteristics'!G:G,MATCH($C1642,'Policy Characteristics'!$C:$C,0)))</f>
        <v>1</v>
      </c>
      <c r="N1642" s="222">
        <f>IF(ISBLANK(INDEX('Policy Characteristics'!H:H,MATCH($C1642,'Policy Characteristics'!$C:$C,0))),"",INDEX('Policy Characteristics'!H:H,MATCH($C1642,'Policy Characteristics'!$C:$C,0)))</f>
        <v>1</v>
      </c>
      <c r="O1642" s="354" t="str">
        <f>IF(ISBLANK(INDEX('Policy Characteristics'!I:I,MATCH($C1642,'Policy Characteristics'!$C:$C,0))),"",INDEX('Policy Characteristics'!I:I,MATCH($C1642,'Policy Characteristics'!$C:$C,0)))</f>
        <v>on/off</v>
      </c>
      <c r="P1642" s="354"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Today, roughly 95% of hydrogen is produced via steam reforming of natural gas and 5% is produced via electrolysis. Enabling this lever can be used to model repealing tax credits.</v>
      </c>
      <c r="Q1642" s="354" t="str">
        <f>IF(ISBLANK(INDEX('Policy Characteristics'!K:K,MATCH($C1642,'Policy Characteristics'!$C:$C,0))),"",INDEX('Policy Characteristics'!K:K,MATCH($C1642,'Policy Characteristics'!$C:$C,0)))</f>
        <v/>
      </c>
      <c r="R1642" s="354" t="str">
        <f>IF(ISBLANK(INDEX('Policy Characteristics'!L:L,MATCH($C1642,'Policy Characteristics'!$C:$C,0))),"",INDEX('Policy Characteristics'!L:L,MATCH($C1642,'Policy Characteristics'!$C:$C,0)))</f>
        <v>switch-hydrogen-production-pathway.html</v>
      </c>
    </row>
    <row r="1643" spans="1:18" s="354" customFormat="1" ht="19.899999999999999" customHeight="1">
      <c r="A1643" s="354" t="str">
        <f>IF(ISBLANK(INDEX('Policy Characteristics'!A:A,MATCH($C1643,'Policy Characteristics'!$C:$C,0))),"",INDEX('Policy Characteristics'!A:A,MATCH($C1643,'Policy Characteristics'!$C:$C,0)))</f>
        <v>Cross-Sector</v>
      </c>
      <c r="B1643" s="366" t="str">
        <f>IF(ISBLANK(INDEX('Policy Characteristics'!B:B,MATCH($C1643,'Policy Characteristics'!$C:$C,0))),"",INDEX('Policy Characteristics'!B:B,MATCH($C1643,'Policy Characteristics'!$C:$C,0)))</f>
        <v>Carbon Price</v>
      </c>
      <c r="C1643" t="s">
        <v>527</v>
      </c>
      <c r="D1643" s="253" t="s">
        <v>922</v>
      </c>
      <c r="E1643" s="253"/>
      <c r="F1643" s="253" t="s">
        <v>923</v>
      </c>
      <c r="G1643" s="253"/>
      <c r="H1643" s="18">
        <v>171</v>
      </c>
      <c r="I1643" s="367" t="s">
        <v>670</v>
      </c>
      <c r="J1643" s="368" t="str">
        <f>IF(ISBLANK(INDEX('Policy Characteristics'!D:D,MATCH($C1643,'Policy Characteristics'!$C:$C,0))),"",INDEX('Policy Characteristics'!D:D,MATCH($C1643,'Policy Characteristics'!$C:$C,0)))</f>
        <v>Carbon Price</v>
      </c>
      <c r="K1643" s="354" t="str">
        <f>IF(ISBLANK(INDEX('Policy Characteristics'!E:E,MATCH($C1643,'Policy Characteristics'!$C:$C,0))),"",INDEX('Policy Characteristics'!E:E,MATCH($C1643,'Policy Characteristics'!$C:$C,0)))</f>
        <v>cross carbon tax</v>
      </c>
      <c r="L1643" s="354">
        <f>IF(ISBLANK(INDEX('Policy Characteristics'!F:F,MATCH($C1643,'Policy Characteristics'!$C:$C,0))),"",INDEX('Policy Characteristics'!F:F,MATCH($C1643,'Policy Characteristics'!$C:$C,0)))</f>
        <v>0</v>
      </c>
      <c r="M1643" s="354">
        <f>IF(ISBLANK(INDEX('Policy Characteristics'!G:G,MATCH($C1643,'Policy Characteristics'!$C:$C,0))),"",INDEX('Policy Characteristics'!G:G,MATCH($C1643,'Policy Characteristics'!$C:$C,0)))</f>
        <v>500</v>
      </c>
      <c r="N1643" s="354">
        <f>IF(ISBLANK(INDEX('Policy Characteristics'!H:H,MATCH($C1643,'Policy Characteristics'!$C:$C,0))),"",INDEX('Policy Characteristics'!H:H,MATCH($C1643,'Policy Characteristics'!$C:$C,0)))</f>
        <v>10</v>
      </c>
      <c r="O1643" s="354" t="str">
        <f>IF(ISBLANK(INDEX('Policy Characteristics'!I:I,MATCH($C1643,'Policy Characteristics'!$C:$C,0))),"",INDEX('Policy Characteristics'!I:I,MATCH($C1643,'Policy Characteristics'!$C:$C,0)))</f>
        <v>thousand KRW/metric ton CO2e</v>
      </c>
      <c r="P1643" s="354" t="str">
        <f>IF(ISBLANK(INDEX('Policy Characteristics'!J:J,MATCH($C1643,'Policy Characteristics'!$C:$C,0))),"",INDEX('Policy Characteristics'!J:J,MATCH($C1643,'Policy Characteristics'!$C:$C,0)))</f>
        <v>**Description:** This policy sets an economy-wide carbon price in thousand KRW per metric ton of CO2 equivalent (CO2e). The price applies to emissions from fuel combustion, to process emissions from industrial and agricultural operations, and to the embedded carbon in capital equipment such as vehicles, power plants, and building materials. Process emissions can be excluded using the "Exempt Process Emissions from C Tax" lever. The price applies to imported goods only when the "Toggle Carbon Tax Border Adjustment" lever is enabled. // **Guidance for setting values:** Enter the carbon price in thousand KRW per metric ton CO2e; for example, a setting of 100 represents KRW 100,000 per metric ton CO2e. The BAU scenario contains no carbon price, so the value set here represents the full economy-wide carbon price rather than an addition to an existing one. This lever represents a modeled policy price and should not be read as the current Korea Emissions Trading Scheme allowance price or as an official South Korean social cost of carbon.</v>
      </c>
      <c r="Q1643" s="354" t="str">
        <f>IF(ISBLANK(INDEX('Policy Characteristics'!K:K,MATCH($C1643,'Policy Characteristics'!$C:$C,0))),"",INDEX('Policy Characteristics'!K:K,MATCH($C1643,'Policy Characteristics'!$C:$C,0)))</f>
        <v>fuels.html#carbon-tax</v>
      </c>
      <c r="R1643" s="354" t="str">
        <f>IF(ISBLANK(INDEX('Policy Characteristics'!L:L,MATCH($C1643,'Policy Characteristics'!$C:$C,0))),"",INDEX('Policy Characteristics'!L:L,MATCH($C1643,'Policy Characteristics'!$C:$C,0)))</f>
        <v>carbon-tax.html</v>
      </c>
    </row>
    <row r="1644" spans="1:18" s="354" customFormat="1" ht="19.899999999999999" customHeight="1">
      <c r="A1644" s="354" t="str">
        <f>IF(ISBLANK(INDEX('Policy Characteristics'!A:A,MATCH($C1644,'Policy Characteristics'!$C:$C,0))),"",INDEX('Policy Characteristics'!A:A,MATCH($C1644,'Policy Characteristics'!$C:$C,0)))</f>
        <v>Cross-Sector</v>
      </c>
      <c r="B1644" s="366" t="str">
        <f>IF(ISBLANK(INDEX('Policy Characteristics'!B:B,MATCH($C1644,'Policy Characteristics'!$C:$C,0))),"",INDEX('Policy Characteristics'!B:B,MATCH($C1644,'Policy Characteristics'!$C:$C,0)))</f>
        <v>Carbon Price</v>
      </c>
      <c r="C1644" s="354" t="str">
        <f t="shared" ref="C1644" si="60">C$1643</f>
        <v>Additional Carbon Tax Rate</v>
      </c>
      <c r="D1644" s="253" t="s">
        <v>924</v>
      </c>
      <c r="E1644" s="253"/>
      <c r="F1644" s="253" t="s">
        <v>925</v>
      </c>
      <c r="G1644" s="253"/>
      <c r="H1644" s="18">
        <v>172</v>
      </c>
      <c r="I1644" s="367" t="s">
        <v>670</v>
      </c>
      <c r="J1644" s="368" t="str">
        <f>IF(ISBLANK(INDEX('Policy Characteristics'!D:D,MATCH($C1644,'Policy Characteristics'!$C:$C,0))),"",INDEX('Policy Characteristics'!D:D,MATCH($C1644,'Policy Characteristics'!$C:$C,0)))</f>
        <v>Carbon Price</v>
      </c>
      <c r="K1644" s="354" t="str">
        <f>IF(ISBLANK(INDEX('Policy Characteristics'!E:E,MATCH($C1644,'Policy Characteristics'!$C:$C,0))),"",INDEX('Policy Characteristics'!E:E,MATCH($C1644,'Policy Characteristics'!$C:$C,0)))</f>
        <v>cross carbon tax</v>
      </c>
      <c r="L1644" s="354">
        <f>IF(ISBLANK(INDEX('Policy Characteristics'!F:F,MATCH($C1644,'Policy Characteristics'!$C:$C,0))),"",INDEX('Policy Characteristics'!F:F,MATCH($C1644,'Policy Characteristics'!$C:$C,0)))</f>
        <v>0</v>
      </c>
      <c r="M1644" s="354">
        <f>IF(ISBLANK(INDEX('Policy Characteristics'!G:G,MATCH($C1644,'Policy Characteristics'!$C:$C,0))),"",INDEX('Policy Characteristics'!G:G,MATCH($C1644,'Policy Characteristics'!$C:$C,0)))</f>
        <v>500</v>
      </c>
      <c r="N1644" s="354">
        <f>IF(ISBLANK(INDEX('Policy Characteristics'!H:H,MATCH($C1644,'Policy Characteristics'!$C:$C,0))),"",INDEX('Policy Characteristics'!H:H,MATCH($C1644,'Policy Characteristics'!$C:$C,0)))</f>
        <v>10</v>
      </c>
      <c r="O1644" s="354" t="str">
        <f>IF(ISBLANK(INDEX('Policy Characteristics'!I:I,MATCH($C1644,'Policy Characteristics'!$C:$C,0))),"",INDEX('Policy Characteristics'!I:I,MATCH($C1644,'Policy Characteristics'!$C:$C,0)))</f>
        <v>thousand KRW/metric ton CO2e</v>
      </c>
      <c r="P1644" s="354" t="str">
        <f>IF(ISBLANK(INDEX('Policy Characteristics'!J:J,MATCH($C1644,'Policy Characteristics'!$C:$C,0))),"",INDEX('Policy Characteristics'!J:J,MATCH($C1644,'Policy Characteristics'!$C:$C,0)))</f>
        <v>**Description:** This policy sets an economy-wide carbon price in thousand KRW per metric ton of CO2 equivalent (CO2e). The price applies to emissions from fuel combustion, to process emissions from industrial and agricultural operations, and to the embedded carbon in capital equipment such as vehicles, power plants, and building materials. Process emissions can be excluded using the "Exempt Process Emissions from C Tax" lever. The price applies to imported goods only when the "Toggle Carbon Tax Border Adjustment" lever is enabled. // **Guidance for setting values:** Enter the carbon price in thousand KRW per metric ton CO2e; for example, a setting of 100 represents KRW 100,000 per metric ton CO2e. The BAU scenario contains no carbon price, so the value set here represents the full economy-wide carbon price rather than an addition to an existing one. This lever represents a modeled policy price and should not be read as the current Korea Emissions Trading Scheme allowance price or as an official South Korean social cost of carbon.</v>
      </c>
      <c r="Q1644" s="354" t="str">
        <f>IF(ISBLANK(INDEX('Policy Characteristics'!K:K,MATCH($C1644,'Policy Characteristics'!$C:$C,0))),"",INDEX('Policy Characteristics'!K:K,MATCH($C1644,'Policy Characteristics'!$C:$C,0)))</f>
        <v>fuels.html#carbon-tax</v>
      </c>
      <c r="R1644" s="354" t="str">
        <f>IF(ISBLANK(INDEX('Policy Characteristics'!L:L,MATCH($C1644,'Policy Characteristics'!$C:$C,0))),"",INDEX('Policy Characteristics'!L:L,MATCH($C1644,'Policy Characteristics'!$C:$C,0)))</f>
        <v>carbon-tax.html</v>
      </c>
    </row>
    <row r="1645" spans="1:18" s="354" customFormat="1" ht="19.899999999999999" customHeight="1">
      <c r="A1645" s="354" t="str">
        <f>IF(ISBLANK(INDEX('Policy Characteristics'!A:A,MATCH($C1645,'Policy Characteristics'!$C:$C,0))),"",INDEX('Policy Characteristics'!A:A,MATCH($C1645,'Policy Characteristics'!$C:$C,0)))</f>
        <v>Cross-Sector</v>
      </c>
      <c r="B1645" s="366" t="str">
        <f>IF(ISBLANK(INDEX('Policy Characteristics'!B:B,MATCH($C1645,'Policy Characteristics'!$C:$C,0))),"",INDEX('Policy Characteristics'!B:B,MATCH($C1645,'Policy Characteristics'!$C:$C,0)))</f>
        <v>Carbon Price</v>
      </c>
      <c r="C1645" s="354" t="str">
        <f t="shared" ref="C1645:C1648" si="61">C$1643</f>
        <v>Additional Carbon Tax Rate</v>
      </c>
      <c r="D1645" s="253" t="s">
        <v>926</v>
      </c>
      <c r="E1645" s="253"/>
      <c r="F1645" s="253" t="s">
        <v>927</v>
      </c>
      <c r="G1645" s="253"/>
      <c r="H1645" s="18">
        <v>173</v>
      </c>
      <c r="I1645" s="367" t="s">
        <v>670</v>
      </c>
      <c r="J1645" s="368" t="str">
        <f>IF(ISBLANK(INDEX('Policy Characteristics'!D:D,MATCH($C1645,'Policy Characteristics'!$C:$C,0))),"",INDEX('Policy Characteristics'!D:D,MATCH($C1645,'Policy Characteristics'!$C:$C,0)))</f>
        <v>Carbon Price</v>
      </c>
      <c r="K1645" s="354" t="str">
        <f>IF(ISBLANK(INDEX('Policy Characteristics'!E:E,MATCH($C1645,'Policy Characteristics'!$C:$C,0))),"",INDEX('Policy Characteristics'!E:E,MATCH($C1645,'Policy Characteristics'!$C:$C,0)))</f>
        <v>cross carbon tax</v>
      </c>
      <c r="L1645" s="354">
        <f>IF(ISBLANK(INDEX('Policy Characteristics'!F:F,MATCH($C1645,'Policy Characteristics'!$C:$C,0))),"",INDEX('Policy Characteristics'!F:F,MATCH($C1645,'Policy Characteristics'!$C:$C,0)))</f>
        <v>0</v>
      </c>
      <c r="M1645" s="354">
        <f>IF(ISBLANK(INDEX('Policy Characteristics'!G:G,MATCH($C1645,'Policy Characteristics'!$C:$C,0))),"",INDEX('Policy Characteristics'!G:G,MATCH($C1645,'Policy Characteristics'!$C:$C,0)))</f>
        <v>500</v>
      </c>
      <c r="N1645" s="354">
        <f>IF(ISBLANK(INDEX('Policy Characteristics'!H:H,MATCH($C1645,'Policy Characteristics'!$C:$C,0))),"",INDEX('Policy Characteristics'!H:H,MATCH($C1645,'Policy Characteristics'!$C:$C,0)))</f>
        <v>10</v>
      </c>
      <c r="O1645" s="354" t="str">
        <f>IF(ISBLANK(INDEX('Policy Characteristics'!I:I,MATCH($C1645,'Policy Characteristics'!$C:$C,0))),"",INDEX('Policy Characteristics'!I:I,MATCH($C1645,'Policy Characteristics'!$C:$C,0)))</f>
        <v>thousand KRW/metric ton CO2e</v>
      </c>
      <c r="P1645" s="354" t="str">
        <f>IF(ISBLANK(INDEX('Policy Characteristics'!J:J,MATCH($C1645,'Policy Characteristics'!$C:$C,0))),"",INDEX('Policy Characteristics'!J:J,MATCH($C1645,'Policy Characteristics'!$C:$C,0)))</f>
        <v>**Description:** This policy sets an economy-wide carbon price in thousand KRW per metric ton of CO2 equivalent (CO2e). The price applies to emissions from fuel combustion, to process emissions from industrial and agricultural operations, and to the embedded carbon in capital equipment such as vehicles, power plants, and building materials. Process emissions can be excluded using the "Exempt Process Emissions from C Tax" lever. The price applies to imported goods only when the "Toggle Carbon Tax Border Adjustment" lever is enabled. // **Guidance for setting values:** Enter the carbon price in thousand KRW per metric ton CO2e; for example, a setting of 100 represents KRW 100,000 per metric ton CO2e. The BAU scenario contains no carbon price, so the value set here represents the full economy-wide carbon price rather than an addition to an existing one. This lever represents a modeled policy price and should not be read as the current Korea Emissions Trading Scheme allowance price or as an official South Korean social cost of carbon.</v>
      </c>
      <c r="Q1645" s="354" t="str">
        <f>IF(ISBLANK(INDEX('Policy Characteristics'!K:K,MATCH($C1645,'Policy Characteristics'!$C:$C,0))),"",INDEX('Policy Characteristics'!K:K,MATCH($C1645,'Policy Characteristics'!$C:$C,0)))</f>
        <v>fuels.html#carbon-tax</v>
      </c>
      <c r="R1645" s="354" t="str">
        <f>IF(ISBLANK(INDEX('Policy Characteristics'!L:L,MATCH($C1645,'Policy Characteristics'!$C:$C,0))),"",INDEX('Policy Characteristics'!L:L,MATCH($C1645,'Policy Characteristics'!$C:$C,0)))</f>
        <v>carbon-tax.html</v>
      </c>
    </row>
    <row r="1646" spans="1:18" s="354" customFormat="1" ht="19.899999999999999" customHeight="1">
      <c r="A1646" s="354" t="str">
        <f>IF(ISBLANK(INDEX('Policy Characteristics'!A:A,MATCH($C1646,'Policy Characteristics'!$C:$C,0))),"",INDEX('Policy Characteristics'!A:A,MATCH($C1646,'Policy Characteristics'!$C:$C,0)))</f>
        <v>Cross-Sector</v>
      </c>
      <c r="B1646" s="366" t="str">
        <f>IF(ISBLANK(INDEX('Policy Characteristics'!B:B,MATCH($C1646,'Policy Characteristics'!$C:$C,0))),"",INDEX('Policy Characteristics'!B:B,MATCH($C1646,'Policy Characteristics'!$C:$C,0)))</f>
        <v>Carbon Price</v>
      </c>
      <c r="C1646" s="354" t="str">
        <f t="shared" si="61"/>
        <v>Additional Carbon Tax Rate</v>
      </c>
      <c r="D1646" s="253" t="s">
        <v>928</v>
      </c>
      <c r="E1646" s="253"/>
      <c r="F1646" s="253" t="s">
        <v>929</v>
      </c>
      <c r="G1646" s="253"/>
      <c r="H1646" s="18">
        <v>174</v>
      </c>
      <c r="I1646" s="367" t="s">
        <v>670</v>
      </c>
      <c r="J1646" s="368" t="str">
        <f>IF(ISBLANK(INDEX('Policy Characteristics'!D:D,MATCH($C1646,'Policy Characteristics'!$C:$C,0))),"",INDEX('Policy Characteristics'!D:D,MATCH($C1646,'Policy Characteristics'!$C:$C,0)))</f>
        <v>Carbon Price</v>
      </c>
      <c r="K1646" s="354" t="str">
        <f>IF(ISBLANK(INDEX('Policy Characteristics'!E:E,MATCH($C1646,'Policy Characteristics'!$C:$C,0))),"",INDEX('Policy Characteristics'!E:E,MATCH($C1646,'Policy Characteristics'!$C:$C,0)))</f>
        <v>cross carbon tax</v>
      </c>
      <c r="L1646" s="354">
        <f>IF(ISBLANK(INDEX('Policy Characteristics'!F:F,MATCH($C1646,'Policy Characteristics'!$C:$C,0))),"",INDEX('Policy Characteristics'!F:F,MATCH($C1646,'Policy Characteristics'!$C:$C,0)))</f>
        <v>0</v>
      </c>
      <c r="M1646" s="354">
        <f>IF(ISBLANK(INDEX('Policy Characteristics'!G:G,MATCH($C1646,'Policy Characteristics'!$C:$C,0))),"",INDEX('Policy Characteristics'!G:G,MATCH($C1646,'Policy Characteristics'!$C:$C,0)))</f>
        <v>500</v>
      </c>
      <c r="N1646" s="354">
        <f>IF(ISBLANK(INDEX('Policy Characteristics'!H:H,MATCH($C1646,'Policy Characteristics'!$C:$C,0))),"",INDEX('Policy Characteristics'!H:H,MATCH($C1646,'Policy Characteristics'!$C:$C,0)))</f>
        <v>10</v>
      </c>
      <c r="O1646" s="354" t="str">
        <f>IF(ISBLANK(INDEX('Policy Characteristics'!I:I,MATCH($C1646,'Policy Characteristics'!$C:$C,0))),"",INDEX('Policy Characteristics'!I:I,MATCH($C1646,'Policy Characteristics'!$C:$C,0)))</f>
        <v>thousand KRW/metric ton CO2e</v>
      </c>
      <c r="P1646" s="354" t="str">
        <f>IF(ISBLANK(INDEX('Policy Characteristics'!J:J,MATCH($C1646,'Policy Characteristics'!$C:$C,0))),"",INDEX('Policy Characteristics'!J:J,MATCH($C1646,'Policy Characteristics'!$C:$C,0)))</f>
        <v>**Description:** This policy sets an economy-wide carbon price in thousand KRW per metric ton of CO2 equivalent (CO2e). The price applies to emissions from fuel combustion, to process emissions from industrial and agricultural operations, and to the embedded carbon in capital equipment such as vehicles, power plants, and building materials. Process emissions can be excluded using the "Exempt Process Emissions from C Tax" lever. The price applies to imported goods only when the "Toggle Carbon Tax Border Adjustment" lever is enabled. // **Guidance for setting values:** Enter the carbon price in thousand KRW per metric ton CO2e; for example, a setting of 100 represents KRW 100,000 per metric ton CO2e. The BAU scenario contains no carbon price, so the value set here represents the full economy-wide carbon price rather than an addition to an existing one. This lever represents a modeled policy price and should not be read as the current Korea Emissions Trading Scheme allowance price or as an official South Korean social cost of carbon.</v>
      </c>
      <c r="Q1646" s="354" t="str">
        <f>IF(ISBLANK(INDEX('Policy Characteristics'!K:K,MATCH($C1646,'Policy Characteristics'!$C:$C,0))),"",INDEX('Policy Characteristics'!K:K,MATCH($C1646,'Policy Characteristics'!$C:$C,0)))</f>
        <v>fuels.html#carbon-tax</v>
      </c>
      <c r="R1646" s="354" t="str">
        <f>IF(ISBLANK(INDEX('Policy Characteristics'!L:L,MATCH($C1646,'Policy Characteristics'!$C:$C,0))),"",INDEX('Policy Characteristics'!L:L,MATCH($C1646,'Policy Characteristics'!$C:$C,0)))</f>
        <v>carbon-tax.html</v>
      </c>
    </row>
    <row r="1647" spans="1:18" s="354" customFormat="1" ht="19.899999999999999" customHeight="1">
      <c r="A1647" s="354" t="str">
        <f>IF(ISBLANK(INDEX('Policy Characteristics'!A:A,MATCH($C1647,'Policy Characteristics'!$C:$C,0))),"",INDEX('Policy Characteristics'!A:A,MATCH($C1647,'Policy Characteristics'!$C:$C,0)))</f>
        <v>Cross-Sector</v>
      </c>
      <c r="B1647" s="366" t="str">
        <f>IF(ISBLANK(INDEX('Policy Characteristics'!B:B,MATCH($C1647,'Policy Characteristics'!$C:$C,0))),"",INDEX('Policy Characteristics'!B:B,MATCH($C1647,'Policy Characteristics'!$C:$C,0)))</f>
        <v>Carbon Price</v>
      </c>
      <c r="C1647" s="354" t="str">
        <f t="shared" si="61"/>
        <v>Additional Carbon Tax Rate</v>
      </c>
      <c r="D1647" s="253" t="s">
        <v>930</v>
      </c>
      <c r="E1647" s="253"/>
      <c r="F1647" s="253" t="s">
        <v>931</v>
      </c>
      <c r="G1647" s="253"/>
      <c r="H1647" s="18">
        <v>175</v>
      </c>
      <c r="I1647" s="367" t="s">
        <v>670</v>
      </c>
      <c r="J1647" s="368" t="str">
        <f>IF(ISBLANK(INDEX('Policy Characteristics'!D:D,MATCH($C1647,'Policy Characteristics'!$C:$C,0))),"",INDEX('Policy Characteristics'!D:D,MATCH($C1647,'Policy Characteristics'!$C:$C,0)))</f>
        <v>Carbon Price</v>
      </c>
      <c r="K1647" s="354" t="str">
        <f>IF(ISBLANK(INDEX('Policy Characteristics'!E:E,MATCH($C1647,'Policy Characteristics'!$C:$C,0))),"",INDEX('Policy Characteristics'!E:E,MATCH($C1647,'Policy Characteristics'!$C:$C,0)))</f>
        <v>cross carbon tax</v>
      </c>
      <c r="L1647" s="354">
        <f>IF(ISBLANK(INDEX('Policy Characteristics'!F:F,MATCH($C1647,'Policy Characteristics'!$C:$C,0))),"",INDEX('Policy Characteristics'!F:F,MATCH($C1647,'Policy Characteristics'!$C:$C,0)))</f>
        <v>0</v>
      </c>
      <c r="M1647" s="354">
        <f>IF(ISBLANK(INDEX('Policy Characteristics'!G:G,MATCH($C1647,'Policy Characteristics'!$C:$C,0))),"",INDEX('Policy Characteristics'!G:G,MATCH($C1647,'Policy Characteristics'!$C:$C,0)))</f>
        <v>500</v>
      </c>
      <c r="N1647" s="354">
        <f>IF(ISBLANK(INDEX('Policy Characteristics'!H:H,MATCH($C1647,'Policy Characteristics'!$C:$C,0))),"",INDEX('Policy Characteristics'!H:H,MATCH($C1647,'Policy Characteristics'!$C:$C,0)))</f>
        <v>10</v>
      </c>
      <c r="O1647" s="354" t="str">
        <f>IF(ISBLANK(INDEX('Policy Characteristics'!I:I,MATCH($C1647,'Policy Characteristics'!$C:$C,0))),"",INDEX('Policy Characteristics'!I:I,MATCH($C1647,'Policy Characteristics'!$C:$C,0)))</f>
        <v>thousand KRW/metric ton CO2e</v>
      </c>
      <c r="P1647" s="354" t="str">
        <f>IF(ISBLANK(INDEX('Policy Characteristics'!J:J,MATCH($C1647,'Policy Characteristics'!$C:$C,0))),"",INDEX('Policy Characteristics'!J:J,MATCH($C1647,'Policy Characteristics'!$C:$C,0)))</f>
        <v>**Description:** This policy sets an economy-wide carbon price in thousand KRW per metric ton of CO2 equivalent (CO2e). The price applies to emissions from fuel combustion, to process emissions from industrial and agricultural operations, and to the embedded carbon in capital equipment such as vehicles, power plants, and building materials. Process emissions can be excluded using the "Exempt Process Emissions from C Tax" lever. The price applies to imported goods only when the "Toggle Carbon Tax Border Adjustment" lever is enabled. // **Guidance for setting values:** Enter the carbon price in thousand KRW per metric ton CO2e; for example, a setting of 100 represents KRW 100,000 per metric ton CO2e. The BAU scenario contains no carbon price, so the value set here represents the full economy-wide carbon price rather than an addition to an existing one. This lever represents a modeled policy price and should not be read as the current Korea Emissions Trading Scheme allowance price or as an official South Korean social cost of carbon.</v>
      </c>
      <c r="Q1647" s="354" t="str">
        <f>IF(ISBLANK(INDEX('Policy Characteristics'!K:K,MATCH($C1647,'Policy Characteristics'!$C:$C,0))),"",INDEX('Policy Characteristics'!K:K,MATCH($C1647,'Policy Characteristics'!$C:$C,0)))</f>
        <v>fuels.html#carbon-tax</v>
      </c>
      <c r="R1647" s="354" t="str">
        <f>IF(ISBLANK(INDEX('Policy Characteristics'!L:L,MATCH($C1647,'Policy Characteristics'!$C:$C,0))),"",INDEX('Policy Characteristics'!L:L,MATCH($C1647,'Policy Characteristics'!$C:$C,0)))</f>
        <v>carbon-tax.html</v>
      </c>
    </row>
    <row r="1648" spans="1:18" s="354" customFormat="1" ht="19.899999999999999" customHeight="1">
      <c r="A1648" s="354" t="str">
        <f>IF(ISBLANK(INDEX('Policy Characteristics'!A:A,MATCH($C1648,'Policy Characteristics'!$C:$C,0))),"",INDEX('Policy Characteristics'!A:A,MATCH($C1648,'Policy Characteristics'!$C:$C,0)))</f>
        <v>Cross-Sector</v>
      </c>
      <c r="B1648" s="366" t="str">
        <f>IF(ISBLANK(INDEX('Policy Characteristics'!B:B,MATCH($C1648,'Policy Characteristics'!$C:$C,0))),"",INDEX('Policy Characteristics'!B:B,MATCH($C1648,'Policy Characteristics'!$C:$C,0)))</f>
        <v>Carbon Price</v>
      </c>
      <c r="C1648" s="354" t="str">
        <f t="shared" si="61"/>
        <v>Additional Carbon Tax Rate</v>
      </c>
      <c r="D1648" s="253" t="s">
        <v>932</v>
      </c>
      <c r="E1648" s="253"/>
      <c r="F1648" s="253" t="s">
        <v>933</v>
      </c>
      <c r="G1648" s="253"/>
      <c r="H1648" s="18">
        <v>544</v>
      </c>
      <c r="I1648" s="367" t="s">
        <v>670</v>
      </c>
      <c r="J1648" s="368" t="str">
        <f>IF(ISBLANK(INDEX('Policy Characteristics'!D:D,MATCH($C1648,'Policy Characteristics'!$C:$C,0))),"",INDEX('Policy Characteristics'!D:D,MATCH($C1648,'Policy Characteristics'!$C:$C,0)))</f>
        <v>Carbon Price</v>
      </c>
      <c r="K1648" s="354" t="str">
        <f>IF(ISBLANK(INDEX('Policy Characteristics'!E:E,MATCH($C1648,'Policy Characteristics'!$C:$C,0))),"",INDEX('Policy Characteristics'!E:E,MATCH($C1648,'Policy Characteristics'!$C:$C,0)))</f>
        <v>cross carbon tax</v>
      </c>
      <c r="L1648" s="354">
        <f>IF(ISBLANK(INDEX('Policy Characteristics'!F:F,MATCH($C1648,'Policy Characteristics'!$C:$C,0))),"",INDEX('Policy Characteristics'!F:F,MATCH($C1648,'Policy Characteristics'!$C:$C,0)))</f>
        <v>0</v>
      </c>
      <c r="M1648" s="354">
        <f>IF(ISBLANK(INDEX('Policy Characteristics'!G:G,MATCH($C1648,'Policy Characteristics'!$C:$C,0))),"",INDEX('Policy Characteristics'!G:G,MATCH($C1648,'Policy Characteristics'!$C:$C,0)))</f>
        <v>500</v>
      </c>
      <c r="N1648" s="354">
        <f>IF(ISBLANK(INDEX('Policy Characteristics'!H:H,MATCH($C1648,'Policy Characteristics'!$C:$C,0))),"",INDEX('Policy Characteristics'!H:H,MATCH($C1648,'Policy Characteristics'!$C:$C,0)))</f>
        <v>10</v>
      </c>
      <c r="O1648" s="354" t="str">
        <f>IF(ISBLANK(INDEX('Policy Characteristics'!I:I,MATCH($C1648,'Policy Characteristics'!$C:$C,0))),"",INDEX('Policy Characteristics'!I:I,MATCH($C1648,'Policy Characteristics'!$C:$C,0)))</f>
        <v>thousand KRW/metric ton CO2e</v>
      </c>
      <c r="P1648" s="354" t="str">
        <f>IF(ISBLANK(INDEX('Policy Characteristics'!J:J,MATCH($C1648,'Policy Characteristics'!$C:$C,0))),"",INDEX('Policy Characteristics'!J:J,MATCH($C1648,'Policy Characteristics'!$C:$C,0)))</f>
        <v>**Description:** This policy sets an economy-wide carbon price in thousand KRW per metric ton of CO2 equivalent (CO2e). The price applies to emissions from fuel combustion, to process emissions from industrial and agricultural operations, and to the embedded carbon in capital equipment such as vehicles, power plants, and building materials. Process emissions can be excluded using the "Exempt Process Emissions from C Tax" lever. The price applies to imported goods only when the "Toggle Carbon Tax Border Adjustment" lever is enabled. // **Guidance for setting values:** Enter the carbon price in thousand KRW per metric ton CO2e; for example, a setting of 100 represents KRW 100,000 per metric ton CO2e. The BAU scenario contains no carbon price, so the value set here represents the full economy-wide carbon price rather than an addition to an existing one. This lever represents a modeled policy price and should not be read as the current Korea Emissions Trading Scheme allowance price or as an official South Korean social cost of carbon.</v>
      </c>
      <c r="Q1648" s="354" t="str">
        <f>IF(ISBLANK(INDEX('Policy Characteristics'!K:K,MATCH($C1648,'Policy Characteristics'!$C:$C,0))),"",INDEX('Policy Characteristics'!K:K,MATCH($C1648,'Policy Characteristics'!$C:$C,0)))</f>
        <v>fuels.html#carbon-tax</v>
      </c>
      <c r="R1648" s="354" t="str">
        <f>IF(ISBLANK(INDEX('Policy Characteristics'!L:L,MATCH($C1648,'Policy Characteristics'!$C:$C,0))),"",INDEX('Policy Characteristics'!L:L,MATCH($C1648,'Policy Characteristics'!$C:$C,0)))</f>
        <v>carbon-tax.html</v>
      </c>
    </row>
    <row r="1649" spans="1:18" s="354" customFormat="1" ht="19.899999999999999" customHeight="1">
      <c r="A1649" s="354" t="str">
        <f>IF(ISBLANK(INDEX('Policy Characteristics'!A:A,MATCH($C1649,'Policy Characteristics'!$C:$C,0))),"",INDEX('Policy Characteristics'!A:A,MATCH($C1649,'Policy Characteristics'!$C:$C,0)))</f>
        <v>Cross-Sector</v>
      </c>
      <c r="B1649" s="366" t="str">
        <f>IF(ISBLANK(INDEX('Policy Characteristics'!B:B,MATCH($C1649,'Policy Characteristics'!$C:$C,0))),"",INDEX('Policy Characteristics'!B:B,MATCH($C1649,'Policy Characteristics'!$C:$C,0)))</f>
        <v>End Existing Subsidies</v>
      </c>
      <c r="C1649" t="s">
        <v>534</v>
      </c>
      <c r="D1649" s="253" t="s">
        <v>934</v>
      </c>
      <c r="E1649" s="253"/>
      <c r="F1649" s="253" t="s">
        <v>935</v>
      </c>
      <c r="G1649" s="253"/>
      <c r="H1649" s="18">
        <v>706</v>
      </c>
      <c r="I1649" s="367" t="s">
        <v>680</v>
      </c>
      <c r="J1649" s="368" t="str">
        <f>IF(ISBLANK(INDEX('Policy Characteristics'!D:D,MATCH($C1649,'Policy Characteristics'!$C:$C,0))),"",INDEX('Policy Characteristics'!D:D,MATCH($C1649,'Policy Characteristics'!$C:$C,0)))</f>
        <v>End Existing Subsidies</v>
      </c>
      <c r="K1649" s="354" t="str">
        <f>IF(ISBLANK(INDEX('Policy Characteristics'!E:E,MATCH($C1649,'Policy Characteristics'!$C:$C,0))),"",INDEX('Policy Characteristics'!E:E,MATCH($C1649,'Policy Characteristics'!$C:$C,0)))</f>
        <v>cross reduce BAU subsidies</v>
      </c>
      <c r="L1649" s="222">
        <f>IF(ISBLANK(INDEX('Policy Characteristics'!F:F,MATCH($C1649,'Policy Characteristics'!$C:$C,0))),"",INDEX('Policy Characteristics'!F:F,MATCH($C1649,'Policy Characteristics'!$C:$C,0)))</f>
        <v>0</v>
      </c>
      <c r="M1649" s="222">
        <f>IF(ISBLANK(INDEX('Policy Characteristics'!G:G,MATCH($C1649,'Policy Characteristics'!$C:$C,0))),"",INDEX('Policy Characteristics'!G:G,MATCH($C1649,'Policy Characteristics'!$C:$C,0)))</f>
        <v>1</v>
      </c>
      <c r="N1649" s="222">
        <f>IF(ISBLANK(INDEX('Policy Characteristics'!H:H,MATCH($C1649,'Policy Characteristics'!$C:$C,0))),"",INDEX('Policy Characteristics'!H:H,MATCH($C1649,'Policy Characteristics'!$C:$C,0)))</f>
        <v>0.01</v>
      </c>
      <c r="O1649" s="354" t="str">
        <f>IF(ISBLANK(INDEX('Policy Characteristics'!I:I,MATCH($C1649,'Policy Characteristics'!$C:$C,0))),"",INDEX('Policy Characteristics'!I:I,MATCH($C1649,'Policy Characteristics'!$C:$C,0)))</f>
        <v>% reduction in BAU subsidies</v>
      </c>
      <c r="P1649" s="354" t="str">
        <f>IF(ISBLANK(INDEX('Policy Characteristics'!J:J,MATCH($C1649,'Policy Characteristics'!$C:$C,0))),"",INDEX('Policy Characteristics'!J:J,MATCH($C1649,'Policy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49" s="354" t="str">
        <f>IF(ISBLANK(INDEX('Policy Characteristics'!K:K,MATCH($C1649,'Policy Characteristics'!$C:$C,0))),"",INDEX('Policy Characteristics'!K:K,MATCH($C1649,'Policy Characteristics'!$C:$C,0)))</f>
        <v>fuels.html#end-subsidies</v>
      </c>
      <c r="R1649" s="354" t="str">
        <f>IF(ISBLANK(INDEX('Policy Characteristics'!L:L,MATCH($C1649,'Policy Characteristics'!$C:$C,0))),"",INDEX('Policy Characteristics'!L:L,MATCH($C1649,'Policy Characteristics'!$C:$C,0)))</f>
        <v>end-existing-subsidies.html</v>
      </c>
    </row>
    <row r="1650" spans="1:18" s="354" customFormat="1" ht="19.899999999999999" customHeight="1">
      <c r="A1650" s="354" t="str">
        <f>IF(ISBLANK(INDEX('Policy Characteristics'!A:A,MATCH($C1650,'Policy Characteristics'!$C:$C,0))),"",INDEX('Policy Characteristics'!A:A,MATCH($C1650,'Policy Characteristics'!$C:$C,0)))</f>
        <v>Cross-Sector</v>
      </c>
      <c r="B1650" s="366" t="str">
        <f>IF(ISBLANK(INDEX('Policy Characteristics'!B:B,MATCH($C1650,'Policy Characteristics'!$C:$C,0))),"",INDEX('Policy Characteristics'!B:B,MATCH($C1650,'Policy Characteristics'!$C:$C,0)))</f>
        <v>End Existing Subsidies</v>
      </c>
      <c r="C1650" s="354" t="str">
        <f t="shared" ref="C1650:C1665" si="62">C$1649</f>
        <v>Percent Reduction in BAU Subsidies</v>
      </c>
      <c r="D1650" s="253" t="s">
        <v>907</v>
      </c>
      <c r="E1650" s="253"/>
      <c r="F1650" s="253" t="s">
        <v>737</v>
      </c>
      <c r="G1650" s="253"/>
      <c r="H1650" s="18">
        <v>69</v>
      </c>
      <c r="I1650" s="367" t="s">
        <v>670</v>
      </c>
      <c r="J1650" s="368" t="str">
        <f>IF(ISBLANK(INDEX('Policy Characteristics'!D:D,MATCH($C1650,'Policy Characteristics'!$C:$C,0))),"",INDEX('Policy Characteristics'!D:D,MATCH($C1650,'Policy Characteristics'!$C:$C,0)))</f>
        <v>End Existing Subsidies</v>
      </c>
      <c r="K1650" s="354" t="str">
        <f>IF(ISBLANK(INDEX('Policy Characteristics'!E:E,MATCH($C1650,'Policy Characteristics'!$C:$C,0))),"",INDEX('Policy Characteristics'!E:E,MATCH($C1650,'Policy Characteristics'!$C:$C,0)))</f>
        <v>cross reduce BAU subsidies</v>
      </c>
      <c r="L1650" s="222">
        <f>IF(ISBLANK(INDEX('Policy Characteristics'!F:F,MATCH($C1650,'Policy Characteristics'!$C:$C,0))),"",INDEX('Policy Characteristics'!F:F,MATCH($C1650,'Policy Characteristics'!$C:$C,0)))</f>
        <v>0</v>
      </c>
      <c r="M1650" s="222">
        <f>IF(ISBLANK(INDEX('Policy Characteristics'!G:G,MATCH($C1650,'Policy Characteristics'!$C:$C,0))),"",INDEX('Policy Characteristics'!G:G,MATCH($C1650,'Policy Characteristics'!$C:$C,0)))</f>
        <v>1</v>
      </c>
      <c r="N1650" s="222">
        <f>IF(ISBLANK(INDEX('Policy Characteristics'!H:H,MATCH($C1650,'Policy Characteristics'!$C:$C,0))),"",INDEX('Policy Characteristics'!H:H,MATCH($C1650,'Policy Characteristics'!$C:$C,0)))</f>
        <v>0.01</v>
      </c>
      <c r="O1650" s="354" t="str">
        <f>IF(ISBLANK(INDEX('Policy Characteristics'!I:I,MATCH($C1650,'Policy Characteristics'!$C:$C,0))),"",INDEX('Policy Characteristics'!I:I,MATCH($C1650,'Policy Characteristics'!$C:$C,0)))</f>
        <v>% reduction in BAU subsidies</v>
      </c>
      <c r="P1650" s="354" t="str">
        <f>IF(ISBLANK(INDEX('Policy Characteristics'!J:J,MATCH($C1650,'Policy Characteristics'!$C:$C,0))),"",INDEX('Policy Characteristics'!J:J,MATCH($C1650,'Policy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50" s="354" t="str">
        <f>IF(ISBLANK(INDEX('Policy Characteristics'!K:K,MATCH($C1650,'Policy Characteristics'!$C:$C,0))),"",INDEX('Policy Characteristics'!K:K,MATCH($C1650,'Policy Characteristics'!$C:$C,0)))</f>
        <v>fuels.html#end-subsidies</v>
      </c>
      <c r="R1650" s="354" t="str">
        <f>IF(ISBLANK(INDEX('Policy Characteristics'!L:L,MATCH($C1650,'Policy Characteristics'!$C:$C,0))),"",INDEX('Policy Characteristics'!L:L,MATCH($C1650,'Policy Characteristics'!$C:$C,0)))</f>
        <v>end-existing-subsidies.html</v>
      </c>
    </row>
    <row r="1651" spans="1:18" s="354" customFormat="1" ht="19.899999999999999" customHeight="1">
      <c r="A1651" s="354" t="str">
        <f>IF(ISBLANK(INDEX('Policy Characteristics'!A:A,MATCH($C1651,'Policy Characteristics'!$C:$C,0))),"",INDEX('Policy Characteristics'!A:A,MATCH($C1651,'Policy Characteristics'!$C:$C,0)))</f>
        <v>Cross-Sector</v>
      </c>
      <c r="B1651" s="366" t="str">
        <f>IF(ISBLANK(INDEX('Policy Characteristics'!B:B,MATCH($C1651,'Policy Characteristics'!$C:$C,0))),"",INDEX('Policy Characteristics'!B:B,MATCH($C1651,'Policy Characteristics'!$C:$C,0)))</f>
        <v>End Existing Subsidies</v>
      </c>
      <c r="C1651" s="354" t="str">
        <f t="shared" si="62"/>
        <v>Percent Reduction in BAU Subsidies</v>
      </c>
      <c r="D1651" s="253" t="s">
        <v>908</v>
      </c>
      <c r="E1651" s="253"/>
      <c r="F1651" s="253" t="s">
        <v>909</v>
      </c>
      <c r="G1651" s="253"/>
      <c r="H1651" s="18">
        <v>70</v>
      </c>
      <c r="I1651" s="367" t="s">
        <v>670</v>
      </c>
      <c r="J1651" s="368" t="str">
        <f>IF(ISBLANK(INDEX('Policy Characteristics'!D:D,MATCH($C1651,'Policy Characteristics'!$C:$C,0))),"",INDEX('Policy Characteristics'!D:D,MATCH($C1651,'Policy Characteristics'!$C:$C,0)))</f>
        <v>End Existing Subsidies</v>
      </c>
      <c r="K1651" s="354" t="str">
        <f>IF(ISBLANK(INDEX('Policy Characteristics'!E:E,MATCH($C1651,'Policy Characteristics'!$C:$C,0))),"",INDEX('Policy Characteristics'!E:E,MATCH($C1651,'Policy Characteristics'!$C:$C,0)))</f>
        <v>cross reduce BAU subsidies</v>
      </c>
      <c r="L1651" s="222">
        <f>IF(ISBLANK(INDEX('Policy Characteristics'!F:F,MATCH($C1651,'Policy Characteristics'!$C:$C,0))),"",INDEX('Policy Characteristics'!F:F,MATCH($C1651,'Policy Characteristics'!$C:$C,0)))</f>
        <v>0</v>
      </c>
      <c r="M1651" s="222">
        <f>IF(ISBLANK(INDEX('Policy Characteristics'!G:G,MATCH($C1651,'Policy Characteristics'!$C:$C,0))),"",INDEX('Policy Characteristics'!G:G,MATCH($C1651,'Policy Characteristics'!$C:$C,0)))</f>
        <v>1</v>
      </c>
      <c r="N1651" s="222">
        <f>IF(ISBLANK(INDEX('Policy Characteristics'!H:H,MATCH($C1651,'Policy Characteristics'!$C:$C,0))),"",INDEX('Policy Characteristics'!H:H,MATCH($C1651,'Policy Characteristics'!$C:$C,0)))</f>
        <v>0.01</v>
      </c>
      <c r="O1651" s="354" t="str">
        <f>IF(ISBLANK(INDEX('Policy Characteristics'!I:I,MATCH($C1651,'Policy Characteristics'!$C:$C,0))),"",INDEX('Policy Characteristics'!I:I,MATCH($C1651,'Policy Characteristics'!$C:$C,0)))</f>
        <v>% reduction in BAU subsidies</v>
      </c>
      <c r="P1651" s="354" t="str">
        <f>IF(ISBLANK(INDEX('Policy Characteristics'!J:J,MATCH($C1651,'Policy Characteristics'!$C:$C,0))),"",INDEX('Policy Characteristics'!J:J,MATCH($C1651,'Policy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51" s="354" t="str">
        <f>IF(ISBLANK(INDEX('Policy Characteristics'!K:K,MATCH($C1651,'Policy Characteristics'!$C:$C,0))),"",INDEX('Policy Characteristics'!K:K,MATCH($C1651,'Policy Characteristics'!$C:$C,0)))</f>
        <v>fuels.html#end-subsidies</v>
      </c>
      <c r="R1651" s="354" t="str">
        <f>IF(ISBLANK(INDEX('Policy Characteristics'!L:L,MATCH($C1651,'Policy Characteristics'!$C:$C,0))),"",INDEX('Policy Characteristics'!L:L,MATCH($C1651,'Policy Characteristics'!$C:$C,0)))</f>
        <v>end-existing-subsidies.html</v>
      </c>
    </row>
    <row r="1652" spans="1:18" s="354" customFormat="1" ht="19.899999999999999" customHeight="1">
      <c r="A1652" s="354" t="str">
        <f>IF(ISBLANK(INDEX('Policy Characteristics'!A:A,MATCH($C1652,'Policy Characteristics'!$C:$C,0))),"",INDEX('Policy Characteristics'!A:A,MATCH($C1652,'Policy Characteristics'!$C:$C,0)))</f>
        <v>Cross-Sector</v>
      </c>
      <c r="B1652" s="366" t="str">
        <f>IF(ISBLANK(INDEX('Policy Characteristics'!B:B,MATCH($C1652,'Policy Characteristics'!$C:$C,0))),"",INDEX('Policy Characteristics'!B:B,MATCH($C1652,'Policy Characteristics'!$C:$C,0)))</f>
        <v>End Existing Subsidies</v>
      </c>
      <c r="C1652" s="354" t="str">
        <f t="shared" si="62"/>
        <v>Percent Reduction in BAU Subsidies</v>
      </c>
      <c r="D1652" s="253" t="s">
        <v>936</v>
      </c>
      <c r="E1652" s="253"/>
      <c r="F1652" s="253" t="s">
        <v>937</v>
      </c>
      <c r="G1652" s="253"/>
      <c r="H1652" s="18">
        <v>71</v>
      </c>
      <c r="I1652" s="367" t="s">
        <v>670</v>
      </c>
      <c r="J1652" s="368" t="str">
        <f>IF(ISBLANK(INDEX('Policy Characteristics'!D:D,MATCH($C1652,'Policy Characteristics'!$C:$C,0))),"",INDEX('Policy Characteristics'!D:D,MATCH($C1652,'Policy Characteristics'!$C:$C,0)))</f>
        <v>End Existing Subsidies</v>
      </c>
      <c r="K1652" s="354" t="str">
        <f>IF(ISBLANK(INDEX('Policy Characteristics'!E:E,MATCH($C1652,'Policy Characteristics'!$C:$C,0))),"",INDEX('Policy Characteristics'!E:E,MATCH($C1652,'Policy Characteristics'!$C:$C,0)))</f>
        <v>cross reduce BAU subsidies</v>
      </c>
      <c r="L1652" s="222">
        <f>IF(ISBLANK(INDEX('Policy Characteristics'!F:F,MATCH($C1652,'Policy Characteristics'!$C:$C,0))),"",INDEX('Policy Characteristics'!F:F,MATCH($C1652,'Policy Characteristics'!$C:$C,0)))</f>
        <v>0</v>
      </c>
      <c r="M1652" s="222">
        <f>IF(ISBLANK(INDEX('Policy Characteristics'!G:G,MATCH($C1652,'Policy Characteristics'!$C:$C,0))),"",INDEX('Policy Characteristics'!G:G,MATCH($C1652,'Policy Characteristics'!$C:$C,0)))</f>
        <v>1</v>
      </c>
      <c r="N1652" s="222">
        <f>IF(ISBLANK(INDEX('Policy Characteristics'!H:H,MATCH($C1652,'Policy Characteristics'!$C:$C,0))),"",INDEX('Policy Characteristics'!H:H,MATCH($C1652,'Policy Characteristics'!$C:$C,0)))</f>
        <v>0.01</v>
      </c>
      <c r="O1652" s="354" t="str">
        <f>IF(ISBLANK(INDEX('Policy Characteristics'!I:I,MATCH($C1652,'Policy Characteristics'!$C:$C,0))),"",INDEX('Policy Characteristics'!I:I,MATCH($C1652,'Policy Characteristics'!$C:$C,0)))</f>
        <v>% reduction in BAU subsidies</v>
      </c>
      <c r="P1652" s="354" t="str">
        <f>IF(ISBLANK(INDEX('Policy Characteristics'!J:J,MATCH($C1652,'Policy Characteristics'!$C:$C,0))),"",INDEX('Policy Characteristics'!J:J,MATCH($C1652,'Policy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52" s="354" t="str">
        <f>IF(ISBLANK(INDEX('Policy Characteristics'!K:K,MATCH($C1652,'Policy Characteristics'!$C:$C,0))),"",INDEX('Policy Characteristics'!K:K,MATCH($C1652,'Policy Characteristics'!$C:$C,0)))</f>
        <v>fuels.html#end-subsidies</v>
      </c>
      <c r="R1652" s="354" t="str">
        <f>IF(ISBLANK(INDEX('Policy Characteristics'!L:L,MATCH($C1652,'Policy Characteristics'!$C:$C,0))),"",INDEX('Policy Characteristics'!L:L,MATCH($C1652,'Policy Characteristics'!$C:$C,0)))</f>
        <v>end-existing-subsidies.html</v>
      </c>
    </row>
    <row r="1653" spans="1:18" s="354" customFormat="1" ht="19.899999999999999" customHeight="1">
      <c r="A1653" s="354" t="str">
        <f>IF(ISBLANK(INDEX('Policy Characteristics'!A:A,MATCH($C1653,'Policy Characteristics'!$C:$C,0))),"",INDEX('Policy Characteristics'!A:A,MATCH($C1653,'Policy Characteristics'!$C:$C,0)))</f>
        <v>Cross-Sector</v>
      </c>
      <c r="B1653" s="366" t="str">
        <f>IF(ISBLANK(INDEX('Policy Characteristics'!B:B,MATCH($C1653,'Policy Characteristics'!$C:$C,0))),"",INDEX('Policy Characteristics'!B:B,MATCH($C1653,'Policy Characteristics'!$C:$C,0)))</f>
        <v>End Existing Subsidies</v>
      </c>
      <c r="C1653" s="354" t="str">
        <f t="shared" si="62"/>
        <v>Percent Reduction in BAU Subsidies</v>
      </c>
      <c r="D1653" s="253" t="s">
        <v>938</v>
      </c>
      <c r="E1653" s="253"/>
      <c r="F1653" s="253" t="s">
        <v>745</v>
      </c>
      <c r="G1653" s="253"/>
      <c r="H1653" s="18">
        <v>72</v>
      </c>
      <c r="I1653" s="367" t="s">
        <v>680</v>
      </c>
      <c r="J1653" s="368" t="str">
        <f>IF(ISBLANK(INDEX('Policy Characteristics'!D:D,MATCH($C1653,'Policy Characteristics'!$C:$C,0))),"",INDEX('Policy Characteristics'!D:D,MATCH($C1653,'Policy Characteristics'!$C:$C,0)))</f>
        <v>End Existing Subsidies</v>
      </c>
      <c r="K1653" s="354" t="str">
        <f>IF(ISBLANK(INDEX('Policy Characteristics'!E:E,MATCH($C1653,'Policy Characteristics'!$C:$C,0))),"",INDEX('Policy Characteristics'!E:E,MATCH($C1653,'Policy Characteristics'!$C:$C,0)))</f>
        <v>cross reduce BAU subsidies</v>
      </c>
      <c r="L1653" s="222">
        <f>IF(ISBLANK(INDEX('Policy Characteristics'!F:F,MATCH($C1653,'Policy Characteristics'!$C:$C,0))),"",INDEX('Policy Characteristics'!F:F,MATCH($C1653,'Policy Characteristics'!$C:$C,0)))</f>
        <v>0</v>
      </c>
      <c r="M1653" s="222">
        <f>IF(ISBLANK(INDEX('Policy Characteristics'!G:G,MATCH($C1653,'Policy Characteristics'!$C:$C,0))),"",INDEX('Policy Characteristics'!G:G,MATCH($C1653,'Policy Characteristics'!$C:$C,0)))</f>
        <v>1</v>
      </c>
      <c r="N1653" s="222">
        <f>IF(ISBLANK(INDEX('Policy Characteristics'!H:H,MATCH($C1653,'Policy Characteristics'!$C:$C,0))),"",INDEX('Policy Characteristics'!H:H,MATCH($C1653,'Policy Characteristics'!$C:$C,0)))</f>
        <v>0.01</v>
      </c>
      <c r="O1653" s="354" t="str">
        <f>IF(ISBLANK(INDEX('Policy Characteristics'!I:I,MATCH($C1653,'Policy Characteristics'!$C:$C,0))),"",INDEX('Policy Characteristics'!I:I,MATCH($C1653,'Policy Characteristics'!$C:$C,0)))</f>
        <v>% reduction in BAU subsidies</v>
      </c>
      <c r="P1653" s="354"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53" s="354" t="str">
        <f>IF(ISBLANK(INDEX('Policy Characteristics'!K:K,MATCH($C1653,'Policy Characteristics'!$C:$C,0))),"",INDEX('Policy Characteristics'!K:K,MATCH($C1653,'Policy Characteristics'!$C:$C,0)))</f>
        <v>fuels.html#end-subsidies</v>
      </c>
      <c r="R1653" s="354" t="str">
        <f>IF(ISBLANK(INDEX('Policy Characteristics'!L:L,MATCH($C1653,'Policy Characteristics'!$C:$C,0))),"",INDEX('Policy Characteristics'!L:L,MATCH($C1653,'Policy Characteristics'!$C:$C,0)))</f>
        <v>end-existing-subsidies.html</v>
      </c>
    </row>
    <row r="1654" spans="1:18" s="354" customFormat="1" ht="19.899999999999999" customHeight="1">
      <c r="A1654" s="354" t="str">
        <f>IF(ISBLANK(INDEX('Policy Characteristics'!A:A,MATCH($C1654,'Policy Characteristics'!$C:$C,0))),"",INDEX('Policy Characteristics'!A:A,MATCH($C1654,'Policy Characteristics'!$C:$C,0)))</f>
        <v>Cross-Sector</v>
      </c>
      <c r="B1654" s="366" t="str">
        <f>IF(ISBLANK(INDEX('Policy Characteristics'!B:B,MATCH($C1654,'Policy Characteristics'!$C:$C,0))),"",INDEX('Policy Characteristics'!B:B,MATCH($C1654,'Policy Characteristics'!$C:$C,0)))</f>
        <v>End Existing Subsidies</v>
      </c>
      <c r="C1654" s="354" t="str">
        <f t="shared" si="62"/>
        <v>Percent Reduction in BAU Subsidies</v>
      </c>
      <c r="D1654" s="253" t="s">
        <v>939</v>
      </c>
      <c r="E1654" s="253"/>
      <c r="F1654" s="253" t="s">
        <v>940</v>
      </c>
      <c r="G1654" s="253"/>
      <c r="H1654" s="18">
        <v>73</v>
      </c>
      <c r="I1654" s="367" t="s">
        <v>670</v>
      </c>
      <c r="J1654" s="368" t="str">
        <f>IF(ISBLANK(INDEX('Policy Characteristics'!D:D,MATCH($C1654,'Policy Characteristics'!$C:$C,0))),"",INDEX('Policy Characteristics'!D:D,MATCH($C1654,'Policy Characteristics'!$C:$C,0)))</f>
        <v>End Existing Subsidies</v>
      </c>
      <c r="K1654" s="354" t="str">
        <f>IF(ISBLANK(INDEX('Policy Characteristics'!E:E,MATCH($C1654,'Policy Characteristics'!$C:$C,0))),"",INDEX('Policy Characteristics'!E:E,MATCH($C1654,'Policy Characteristics'!$C:$C,0)))</f>
        <v>cross reduce BAU subsidies</v>
      </c>
      <c r="L1654" s="222">
        <f>IF(ISBLANK(INDEX('Policy Characteristics'!F:F,MATCH($C1654,'Policy Characteristics'!$C:$C,0))),"",INDEX('Policy Characteristics'!F:F,MATCH($C1654,'Policy Characteristics'!$C:$C,0)))</f>
        <v>0</v>
      </c>
      <c r="M1654" s="222">
        <f>IF(ISBLANK(INDEX('Policy Characteristics'!G:G,MATCH($C1654,'Policy Characteristics'!$C:$C,0))),"",INDEX('Policy Characteristics'!G:G,MATCH($C1654,'Policy Characteristics'!$C:$C,0)))</f>
        <v>1</v>
      </c>
      <c r="N1654" s="222">
        <f>IF(ISBLANK(INDEX('Policy Characteristics'!H:H,MATCH($C1654,'Policy Characteristics'!$C:$C,0))),"",INDEX('Policy Characteristics'!H:H,MATCH($C1654,'Policy Characteristics'!$C:$C,0)))</f>
        <v>0.01</v>
      </c>
      <c r="O1654" s="354" t="str">
        <f>IF(ISBLANK(INDEX('Policy Characteristics'!I:I,MATCH($C1654,'Policy Characteristics'!$C:$C,0))),"",INDEX('Policy Characteristics'!I:I,MATCH($C1654,'Policy Characteristics'!$C:$C,0)))</f>
        <v>% reduction in BAU subsidies</v>
      </c>
      <c r="P1654" s="354"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54" s="354" t="str">
        <f>IF(ISBLANK(INDEX('Policy Characteristics'!K:K,MATCH($C1654,'Policy Characteristics'!$C:$C,0))),"",INDEX('Policy Characteristics'!K:K,MATCH($C1654,'Policy Characteristics'!$C:$C,0)))</f>
        <v>fuels.html#end-subsidies</v>
      </c>
      <c r="R1654" s="354" t="str">
        <f>IF(ISBLANK(INDEX('Policy Characteristics'!L:L,MATCH($C1654,'Policy Characteristics'!$C:$C,0))),"",INDEX('Policy Characteristics'!L:L,MATCH($C1654,'Policy Characteristics'!$C:$C,0)))</f>
        <v>end-existing-subsidies.html</v>
      </c>
    </row>
    <row r="1655" spans="1:18" s="354" customFormat="1" ht="19.899999999999999" customHeight="1">
      <c r="A1655" s="354" t="str">
        <f>IF(ISBLANK(INDEX('Policy Characteristics'!A:A,MATCH($C1655,'Policy Characteristics'!$C:$C,0))),"",INDEX('Policy Characteristics'!A:A,MATCH($C1655,'Policy Characteristics'!$C:$C,0)))</f>
        <v>Cross-Sector</v>
      </c>
      <c r="B1655" s="366" t="str">
        <f>IF(ISBLANK(INDEX('Policy Characteristics'!B:B,MATCH($C1655,'Policy Characteristics'!$C:$C,0))),"",INDEX('Policy Characteristics'!B:B,MATCH($C1655,'Policy Characteristics'!$C:$C,0)))</f>
        <v>End Existing Subsidies</v>
      </c>
      <c r="C1655" s="354" t="str">
        <f t="shared" si="62"/>
        <v>Percent Reduction in BAU Subsidies</v>
      </c>
      <c r="D1655" s="253" t="s">
        <v>941</v>
      </c>
      <c r="E1655" s="253"/>
      <c r="F1655" s="253" t="s">
        <v>942</v>
      </c>
      <c r="G1655" s="253"/>
      <c r="H1655" s="18">
        <v>74</v>
      </c>
      <c r="I1655" s="367" t="s">
        <v>670</v>
      </c>
      <c r="J1655" s="368" t="str">
        <f>IF(ISBLANK(INDEX('Policy Characteristics'!D:D,MATCH($C1655,'Policy Characteristics'!$C:$C,0))),"",INDEX('Policy Characteristics'!D:D,MATCH($C1655,'Policy Characteristics'!$C:$C,0)))</f>
        <v>End Existing Subsidies</v>
      </c>
      <c r="K1655" s="354" t="str">
        <f>IF(ISBLANK(INDEX('Policy Characteristics'!E:E,MATCH($C1655,'Policy Characteristics'!$C:$C,0))),"",INDEX('Policy Characteristics'!E:E,MATCH($C1655,'Policy Characteristics'!$C:$C,0)))</f>
        <v>cross reduce BAU subsidies</v>
      </c>
      <c r="L1655" s="222">
        <f>IF(ISBLANK(INDEX('Policy Characteristics'!F:F,MATCH($C1655,'Policy Characteristics'!$C:$C,0))),"",INDEX('Policy Characteristics'!F:F,MATCH($C1655,'Policy Characteristics'!$C:$C,0)))</f>
        <v>0</v>
      </c>
      <c r="M1655" s="222">
        <f>IF(ISBLANK(INDEX('Policy Characteristics'!G:G,MATCH($C1655,'Policy Characteristics'!$C:$C,0))),"",INDEX('Policy Characteristics'!G:G,MATCH($C1655,'Policy Characteristics'!$C:$C,0)))</f>
        <v>1</v>
      </c>
      <c r="N1655" s="222">
        <f>IF(ISBLANK(INDEX('Policy Characteristics'!H:H,MATCH($C1655,'Policy Characteristics'!$C:$C,0))),"",INDEX('Policy Characteristics'!H:H,MATCH($C1655,'Policy Characteristics'!$C:$C,0)))</f>
        <v>0.01</v>
      </c>
      <c r="O1655" s="354" t="str">
        <f>IF(ISBLANK(INDEX('Policy Characteristics'!I:I,MATCH($C1655,'Policy Characteristics'!$C:$C,0))),"",INDEX('Policy Characteristics'!I:I,MATCH($C1655,'Policy Characteristics'!$C:$C,0)))</f>
        <v>% reduction in BAU subsidies</v>
      </c>
      <c r="P1655" s="354"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55" s="354" t="str">
        <f>IF(ISBLANK(INDEX('Policy Characteristics'!K:K,MATCH($C1655,'Policy Characteristics'!$C:$C,0))),"",INDEX('Policy Characteristics'!K:K,MATCH($C1655,'Policy Characteristics'!$C:$C,0)))</f>
        <v>fuels.html#end-subsidies</v>
      </c>
      <c r="R1655" s="354" t="str">
        <f>IF(ISBLANK(INDEX('Policy Characteristics'!L:L,MATCH($C1655,'Policy Characteristics'!$C:$C,0))),"",INDEX('Policy Characteristics'!L:L,MATCH($C1655,'Policy Characteristics'!$C:$C,0)))</f>
        <v>end-existing-subsidies.html</v>
      </c>
    </row>
    <row r="1656" spans="1:18" s="354" customFormat="1" ht="19.899999999999999" customHeight="1">
      <c r="A1656" s="354" t="str">
        <f>IF(ISBLANK(INDEX('Policy Characteristics'!A:A,MATCH($C1656,'Policy Characteristics'!$C:$C,0))),"",INDEX('Policy Characteristics'!A:A,MATCH($C1656,'Policy Characteristics'!$C:$C,0)))</f>
        <v>Cross-Sector</v>
      </c>
      <c r="B1656" s="366" t="str">
        <f>IF(ISBLANK(INDEX('Policy Characteristics'!B:B,MATCH($C1656,'Policy Characteristics'!$C:$C,0))),"",INDEX('Policy Characteristics'!B:B,MATCH($C1656,'Policy Characteristics'!$C:$C,0)))</f>
        <v>End Existing Subsidies</v>
      </c>
      <c r="C1656" s="354" t="str">
        <f t="shared" si="62"/>
        <v>Percent Reduction in BAU Subsidies</v>
      </c>
      <c r="D1656" s="253" t="s">
        <v>943</v>
      </c>
      <c r="E1656" s="253"/>
      <c r="F1656" s="253" t="s">
        <v>753</v>
      </c>
      <c r="G1656" s="253"/>
      <c r="H1656" s="18">
        <v>707</v>
      </c>
      <c r="I1656" s="367" t="s">
        <v>680</v>
      </c>
      <c r="J1656" s="368" t="str">
        <f>IF(ISBLANK(INDEX('Policy Characteristics'!D:D,MATCH($C1656,'Policy Characteristics'!$C:$C,0))),"",INDEX('Policy Characteristics'!D:D,MATCH($C1656,'Policy Characteristics'!$C:$C,0)))</f>
        <v>End Existing Subsidies</v>
      </c>
      <c r="K1656" s="354" t="str">
        <f>IF(ISBLANK(INDEX('Policy Characteristics'!E:E,MATCH($C1656,'Policy Characteristics'!$C:$C,0))),"",INDEX('Policy Characteristics'!E:E,MATCH($C1656,'Policy Characteristics'!$C:$C,0)))</f>
        <v>cross reduce BAU subsidies</v>
      </c>
      <c r="L1656" s="222">
        <f>IF(ISBLANK(INDEX('Policy Characteristics'!F:F,MATCH($C1656,'Policy Characteristics'!$C:$C,0))),"",INDEX('Policy Characteristics'!F:F,MATCH($C1656,'Policy Characteristics'!$C:$C,0)))</f>
        <v>0</v>
      </c>
      <c r="M1656" s="222">
        <f>IF(ISBLANK(INDEX('Policy Characteristics'!G:G,MATCH($C1656,'Policy Characteristics'!$C:$C,0))),"",INDEX('Policy Characteristics'!G:G,MATCH($C1656,'Policy Characteristics'!$C:$C,0)))</f>
        <v>1</v>
      </c>
      <c r="N1656" s="222">
        <f>IF(ISBLANK(INDEX('Policy Characteristics'!H:H,MATCH($C1656,'Policy Characteristics'!$C:$C,0))),"",INDEX('Policy Characteristics'!H:H,MATCH($C1656,'Policy Characteristics'!$C:$C,0)))</f>
        <v>0.01</v>
      </c>
      <c r="O1656" s="354" t="str">
        <f>IF(ISBLANK(INDEX('Policy Characteristics'!I:I,MATCH($C1656,'Policy Characteristics'!$C:$C,0))),"",INDEX('Policy Characteristics'!I:I,MATCH($C1656,'Policy Characteristics'!$C:$C,0)))</f>
        <v>% reduction in BAU subsidies</v>
      </c>
      <c r="P1656" s="354"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56" s="354" t="str">
        <f>IF(ISBLANK(INDEX('Policy Characteristics'!K:K,MATCH($C1656,'Policy Characteristics'!$C:$C,0))),"",INDEX('Policy Characteristics'!K:K,MATCH($C1656,'Policy Characteristics'!$C:$C,0)))</f>
        <v>fuels.html#end-subsidies</v>
      </c>
      <c r="R1656" s="354" t="str">
        <f>IF(ISBLANK(INDEX('Policy Characteristics'!L:L,MATCH($C1656,'Policy Characteristics'!$C:$C,0))),"",INDEX('Policy Characteristics'!L:L,MATCH($C1656,'Policy Characteristics'!$C:$C,0)))</f>
        <v>end-existing-subsidies.html</v>
      </c>
    </row>
    <row r="1657" spans="1:18" s="354" customFormat="1" ht="19.899999999999999" customHeight="1">
      <c r="A1657" s="354" t="str">
        <f>IF(ISBLANK(INDEX('Policy Characteristics'!A:A,MATCH($C1657,'Policy Characteristics'!$C:$C,0))),"",INDEX('Policy Characteristics'!A:A,MATCH($C1657,'Policy Characteristics'!$C:$C,0)))</f>
        <v>Cross-Sector</v>
      </c>
      <c r="B1657" s="366" t="str">
        <f>IF(ISBLANK(INDEX('Policy Characteristics'!B:B,MATCH($C1657,'Policy Characteristics'!$C:$C,0))),"",INDEX('Policy Characteristics'!B:B,MATCH($C1657,'Policy Characteristics'!$C:$C,0)))</f>
        <v>End Existing Subsidies</v>
      </c>
      <c r="C1657" s="354" t="str">
        <f t="shared" si="62"/>
        <v>Percent Reduction in BAU Subsidies</v>
      </c>
      <c r="D1657" s="253" t="s">
        <v>910</v>
      </c>
      <c r="E1657" s="253"/>
      <c r="F1657" s="253" t="s">
        <v>911</v>
      </c>
      <c r="G1657" s="253"/>
      <c r="H1657" s="18">
        <v>75</v>
      </c>
      <c r="I1657" s="367" t="s">
        <v>670</v>
      </c>
      <c r="J1657" s="368" t="str">
        <f>IF(ISBLANK(INDEX('Policy Characteristics'!D:D,MATCH($C1657,'Policy Characteristics'!$C:$C,0))),"",INDEX('Policy Characteristics'!D:D,MATCH($C1657,'Policy Characteristics'!$C:$C,0)))</f>
        <v>End Existing Subsidies</v>
      </c>
      <c r="K1657" s="354" t="str">
        <f>IF(ISBLANK(INDEX('Policy Characteristics'!E:E,MATCH($C1657,'Policy Characteristics'!$C:$C,0))),"",INDEX('Policy Characteristics'!E:E,MATCH($C1657,'Policy Characteristics'!$C:$C,0)))</f>
        <v>cross reduce BAU subsidies</v>
      </c>
      <c r="L1657" s="222">
        <f>IF(ISBLANK(INDEX('Policy Characteristics'!F:F,MATCH($C1657,'Policy Characteristics'!$C:$C,0))),"",INDEX('Policy Characteristics'!F:F,MATCH($C1657,'Policy Characteristics'!$C:$C,0)))</f>
        <v>0</v>
      </c>
      <c r="M1657" s="222">
        <f>IF(ISBLANK(INDEX('Policy Characteristics'!G:G,MATCH($C1657,'Policy Characteristics'!$C:$C,0))),"",INDEX('Policy Characteristics'!G:G,MATCH($C1657,'Policy Characteristics'!$C:$C,0)))</f>
        <v>1</v>
      </c>
      <c r="N1657" s="222">
        <f>IF(ISBLANK(INDEX('Policy Characteristics'!H:H,MATCH($C1657,'Policy Characteristics'!$C:$C,0))),"",INDEX('Policy Characteristics'!H:H,MATCH($C1657,'Policy Characteristics'!$C:$C,0)))</f>
        <v>0.01</v>
      </c>
      <c r="O1657" s="354" t="str">
        <f>IF(ISBLANK(INDEX('Policy Characteristics'!I:I,MATCH($C1657,'Policy Characteristics'!$C:$C,0))),"",INDEX('Policy Characteristics'!I:I,MATCH($C1657,'Policy Characteristics'!$C:$C,0)))</f>
        <v>% reduction in BAU subsidies</v>
      </c>
      <c r="P1657" s="354"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57" s="354" t="str">
        <f>IF(ISBLANK(INDEX('Policy Characteristics'!K:K,MATCH($C1657,'Policy Characteristics'!$C:$C,0))),"",INDEX('Policy Characteristics'!K:K,MATCH($C1657,'Policy Characteristics'!$C:$C,0)))</f>
        <v>fuels.html#end-subsidies</v>
      </c>
      <c r="R1657" s="354" t="str">
        <f>IF(ISBLANK(INDEX('Policy Characteristics'!L:L,MATCH($C1657,'Policy Characteristics'!$C:$C,0))),"",INDEX('Policy Characteristics'!L:L,MATCH($C1657,'Policy Characteristics'!$C:$C,0)))</f>
        <v>end-existing-subsidies.html</v>
      </c>
    </row>
    <row r="1658" spans="1:18" s="354" customFormat="1" ht="19.899999999999999" customHeight="1">
      <c r="A1658" s="354" t="str">
        <f>IF(ISBLANK(INDEX('Policy Characteristics'!A:A,MATCH($C1658,'Policy Characteristics'!$C:$C,0))),"",INDEX('Policy Characteristics'!A:A,MATCH($C1658,'Policy Characteristics'!$C:$C,0)))</f>
        <v>Cross-Sector</v>
      </c>
      <c r="B1658" s="366" t="str">
        <f>IF(ISBLANK(INDEX('Policy Characteristics'!B:B,MATCH($C1658,'Policy Characteristics'!$C:$C,0))),"",INDEX('Policy Characteristics'!B:B,MATCH($C1658,'Policy Characteristics'!$C:$C,0)))</f>
        <v>End Existing Subsidies</v>
      </c>
      <c r="C1658" s="354" t="str">
        <f t="shared" si="62"/>
        <v>Percent Reduction in BAU Subsidies</v>
      </c>
      <c r="D1658" s="253" t="s">
        <v>912</v>
      </c>
      <c r="E1658" s="253"/>
      <c r="F1658" s="253" t="s">
        <v>913</v>
      </c>
      <c r="G1658" s="253"/>
      <c r="H1658" s="18">
        <v>76</v>
      </c>
      <c r="I1658" s="367" t="s">
        <v>670</v>
      </c>
      <c r="J1658" s="368" t="str">
        <f>IF(ISBLANK(INDEX('Policy Characteristics'!D:D,MATCH($C1658,'Policy Characteristics'!$C:$C,0))),"",INDEX('Policy Characteristics'!D:D,MATCH($C1658,'Policy Characteristics'!$C:$C,0)))</f>
        <v>End Existing Subsidies</v>
      </c>
      <c r="K1658" s="354" t="str">
        <f>IF(ISBLANK(INDEX('Policy Characteristics'!E:E,MATCH($C1658,'Policy Characteristics'!$C:$C,0))),"",INDEX('Policy Characteristics'!E:E,MATCH($C1658,'Policy Characteristics'!$C:$C,0)))</f>
        <v>cross reduce BAU subsidies</v>
      </c>
      <c r="L1658" s="222">
        <f>IF(ISBLANK(INDEX('Policy Characteristics'!F:F,MATCH($C1658,'Policy Characteristics'!$C:$C,0))),"",INDEX('Policy Characteristics'!F:F,MATCH($C1658,'Policy Characteristics'!$C:$C,0)))</f>
        <v>0</v>
      </c>
      <c r="M1658" s="222">
        <f>IF(ISBLANK(INDEX('Policy Characteristics'!G:G,MATCH($C1658,'Policy Characteristics'!$C:$C,0))),"",INDEX('Policy Characteristics'!G:G,MATCH($C1658,'Policy Characteristics'!$C:$C,0)))</f>
        <v>1</v>
      </c>
      <c r="N1658" s="222">
        <f>IF(ISBLANK(INDEX('Policy Characteristics'!H:H,MATCH($C1658,'Policy Characteristics'!$C:$C,0))),"",INDEX('Policy Characteristics'!H:H,MATCH($C1658,'Policy Characteristics'!$C:$C,0)))</f>
        <v>0.01</v>
      </c>
      <c r="O1658" s="354" t="str">
        <f>IF(ISBLANK(INDEX('Policy Characteristics'!I:I,MATCH($C1658,'Policy Characteristics'!$C:$C,0))),"",INDEX('Policy Characteristics'!I:I,MATCH($C1658,'Policy Characteristics'!$C:$C,0)))</f>
        <v>% reduction in BAU subsidies</v>
      </c>
      <c r="P1658" s="354"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58" s="354" t="str">
        <f>IF(ISBLANK(INDEX('Policy Characteristics'!K:K,MATCH($C1658,'Policy Characteristics'!$C:$C,0))),"",INDEX('Policy Characteristics'!K:K,MATCH($C1658,'Policy Characteristics'!$C:$C,0)))</f>
        <v>fuels.html#end-subsidies</v>
      </c>
      <c r="R1658" s="354" t="str">
        <f>IF(ISBLANK(INDEX('Policy Characteristics'!L:L,MATCH($C1658,'Policy Characteristics'!$C:$C,0))),"",INDEX('Policy Characteristics'!L:L,MATCH($C1658,'Policy Characteristics'!$C:$C,0)))</f>
        <v>end-existing-subsidies.html</v>
      </c>
    </row>
    <row r="1659" spans="1:18" s="354" customFormat="1" ht="19.899999999999999" customHeight="1">
      <c r="A1659" s="354" t="str">
        <f>IF(ISBLANK(INDEX('Policy Characteristics'!A:A,MATCH($C1659,'Policy Characteristics'!$C:$C,0))),"",INDEX('Policy Characteristics'!A:A,MATCH($C1659,'Policy Characteristics'!$C:$C,0)))</f>
        <v>Cross-Sector</v>
      </c>
      <c r="B1659" s="366" t="str">
        <f>IF(ISBLANK(INDEX('Policy Characteristics'!B:B,MATCH($C1659,'Policy Characteristics'!$C:$C,0))),"",INDEX('Policy Characteristics'!B:B,MATCH($C1659,'Policy Characteristics'!$C:$C,0)))</f>
        <v>End Existing Subsidies</v>
      </c>
      <c r="C1659" s="354" t="str">
        <f t="shared" si="62"/>
        <v>Percent Reduction in BAU Subsidies</v>
      </c>
      <c r="D1659" s="253" t="s">
        <v>944</v>
      </c>
      <c r="E1659" s="253"/>
      <c r="F1659" s="253" t="s">
        <v>945</v>
      </c>
      <c r="G1659" s="253"/>
      <c r="H1659" s="18">
        <v>708</v>
      </c>
      <c r="I1659" s="367" t="s">
        <v>680</v>
      </c>
      <c r="J1659" s="368" t="str">
        <f>IF(ISBLANK(INDEX('Policy Characteristics'!D:D,MATCH($C1659,'Policy Characteristics'!$C:$C,0))),"",INDEX('Policy Characteristics'!D:D,MATCH($C1659,'Policy Characteristics'!$C:$C,0)))</f>
        <v>End Existing Subsidies</v>
      </c>
      <c r="K1659" s="354" t="str">
        <f>IF(ISBLANK(INDEX('Policy Characteristics'!E:E,MATCH($C1659,'Policy Characteristics'!$C:$C,0))),"",INDEX('Policy Characteristics'!E:E,MATCH($C1659,'Policy Characteristics'!$C:$C,0)))</f>
        <v>cross reduce BAU subsidies</v>
      </c>
      <c r="L1659" s="222">
        <f>IF(ISBLANK(INDEX('Policy Characteristics'!F:F,MATCH($C1659,'Policy Characteristics'!$C:$C,0))),"",INDEX('Policy Characteristics'!F:F,MATCH($C1659,'Policy Characteristics'!$C:$C,0)))</f>
        <v>0</v>
      </c>
      <c r="M1659" s="222">
        <f>IF(ISBLANK(INDEX('Policy Characteristics'!G:G,MATCH($C1659,'Policy Characteristics'!$C:$C,0))),"",INDEX('Policy Characteristics'!G:G,MATCH($C1659,'Policy Characteristics'!$C:$C,0)))</f>
        <v>1</v>
      </c>
      <c r="N1659" s="222">
        <f>IF(ISBLANK(INDEX('Policy Characteristics'!H:H,MATCH($C1659,'Policy Characteristics'!$C:$C,0))),"",INDEX('Policy Characteristics'!H:H,MATCH($C1659,'Policy Characteristics'!$C:$C,0)))</f>
        <v>0.01</v>
      </c>
      <c r="O1659" s="354" t="str">
        <f>IF(ISBLANK(INDEX('Policy Characteristics'!I:I,MATCH($C1659,'Policy Characteristics'!$C:$C,0))),"",INDEX('Policy Characteristics'!I:I,MATCH($C1659,'Policy Characteristics'!$C:$C,0)))</f>
        <v>% reduction in BAU subsidies</v>
      </c>
      <c r="P1659" s="354"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59" s="354" t="str">
        <f>IF(ISBLANK(INDEX('Policy Characteristics'!K:K,MATCH($C1659,'Policy Characteristics'!$C:$C,0))),"",INDEX('Policy Characteristics'!K:K,MATCH($C1659,'Policy Characteristics'!$C:$C,0)))</f>
        <v>fuels.html#end-subsidies</v>
      </c>
      <c r="R1659" s="354" t="str">
        <f>IF(ISBLANK(INDEX('Policy Characteristics'!L:L,MATCH($C1659,'Policy Characteristics'!$C:$C,0))),"",INDEX('Policy Characteristics'!L:L,MATCH($C1659,'Policy Characteristics'!$C:$C,0)))</f>
        <v>end-existing-subsidies.html</v>
      </c>
    </row>
    <row r="1660" spans="1:18" s="354" customFormat="1" ht="19.899999999999999" customHeight="1">
      <c r="A1660" s="354" t="str">
        <f>IF(ISBLANK(INDEX('Policy Characteristics'!A:A,MATCH($C1660,'Policy Characteristics'!$C:$C,0))),"",INDEX('Policy Characteristics'!A:A,MATCH($C1660,'Policy Characteristics'!$C:$C,0)))</f>
        <v>Cross-Sector</v>
      </c>
      <c r="B1660" s="366" t="str">
        <f>IF(ISBLANK(INDEX('Policy Characteristics'!B:B,MATCH($C1660,'Policy Characteristics'!$C:$C,0))),"",INDEX('Policy Characteristics'!B:B,MATCH($C1660,'Policy Characteristics'!$C:$C,0)))</f>
        <v>End Existing Subsidies</v>
      </c>
      <c r="C1660" s="354" t="str">
        <f t="shared" si="62"/>
        <v>Percent Reduction in BAU Subsidies</v>
      </c>
      <c r="D1660" s="253" t="s">
        <v>946</v>
      </c>
      <c r="E1660" s="253"/>
      <c r="F1660" s="253" t="s">
        <v>947</v>
      </c>
      <c r="G1660" s="253"/>
      <c r="H1660" s="18">
        <v>709</v>
      </c>
      <c r="I1660" s="367" t="s">
        <v>680</v>
      </c>
      <c r="J1660" s="368" t="str">
        <f>IF(ISBLANK(INDEX('Policy Characteristics'!D:D,MATCH($C1660,'Policy Characteristics'!$C:$C,0))),"",INDEX('Policy Characteristics'!D:D,MATCH($C1660,'Policy Characteristics'!$C:$C,0)))</f>
        <v>End Existing Subsidies</v>
      </c>
      <c r="K1660" s="354" t="str">
        <f>IF(ISBLANK(INDEX('Policy Characteristics'!E:E,MATCH($C1660,'Policy Characteristics'!$C:$C,0))),"",INDEX('Policy Characteristics'!E:E,MATCH($C1660,'Policy Characteristics'!$C:$C,0)))</f>
        <v>cross reduce BAU subsidies</v>
      </c>
      <c r="L1660" s="222">
        <f>IF(ISBLANK(INDEX('Policy Characteristics'!F:F,MATCH($C1660,'Policy Characteristics'!$C:$C,0))),"",INDEX('Policy Characteristics'!F:F,MATCH($C1660,'Policy Characteristics'!$C:$C,0)))</f>
        <v>0</v>
      </c>
      <c r="M1660" s="222">
        <f>IF(ISBLANK(INDEX('Policy Characteristics'!G:G,MATCH($C1660,'Policy Characteristics'!$C:$C,0))),"",INDEX('Policy Characteristics'!G:G,MATCH($C1660,'Policy Characteristics'!$C:$C,0)))</f>
        <v>1</v>
      </c>
      <c r="N1660" s="222">
        <f>IF(ISBLANK(INDEX('Policy Characteristics'!H:H,MATCH($C1660,'Policy Characteristics'!$C:$C,0))),"",INDEX('Policy Characteristics'!H:H,MATCH($C1660,'Policy Characteristics'!$C:$C,0)))</f>
        <v>0.01</v>
      </c>
      <c r="O1660" s="354" t="str">
        <f>IF(ISBLANK(INDEX('Policy Characteristics'!I:I,MATCH($C1660,'Policy Characteristics'!$C:$C,0))),"",INDEX('Policy Characteristics'!I:I,MATCH($C1660,'Policy Characteristics'!$C:$C,0)))</f>
        <v>% reduction in BAU subsidies</v>
      </c>
      <c r="P1660" s="354"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60" s="354" t="str">
        <f>IF(ISBLANK(INDEX('Policy Characteristics'!K:K,MATCH($C1660,'Policy Characteristics'!$C:$C,0))),"",INDEX('Policy Characteristics'!K:K,MATCH($C1660,'Policy Characteristics'!$C:$C,0)))</f>
        <v>fuels.html#end-subsidies</v>
      </c>
      <c r="R1660" s="354" t="str">
        <f>IF(ISBLANK(INDEX('Policy Characteristics'!L:L,MATCH($C1660,'Policy Characteristics'!$C:$C,0))),"",INDEX('Policy Characteristics'!L:L,MATCH($C1660,'Policy Characteristics'!$C:$C,0)))</f>
        <v>end-existing-subsidies.html</v>
      </c>
    </row>
    <row r="1661" spans="1:18" s="354" customFormat="1" ht="19.899999999999999" customHeight="1">
      <c r="A1661" s="354" t="str">
        <f>IF(ISBLANK(INDEX('Policy Characteristics'!A:A,MATCH($C1661,'Policy Characteristics'!$C:$C,0))),"",INDEX('Policy Characteristics'!A:A,MATCH($C1661,'Policy Characteristics'!$C:$C,0)))</f>
        <v>Cross-Sector</v>
      </c>
      <c r="B1661" s="366" t="str">
        <f>IF(ISBLANK(INDEX('Policy Characteristics'!B:B,MATCH($C1661,'Policy Characteristics'!$C:$C,0))),"",INDEX('Policy Characteristics'!B:B,MATCH($C1661,'Policy Characteristics'!$C:$C,0)))</f>
        <v>End Existing Subsidies</v>
      </c>
      <c r="C1661" s="354" t="str">
        <f t="shared" si="62"/>
        <v>Percent Reduction in BAU Subsidies</v>
      </c>
      <c r="D1661" s="253" t="s">
        <v>914</v>
      </c>
      <c r="E1661" s="253"/>
      <c r="F1661" s="253" t="s">
        <v>915</v>
      </c>
      <c r="G1661" s="253"/>
      <c r="H1661" s="18">
        <v>710</v>
      </c>
      <c r="I1661" s="367" t="s">
        <v>680</v>
      </c>
      <c r="J1661" s="368" t="str">
        <f>IF(ISBLANK(INDEX('Policy Characteristics'!D:D,MATCH($C1661,'Policy Characteristics'!$C:$C,0))),"",INDEX('Policy Characteristics'!D:D,MATCH($C1661,'Policy Characteristics'!$C:$C,0)))</f>
        <v>End Existing Subsidies</v>
      </c>
      <c r="K1661" s="354" t="str">
        <f>IF(ISBLANK(INDEX('Policy Characteristics'!E:E,MATCH($C1661,'Policy Characteristics'!$C:$C,0))),"",INDEX('Policy Characteristics'!E:E,MATCH($C1661,'Policy Characteristics'!$C:$C,0)))</f>
        <v>cross reduce BAU subsidies</v>
      </c>
      <c r="L1661" s="222">
        <f>IF(ISBLANK(INDEX('Policy Characteristics'!F:F,MATCH($C1661,'Policy Characteristics'!$C:$C,0))),"",INDEX('Policy Characteristics'!F:F,MATCH($C1661,'Policy Characteristics'!$C:$C,0)))</f>
        <v>0</v>
      </c>
      <c r="M1661" s="222">
        <f>IF(ISBLANK(INDEX('Policy Characteristics'!G:G,MATCH($C1661,'Policy Characteristics'!$C:$C,0))),"",INDEX('Policy Characteristics'!G:G,MATCH($C1661,'Policy Characteristics'!$C:$C,0)))</f>
        <v>1</v>
      </c>
      <c r="N1661" s="222">
        <f>IF(ISBLANK(INDEX('Policy Characteristics'!H:H,MATCH($C1661,'Policy Characteristics'!$C:$C,0))),"",INDEX('Policy Characteristics'!H:H,MATCH($C1661,'Policy Characteristics'!$C:$C,0)))</f>
        <v>0.01</v>
      </c>
      <c r="O1661" s="354" t="str">
        <f>IF(ISBLANK(INDEX('Policy Characteristics'!I:I,MATCH($C1661,'Policy Characteristics'!$C:$C,0))),"",INDEX('Policy Characteristics'!I:I,MATCH($C1661,'Policy Characteristics'!$C:$C,0)))</f>
        <v>% reduction in BAU subsidies</v>
      </c>
      <c r="P1661" s="354"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61" s="354" t="str">
        <f>IF(ISBLANK(INDEX('Policy Characteristics'!K:K,MATCH($C1661,'Policy Characteristics'!$C:$C,0))),"",INDEX('Policy Characteristics'!K:K,MATCH($C1661,'Policy Characteristics'!$C:$C,0)))</f>
        <v>fuels.html#end-subsidies</v>
      </c>
      <c r="R1661" s="354" t="str">
        <f>IF(ISBLANK(INDEX('Policy Characteristics'!L:L,MATCH($C1661,'Policy Characteristics'!$C:$C,0))),"",INDEX('Policy Characteristics'!L:L,MATCH($C1661,'Policy Characteristics'!$C:$C,0)))</f>
        <v>end-existing-subsidies.html</v>
      </c>
    </row>
    <row r="1662" spans="1:18" s="354" customFormat="1" ht="19.899999999999999" customHeight="1">
      <c r="A1662" s="354" t="str">
        <f>IF(ISBLANK(INDEX('Policy Characteristics'!A:A,MATCH($C1662,'Policy Characteristics'!$C:$C,0))),"",INDEX('Policy Characteristics'!A:A,MATCH($C1662,'Policy Characteristics'!$C:$C,0)))</f>
        <v>Cross-Sector</v>
      </c>
      <c r="B1662" s="366" t="str">
        <f>IF(ISBLANK(INDEX('Policy Characteristics'!B:B,MATCH($C1662,'Policy Characteristics'!$C:$C,0))),"",INDEX('Policy Characteristics'!B:B,MATCH($C1662,'Policy Characteristics'!$C:$C,0)))</f>
        <v>End Existing Subsidies</v>
      </c>
      <c r="C1662" s="354" t="str">
        <f t="shared" si="62"/>
        <v>Percent Reduction in BAU Subsidies</v>
      </c>
      <c r="D1662" s="253" t="s">
        <v>948</v>
      </c>
      <c r="E1662" s="253"/>
      <c r="F1662" s="253" t="s">
        <v>949</v>
      </c>
      <c r="G1662" s="253"/>
      <c r="H1662" s="18">
        <v>711</v>
      </c>
      <c r="I1662" s="367" t="s">
        <v>680</v>
      </c>
      <c r="J1662" s="368" t="str">
        <f>IF(ISBLANK(INDEX('Policy Characteristics'!D:D,MATCH($C1662,'Policy Characteristics'!$C:$C,0))),"",INDEX('Policy Characteristics'!D:D,MATCH($C1662,'Policy Characteristics'!$C:$C,0)))</f>
        <v>End Existing Subsidies</v>
      </c>
      <c r="K1662" s="354" t="str">
        <f>IF(ISBLANK(INDEX('Policy Characteristics'!E:E,MATCH($C1662,'Policy Characteristics'!$C:$C,0))),"",INDEX('Policy Characteristics'!E:E,MATCH($C1662,'Policy Characteristics'!$C:$C,0)))</f>
        <v>cross reduce BAU subsidies</v>
      </c>
      <c r="L1662" s="222">
        <f>IF(ISBLANK(INDEX('Policy Characteristics'!F:F,MATCH($C1662,'Policy Characteristics'!$C:$C,0))),"",INDEX('Policy Characteristics'!F:F,MATCH($C1662,'Policy Characteristics'!$C:$C,0)))</f>
        <v>0</v>
      </c>
      <c r="M1662" s="222">
        <f>IF(ISBLANK(INDEX('Policy Characteristics'!G:G,MATCH($C1662,'Policy Characteristics'!$C:$C,0))),"",INDEX('Policy Characteristics'!G:G,MATCH($C1662,'Policy Characteristics'!$C:$C,0)))</f>
        <v>1</v>
      </c>
      <c r="N1662" s="222">
        <f>IF(ISBLANK(INDEX('Policy Characteristics'!H:H,MATCH($C1662,'Policy Characteristics'!$C:$C,0))),"",INDEX('Policy Characteristics'!H:H,MATCH($C1662,'Policy Characteristics'!$C:$C,0)))</f>
        <v>0.01</v>
      </c>
      <c r="O1662" s="354" t="str">
        <f>IF(ISBLANK(INDEX('Policy Characteristics'!I:I,MATCH($C1662,'Policy Characteristics'!$C:$C,0))),"",INDEX('Policy Characteristics'!I:I,MATCH($C1662,'Policy Characteristics'!$C:$C,0)))</f>
        <v>% reduction in BAU subsidies</v>
      </c>
      <c r="P1662" s="354"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62" s="354" t="str">
        <f>IF(ISBLANK(INDEX('Policy Characteristics'!K:K,MATCH($C1662,'Policy Characteristics'!$C:$C,0))),"",INDEX('Policy Characteristics'!K:K,MATCH($C1662,'Policy Characteristics'!$C:$C,0)))</f>
        <v>fuels.html#end-subsidies</v>
      </c>
      <c r="R1662" s="354" t="str">
        <f>IF(ISBLANK(INDEX('Policy Characteristics'!L:L,MATCH($C1662,'Policy Characteristics'!$C:$C,0))),"",INDEX('Policy Characteristics'!L:L,MATCH($C1662,'Policy Characteristics'!$C:$C,0)))</f>
        <v>end-existing-subsidies.html</v>
      </c>
    </row>
    <row r="1663" spans="1:18" s="354" customFormat="1" ht="19.899999999999999" customHeight="1">
      <c r="A1663" s="354" t="str">
        <f>IF(ISBLANK(INDEX('Policy Characteristics'!A:A,MATCH($C1663,'Policy Characteristics'!$C:$C,0))),"",INDEX('Policy Characteristics'!A:A,MATCH($C1663,'Policy Characteristics'!$C:$C,0)))</f>
        <v>Cross-Sector</v>
      </c>
      <c r="B1663" s="366" t="str">
        <f>IF(ISBLANK(INDEX('Policy Characteristics'!B:B,MATCH($C1663,'Policy Characteristics'!$C:$C,0))),"",INDEX('Policy Characteristics'!B:B,MATCH($C1663,'Policy Characteristics'!$C:$C,0)))</f>
        <v>End Existing Subsidies</v>
      </c>
      <c r="C1663" s="354" t="str">
        <f t="shared" si="62"/>
        <v>Percent Reduction in BAU Subsidies</v>
      </c>
      <c r="D1663" s="253" t="s">
        <v>950</v>
      </c>
      <c r="E1663" s="253"/>
      <c r="F1663" s="253" t="s">
        <v>755</v>
      </c>
      <c r="G1663" s="253"/>
      <c r="H1663" s="18">
        <v>712</v>
      </c>
      <c r="I1663" s="367" t="s">
        <v>670</v>
      </c>
      <c r="J1663" s="368" t="str">
        <f>IF(ISBLANK(INDEX('Policy Characteristics'!D:D,MATCH($C1663,'Policy Characteristics'!$C:$C,0))),"",INDEX('Policy Characteristics'!D:D,MATCH($C1663,'Policy Characteristics'!$C:$C,0)))</f>
        <v>End Existing Subsidies</v>
      </c>
      <c r="K1663" s="354" t="str">
        <f>IF(ISBLANK(INDEX('Policy Characteristics'!E:E,MATCH($C1663,'Policy Characteristics'!$C:$C,0))),"",INDEX('Policy Characteristics'!E:E,MATCH($C1663,'Policy Characteristics'!$C:$C,0)))</f>
        <v>cross reduce BAU subsidies</v>
      </c>
      <c r="L1663" s="222">
        <f>IF(ISBLANK(INDEX('Policy Characteristics'!F:F,MATCH($C1663,'Policy Characteristics'!$C:$C,0))),"",INDEX('Policy Characteristics'!F:F,MATCH($C1663,'Policy Characteristics'!$C:$C,0)))</f>
        <v>0</v>
      </c>
      <c r="M1663" s="222">
        <f>IF(ISBLANK(INDEX('Policy Characteristics'!G:G,MATCH($C1663,'Policy Characteristics'!$C:$C,0))),"",INDEX('Policy Characteristics'!G:G,MATCH($C1663,'Policy Characteristics'!$C:$C,0)))</f>
        <v>1</v>
      </c>
      <c r="N1663" s="222">
        <f>IF(ISBLANK(INDEX('Policy Characteristics'!H:H,MATCH($C1663,'Policy Characteristics'!$C:$C,0))),"",INDEX('Policy Characteristics'!H:H,MATCH($C1663,'Policy Characteristics'!$C:$C,0)))</f>
        <v>0.01</v>
      </c>
      <c r="O1663" s="354" t="str">
        <f>IF(ISBLANK(INDEX('Policy Characteristics'!I:I,MATCH($C1663,'Policy Characteristics'!$C:$C,0))),"",INDEX('Policy Characteristics'!I:I,MATCH($C1663,'Policy Characteristics'!$C:$C,0)))</f>
        <v>% reduction in BAU subsidies</v>
      </c>
      <c r="P1663" s="354"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63" s="354" t="str">
        <f>IF(ISBLANK(INDEX('Policy Characteristics'!K:K,MATCH($C1663,'Policy Characteristics'!$C:$C,0))),"",INDEX('Policy Characteristics'!K:K,MATCH($C1663,'Policy Characteristics'!$C:$C,0)))</f>
        <v>fuels.html#end-subsidies</v>
      </c>
      <c r="R1663" s="354" t="str">
        <f>IF(ISBLANK(INDEX('Policy Characteristics'!L:L,MATCH($C1663,'Policy Characteristics'!$C:$C,0))),"",INDEX('Policy Characteristics'!L:L,MATCH($C1663,'Policy Characteristics'!$C:$C,0)))</f>
        <v>end-existing-subsidies.html</v>
      </c>
    </row>
    <row r="1664" spans="1:18" s="354" customFormat="1" ht="19.899999999999999" customHeight="1">
      <c r="A1664" s="354" t="str">
        <f>IF(ISBLANK(INDEX('Policy Characteristics'!A:A,MATCH($C1664,'Policy Characteristics'!$C:$C,0))),"",INDEX('Policy Characteristics'!A:A,MATCH($C1664,'Policy Characteristics'!$C:$C,0)))</f>
        <v>Cross-Sector</v>
      </c>
      <c r="B1664" s="366" t="str">
        <f>IF(ISBLANK(INDEX('Policy Characteristics'!B:B,MATCH($C1664,'Policy Characteristics'!$C:$C,0))),"",INDEX('Policy Characteristics'!B:B,MATCH($C1664,'Policy Characteristics'!$C:$C,0)))</f>
        <v>End Existing Subsidies</v>
      </c>
      <c r="C1664" s="354" t="str">
        <f t="shared" si="62"/>
        <v>Percent Reduction in BAU Subsidies</v>
      </c>
      <c r="D1664" s="253" t="s">
        <v>916</v>
      </c>
      <c r="E1664" s="253"/>
      <c r="F1664" s="253" t="s">
        <v>761</v>
      </c>
      <c r="G1664" s="253"/>
      <c r="H1664" s="18">
        <v>713</v>
      </c>
      <c r="I1664" s="367" t="s">
        <v>680</v>
      </c>
      <c r="J1664" s="368" t="str">
        <f>IF(ISBLANK(INDEX('Policy Characteristics'!D:D,MATCH($C1664,'Policy Characteristics'!$C:$C,0))),"",INDEX('Policy Characteristics'!D:D,MATCH($C1664,'Policy Characteristics'!$C:$C,0)))</f>
        <v>End Existing Subsidies</v>
      </c>
      <c r="K1664" s="354" t="str">
        <f>IF(ISBLANK(INDEX('Policy Characteristics'!E:E,MATCH($C1664,'Policy Characteristics'!$C:$C,0))),"",INDEX('Policy Characteristics'!E:E,MATCH($C1664,'Policy Characteristics'!$C:$C,0)))</f>
        <v>cross reduce BAU subsidies</v>
      </c>
      <c r="L1664" s="222">
        <f>IF(ISBLANK(INDEX('Policy Characteristics'!F:F,MATCH($C1664,'Policy Characteristics'!$C:$C,0))),"",INDEX('Policy Characteristics'!F:F,MATCH($C1664,'Policy Characteristics'!$C:$C,0)))</f>
        <v>0</v>
      </c>
      <c r="M1664" s="222">
        <f>IF(ISBLANK(INDEX('Policy Characteristics'!G:G,MATCH($C1664,'Policy Characteristics'!$C:$C,0))),"",INDEX('Policy Characteristics'!G:G,MATCH($C1664,'Policy Characteristics'!$C:$C,0)))</f>
        <v>1</v>
      </c>
      <c r="N1664" s="222">
        <f>IF(ISBLANK(INDEX('Policy Characteristics'!H:H,MATCH($C1664,'Policy Characteristics'!$C:$C,0))),"",INDEX('Policy Characteristics'!H:H,MATCH($C1664,'Policy Characteristics'!$C:$C,0)))</f>
        <v>0.01</v>
      </c>
      <c r="O1664" s="354" t="str">
        <f>IF(ISBLANK(INDEX('Policy Characteristics'!I:I,MATCH($C1664,'Policy Characteristics'!$C:$C,0))),"",INDEX('Policy Characteristics'!I:I,MATCH($C1664,'Policy Characteristics'!$C:$C,0)))</f>
        <v>% reduction in BAU subsidies</v>
      </c>
      <c r="P1664" s="354"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64" s="354" t="str">
        <f>IF(ISBLANK(INDEX('Policy Characteristics'!K:K,MATCH($C1664,'Policy Characteristics'!$C:$C,0))),"",INDEX('Policy Characteristics'!K:K,MATCH($C1664,'Policy Characteristics'!$C:$C,0)))</f>
        <v>fuels.html#end-subsidies</v>
      </c>
      <c r="R1664" s="354" t="str">
        <f>IF(ISBLANK(INDEX('Policy Characteristics'!L:L,MATCH($C1664,'Policy Characteristics'!$C:$C,0))),"",INDEX('Policy Characteristics'!L:L,MATCH($C1664,'Policy Characteristics'!$C:$C,0)))</f>
        <v>end-existing-subsidies.html</v>
      </c>
    </row>
    <row r="1665" spans="1:18" s="354" customFormat="1" ht="19.899999999999999" customHeight="1">
      <c r="A1665" s="354" t="str">
        <f>IF(ISBLANK(INDEX('Policy Characteristics'!A:A,MATCH($C1665,'Policy Characteristics'!$C:$C,0))),"",INDEX('Policy Characteristics'!A:A,MATCH($C1665,'Policy Characteristics'!$C:$C,0)))</f>
        <v>Cross-Sector</v>
      </c>
      <c r="B1665" s="366" t="str">
        <f>IF(ISBLANK(INDEX('Policy Characteristics'!B:B,MATCH($C1665,'Policy Characteristics'!$C:$C,0))),"",INDEX('Policy Characteristics'!B:B,MATCH($C1665,'Policy Characteristics'!$C:$C,0)))</f>
        <v>End Existing Subsidies</v>
      </c>
      <c r="C1665" s="354" t="str">
        <f t="shared" si="62"/>
        <v>Percent Reduction in BAU Subsidies</v>
      </c>
      <c r="D1665" s="253" t="s">
        <v>917</v>
      </c>
      <c r="E1665" s="253"/>
      <c r="F1665" s="253" t="s">
        <v>765</v>
      </c>
      <c r="G1665" s="253"/>
      <c r="H1665" s="18">
        <v>714</v>
      </c>
      <c r="I1665" s="367" t="s">
        <v>680</v>
      </c>
      <c r="J1665" s="368" t="str">
        <f>IF(ISBLANK(INDEX('Policy Characteristics'!D:D,MATCH($C1665,'Policy Characteristics'!$C:$C,0))),"",INDEX('Policy Characteristics'!D:D,MATCH($C1665,'Policy Characteristics'!$C:$C,0)))</f>
        <v>End Existing Subsidies</v>
      </c>
      <c r="K1665" s="354" t="str">
        <f>IF(ISBLANK(INDEX('Policy Characteristics'!E:E,MATCH($C1665,'Policy Characteristics'!$C:$C,0))),"",INDEX('Policy Characteristics'!E:E,MATCH($C1665,'Policy Characteristics'!$C:$C,0)))</f>
        <v>cross reduce BAU subsidies</v>
      </c>
      <c r="L1665" s="222">
        <f>IF(ISBLANK(INDEX('Policy Characteristics'!F:F,MATCH($C1665,'Policy Characteristics'!$C:$C,0))),"",INDEX('Policy Characteristics'!F:F,MATCH($C1665,'Policy Characteristics'!$C:$C,0)))</f>
        <v>0</v>
      </c>
      <c r="M1665" s="222">
        <f>IF(ISBLANK(INDEX('Policy Characteristics'!G:G,MATCH($C1665,'Policy Characteristics'!$C:$C,0))),"",INDEX('Policy Characteristics'!G:G,MATCH($C1665,'Policy Characteristics'!$C:$C,0)))</f>
        <v>1</v>
      </c>
      <c r="N1665" s="222">
        <f>IF(ISBLANK(INDEX('Policy Characteristics'!H:H,MATCH($C1665,'Policy Characteristics'!$C:$C,0))),"",INDEX('Policy Characteristics'!H:H,MATCH($C1665,'Policy Characteristics'!$C:$C,0)))</f>
        <v>0.01</v>
      </c>
      <c r="O1665" s="354" t="str">
        <f>IF(ISBLANK(INDEX('Policy Characteristics'!I:I,MATCH($C1665,'Policy Characteristics'!$C:$C,0))),"",INDEX('Policy Characteristics'!I:I,MATCH($C1665,'Policy Characteristics'!$C:$C,0)))</f>
        <v>% reduction in BAU subsidies</v>
      </c>
      <c r="P1665" s="354"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65" s="354" t="str">
        <f>IF(ISBLANK(INDEX('Policy Characteristics'!K:K,MATCH($C1665,'Policy Characteristics'!$C:$C,0))),"",INDEX('Policy Characteristics'!K:K,MATCH($C1665,'Policy Characteristics'!$C:$C,0)))</f>
        <v>fuels.html#end-subsidies</v>
      </c>
      <c r="R1665" s="354" t="str">
        <f>IF(ISBLANK(INDEX('Policy Characteristics'!L:L,MATCH($C1665,'Policy Characteristics'!$C:$C,0))),"",INDEX('Policy Characteristics'!L:L,MATCH($C1665,'Policy Characteristics'!$C:$C,0)))</f>
        <v>end-existing-subsidies.html</v>
      </c>
    </row>
    <row r="1666" spans="1:18" s="354" customFormat="1" ht="19.899999999999999" customHeight="1">
      <c r="A1666" s="354" t="str">
        <f>IF(ISBLANK(INDEX('Policy Characteristics'!A:A,MATCH($C1666,'Policy Characteristics'!$C:$C,0))),"",INDEX('Policy Characteristics'!A:A,MATCH($C1666,'Policy Characteristics'!$C:$C,0)))</f>
        <v>Cross-Sector</v>
      </c>
      <c r="B1666" s="366" t="str">
        <f>IF(ISBLANK(INDEX('Policy Characteristics'!B:B,MATCH($C1666,'Policy Characteristics'!$C:$C,0))),"",INDEX('Policy Characteristics'!B:B,MATCH($C1666,'Policy Characteristics'!$C:$C,0)))</f>
        <v>End Existing Subsidies</v>
      </c>
      <c r="C1666" s="354" t="str">
        <f t="shared" ref="C1666" si="63">C$1649</f>
        <v>Percent Reduction in BAU Subsidies</v>
      </c>
      <c r="D1666" s="253" t="s">
        <v>918</v>
      </c>
      <c r="E1666" s="253"/>
      <c r="F1666" s="253" t="s">
        <v>919</v>
      </c>
      <c r="G1666" s="253"/>
      <c r="H1666" s="18">
        <v>715</v>
      </c>
      <c r="I1666" s="367" t="s">
        <v>680</v>
      </c>
      <c r="J1666" s="368" t="str">
        <f>IF(ISBLANK(INDEX('Policy Characteristics'!D:D,MATCH($C1666,'Policy Characteristics'!$C:$C,0))),"",INDEX('Policy Characteristics'!D:D,MATCH($C1666,'Policy Characteristics'!$C:$C,0)))</f>
        <v>End Existing Subsidies</v>
      </c>
      <c r="K1666" s="354" t="str">
        <f>IF(ISBLANK(INDEX('Policy Characteristics'!E:E,MATCH($C1666,'Policy Characteristics'!$C:$C,0))),"",INDEX('Policy Characteristics'!E:E,MATCH($C1666,'Policy Characteristics'!$C:$C,0)))</f>
        <v>cross reduce BAU subsidies</v>
      </c>
      <c r="L1666" s="222">
        <f>IF(ISBLANK(INDEX('Policy Characteristics'!F:F,MATCH($C1666,'Policy Characteristics'!$C:$C,0))),"",INDEX('Policy Characteristics'!F:F,MATCH($C1666,'Policy Characteristics'!$C:$C,0)))</f>
        <v>0</v>
      </c>
      <c r="M1666" s="222">
        <f>IF(ISBLANK(INDEX('Policy Characteristics'!G:G,MATCH($C1666,'Policy Characteristics'!$C:$C,0))),"",INDEX('Policy Characteristics'!G:G,MATCH($C1666,'Policy Characteristics'!$C:$C,0)))</f>
        <v>1</v>
      </c>
      <c r="N1666" s="222">
        <f>IF(ISBLANK(INDEX('Policy Characteristics'!H:H,MATCH($C1666,'Policy Characteristics'!$C:$C,0))),"",INDEX('Policy Characteristics'!H:H,MATCH($C1666,'Policy Characteristics'!$C:$C,0)))</f>
        <v>0.01</v>
      </c>
      <c r="O1666" s="354" t="str">
        <f>IF(ISBLANK(INDEX('Policy Characteristics'!I:I,MATCH($C1666,'Policy Characteristics'!$C:$C,0))),"",INDEX('Policy Characteristics'!I:I,MATCH($C1666,'Policy Characteristics'!$C:$C,0)))</f>
        <v>% reduction in BAU subsidies</v>
      </c>
      <c r="P1666" s="354"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66" s="354" t="str">
        <f>IF(ISBLANK(INDEX('Policy Characteristics'!K:K,MATCH($C1666,'Policy Characteristics'!$C:$C,0))),"",INDEX('Policy Characteristics'!K:K,MATCH($C1666,'Policy Characteristics'!$C:$C,0)))</f>
        <v>fuels.html#end-subsidies</v>
      </c>
      <c r="R1666" s="354" t="str">
        <f>IF(ISBLANK(INDEX('Policy Characteristics'!L:L,MATCH($C1666,'Policy Characteristics'!$C:$C,0))),"",INDEX('Policy Characteristics'!L:L,MATCH($C1666,'Policy Characteristics'!$C:$C,0)))</f>
        <v>end-existing-subsidies.html</v>
      </c>
    </row>
    <row r="1667" spans="1:18" s="354" customFormat="1" ht="19.899999999999999" customHeight="1">
      <c r="A1667" s="354" t="str">
        <f>IF(ISBLANK(INDEX('Policy Characteristics'!A:A,MATCH($C1667,'Policy Characteristics'!$C:$C,0))),"",INDEX('Policy Characteristics'!A:A,MATCH($C1667,'Policy Characteristics'!$C:$C,0)))</f>
        <v>Cross-Sector</v>
      </c>
      <c r="B1667" s="366" t="str">
        <f>IF(ISBLANK(INDEX('Policy Characteristics'!B:B,MATCH($C1667,'Policy Characteristics'!$C:$C,0))),"",INDEX('Policy Characteristics'!B:B,MATCH($C1667,'Policy Characteristics'!$C:$C,0)))</f>
        <v>End Existing Subsidies</v>
      </c>
      <c r="C1667" s="354" t="str">
        <f t="shared" ref="C1667:C1669" si="64">C$1649</f>
        <v>Percent Reduction in BAU Subsidies</v>
      </c>
      <c r="D1667" s="253" t="s">
        <v>920</v>
      </c>
      <c r="E1667" s="253"/>
      <c r="F1667" s="253" t="s">
        <v>921</v>
      </c>
      <c r="G1667" s="253"/>
      <c r="H1667" s="18">
        <v>716</v>
      </c>
      <c r="I1667" s="367" t="s">
        <v>680</v>
      </c>
      <c r="J1667" s="368" t="str">
        <f>IF(ISBLANK(INDEX('Policy Characteristics'!D:D,MATCH($C1667,'Policy Characteristics'!$C:$C,0))),"",INDEX('Policy Characteristics'!D:D,MATCH($C1667,'Policy Characteristics'!$C:$C,0)))</f>
        <v>End Existing Subsidies</v>
      </c>
      <c r="K1667" s="354" t="str">
        <f>IF(ISBLANK(INDEX('Policy Characteristics'!E:E,MATCH($C1667,'Policy Characteristics'!$C:$C,0))),"",INDEX('Policy Characteristics'!E:E,MATCH($C1667,'Policy Characteristics'!$C:$C,0)))</f>
        <v>cross reduce BAU subsidies</v>
      </c>
      <c r="L1667" s="222">
        <f>IF(ISBLANK(INDEX('Policy Characteristics'!F:F,MATCH($C1667,'Policy Characteristics'!$C:$C,0))),"",INDEX('Policy Characteristics'!F:F,MATCH($C1667,'Policy Characteristics'!$C:$C,0)))</f>
        <v>0</v>
      </c>
      <c r="M1667" s="222">
        <f>IF(ISBLANK(INDEX('Policy Characteristics'!G:G,MATCH($C1667,'Policy Characteristics'!$C:$C,0))),"",INDEX('Policy Characteristics'!G:G,MATCH($C1667,'Policy Characteristics'!$C:$C,0)))</f>
        <v>1</v>
      </c>
      <c r="N1667" s="222">
        <f>IF(ISBLANK(INDEX('Policy Characteristics'!H:H,MATCH($C1667,'Policy Characteristics'!$C:$C,0))),"",INDEX('Policy Characteristics'!H:H,MATCH($C1667,'Policy Characteristics'!$C:$C,0)))</f>
        <v>0.01</v>
      </c>
      <c r="O1667" s="354" t="str">
        <f>IF(ISBLANK(INDEX('Policy Characteristics'!I:I,MATCH($C1667,'Policy Characteristics'!$C:$C,0))),"",INDEX('Policy Characteristics'!I:I,MATCH($C1667,'Policy Characteristics'!$C:$C,0)))</f>
        <v>% reduction in BAU subsidies</v>
      </c>
      <c r="P1667" s="354"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67" s="354" t="str">
        <f>IF(ISBLANK(INDEX('Policy Characteristics'!K:K,MATCH($C1667,'Policy Characteristics'!$C:$C,0))),"",INDEX('Policy Characteristics'!K:K,MATCH($C1667,'Policy Characteristics'!$C:$C,0)))</f>
        <v>fuels.html#end-subsidies</v>
      </c>
      <c r="R1667" s="354" t="str">
        <f>IF(ISBLANK(INDEX('Policy Characteristics'!L:L,MATCH($C1667,'Policy Characteristics'!$C:$C,0))),"",INDEX('Policy Characteristics'!L:L,MATCH($C1667,'Policy Characteristics'!$C:$C,0)))</f>
        <v>end-existing-subsidies.html</v>
      </c>
    </row>
    <row r="1668" spans="1:18" s="354" customFormat="1" ht="19.899999999999999" customHeight="1">
      <c r="A1668" s="354" t="str">
        <f>IF(ISBLANK(INDEX('Policy Characteristics'!A:A,MATCH($C1668,'Policy Characteristics'!$C:$C,0))),"",INDEX('Policy Characteristics'!A:A,MATCH($C1668,'Policy Characteristics'!$C:$C,0)))</f>
        <v>Cross-Sector</v>
      </c>
      <c r="B1668" s="366" t="str">
        <f>IF(ISBLANK(INDEX('Policy Characteristics'!B:B,MATCH($C1668,'Policy Characteristics'!$C:$C,0))),"",INDEX('Policy Characteristics'!B:B,MATCH($C1668,'Policy Characteristics'!$C:$C,0)))</f>
        <v>End Existing Subsidies</v>
      </c>
      <c r="C1668" s="354" t="str">
        <f t="shared" si="64"/>
        <v>Percent Reduction in BAU Subsidies</v>
      </c>
      <c r="D1668" s="253" t="s">
        <v>951</v>
      </c>
      <c r="E1668" s="253"/>
      <c r="F1668" s="253" t="s">
        <v>769</v>
      </c>
      <c r="G1668" s="253"/>
      <c r="H1668" s="18">
        <v>717</v>
      </c>
      <c r="I1668" s="367" t="s">
        <v>680</v>
      </c>
      <c r="J1668" s="368" t="str">
        <f>IF(ISBLANK(INDEX('Policy Characteristics'!D:D,MATCH($C1668,'Policy Characteristics'!$C:$C,0))),"",INDEX('Policy Characteristics'!D:D,MATCH($C1668,'Policy Characteristics'!$C:$C,0)))</f>
        <v>End Existing Subsidies</v>
      </c>
      <c r="K1668" s="354" t="str">
        <f>IF(ISBLANK(INDEX('Policy Characteristics'!E:E,MATCH($C1668,'Policy Characteristics'!$C:$C,0))),"",INDEX('Policy Characteristics'!E:E,MATCH($C1668,'Policy Characteristics'!$C:$C,0)))</f>
        <v>cross reduce BAU subsidies</v>
      </c>
      <c r="L1668" s="222">
        <f>IF(ISBLANK(INDEX('Policy Characteristics'!F:F,MATCH($C1668,'Policy Characteristics'!$C:$C,0))),"",INDEX('Policy Characteristics'!F:F,MATCH($C1668,'Policy Characteristics'!$C:$C,0)))</f>
        <v>0</v>
      </c>
      <c r="M1668" s="222">
        <f>IF(ISBLANK(INDEX('Policy Characteristics'!G:G,MATCH($C1668,'Policy Characteristics'!$C:$C,0))),"",INDEX('Policy Characteristics'!G:G,MATCH($C1668,'Policy Characteristics'!$C:$C,0)))</f>
        <v>1</v>
      </c>
      <c r="N1668" s="222">
        <f>IF(ISBLANK(INDEX('Policy Characteristics'!H:H,MATCH($C1668,'Policy Characteristics'!$C:$C,0))),"",INDEX('Policy Characteristics'!H:H,MATCH($C1668,'Policy Characteristics'!$C:$C,0)))</f>
        <v>0.01</v>
      </c>
      <c r="O1668" s="354" t="str">
        <f>IF(ISBLANK(INDEX('Policy Characteristics'!I:I,MATCH($C1668,'Policy Characteristics'!$C:$C,0))),"",INDEX('Policy Characteristics'!I:I,MATCH($C1668,'Policy Characteristics'!$C:$C,0)))</f>
        <v>% reduction in BAU subsidies</v>
      </c>
      <c r="P1668" s="354"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68" s="354" t="str">
        <f>IF(ISBLANK(INDEX('Policy Characteristics'!K:K,MATCH($C1668,'Policy Characteristics'!$C:$C,0))),"",INDEX('Policy Characteristics'!K:K,MATCH($C1668,'Policy Characteristics'!$C:$C,0)))</f>
        <v>fuels.html#end-subsidies</v>
      </c>
      <c r="R1668" s="354" t="str">
        <f>IF(ISBLANK(INDEX('Policy Characteristics'!L:L,MATCH($C1668,'Policy Characteristics'!$C:$C,0))),"",INDEX('Policy Characteristics'!L:L,MATCH($C1668,'Policy Characteristics'!$C:$C,0)))</f>
        <v>end-existing-subsidies.html</v>
      </c>
    </row>
    <row r="1669" spans="1:18" s="354" customFormat="1" ht="19.899999999999999" customHeight="1">
      <c r="A1669" s="354" t="str">
        <f>IF(ISBLANK(INDEX('Policy Characteristics'!A:A,MATCH($C1669,'Policy Characteristics'!$C:$C,0))),"",INDEX('Policy Characteristics'!A:A,MATCH($C1669,'Policy Characteristics'!$C:$C,0)))</f>
        <v>Cross-Sector</v>
      </c>
      <c r="B1669" s="366" t="str">
        <f>IF(ISBLANK(INDEX('Policy Characteristics'!B:B,MATCH($C1669,'Policy Characteristics'!$C:$C,0))),"",INDEX('Policy Characteristics'!B:B,MATCH($C1669,'Policy Characteristics'!$C:$C,0)))</f>
        <v>End Existing Subsidies</v>
      </c>
      <c r="C1669" s="354" t="str">
        <f t="shared" si="64"/>
        <v>Percent Reduction in BAU Subsidies</v>
      </c>
      <c r="D1669" s="253" t="s">
        <v>952</v>
      </c>
      <c r="E1669" s="253"/>
      <c r="F1669" s="253" t="s">
        <v>953</v>
      </c>
      <c r="G1669" s="253"/>
      <c r="H1669" s="18">
        <v>718</v>
      </c>
      <c r="I1669" s="367" t="s">
        <v>670</v>
      </c>
      <c r="J1669" s="368" t="str">
        <f>IF(ISBLANK(INDEX('Policy Characteristics'!D:D,MATCH($C1669,'Policy Characteristics'!$C:$C,0))),"",INDEX('Policy Characteristics'!D:D,MATCH($C1669,'Policy Characteristics'!$C:$C,0)))</f>
        <v>End Existing Subsidies</v>
      </c>
      <c r="K1669" s="354" t="str">
        <f>IF(ISBLANK(INDEX('Policy Characteristics'!E:E,MATCH($C1669,'Policy Characteristics'!$C:$C,0))),"",INDEX('Policy Characteristics'!E:E,MATCH($C1669,'Policy Characteristics'!$C:$C,0)))</f>
        <v>cross reduce BAU subsidies</v>
      </c>
      <c r="L1669" s="222">
        <f>IF(ISBLANK(INDEX('Policy Characteristics'!F:F,MATCH($C1669,'Policy Characteristics'!$C:$C,0))),"",INDEX('Policy Characteristics'!F:F,MATCH($C1669,'Policy Characteristics'!$C:$C,0)))</f>
        <v>0</v>
      </c>
      <c r="M1669" s="222">
        <f>IF(ISBLANK(INDEX('Policy Characteristics'!G:G,MATCH($C1669,'Policy Characteristics'!$C:$C,0))),"",INDEX('Policy Characteristics'!G:G,MATCH($C1669,'Policy Characteristics'!$C:$C,0)))</f>
        <v>1</v>
      </c>
      <c r="N1669" s="222">
        <f>IF(ISBLANK(INDEX('Policy Characteristics'!H:H,MATCH($C1669,'Policy Characteristics'!$C:$C,0))),"",INDEX('Policy Characteristics'!H:H,MATCH($C1669,'Policy Characteristics'!$C:$C,0)))</f>
        <v>0.01</v>
      </c>
      <c r="O1669" s="354" t="str">
        <f>IF(ISBLANK(INDEX('Policy Characteristics'!I:I,MATCH($C1669,'Policy Characteristics'!$C:$C,0))),"",INDEX('Policy Characteristics'!I:I,MATCH($C1669,'Policy Characteristics'!$C:$C,0)))</f>
        <v>% reduction in BAU subsidies</v>
      </c>
      <c r="P1669" s="354"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69" s="354" t="str">
        <f>IF(ISBLANK(INDEX('Policy Characteristics'!K:K,MATCH($C1669,'Policy Characteristics'!$C:$C,0))),"",INDEX('Policy Characteristics'!K:K,MATCH($C1669,'Policy Characteristics'!$C:$C,0)))</f>
        <v>fuels.html#end-subsidies</v>
      </c>
      <c r="R1669" s="354" t="str">
        <f>IF(ISBLANK(INDEX('Policy Characteristics'!L:L,MATCH($C1669,'Policy Characteristics'!$C:$C,0))),"",INDEX('Policy Characteristics'!L:L,MATCH($C1669,'Policy Characteristics'!$C:$C,0)))</f>
        <v>end-existing-subsidies.html</v>
      </c>
    </row>
    <row r="1670" spans="1:18" ht="19.899999999999999" customHeight="1">
      <c r="A1670" s="354" t="str">
        <f>IF(ISBLANK(INDEX('Policy Characteristics'!A:A,MATCH($C1670,'Policy Characteristics'!$C:$C,0))),"",INDEX('Policy Characteristics'!A:A,MATCH($C1670,'Policy Characteristics'!$C:$C,0)))</f>
        <v>Cross-Sector</v>
      </c>
      <c r="B1670" s="366" t="str">
        <f>IF(ISBLANK(INDEX('Policy Characteristics'!B:B,MATCH($C1670,'Policy Characteristics'!$C:$C,0))),"",INDEX('Policy Characteristics'!B:B,MATCH($C1670,'Policy Characteristics'!$C:$C,0)))</f>
        <v>Exempt Non-CO2 Emissions from C Tax</v>
      </c>
      <c r="C1670" t="s">
        <v>540</v>
      </c>
      <c r="D1670" s="253"/>
      <c r="E1670" s="253"/>
      <c r="F1670" s="253"/>
      <c r="G1670" s="253"/>
      <c r="H1670" s="18">
        <v>719</v>
      </c>
      <c r="I1670" s="367" t="s">
        <v>680</v>
      </c>
      <c r="J1670" s="368" t="str">
        <f>IF(ISBLANK(INDEX('Policy Characteristics'!D:D,MATCH($C1670,'Policy Characteristics'!$C:$C,0))),"",INDEX('Policy Characteristics'!D:D,MATCH($C1670,'Policy Characteristics'!$C:$C,0)))</f>
        <v/>
      </c>
      <c r="K1670" s="354" t="str">
        <f>IF(ISBLANK(INDEX('Policy Characteristics'!E:E,MATCH($C1670,'Policy Characteristics'!$C:$C,0))),"",INDEX('Policy Characteristics'!E:E,MATCH($C1670,'Policy Characteristics'!$C:$C,0)))</f>
        <v>cross toggle whether carbon tax affects non CO2 emissions</v>
      </c>
      <c r="L1670" s="354">
        <f>IF(ISBLANK(INDEX('Policy Characteristics'!F:F,MATCH($C1670,'Policy Characteristics'!$C:$C,0))),"",INDEX('Policy Characteristics'!F:F,MATCH($C1670,'Policy Characteristics'!$C:$C,0)))</f>
        <v>0</v>
      </c>
      <c r="M1670" s="354">
        <f>IF(ISBLANK(INDEX('Policy Characteristics'!G:G,MATCH($C1670,'Policy Characteristics'!$C:$C,0))),"",INDEX('Policy Characteristics'!G:G,MATCH($C1670,'Policy Characteristics'!$C:$C,0)))</f>
        <v>1</v>
      </c>
      <c r="N1670" s="354">
        <f>IF(ISBLANK(INDEX('Policy Characteristics'!H:H,MATCH($C1670,'Policy Characteristics'!$C:$C,0))),"",INDEX('Policy Characteristics'!H:H,MATCH($C1670,'Policy Characteristics'!$C:$C,0)))</f>
        <v>1</v>
      </c>
      <c r="O1670" s="354" t="str">
        <f>IF(ISBLANK(INDEX('Policy Characteristics'!I:I,MATCH($C1670,'Policy Characteristics'!$C:$C,0))),"",INDEX('Policy Characteristics'!I:I,MATCH($C1670,'Policy Characteristics'!$C:$C,0)))</f>
        <v>on/off</v>
      </c>
      <c r="P1670" s="354" t="str">
        <f>IF(ISBLANK(INDEX('Policy Characteristics'!J:J,MATCH($C1670,'Policy Characteristics'!$C:$C,0))),"",INDEX('Policy Characteristics'!J:J,MATCH($C1670,'Policy Characteristics'!$C:$C,0)))</f>
        <v>**Description:** By default, the carbon tax applies to CO2 and non-CO2 emissions. This policy exempts non-CO2 emissions, meaning the carbon tax will only apply to CO2 emissions.</v>
      </c>
      <c r="Q1670" s="354" t="str">
        <f>IF(ISBLANK(INDEX('Policy Characteristics'!K:K,MATCH($C1670,'Policy Characteristics'!$C:$C,0))),"",INDEX('Policy Characteristics'!K:K,MATCH($C1670,'Policy Characteristics'!$C:$C,0)))</f>
        <v>fuels.html#carbon-tax</v>
      </c>
      <c r="R1670" s="354" t="str">
        <f>IF(ISBLANK(INDEX('Policy Characteristics'!L:L,MATCH($C1670,'Policy Characteristics'!$C:$C,0))),"",INDEX('Policy Characteristics'!L:L,MATCH($C1670,'Policy Characteristics'!$C:$C,0)))</f>
        <v>carbon-tax.html</v>
      </c>
    </row>
    <row r="1671" spans="1:18" ht="19.899999999999999" customHeight="1">
      <c r="A1671" s="354" t="str">
        <f>IF(ISBLANK(INDEX('Policy Characteristics'!A:A,MATCH($C1671,'Policy Characteristics'!$C:$C,0))),"",INDEX('Policy Characteristics'!A:A,MATCH($C1671,'Policy Characteristics'!$C:$C,0)))</f>
        <v>Cross-Sector</v>
      </c>
      <c r="B1671" s="366" t="str">
        <f>IF(ISBLANK(INDEX('Policy Characteristics'!B:B,MATCH($C1671,'Policy Characteristics'!$C:$C,0))),"",INDEX('Policy Characteristics'!B:B,MATCH($C1671,'Policy Characteristics'!$C:$C,0)))</f>
        <v>Exempt Process Emissions from C Tax</v>
      </c>
      <c r="C1671" t="s">
        <v>544</v>
      </c>
      <c r="D1671" s="253" t="s">
        <v>784</v>
      </c>
      <c r="E1671" s="253"/>
      <c r="F1671" t="s">
        <v>785</v>
      </c>
      <c r="G1671" s="253"/>
      <c r="H1671" s="18">
        <v>1628</v>
      </c>
      <c r="I1671" s="367" t="s">
        <v>670</v>
      </c>
      <c r="J1671" s="368" t="str">
        <f>IF(ISBLANK(INDEX('Policy Characteristics'!D:D,MATCH($C1671,'Policy Characteristics'!$C:$C,0))),"",INDEX('Policy Characteristics'!D:D,MATCH($C1671,'Policy Characteristics'!$C:$C,0)))</f>
        <v/>
      </c>
      <c r="K1671" s="354" t="str">
        <f>IF(ISBLANK(INDEX('Policy Characteristics'!E:E,MATCH($C1671,'Policy Characteristics'!$C:$C,0))),"",INDEX('Policy Characteristics'!E:E,MATCH($C1671,'Policy Characteristics'!$C:$C,0)))</f>
        <v>cross toggle whether carbon tax affects process emissions</v>
      </c>
      <c r="L1671" s="354">
        <f>IF(ISBLANK(INDEX('Policy Characteristics'!F:F,MATCH($C1671,'Policy Characteristics'!$C:$C,0))),"",INDEX('Policy Characteristics'!F:F,MATCH($C1671,'Policy Characteristics'!$C:$C,0)))</f>
        <v>0</v>
      </c>
      <c r="M1671" s="354">
        <f>IF(ISBLANK(INDEX('Policy Characteristics'!G:G,MATCH($C1671,'Policy Characteristics'!$C:$C,0))),"",INDEX('Policy Characteristics'!G:G,MATCH($C1671,'Policy Characteristics'!$C:$C,0)))</f>
        <v>1</v>
      </c>
      <c r="N1671" s="354">
        <f>IF(ISBLANK(INDEX('Policy Characteristics'!H:H,MATCH($C1671,'Policy Characteristics'!$C:$C,0))),"",INDEX('Policy Characteristics'!H:H,MATCH($C1671,'Policy Characteristics'!$C:$C,0)))</f>
        <v>1</v>
      </c>
      <c r="O1671" s="354" t="str">
        <f>IF(ISBLANK(INDEX('Policy Characteristics'!I:I,MATCH($C1671,'Policy Characteristics'!$C:$C,0))),"",INDEX('Policy Characteristics'!I:I,MATCH($C1671,'Policy Characteristics'!$C:$C,0)))</f>
        <v>on/off</v>
      </c>
      <c r="P1671" s="354" t="str">
        <f>IF(ISBLANK(INDEX('Policy Characteristics'!J:J,MATCH($C1671,'Policy Characteristics'!$C:$C,0))),"",INDEX('Policy Characteristics'!J:J,MATCH($C1671,'Policy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1" s="354" t="str">
        <f>IF(ISBLANK(INDEX('Policy Characteristics'!K:K,MATCH($C1671,'Policy Characteristics'!$C:$C,0))),"",INDEX('Policy Characteristics'!K:K,MATCH($C1671,'Policy Characteristics'!$C:$C,0)))</f>
        <v>fuels.html#carbon-tax</v>
      </c>
      <c r="R1671" s="354" t="str">
        <f>IF(ISBLANK(INDEX('Policy Characteristics'!L:L,MATCH($C1671,'Policy Characteristics'!$C:$C,0))),"",INDEX('Policy Characteristics'!L:L,MATCH($C1671,'Policy Characteristics'!$C:$C,0)))</f>
        <v>carbon-tax.html</v>
      </c>
    </row>
    <row r="1672" spans="1:18" ht="19.899999999999999" customHeight="1">
      <c r="A1672" s="354" t="str">
        <f>IF(ISBLANK(INDEX('Policy Characteristics'!A:A,MATCH($C1672,'Policy Characteristics'!$C:$C,0))),"",INDEX('Policy Characteristics'!A:A,MATCH($C1672,'Policy Characteristics'!$C:$C,0)))</f>
        <v>Cross-Sector</v>
      </c>
      <c r="B1672" s="366" t="str">
        <f>IF(ISBLANK(INDEX('Policy Characteristics'!B:B,MATCH($C1672,'Policy Characteristics'!$C:$C,0))),"",INDEX('Policy Characteristics'!B:B,MATCH($C1672,'Policy Characteristics'!$C:$C,0)))</f>
        <v>Exempt Process Emissions from C Tax</v>
      </c>
      <c r="C1672" s="354" t="str">
        <f>C$1671</f>
        <v>BEPEfCT Boolean Exempt Process Emissions from Carbon Tax</v>
      </c>
      <c r="D1672" s="253" t="s">
        <v>786</v>
      </c>
      <c r="E1672" s="253"/>
      <c r="F1672" t="s">
        <v>787</v>
      </c>
      <c r="G1672" s="253"/>
      <c r="H1672" s="18">
        <v>1629</v>
      </c>
      <c r="I1672" s="367" t="s">
        <v>670</v>
      </c>
      <c r="J1672" s="368" t="str">
        <f>IF(ISBLANK(INDEX('Policy Characteristics'!D:D,MATCH($C1672,'Policy Characteristics'!$C:$C,0))),"",INDEX('Policy Characteristics'!D:D,MATCH($C1672,'Policy Characteristics'!$C:$C,0)))</f>
        <v/>
      </c>
      <c r="K1672" s="354" t="str">
        <f>IF(ISBLANK(INDEX('Policy Characteristics'!E:E,MATCH($C1672,'Policy Characteristics'!$C:$C,0))),"",INDEX('Policy Characteristics'!E:E,MATCH($C1672,'Policy Characteristics'!$C:$C,0)))</f>
        <v>cross toggle whether carbon tax affects process emissions</v>
      </c>
      <c r="L1672" s="354">
        <f>IF(ISBLANK(INDEX('Policy Characteristics'!F:F,MATCH($C1672,'Policy Characteristics'!$C:$C,0))),"",INDEX('Policy Characteristics'!F:F,MATCH($C1672,'Policy Characteristics'!$C:$C,0)))</f>
        <v>0</v>
      </c>
      <c r="M1672" s="354">
        <f>IF(ISBLANK(INDEX('Policy Characteristics'!G:G,MATCH($C1672,'Policy Characteristics'!$C:$C,0))),"",INDEX('Policy Characteristics'!G:G,MATCH($C1672,'Policy Characteristics'!$C:$C,0)))</f>
        <v>1</v>
      </c>
      <c r="N1672" s="354">
        <f>IF(ISBLANK(INDEX('Policy Characteristics'!H:H,MATCH($C1672,'Policy Characteristics'!$C:$C,0))),"",INDEX('Policy Characteristics'!H:H,MATCH($C1672,'Policy Characteristics'!$C:$C,0)))</f>
        <v>1</v>
      </c>
      <c r="O1672" s="354" t="str">
        <f>IF(ISBLANK(INDEX('Policy Characteristics'!I:I,MATCH($C1672,'Policy Characteristics'!$C:$C,0))),"",INDEX('Policy Characteristics'!I:I,MATCH($C1672,'Policy Characteristics'!$C:$C,0)))</f>
        <v>on/off</v>
      </c>
      <c r="P1672" s="354" t="str">
        <f>IF(ISBLANK(INDEX('Policy Characteristics'!J:J,MATCH($C1672,'Policy Characteristics'!$C:$C,0))),"",INDEX('Policy Characteristics'!J:J,MATCH($C1672,'Policy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2" s="354" t="str">
        <f>IF(ISBLANK(INDEX('Policy Characteristics'!K:K,MATCH($C1672,'Policy Characteristics'!$C:$C,0))),"",INDEX('Policy Characteristics'!K:K,MATCH($C1672,'Policy Characteristics'!$C:$C,0)))</f>
        <v>fuels.html#carbon-tax</v>
      </c>
      <c r="R1672" s="354" t="str">
        <f>IF(ISBLANK(INDEX('Policy Characteristics'!L:L,MATCH($C1672,'Policy Characteristics'!$C:$C,0))),"",INDEX('Policy Characteristics'!L:L,MATCH($C1672,'Policy Characteristics'!$C:$C,0)))</f>
        <v>carbon-tax.html</v>
      </c>
    </row>
    <row r="1673" spans="1:18" ht="19.899999999999999" customHeight="1">
      <c r="A1673" s="354" t="str">
        <f>IF(ISBLANK(INDEX('Policy Characteristics'!A:A,MATCH($C1673,'Policy Characteristics'!$C:$C,0))),"",INDEX('Policy Characteristics'!A:A,MATCH($C1673,'Policy Characteristics'!$C:$C,0)))</f>
        <v>Cross-Sector</v>
      </c>
      <c r="B1673" s="366" t="str">
        <f>IF(ISBLANK(INDEX('Policy Characteristics'!B:B,MATCH($C1673,'Policy Characteristics'!$C:$C,0))),"",INDEX('Policy Characteristics'!B:B,MATCH($C1673,'Policy Characteristics'!$C:$C,0)))</f>
        <v>Exempt Process Emissions from C Tax</v>
      </c>
      <c r="C1673" s="354" t="str">
        <f t="shared" ref="C1673:C1695" si="65">C$1671</f>
        <v>BEPEfCT Boolean Exempt Process Emissions from Carbon Tax</v>
      </c>
      <c r="D1673" s="253" t="s">
        <v>788</v>
      </c>
      <c r="E1673" s="253"/>
      <c r="F1673" t="s">
        <v>789</v>
      </c>
      <c r="G1673" s="253"/>
      <c r="H1673" s="18">
        <v>1630</v>
      </c>
      <c r="I1673" s="367" t="s">
        <v>670</v>
      </c>
      <c r="J1673" s="368" t="str">
        <f>IF(ISBLANK(INDEX('Policy Characteristics'!D:D,MATCH($C1673,'Policy Characteristics'!$C:$C,0))),"",INDEX('Policy Characteristics'!D:D,MATCH($C1673,'Policy Characteristics'!$C:$C,0)))</f>
        <v/>
      </c>
      <c r="K1673" s="354" t="str">
        <f>IF(ISBLANK(INDEX('Policy Characteristics'!E:E,MATCH($C1673,'Policy Characteristics'!$C:$C,0))),"",INDEX('Policy Characteristics'!E:E,MATCH($C1673,'Policy Characteristics'!$C:$C,0)))</f>
        <v>cross toggle whether carbon tax affects process emissions</v>
      </c>
      <c r="L1673" s="354">
        <f>IF(ISBLANK(INDEX('Policy Characteristics'!F:F,MATCH($C1673,'Policy Characteristics'!$C:$C,0))),"",INDEX('Policy Characteristics'!F:F,MATCH($C1673,'Policy Characteristics'!$C:$C,0)))</f>
        <v>0</v>
      </c>
      <c r="M1673" s="354">
        <f>IF(ISBLANK(INDEX('Policy Characteristics'!G:G,MATCH($C1673,'Policy Characteristics'!$C:$C,0))),"",INDEX('Policy Characteristics'!G:G,MATCH($C1673,'Policy Characteristics'!$C:$C,0)))</f>
        <v>1</v>
      </c>
      <c r="N1673" s="354">
        <f>IF(ISBLANK(INDEX('Policy Characteristics'!H:H,MATCH($C1673,'Policy Characteristics'!$C:$C,0))),"",INDEX('Policy Characteristics'!H:H,MATCH($C1673,'Policy Characteristics'!$C:$C,0)))</f>
        <v>1</v>
      </c>
      <c r="O1673" s="354" t="str">
        <f>IF(ISBLANK(INDEX('Policy Characteristics'!I:I,MATCH($C1673,'Policy Characteristics'!$C:$C,0))),"",INDEX('Policy Characteristics'!I:I,MATCH($C1673,'Policy Characteristics'!$C:$C,0)))</f>
        <v>on/off</v>
      </c>
      <c r="P1673" s="354" t="str">
        <f>IF(ISBLANK(INDEX('Policy Characteristics'!J:J,MATCH($C1673,'Policy Characteristics'!$C:$C,0))),"",INDEX('Policy Characteristics'!J:J,MATCH($C1673,'Policy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3" s="354" t="str">
        <f>IF(ISBLANK(INDEX('Policy Characteristics'!K:K,MATCH($C1673,'Policy Characteristics'!$C:$C,0))),"",INDEX('Policy Characteristics'!K:K,MATCH($C1673,'Policy Characteristics'!$C:$C,0)))</f>
        <v>fuels.html#carbon-tax</v>
      </c>
      <c r="R1673" s="354" t="str">
        <f>IF(ISBLANK(INDEX('Policy Characteristics'!L:L,MATCH($C1673,'Policy Characteristics'!$C:$C,0))),"",INDEX('Policy Characteristics'!L:L,MATCH($C1673,'Policy Characteristics'!$C:$C,0)))</f>
        <v>carbon-tax.html</v>
      </c>
    </row>
    <row r="1674" spans="1:18" ht="19.899999999999999" customHeight="1">
      <c r="A1674" s="354" t="str">
        <f>IF(ISBLANK(INDEX('Policy Characteristics'!A:A,MATCH($C1674,'Policy Characteristics'!$C:$C,0))),"",INDEX('Policy Characteristics'!A:A,MATCH($C1674,'Policy Characteristics'!$C:$C,0)))</f>
        <v>Cross-Sector</v>
      </c>
      <c r="B1674" s="366" t="str">
        <f>IF(ISBLANK(INDEX('Policy Characteristics'!B:B,MATCH($C1674,'Policy Characteristics'!$C:$C,0))),"",INDEX('Policy Characteristics'!B:B,MATCH($C1674,'Policy Characteristics'!$C:$C,0)))</f>
        <v>Exempt Process Emissions from C Tax</v>
      </c>
      <c r="C1674" s="354" t="str">
        <f t="shared" si="65"/>
        <v>BEPEfCT Boolean Exempt Process Emissions from Carbon Tax</v>
      </c>
      <c r="D1674" s="253" t="s">
        <v>790</v>
      </c>
      <c r="E1674" s="253"/>
      <c r="F1674" t="s">
        <v>791</v>
      </c>
      <c r="G1674" s="253"/>
      <c r="H1674" s="18">
        <v>1631</v>
      </c>
      <c r="I1674" s="367" t="s">
        <v>680</v>
      </c>
      <c r="J1674" s="368" t="str">
        <f>IF(ISBLANK(INDEX('Policy Characteristics'!D:D,MATCH($C1674,'Policy Characteristics'!$C:$C,0))),"",INDEX('Policy Characteristics'!D:D,MATCH($C1674,'Policy Characteristics'!$C:$C,0)))</f>
        <v/>
      </c>
      <c r="K1674" s="354" t="str">
        <f>IF(ISBLANK(INDEX('Policy Characteristics'!E:E,MATCH($C1674,'Policy Characteristics'!$C:$C,0))),"",INDEX('Policy Characteristics'!E:E,MATCH($C1674,'Policy Characteristics'!$C:$C,0)))</f>
        <v>cross toggle whether carbon tax affects process emissions</v>
      </c>
      <c r="L1674" s="354">
        <f>IF(ISBLANK(INDEX('Policy Characteristics'!F:F,MATCH($C1674,'Policy Characteristics'!$C:$C,0))),"",INDEX('Policy Characteristics'!F:F,MATCH($C1674,'Policy Characteristics'!$C:$C,0)))</f>
        <v>0</v>
      </c>
      <c r="M1674" s="354">
        <f>IF(ISBLANK(INDEX('Policy Characteristics'!G:G,MATCH($C1674,'Policy Characteristics'!$C:$C,0))),"",INDEX('Policy Characteristics'!G:G,MATCH($C1674,'Policy Characteristics'!$C:$C,0)))</f>
        <v>1</v>
      </c>
      <c r="N1674" s="354">
        <f>IF(ISBLANK(INDEX('Policy Characteristics'!H:H,MATCH($C1674,'Policy Characteristics'!$C:$C,0))),"",INDEX('Policy Characteristics'!H:H,MATCH($C1674,'Policy Characteristics'!$C:$C,0)))</f>
        <v>1</v>
      </c>
      <c r="O1674" s="354" t="str">
        <f>IF(ISBLANK(INDEX('Policy Characteristics'!I:I,MATCH($C1674,'Policy Characteristics'!$C:$C,0))),"",INDEX('Policy Characteristics'!I:I,MATCH($C1674,'Policy Characteristics'!$C:$C,0)))</f>
        <v>on/off</v>
      </c>
      <c r="P1674" s="354" t="str">
        <f>IF(ISBLANK(INDEX('Policy Characteristics'!J:J,MATCH($C1674,'Policy Characteristics'!$C:$C,0))),"",INDEX('Policy Characteristics'!J:J,MATCH($C1674,'Policy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4" s="354" t="str">
        <f>IF(ISBLANK(INDEX('Policy Characteristics'!K:K,MATCH($C1674,'Policy Characteristics'!$C:$C,0))),"",INDEX('Policy Characteristics'!K:K,MATCH($C1674,'Policy Characteristics'!$C:$C,0)))</f>
        <v>fuels.html#carbon-tax</v>
      </c>
      <c r="R1674" s="354" t="str">
        <f>IF(ISBLANK(INDEX('Policy Characteristics'!L:L,MATCH($C1674,'Policy Characteristics'!$C:$C,0))),"",INDEX('Policy Characteristics'!L:L,MATCH($C1674,'Policy Characteristics'!$C:$C,0)))</f>
        <v>carbon-tax.html</v>
      </c>
    </row>
    <row r="1675" spans="1:18" ht="19.899999999999999" customHeight="1">
      <c r="A1675" s="354" t="str">
        <f>IF(ISBLANK(INDEX('Policy Characteristics'!A:A,MATCH($C1675,'Policy Characteristics'!$C:$C,0))),"",INDEX('Policy Characteristics'!A:A,MATCH($C1675,'Policy Characteristics'!$C:$C,0)))</f>
        <v>Cross-Sector</v>
      </c>
      <c r="B1675" s="366" t="str">
        <f>IF(ISBLANK(INDEX('Policy Characteristics'!B:B,MATCH($C1675,'Policy Characteristics'!$C:$C,0))),"",INDEX('Policy Characteristics'!B:B,MATCH($C1675,'Policy Characteristics'!$C:$C,0)))</f>
        <v>Exempt Process Emissions from C Tax</v>
      </c>
      <c r="C1675" s="354" t="str">
        <f t="shared" si="65"/>
        <v>BEPEfCT Boolean Exempt Process Emissions from Carbon Tax</v>
      </c>
      <c r="D1675" s="253" t="s">
        <v>792</v>
      </c>
      <c r="E1675" s="253"/>
      <c r="F1675" t="s">
        <v>793</v>
      </c>
      <c r="G1675" s="253"/>
      <c r="H1675" s="18">
        <v>1632</v>
      </c>
      <c r="I1675" s="367" t="s">
        <v>680</v>
      </c>
      <c r="J1675" s="368" t="str">
        <f>IF(ISBLANK(INDEX('Policy Characteristics'!D:D,MATCH($C1675,'Policy Characteristics'!$C:$C,0))),"",INDEX('Policy Characteristics'!D:D,MATCH($C1675,'Policy Characteristics'!$C:$C,0)))</f>
        <v/>
      </c>
      <c r="K1675" s="354" t="str">
        <f>IF(ISBLANK(INDEX('Policy Characteristics'!E:E,MATCH($C1675,'Policy Characteristics'!$C:$C,0))),"",INDEX('Policy Characteristics'!E:E,MATCH($C1675,'Policy Characteristics'!$C:$C,0)))</f>
        <v>cross toggle whether carbon tax affects process emissions</v>
      </c>
      <c r="L1675" s="354">
        <f>IF(ISBLANK(INDEX('Policy Characteristics'!F:F,MATCH($C1675,'Policy Characteristics'!$C:$C,0))),"",INDEX('Policy Characteristics'!F:F,MATCH($C1675,'Policy Characteristics'!$C:$C,0)))</f>
        <v>0</v>
      </c>
      <c r="M1675" s="354">
        <f>IF(ISBLANK(INDEX('Policy Characteristics'!G:G,MATCH($C1675,'Policy Characteristics'!$C:$C,0))),"",INDEX('Policy Characteristics'!G:G,MATCH($C1675,'Policy Characteristics'!$C:$C,0)))</f>
        <v>1</v>
      </c>
      <c r="N1675" s="354">
        <f>IF(ISBLANK(INDEX('Policy Characteristics'!H:H,MATCH($C1675,'Policy Characteristics'!$C:$C,0))),"",INDEX('Policy Characteristics'!H:H,MATCH($C1675,'Policy Characteristics'!$C:$C,0)))</f>
        <v>1</v>
      </c>
      <c r="O1675" s="354" t="str">
        <f>IF(ISBLANK(INDEX('Policy Characteristics'!I:I,MATCH($C1675,'Policy Characteristics'!$C:$C,0))),"",INDEX('Policy Characteristics'!I:I,MATCH($C1675,'Policy Characteristics'!$C:$C,0)))</f>
        <v>on/off</v>
      </c>
      <c r="P1675" s="354"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354" t="str">
        <f>IF(ISBLANK(INDEX('Policy Characteristics'!K:K,MATCH($C1675,'Policy Characteristics'!$C:$C,0))),"",INDEX('Policy Characteristics'!K:K,MATCH($C1675,'Policy Characteristics'!$C:$C,0)))</f>
        <v>fuels.html#carbon-tax</v>
      </c>
      <c r="R1675" s="354" t="str">
        <f>IF(ISBLANK(INDEX('Policy Characteristics'!L:L,MATCH($C1675,'Policy Characteristics'!$C:$C,0))),"",INDEX('Policy Characteristics'!L:L,MATCH($C1675,'Policy Characteristics'!$C:$C,0)))</f>
        <v>carbon-tax.html</v>
      </c>
    </row>
    <row r="1676" spans="1:18" ht="19.899999999999999" customHeight="1">
      <c r="A1676" s="354" t="str">
        <f>IF(ISBLANK(INDEX('Policy Characteristics'!A:A,MATCH($C1676,'Policy Characteristics'!$C:$C,0))),"",INDEX('Policy Characteristics'!A:A,MATCH($C1676,'Policy Characteristics'!$C:$C,0)))</f>
        <v>Cross-Sector</v>
      </c>
      <c r="B1676" s="366" t="str">
        <f>IF(ISBLANK(INDEX('Policy Characteristics'!B:B,MATCH($C1676,'Policy Characteristics'!$C:$C,0))),"",INDEX('Policy Characteristics'!B:B,MATCH($C1676,'Policy Characteristics'!$C:$C,0)))</f>
        <v>Exempt Process Emissions from C Tax</v>
      </c>
      <c r="C1676" s="354" t="str">
        <f t="shared" si="65"/>
        <v>BEPEfCT Boolean Exempt Process Emissions from Carbon Tax</v>
      </c>
      <c r="D1676" s="253" t="s">
        <v>794</v>
      </c>
      <c r="E1676" s="253"/>
      <c r="F1676" t="s">
        <v>795</v>
      </c>
      <c r="G1676" s="253"/>
      <c r="H1676" s="18">
        <v>1633</v>
      </c>
      <c r="I1676" s="367" t="s">
        <v>680</v>
      </c>
      <c r="J1676" s="368" t="str">
        <f>IF(ISBLANK(INDEX('Policy Characteristics'!D:D,MATCH($C1676,'Policy Characteristics'!$C:$C,0))),"",INDEX('Policy Characteristics'!D:D,MATCH($C1676,'Policy Characteristics'!$C:$C,0)))</f>
        <v/>
      </c>
      <c r="K1676" s="354" t="str">
        <f>IF(ISBLANK(INDEX('Policy Characteristics'!E:E,MATCH($C1676,'Policy Characteristics'!$C:$C,0))),"",INDEX('Policy Characteristics'!E:E,MATCH($C1676,'Policy Characteristics'!$C:$C,0)))</f>
        <v>cross toggle whether carbon tax affects process emissions</v>
      </c>
      <c r="L1676" s="354">
        <f>IF(ISBLANK(INDEX('Policy Characteristics'!F:F,MATCH($C1676,'Policy Characteristics'!$C:$C,0))),"",INDEX('Policy Characteristics'!F:F,MATCH($C1676,'Policy Characteristics'!$C:$C,0)))</f>
        <v>0</v>
      </c>
      <c r="M1676" s="354">
        <f>IF(ISBLANK(INDEX('Policy Characteristics'!G:G,MATCH($C1676,'Policy Characteristics'!$C:$C,0))),"",INDEX('Policy Characteristics'!G:G,MATCH($C1676,'Policy Characteristics'!$C:$C,0)))</f>
        <v>1</v>
      </c>
      <c r="N1676" s="354">
        <f>IF(ISBLANK(INDEX('Policy Characteristics'!H:H,MATCH($C1676,'Policy Characteristics'!$C:$C,0))),"",INDEX('Policy Characteristics'!H:H,MATCH($C1676,'Policy Characteristics'!$C:$C,0)))</f>
        <v>1</v>
      </c>
      <c r="O1676" s="354" t="str">
        <f>IF(ISBLANK(INDEX('Policy Characteristics'!I:I,MATCH($C1676,'Policy Characteristics'!$C:$C,0))),"",INDEX('Policy Characteristics'!I:I,MATCH($C1676,'Policy Characteristics'!$C:$C,0)))</f>
        <v>on/off</v>
      </c>
      <c r="P1676" s="354"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354" t="str">
        <f>IF(ISBLANK(INDEX('Policy Characteristics'!K:K,MATCH($C1676,'Policy Characteristics'!$C:$C,0))),"",INDEX('Policy Characteristics'!K:K,MATCH($C1676,'Policy Characteristics'!$C:$C,0)))</f>
        <v>fuels.html#carbon-tax</v>
      </c>
      <c r="R1676" s="354" t="str">
        <f>IF(ISBLANK(INDEX('Policy Characteristics'!L:L,MATCH($C1676,'Policy Characteristics'!$C:$C,0))),"",INDEX('Policy Characteristics'!L:L,MATCH($C1676,'Policy Characteristics'!$C:$C,0)))</f>
        <v>carbon-tax.html</v>
      </c>
    </row>
    <row r="1677" spans="1:18" ht="19.899999999999999" customHeight="1">
      <c r="A1677" s="354" t="str">
        <f>IF(ISBLANK(INDEX('Policy Characteristics'!A:A,MATCH($C1677,'Policy Characteristics'!$C:$C,0))),"",INDEX('Policy Characteristics'!A:A,MATCH($C1677,'Policy Characteristics'!$C:$C,0)))</f>
        <v>Cross-Sector</v>
      </c>
      <c r="B1677" s="366" t="str">
        <f>IF(ISBLANK(INDEX('Policy Characteristics'!B:B,MATCH($C1677,'Policy Characteristics'!$C:$C,0))),"",INDEX('Policy Characteristics'!B:B,MATCH($C1677,'Policy Characteristics'!$C:$C,0)))</f>
        <v>Exempt Process Emissions from C Tax</v>
      </c>
      <c r="C1677" s="354" t="str">
        <f t="shared" si="65"/>
        <v>BEPEfCT Boolean Exempt Process Emissions from Carbon Tax</v>
      </c>
      <c r="D1677" s="253" t="s">
        <v>796</v>
      </c>
      <c r="E1677" s="253"/>
      <c r="F1677" t="s">
        <v>797</v>
      </c>
      <c r="G1677" s="253"/>
      <c r="H1677" s="18">
        <v>1634</v>
      </c>
      <c r="I1677" s="367" t="s">
        <v>680</v>
      </c>
      <c r="J1677" s="368" t="str">
        <f>IF(ISBLANK(INDEX('Policy Characteristics'!D:D,MATCH($C1677,'Policy Characteristics'!$C:$C,0))),"",INDEX('Policy Characteristics'!D:D,MATCH($C1677,'Policy Characteristics'!$C:$C,0)))</f>
        <v/>
      </c>
      <c r="K1677" s="354" t="str">
        <f>IF(ISBLANK(INDEX('Policy Characteristics'!E:E,MATCH($C1677,'Policy Characteristics'!$C:$C,0))),"",INDEX('Policy Characteristics'!E:E,MATCH($C1677,'Policy Characteristics'!$C:$C,0)))</f>
        <v>cross toggle whether carbon tax affects process emissions</v>
      </c>
      <c r="L1677" s="354">
        <f>IF(ISBLANK(INDEX('Policy Characteristics'!F:F,MATCH($C1677,'Policy Characteristics'!$C:$C,0))),"",INDEX('Policy Characteristics'!F:F,MATCH($C1677,'Policy Characteristics'!$C:$C,0)))</f>
        <v>0</v>
      </c>
      <c r="M1677" s="354">
        <f>IF(ISBLANK(INDEX('Policy Characteristics'!G:G,MATCH($C1677,'Policy Characteristics'!$C:$C,0))),"",INDEX('Policy Characteristics'!G:G,MATCH($C1677,'Policy Characteristics'!$C:$C,0)))</f>
        <v>1</v>
      </c>
      <c r="N1677" s="354">
        <f>IF(ISBLANK(INDEX('Policy Characteristics'!H:H,MATCH($C1677,'Policy Characteristics'!$C:$C,0))),"",INDEX('Policy Characteristics'!H:H,MATCH($C1677,'Policy Characteristics'!$C:$C,0)))</f>
        <v>1</v>
      </c>
      <c r="O1677" s="354" t="str">
        <f>IF(ISBLANK(INDEX('Policy Characteristics'!I:I,MATCH($C1677,'Policy Characteristics'!$C:$C,0))),"",INDEX('Policy Characteristics'!I:I,MATCH($C1677,'Policy Characteristics'!$C:$C,0)))</f>
        <v>on/off</v>
      </c>
      <c r="P1677" s="354"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354" t="str">
        <f>IF(ISBLANK(INDEX('Policy Characteristics'!K:K,MATCH($C1677,'Policy Characteristics'!$C:$C,0))),"",INDEX('Policy Characteristics'!K:K,MATCH($C1677,'Policy Characteristics'!$C:$C,0)))</f>
        <v>fuels.html#carbon-tax</v>
      </c>
      <c r="R1677" s="354" t="str">
        <f>IF(ISBLANK(INDEX('Policy Characteristics'!L:L,MATCH($C1677,'Policy Characteristics'!$C:$C,0))),"",INDEX('Policy Characteristics'!L:L,MATCH($C1677,'Policy Characteristics'!$C:$C,0)))</f>
        <v>carbon-tax.html</v>
      </c>
    </row>
    <row r="1678" spans="1:18" ht="19.899999999999999" customHeight="1">
      <c r="A1678" s="354" t="str">
        <f>IF(ISBLANK(INDEX('Policy Characteristics'!A:A,MATCH($C1678,'Policy Characteristics'!$C:$C,0))),"",INDEX('Policy Characteristics'!A:A,MATCH($C1678,'Policy Characteristics'!$C:$C,0)))</f>
        <v>Cross-Sector</v>
      </c>
      <c r="B1678" s="366" t="str">
        <f>IF(ISBLANK(INDEX('Policy Characteristics'!B:B,MATCH($C1678,'Policy Characteristics'!$C:$C,0))),"",INDEX('Policy Characteristics'!B:B,MATCH($C1678,'Policy Characteristics'!$C:$C,0)))</f>
        <v>Exempt Process Emissions from C Tax</v>
      </c>
      <c r="C1678" s="354" t="str">
        <f t="shared" si="65"/>
        <v>BEPEfCT Boolean Exempt Process Emissions from Carbon Tax</v>
      </c>
      <c r="D1678" s="253" t="s">
        <v>798</v>
      </c>
      <c r="E1678" s="253"/>
      <c r="F1678" t="s">
        <v>799</v>
      </c>
      <c r="G1678" s="253"/>
      <c r="H1678" s="18">
        <v>1635</v>
      </c>
      <c r="I1678" s="367" t="s">
        <v>680</v>
      </c>
      <c r="J1678" s="368" t="str">
        <f>IF(ISBLANK(INDEX('Policy Characteristics'!D:D,MATCH($C1678,'Policy Characteristics'!$C:$C,0))),"",INDEX('Policy Characteristics'!D:D,MATCH($C1678,'Policy Characteristics'!$C:$C,0)))</f>
        <v/>
      </c>
      <c r="K1678" s="354" t="str">
        <f>IF(ISBLANK(INDEX('Policy Characteristics'!E:E,MATCH($C1678,'Policy Characteristics'!$C:$C,0))),"",INDEX('Policy Characteristics'!E:E,MATCH($C1678,'Policy Characteristics'!$C:$C,0)))</f>
        <v>cross toggle whether carbon tax affects process emissions</v>
      </c>
      <c r="L1678" s="354">
        <f>IF(ISBLANK(INDEX('Policy Characteristics'!F:F,MATCH($C1678,'Policy Characteristics'!$C:$C,0))),"",INDEX('Policy Characteristics'!F:F,MATCH($C1678,'Policy Characteristics'!$C:$C,0)))</f>
        <v>0</v>
      </c>
      <c r="M1678" s="354">
        <f>IF(ISBLANK(INDEX('Policy Characteristics'!G:G,MATCH($C1678,'Policy Characteristics'!$C:$C,0))),"",INDEX('Policy Characteristics'!G:G,MATCH($C1678,'Policy Characteristics'!$C:$C,0)))</f>
        <v>1</v>
      </c>
      <c r="N1678" s="354">
        <f>IF(ISBLANK(INDEX('Policy Characteristics'!H:H,MATCH($C1678,'Policy Characteristics'!$C:$C,0))),"",INDEX('Policy Characteristics'!H:H,MATCH($C1678,'Policy Characteristics'!$C:$C,0)))</f>
        <v>1</v>
      </c>
      <c r="O1678" s="354" t="str">
        <f>IF(ISBLANK(INDEX('Policy Characteristics'!I:I,MATCH($C1678,'Policy Characteristics'!$C:$C,0))),"",INDEX('Policy Characteristics'!I:I,MATCH($C1678,'Policy Characteristics'!$C:$C,0)))</f>
        <v>on/off</v>
      </c>
      <c r="P1678" s="354"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354" t="str">
        <f>IF(ISBLANK(INDEX('Policy Characteristics'!K:K,MATCH($C1678,'Policy Characteristics'!$C:$C,0))),"",INDEX('Policy Characteristics'!K:K,MATCH($C1678,'Policy Characteristics'!$C:$C,0)))</f>
        <v>fuels.html#carbon-tax</v>
      </c>
      <c r="R1678" s="354" t="str">
        <f>IF(ISBLANK(INDEX('Policy Characteristics'!L:L,MATCH($C1678,'Policy Characteristics'!$C:$C,0))),"",INDEX('Policy Characteristics'!L:L,MATCH($C1678,'Policy Characteristics'!$C:$C,0)))</f>
        <v>carbon-tax.html</v>
      </c>
    </row>
    <row r="1679" spans="1:18" ht="19.899999999999999" customHeight="1">
      <c r="A1679" s="354" t="str">
        <f>IF(ISBLANK(INDEX('Policy Characteristics'!A:A,MATCH($C1679,'Policy Characteristics'!$C:$C,0))),"",INDEX('Policy Characteristics'!A:A,MATCH($C1679,'Policy Characteristics'!$C:$C,0)))</f>
        <v>Cross-Sector</v>
      </c>
      <c r="B1679" s="366" t="str">
        <f>IF(ISBLANK(INDEX('Policy Characteristics'!B:B,MATCH($C1679,'Policy Characteristics'!$C:$C,0))),"",INDEX('Policy Characteristics'!B:B,MATCH($C1679,'Policy Characteristics'!$C:$C,0)))</f>
        <v>Exempt Process Emissions from C Tax</v>
      </c>
      <c r="C1679" s="354" t="str">
        <f t="shared" si="65"/>
        <v>BEPEfCT Boolean Exempt Process Emissions from Carbon Tax</v>
      </c>
      <c r="D1679" s="253" t="s">
        <v>800</v>
      </c>
      <c r="E1679" s="253"/>
      <c r="F1679" t="s">
        <v>801</v>
      </c>
      <c r="G1679" s="253"/>
      <c r="H1679" s="18">
        <v>1636</v>
      </c>
      <c r="I1679" s="367" t="s">
        <v>680</v>
      </c>
      <c r="J1679" s="368" t="str">
        <f>IF(ISBLANK(INDEX('Policy Characteristics'!D:D,MATCH($C1679,'Policy Characteristics'!$C:$C,0))),"",INDEX('Policy Characteristics'!D:D,MATCH($C1679,'Policy Characteristics'!$C:$C,0)))</f>
        <v/>
      </c>
      <c r="K1679" s="354" t="str">
        <f>IF(ISBLANK(INDEX('Policy Characteristics'!E:E,MATCH($C1679,'Policy Characteristics'!$C:$C,0))),"",INDEX('Policy Characteristics'!E:E,MATCH($C1679,'Policy Characteristics'!$C:$C,0)))</f>
        <v>cross toggle whether carbon tax affects process emissions</v>
      </c>
      <c r="L1679" s="354">
        <f>IF(ISBLANK(INDEX('Policy Characteristics'!F:F,MATCH($C1679,'Policy Characteristics'!$C:$C,0))),"",INDEX('Policy Characteristics'!F:F,MATCH($C1679,'Policy Characteristics'!$C:$C,0)))</f>
        <v>0</v>
      </c>
      <c r="M1679" s="354">
        <f>IF(ISBLANK(INDEX('Policy Characteristics'!G:G,MATCH($C1679,'Policy Characteristics'!$C:$C,0))),"",INDEX('Policy Characteristics'!G:G,MATCH($C1679,'Policy Characteristics'!$C:$C,0)))</f>
        <v>1</v>
      </c>
      <c r="N1679" s="354">
        <f>IF(ISBLANK(INDEX('Policy Characteristics'!H:H,MATCH($C1679,'Policy Characteristics'!$C:$C,0))),"",INDEX('Policy Characteristics'!H:H,MATCH($C1679,'Policy Characteristics'!$C:$C,0)))</f>
        <v>1</v>
      </c>
      <c r="O1679" s="354" t="str">
        <f>IF(ISBLANK(INDEX('Policy Characteristics'!I:I,MATCH($C1679,'Policy Characteristics'!$C:$C,0))),"",INDEX('Policy Characteristics'!I:I,MATCH($C1679,'Policy Characteristics'!$C:$C,0)))</f>
        <v>on/off</v>
      </c>
      <c r="P1679" s="354"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354" t="str">
        <f>IF(ISBLANK(INDEX('Policy Characteristics'!K:K,MATCH($C1679,'Policy Characteristics'!$C:$C,0))),"",INDEX('Policy Characteristics'!K:K,MATCH($C1679,'Policy Characteristics'!$C:$C,0)))</f>
        <v>fuels.html#carbon-tax</v>
      </c>
      <c r="R1679" s="354" t="str">
        <f>IF(ISBLANK(INDEX('Policy Characteristics'!L:L,MATCH($C1679,'Policy Characteristics'!$C:$C,0))),"",INDEX('Policy Characteristics'!L:L,MATCH($C1679,'Policy Characteristics'!$C:$C,0)))</f>
        <v>carbon-tax.html</v>
      </c>
    </row>
    <row r="1680" spans="1:18" ht="19.899999999999999" customHeight="1">
      <c r="A1680" s="354" t="str">
        <f>IF(ISBLANK(INDEX('Policy Characteristics'!A:A,MATCH($C1680,'Policy Characteristics'!$C:$C,0))),"",INDEX('Policy Characteristics'!A:A,MATCH($C1680,'Policy Characteristics'!$C:$C,0)))</f>
        <v>Cross-Sector</v>
      </c>
      <c r="B1680" s="366" t="str">
        <f>IF(ISBLANK(INDEX('Policy Characteristics'!B:B,MATCH($C1680,'Policy Characteristics'!$C:$C,0))),"",INDEX('Policy Characteristics'!B:B,MATCH($C1680,'Policy Characteristics'!$C:$C,0)))</f>
        <v>Exempt Process Emissions from C Tax</v>
      </c>
      <c r="C1680" s="354" t="str">
        <f t="shared" si="65"/>
        <v>BEPEfCT Boolean Exempt Process Emissions from Carbon Tax</v>
      </c>
      <c r="D1680" s="253" t="s">
        <v>802</v>
      </c>
      <c r="E1680" s="253"/>
      <c r="F1680" t="s">
        <v>803</v>
      </c>
      <c r="G1680" s="253"/>
      <c r="H1680" s="18">
        <v>1637</v>
      </c>
      <c r="I1680" s="367" t="s">
        <v>670</v>
      </c>
      <c r="J1680" s="368" t="str">
        <f>IF(ISBLANK(INDEX('Policy Characteristics'!D:D,MATCH($C1680,'Policy Characteristics'!$C:$C,0))),"",INDEX('Policy Characteristics'!D:D,MATCH($C1680,'Policy Characteristics'!$C:$C,0)))</f>
        <v/>
      </c>
      <c r="K1680" s="354" t="str">
        <f>IF(ISBLANK(INDEX('Policy Characteristics'!E:E,MATCH($C1680,'Policy Characteristics'!$C:$C,0))),"",INDEX('Policy Characteristics'!E:E,MATCH($C1680,'Policy Characteristics'!$C:$C,0)))</f>
        <v>cross toggle whether carbon tax affects process emissions</v>
      </c>
      <c r="L1680" s="354">
        <f>IF(ISBLANK(INDEX('Policy Characteristics'!F:F,MATCH($C1680,'Policy Characteristics'!$C:$C,0))),"",INDEX('Policy Characteristics'!F:F,MATCH($C1680,'Policy Characteristics'!$C:$C,0)))</f>
        <v>0</v>
      </c>
      <c r="M1680" s="354">
        <f>IF(ISBLANK(INDEX('Policy Characteristics'!G:G,MATCH($C1680,'Policy Characteristics'!$C:$C,0))),"",INDEX('Policy Characteristics'!G:G,MATCH($C1680,'Policy Characteristics'!$C:$C,0)))</f>
        <v>1</v>
      </c>
      <c r="N1680" s="354">
        <f>IF(ISBLANK(INDEX('Policy Characteristics'!H:H,MATCH($C1680,'Policy Characteristics'!$C:$C,0))),"",INDEX('Policy Characteristics'!H:H,MATCH($C1680,'Policy Characteristics'!$C:$C,0)))</f>
        <v>1</v>
      </c>
      <c r="O1680" s="354" t="str">
        <f>IF(ISBLANK(INDEX('Policy Characteristics'!I:I,MATCH($C1680,'Policy Characteristics'!$C:$C,0))),"",INDEX('Policy Characteristics'!I:I,MATCH($C1680,'Policy Characteristics'!$C:$C,0)))</f>
        <v>on/off</v>
      </c>
      <c r="P1680" s="354"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354" t="str">
        <f>IF(ISBLANK(INDEX('Policy Characteristics'!K:K,MATCH($C1680,'Policy Characteristics'!$C:$C,0))),"",INDEX('Policy Characteristics'!K:K,MATCH($C1680,'Policy Characteristics'!$C:$C,0)))</f>
        <v>fuels.html#carbon-tax</v>
      </c>
      <c r="R1680" s="354" t="str">
        <f>IF(ISBLANK(INDEX('Policy Characteristics'!L:L,MATCH($C1680,'Policy Characteristics'!$C:$C,0))),"",INDEX('Policy Characteristics'!L:L,MATCH($C1680,'Policy Characteristics'!$C:$C,0)))</f>
        <v>carbon-tax.html</v>
      </c>
    </row>
    <row r="1681" spans="1:18" ht="19.899999999999999" customHeight="1">
      <c r="A1681" s="354" t="str">
        <f>IF(ISBLANK(INDEX('Policy Characteristics'!A:A,MATCH($C1681,'Policy Characteristics'!$C:$C,0))),"",INDEX('Policy Characteristics'!A:A,MATCH($C1681,'Policy Characteristics'!$C:$C,0)))</f>
        <v>Cross-Sector</v>
      </c>
      <c r="B1681" s="366" t="str">
        <f>IF(ISBLANK(INDEX('Policy Characteristics'!B:B,MATCH($C1681,'Policy Characteristics'!$C:$C,0))),"",INDEX('Policy Characteristics'!B:B,MATCH($C1681,'Policy Characteristics'!$C:$C,0)))</f>
        <v>Exempt Process Emissions from C Tax</v>
      </c>
      <c r="C1681" s="354" t="str">
        <f t="shared" si="65"/>
        <v>BEPEfCT Boolean Exempt Process Emissions from Carbon Tax</v>
      </c>
      <c r="D1681" s="253" t="s">
        <v>804</v>
      </c>
      <c r="E1681" s="253"/>
      <c r="F1681" t="s">
        <v>805</v>
      </c>
      <c r="G1681" s="253"/>
      <c r="H1681" s="18">
        <v>1638</v>
      </c>
      <c r="I1681" s="367" t="s">
        <v>680</v>
      </c>
      <c r="J1681" s="368" t="str">
        <f>IF(ISBLANK(INDEX('Policy Characteristics'!D:D,MATCH($C1681,'Policy Characteristics'!$C:$C,0))),"",INDEX('Policy Characteristics'!D:D,MATCH($C1681,'Policy Characteristics'!$C:$C,0)))</f>
        <v/>
      </c>
      <c r="K1681" s="354" t="str">
        <f>IF(ISBLANK(INDEX('Policy Characteristics'!E:E,MATCH($C1681,'Policy Characteristics'!$C:$C,0))),"",INDEX('Policy Characteristics'!E:E,MATCH($C1681,'Policy Characteristics'!$C:$C,0)))</f>
        <v>cross toggle whether carbon tax affects process emissions</v>
      </c>
      <c r="L1681" s="354">
        <f>IF(ISBLANK(INDEX('Policy Characteristics'!F:F,MATCH($C1681,'Policy Characteristics'!$C:$C,0))),"",INDEX('Policy Characteristics'!F:F,MATCH($C1681,'Policy Characteristics'!$C:$C,0)))</f>
        <v>0</v>
      </c>
      <c r="M1681" s="354">
        <f>IF(ISBLANK(INDEX('Policy Characteristics'!G:G,MATCH($C1681,'Policy Characteristics'!$C:$C,0))),"",INDEX('Policy Characteristics'!G:G,MATCH($C1681,'Policy Characteristics'!$C:$C,0)))</f>
        <v>1</v>
      </c>
      <c r="N1681" s="354">
        <f>IF(ISBLANK(INDEX('Policy Characteristics'!H:H,MATCH($C1681,'Policy Characteristics'!$C:$C,0))),"",INDEX('Policy Characteristics'!H:H,MATCH($C1681,'Policy Characteristics'!$C:$C,0)))</f>
        <v>1</v>
      </c>
      <c r="O1681" s="354" t="str">
        <f>IF(ISBLANK(INDEX('Policy Characteristics'!I:I,MATCH($C1681,'Policy Characteristics'!$C:$C,0))),"",INDEX('Policy Characteristics'!I:I,MATCH($C1681,'Policy Characteristics'!$C:$C,0)))</f>
        <v>on/off</v>
      </c>
      <c r="P1681" s="354"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354" t="str">
        <f>IF(ISBLANK(INDEX('Policy Characteristics'!K:K,MATCH($C1681,'Policy Characteristics'!$C:$C,0))),"",INDEX('Policy Characteristics'!K:K,MATCH($C1681,'Policy Characteristics'!$C:$C,0)))</f>
        <v>fuels.html#carbon-tax</v>
      </c>
      <c r="R1681" s="354" t="str">
        <f>IF(ISBLANK(INDEX('Policy Characteristics'!L:L,MATCH($C1681,'Policy Characteristics'!$C:$C,0))),"",INDEX('Policy Characteristics'!L:L,MATCH($C1681,'Policy Characteristics'!$C:$C,0)))</f>
        <v>carbon-tax.html</v>
      </c>
    </row>
    <row r="1682" spans="1:18" ht="19.899999999999999" customHeight="1">
      <c r="A1682" s="354" t="str">
        <f>IF(ISBLANK(INDEX('Policy Characteristics'!A:A,MATCH($C1682,'Policy Characteristics'!$C:$C,0))),"",INDEX('Policy Characteristics'!A:A,MATCH($C1682,'Policy Characteristics'!$C:$C,0)))</f>
        <v>Cross-Sector</v>
      </c>
      <c r="B1682" s="366" t="str">
        <f>IF(ISBLANK(INDEX('Policy Characteristics'!B:B,MATCH($C1682,'Policy Characteristics'!$C:$C,0))),"",INDEX('Policy Characteristics'!B:B,MATCH($C1682,'Policy Characteristics'!$C:$C,0)))</f>
        <v>Exempt Process Emissions from C Tax</v>
      </c>
      <c r="C1682" s="354" t="str">
        <f t="shared" si="65"/>
        <v>BEPEfCT Boolean Exempt Process Emissions from Carbon Tax</v>
      </c>
      <c r="D1682" s="253" t="s">
        <v>806</v>
      </c>
      <c r="E1682" s="253"/>
      <c r="F1682" t="s">
        <v>807</v>
      </c>
      <c r="G1682" s="253"/>
      <c r="H1682" s="18">
        <v>1639</v>
      </c>
      <c r="I1682" s="367" t="s">
        <v>680</v>
      </c>
      <c r="J1682" s="368" t="str">
        <f>IF(ISBLANK(INDEX('Policy Characteristics'!D:D,MATCH($C1682,'Policy Characteristics'!$C:$C,0))),"",INDEX('Policy Characteristics'!D:D,MATCH($C1682,'Policy Characteristics'!$C:$C,0)))</f>
        <v/>
      </c>
      <c r="K1682" s="354" t="str">
        <f>IF(ISBLANK(INDEX('Policy Characteristics'!E:E,MATCH($C1682,'Policy Characteristics'!$C:$C,0))),"",INDEX('Policy Characteristics'!E:E,MATCH($C1682,'Policy Characteristics'!$C:$C,0)))</f>
        <v>cross toggle whether carbon tax affects process emissions</v>
      </c>
      <c r="L1682" s="354">
        <f>IF(ISBLANK(INDEX('Policy Characteristics'!F:F,MATCH($C1682,'Policy Characteristics'!$C:$C,0))),"",INDEX('Policy Characteristics'!F:F,MATCH($C1682,'Policy Characteristics'!$C:$C,0)))</f>
        <v>0</v>
      </c>
      <c r="M1682" s="354">
        <f>IF(ISBLANK(INDEX('Policy Characteristics'!G:G,MATCH($C1682,'Policy Characteristics'!$C:$C,0))),"",INDEX('Policy Characteristics'!G:G,MATCH($C1682,'Policy Characteristics'!$C:$C,0)))</f>
        <v>1</v>
      </c>
      <c r="N1682" s="354">
        <f>IF(ISBLANK(INDEX('Policy Characteristics'!H:H,MATCH($C1682,'Policy Characteristics'!$C:$C,0))),"",INDEX('Policy Characteristics'!H:H,MATCH($C1682,'Policy Characteristics'!$C:$C,0)))</f>
        <v>1</v>
      </c>
      <c r="O1682" s="354" t="str">
        <f>IF(ISBLANK(INDEX('Policy Characteristics'!I:I,MATCH($C1682,'Policy Characteristics'!$C:$C,0))),"",INDEX('Policy Characteristics'!I:I,MATCH($C1682,'Policy Characteristics'!$C:$C,0)))</f>
        <v>on/off</v>
      </c>
      <c r="P1682" s="354"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354" t="str">
        <f>IF(ISBLANK(INDEX('Policy Characteristics'!K:K,MATCH($C1682,'Policy Characteristics'!$C:$C,0))),"",INDEX('Policy Characteristics'!K:K,MATCH($C1682,'Policy Characteristics'!$C:$C,0)))</f>
        <v>fuels.html#carbon-tax</v>
      </c>
      <c r="R1682" s="354" t="str">
        <f>IF(ISBLANK(INDEX('Policy Characteristics'!L:L,MATCH($C1682,'Policy Characteristics'!$C:$C,0))),"",INDEX('Policy Characteristics'!L:L,MATCH($C1682,'Policy Characteristics'!$C:$C,0)))</f>
        <v>carbon-tax.html</v>
      </c>
    </row>
    <row r="1683" spans="1:18" ht="19.899999999999999" customHeight="1">
      <c r="A1683" s="354" t="str">
        <f>IF(ISBLANK(INDEX('Policy Characteristics'!A:A,MATCH($C1683,'Policy Characteristics'!$C:$C,0))),"",INDEX('Policy Characteristics'!A:A,MATCH($C1683,'Policy Characteristics'!$C:$C,0)))</f>
        <v>Cross-Sector</v>
      </c>
      <c r="B1683" s="366" t="str">
        <f>IF(ISBLANK(INDEX('Policy Characteristics'!B:B,MATCH($C1683,'Policy Characteristics'!$C:$C,0))),"",INDEX('Policy Characteristics'!B:B,MATCH($C1683,'Policy Characteristics'!$C:$C,0)))</f>
        <v>Exempt Process Emissions from C Tax</v>
      </c>
      <c r="C1683" s="354" t="str">
        <f t="shared" si="65"/>
        <v>BEPEfCT Boolean Exempt Process Emissions from Carbon Tax</v>
      </c>
      <c r="D1683" s="253" t="s">
        <v>808</v>
      </c>
      <c r="E1683" s="253"/>
      <c r="F1683" t="s">
        <v>809</v>
      </c>
      <c r="G1683" s="253"/>
      <c r="H1683" s="18">
        <v>1640</v>
      </c>
      <c r="I1683" s="367" t="s">
        <v>680</v>
      </c>
      <c r="J1683" s="368" t="str">
        <f>IF(ISBLANK(INDEX('Policy Characteristics'!D:D,MATCH($C1683,'Policy Characteristics'!$C:$C,0))),"",INDEX('Policy Characteristics'!D:D,MATCH($C1683,'Policy Characteristics'!$C:$C,0)))</f>
        <v/>
      </c>
      <c r="K1683" s="354" t="str">
        <f>IF(ISBLANK(INDEX('Policy Characteristics'!E:E,MATCH($C1683,'Policy Characteristics'!$C:$C,0))),"",INDEX('Policy Characteristics'!E:E,MATCH($C1683,'Policy Characteristics'!$C:$C,0)))</f>
        <v>cross toggle whether carbon tax affects process emissions</v>
      </c>
      <c r="L1683" s="354">
        <f>IF(ISBLANK(INDEX('Policy Characteristics'!F:F,MATCH($C1683,'Policy Characteristics'!$C:$C,0))),"",INDEX('Policy Characteristics'!F:F,MATCH($C1683,'Policy Characteristics'!$C:$C,0)))</f>
        <v>0</v>
      </c>
      <c r="M1683" s="354">
        <f>IF(ISBLANK(INDEX('Policy Characteristics'!G:G,MATCH($C1683,'Policy Characteristics'!$C:$C,0))),"",INDEX('Policy Characteristics'!G:G,MATCH($C1683,'Policy Characteristics'!$C:$C,0)))</f>
        <v>1</v>
      </c>
      <c r="N1683" s="354">
        <f>IF(ISBLANK(INDEX('Policy Characteristics'!H:H,MATCH($C1683,'Policy Characteristics'!$C:$C,0))),"",INDEX('Policy Characteristics'!H:H,MATCH($C1683,'Policy Characteristics'!$C:$C,0)))</f>
        <v>1</v>
      </c>
      <c r="O1683" s="354" t="str">
        <f>IF(ISBLANK(INDEX('Policy Characteristics'!I:I,MATCH($C1683,'Policy Characteristics'!$C:$C,0))),"",INDEX('Policy Characteristics'!I:I,MATCH($C1683,'Policy Characteristics'!$C:$C,0)))</f>
        <v>on/off</v>
      </c>
      <c r="P1683" s="354"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354" t="str">
        <f>IF(ISBLANK(INDEX('Policy Characteristics'!K:K,MATCH($C1683,'Policy Characteristics'!$C:$C,0))),"",INDEX('Policy Characteristics'!K:K,MATCH($C1683,'Policy Characteristics'!$C:$C,0)))</f>
        <v>fuels.html#carbon-tax</v>
      </c>
      <c r="R1683" s="354" t="str">
        <f>IF(ISBLANK(INDEX('Policy Characteristics'!L:L,MATCH($C1683,'Policy Characteristics'!$C:$C,0))),"",INDEX('Policy Characteristics'!L:L,MATCH($C1683,'Policy Characteristics'!$C:$C,0)))</f>
        <v>carbon-tax.html</v>
      </c>
    </row>
    <row r="1684" spans="1:18" ht="19.899999999999999" customHeight="1">
      <c r="A1684" s="354" t="str">
        <f>IF(ISBLANK(INDEX('Policy Characteristics'!A:A,MATCH($C1684,'Policy Characteristics'!$C:$C,0))),"",INDEX('Policy Characteristics'!A:A,MATCH($C1684,'Policy Characteristics'!$C:$C,0)))</f>
        <v>Cross-Sector</v>
      </c>
      <c r="B1684" s="366" t="str">
        <f>IF(ISBLANK(INDEX('Policy Characteristics'!B:B,MATCH($C1684,'Policy Characteristics'!$C:$C,0))),"",INDEX('Policy Characteristics'!B:B,MATCH($C1684,'Policy Characteristics'!$C:$C,0)))</f>
        <v>Exempt Process Emissions from C Tax</v>
      </c>
      <c r="C1684" s="354" t="str">
        <f t="shared" si="65"/>
        <v>BEPEfCT Boolean Exempt Process Emissions from Carbon Tax</v>
      </c>
      <c r="D1684" s="253" t="s">
        <v>810</v>
      </c>
      <c r="E1684" s="253"/>
      <c r="F1684" t="s">
        <v>811</v>
      </c>
      <c r="G1684" s="253"/>
      <c r="H1684" s="18">
        <v>1641</v>
      </c>
      <c r="I1684" s="367" t="s">
        <v>680</v>
      </c>
      <c r="J1684" s="368" t="str">
        <f>IF(ISBLANK(INDEX('Policy Characteristics'!D:D,MATCH($C1684,'Policy Characteristics'!$C:$C,0))),"",INDEX('Policy Characteristics'!D:D,MATCH($C1684,'Policy Characteristics'!$C:$C,0)))</f>
        <v/>
      </c>
      <c r="K1684" s="354" t="str">
        <f>IF(ISBLANK(INDEX('Policy Characteristics'!E:E,MATCH($C1684,'Policy Characteristics'!$C:$C,0))),"",INDEX('Policy Characteristics'!E:E,MATCH($C1684,'Policy Characteristics'!$C:$C,0)))</f>
        <v>cross toggle whether carbon tax affects process emissions</v>
      </c>
      <c r="L1684" s="354">
        <f>IF(ISBLANK(INDEX('Policy Characteristics'!F:F,MATCH($C1684,'Policy Characteristics'!$C:$C,0))),"",INDEX('Policy Characteristics'!F:F,MATCH($C1684,'Policy Characteristics'!$C:$C,0)))</f>
        <v>0</v>
      </c>
      <c r="M1684" s="354">
        <f>IF(ISBLANK(INDEX('Policy Characteristics'!G:G,MATCH($C1684,'Policy Characteristics'!$C:$C,0))),"",INDEX('Policy Characteristics'!G:G,MATCH($C1684,'Policy Characteristics'!$C:$C,0)))</f>
        <v>1</v>
      </c>
      <c r="N1684" s="354">
        <f>IF(ISBLANK(INDEX('Policy Characteristics'!H:H,MATCH($C1684,'Policy Characteristics'!$C:$C,0))),"",INDEX('Policy Characteristics'!H:H,MATCH($C1684,'Policy Characteristics'!$C:$C,0)))</f>
        <v>1</v>
      </c>
      <c r="O1684" s="354" t="str">
        <f>IF(ISBLANK(INDEX('Policy Characteristics'!I:I,MATCH($C1684,'Policy Characteristics'!$C:$C,0))),"",INDEX('Policy Characteristics'!I:I,MATCH($C1684,'Policy Characteristics'!$C:$C,0)))</f>
        <v>on/off</v>
      </c>
      <c r="P1684" s="354"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354" t="str">
        <f>IF(ISBLANK(INDEX('Policy Characteristics'!K:K,MATCH($C1684,'Policy Characteristics'!$C:$C,0))),"",INDEX('Policy Characteristics'!K:K,MATCH($C1684,'Policy Characteristics'!$C:$C,0)))</f>
        <v>fuels.html#carbon-tax</v>
      </c>
      <c r="R1684" s="354" t="str">
        <f>IF(ISBLANK(INDEX('Policy Characteristics'!L:L,MATCH($C1684,'Policy Characteristics'!$C:$C,0))),"",INDEX('Policy Characteristics'!L:L,MATCH($C1684,'Policy Characteristics'!$C:$C,0)))</f>
        <v>carbon-tax.html</v>
      </c>
    </row>
    <row r="1685" spans="1:18" ht="19.899999999999999" customHeight="1">
      <c r="A1685" s="354" t="str">
        <f>IF(ISBLANK(INDEX('Policy Characteristics'!A:A,MATCH($C1685,'Policy Characteristics'!$C:$C,0))),"",INDEX('Policy Characteristics'!A:A,MATCH($C1685,'Policy Characteristics'!$C:$C,0)))</f>
        <v>Cross-Sector</v>
      </c>
      <c r="B1685" s="366" t="str">
        <f>IF(ISBLANK(INDEX('Policy Characteristics'!B:B,MATCH($C1685,'Policy Characteristics'!$C:$C,0))),"",INDEX('Policy Characteristics'!B:B,MATCH($C1685,'Policy Characteristics'!$C:$C,0)))</f>
        <v>Exempt Process Emissions from C Tax</v>
      </c>
      <c r="C1685" s="354" t="str">
        <f t="shared" si="65"/>
        <v>BEPEfCT Boolean Exempt Process Emissions from Carbon Tax</v>
      </c>
      <c r="D1685" s="253" t="s">
        <v>812</v>
      </c>
      <c r="E1685" s="253"/>
      <c r="F1685" t="s">
        <v>813</v>
      </c>
      <c r="G1685" s="253"/>
      <c r="H1685" s="18">
        <v>1642</v>
      </c>
      <c r="I1685" s="367" t="s">
        <v>680</v>
      </c>
      <c r="J1685" s="368" t="str">
        <f>IF(ISBLANK(INDEX('Policy Characteristics'!D:D,MATCH($C1685,'Policy Characteristics'!$C:$C,0))),"",INDEX('Policy Characteristics'!D:D,MATCH($C1685,'Policy Characteristics'!$C:$C,0)))</f>
        <v/>
      </c>
      <c r="K1685" s="354" t="str">
        <f>IF(ISBLANK(INDEX('Policy Characteristics'!E:E,MATCH($C1685,'Policy Characteristics'!$C:$C,0))),"",INDEX('Policy Characteristics'!E:E,MATCH($C1685,'Policy Characteristics'!$C:$C,0)))</f>
        <v>cross toggle whether carbon tax affects process emissions</v>
      </c>
      <c r="L1685" s="354">
        <f>IF(ISBLANK(INDEX('Policy Characteristics'!F:F,MATCH($C1685,'Policy Characteristics'!$C:$C,0))),"",INDEX('Policy Characteristics'!F:F,MATCH($C1685,'Policy Characteristics'!$C:$C,0)))</f>
        <v>0</v>
      </c>
      <c r="M1685" s="354">
        <f>IF(ISBLANK(INDEX('Policy Characteristics'!G:G,MATCH($C1685,'Policy Characteristics'!$C:$C,0))),"",INDEX('Policy Characteristics'!G:G,MATCH($C1685,'Policy Characteristics'!$C:$C,0)))</f>
        <v>1</v>
      </c>
      <c r="N1685" s="354">
        <f>IF(ISBLANK(INDEX('Policy Characteristics'!H:H,MATCH($C1685,'Policy Characteristics'!$C:$C,0))),"",INDEX('Policy Characteristics'!H:H,MATCH($C1685,'Policy Characteristics'!$C:$C,0)))</f>
        <v>1</v>
      </c>
      <c r="O1685" s="354" t="str">
        <f>IF(ISBLANK(INDEX('Policy Characteristics'!I:I,MATCH($C1685,'Policy Characteristics'!$C:$C,0))),"",INDEX('Policy Characteristics'!I:I,MATCH($C1685,'Policy Characteristics'!$C:$C,0)))</f>
        <v>on/off</v>
      </c>
      <c r="P1685" s="354"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354" t="str">
        <f>IF(ISBLANK(INDEX('Policy Characteristics'!K:K,MATCH($C1685,'Policy Characteristics'!$C:$C,0))),"",INDEX('Policy Characteristics'!K:K,MATCH($C1685,'Policy Characteristics'!$C:$C,0)))</f>
        <v>fuels.html#carbon-tax</v>
      </c>
      <c r="R1685" s="354" t="str">
        <f>IF(ISBLANK(INDEX('Policy Characteristics'!L:L,MATCH($C1685,'Policy Characteristics'!$C:$C,0))),"",INDEX('Policy Characteristics'!L:L,MATCH($C1685,'Policy Characteristics'!$C:$C,0)))</f>
        <v>carbon-tax.html</v>
      </c>
    </row>
    <row r="1686" spans="1:18" ht="19.899999999999999" customHeight="1">
      <c r="A1686" s="354" t="str">
        <f>IF(ISBLANK(INDEX('Policy Characteristics'!A:A,MATCH($C1686,'Policy Characteristics'!$C:$C,0))),"",INDEX('Policy Characteristics'!A:A,MATCH($C1686,'Policy Characteristics'!$C:$C,0)))</f>
        <v>Cross-Sector</v>
      </c>
      <c r="B1686" s="366" t="str">
        <f>IF(ISBLANK(INDEX('Policy Characteristics'!B:B,MATCH($C1686,'Policy Characteristics'!$C:$C,0))),"",INDEX('Policy Characteristics'!B:B,MATCH($C1686,'Policy Characteristics'!$C:$C,0)))</f>
        <v>Exempt Process Emissions from C Tax</v>
      </c>
      <c r="C1686" s="354" t="str">
        <f t="shared" si="65"/>
        <v>BEPEfCT Boolean Exempt Process Emissions from Carbon Tax</v>
      </c>
      <c r="D1686" s="253" t="s">
        <v>814</v>
      </c>
      <c r="E1686" s="253"/>
      <c r="F1686" t="s">
        <v>815</v>
      </c>
      <c r="G1686" s="253"/>
      <c r="H1686" s="18">
        <v>1643</v>
      </c>
      <c r="I1686" s="367" t="s">
        <v>680</v>
      </c>
      <c r="J1686" s="368" t="str">
        <f>IF(ISBLANK(INDEX('Policy Characteristics'!D:D,MATCH($C1686,'Policy Characteristics'!$C:$C,0))),"",INDEX('Policy Characteristics'!D:D,MATCH($C1686,'Policy Characteristics'!$C:$C,0)))</f>
        <v/>
      </c>
      <c r="K1686" s="354" t="str">
        <f>IF(ISBLANK(INDEX('Policy Characteristics'!E:E,MATCH($C1686,'Policy Characteristics'!$C:$C,0))),"",INDEX('Policy Characteristics'!E:E,MATCH($C1686,'Policy Characteristics'!$C:$C,0)))</f>
        <v>cross toggle whether carbon tax affects process emissions</v>
      </c>
      <c r="L1686" s="354">
        <f>IF(ISBLANK(INDEX('Policy Characteristics'!F:F,MATCH($C1686,'Policy Characteristics'!$C:$C,0))),"",INDEX('Policy Characteristics'!F:F,MATCH($C1686,'Policy Characteristics'!$C:$C,0)))</f>
        <v>0</v>
      </c>
      <c r="M1686" s="354">
        <f>IF(ISBLANK(INDEX('Policy Characteristics'!G:G,MATCH($C1686,'Policy Characteristics'!$C:$C,0))),"",INDEX('Policy Characteristics'!G:G,MATCH($C1686,'Policy Characteristics'!$C:$C,0)))</f>
        <v>1</v>
      </c>
      <c r="N1686" s="354">
        <f>IF(ISBLANK(INDEX('Policy Characteristics'!H:H,MATCH($C1686,'Policy Characteristics'!$C:$C,0))),"",INDEX('Policy Characteristics'!H:H,MATCH($C1686,'Policy Characteristics'!$C:$C,0)))</f>
        <v>1</v>
      </c>
      <c r="O1686" s="354" t="str">
        <f>IF(ISBLANK(INDEX('Policy Characteristics'!I:I,MATCH($C1686,'Policy Characteristics'!$C:$C,0))),"",INDEX('Policy Characteristics'!I:I,MATCH($C1686,'Policy Characteristics'!$C:$C,0)))</f>
        <v>on/off</v>
      </c>
      <c r="P1686" s="354"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354" t="str">
        <f>IF(ISBLANK(INDEX('Policy Characteristics'!K:K,MATCH($C1686,'Policy Characteristics'!$C:$C,0))),"",INDEX('Policy Characteristics'!K:K,MATCH($C1686,'Policy Characteristics'!$C:$C,0)))</f>
        <v>fuels.html#carbon-tax</v>
      </c>
      <c r="R1686" s="354" t="str">
        <f>IF(ISBLANK(INDEX('Policy Characteristics'!L:L,MATCH($C1686,'Policy Characteristics'!$C:$C,0))),"",INDEX('Policy Characteristics'!L:L,MATCH($C1686,'Policy Characteristics'!$C:$C,0)))</f>
        <v>carbon-tax.html</v>
      </c>
    </row>
    <row r="1687" spans="1:18" ht="19.899999999999999" customHeight="1">
      <c r="A1687" s="354" t="str">
        <f>IF(ISBLANK(INDEX('Policy Characteristics'!A:A,MATCH($C1687,'Policy Characteristics'!$C:$C,0))),"",INDEX('Policy Characteristics'!A:A,MATCH($C1687,'Policy Characteristics'!$C:$C,0)))</f>
        <v>Cross-Sector</v>
      </c>
      <c r="B1687" s="366" t="str">
        <f>IF(ISBLANK(INDEX('Policy Characteristics'!B:B,MATCH($C1687,'Policy Characteristics'!$C:$C,0))),"",INDEX('Policy Characteristics'!B:B,MATCH($C1687,'Policy Characteristics'!$C:$C,0)))</f>
        <v>Exempt Process Emissions from C Tax</v>
      </c>
      <c r="C1687" s="354" t="str">
        <f t="shared" si="65"/>
        <v>BEPEfCT Boolean Exempt Process Emissions from Carbon Tax</v>
      </c>
      <c r="D1687" s="253" t="s">
        <v>816</v>
      </c>
      <c r="E1687" s="253"/>
      <c r="F1687" t="s">
        <v>817</v>
      </c>
      <c r="G1687" s="253"/>
      <c r="H1687" s="18">
        <v>1644</v>
      </c>
      <c r="I1687" s="367" t="s">
        <v>680</v>
      </c>
      <c r="J1687" s="368" t="str">
        <f>IF(ISBLANK(INDEX('Policy Characteristics'!D:D,MATCH($C1687,'Policy Characteristics'!$C:$C,0))),"",INDEX('Policy Characteristics'!D:D,MATCH($C1687,'Policy Characteristics'!$C:$C,0)))</f>
        <v/>
      </c>
      <c r="K1687" s="354" t="str">
        <f>IF(ISBLANK(INDEX('Policy Characteristics'!E:E,MATCH($C1687,'Policy Characteristics'!$C:$C,0))),"",INDEX('Policy Characteristics'!E:E,MATCH($C1687,'Policy Characteristics'!$C:$C,0)))</f>
        <v>cross toggle whether carbon tax affects process emissions</v>
      </c>
      <c r="L1687" s="354">
        <f>IF(ISBLANK(INDEX('Policy Characteristics'!F:F,MATCH($C1687,'Policy Characteristics'!$C:$C,0))),"",INDEX('Policy Characteristics'!F:F,MATCH($C1687,'Policy Characteristics'!$C:$C,0)))</f>
        <v>0</v>
      </c>
      <c r="M1687" s="354">
        <f>IF(ISBLANK(INDEX('Policy Characteristics'!G:G,MATCH($C1687,'Policy Characteristics'!$C:$C,0))),"",INDEX('Policy Characteristics'!G:G,MATCH($C1687,'Policy Characteristics'!$C:$C,0)))</f>
        <v>1</v>
      </c>
      <c r="N1687" s="354">
        <f>IF(ISBLANK(INDEX('Policy Characteristics'!H:H,MATCH($C1687,'Policy Characteristics'!$C:$C,0))),"",INDEX('Policy Characteristics'!H:H,MATCH($C1687,'Policy Characteristics'!$C:$C,0)))</f>
        <v>1</v>
      </c>
      <c r="O1687" s="354" t="str">
        <f>IF(ISBLANK(INDEX('Policy Characteristics'!I:I,MATCH($C1687,'Policy Characteristics'!$C:$C,0))),"",INDEX('Policy Characteristics'!I:I,MATCH($C1687,'Policy Characteristics'!$C:$C,0)))</f>
        <v>on/off</v>
      </c>
      <c r="P1687" s="354"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354" t="str">
        <f>IF(ISBLANK(INDEX('Policy Characteristics'!K:K,MATCH($C1687,'Policy Characteristics'!$C:$C,0))),"",INDEX('Policy Characteristics'!K:K,MATCH($C1687,'Policy Characteristics'!$C:$C,0)))</f>
        <v>fuels.html#carbon-tax</v>
      </c>
      <c r="R1687" s="354" t="str">
        <f>IF(ISBLANK(INDEX('Policy Characteristics'!L:L,MATCH($C1687,'Policy Characteristics'!$C:$C,0))),"",INDEX('Policy Characteristics'!L:L,MATCH($C1687,'Policy Characteristics'!$C:$C,0)))</f>
        <v>carbon-tax.html</v>
      </c>
    </row>
    <row r="1688" spans="1:18" ht="19.899999999999999" customHeight="1">
      <c r="A1688" s="354" t="str">
        <f>IF(ISBLANK(INDEX('Policy Characteristics'!A:A,MATCH($C1688,'Policy Characteristics'!$C:$C,0))),"",INDEX('Policy Characteristics'!A:A,MATCH($C1688,'Policy Characteristics'!$C:$C,0)))</f>
        <v>Cross-Sector</v>
      </c>
      <c r="B1688" s="366" t="str">
        <f>IF(ISBLANK(INDEX('Policy Characteristics'!B:B,MATCH($C1688,'Policy Characteristics'!$C:$C,0))),"",INDEX('Policy Characteristics'!B:B,MATCH($C1688,'Policy Characteristics'!$C:$C,0)))</f>
        <v>Exempt Process Emissions from C Tax</v>
      </c>
      <c r="C1688" s="354" t="str">
        <f t="shared" si="65"/>
        <v>BEPEfCT Boolean Exempt Process Emissions from Carbon Tax</v>
      </c>
      <c r="D1688" s="253" t="s">
        <v>818</v>
      </c>
      <c r="E1688" s="253"/>
      <c r="F1688" t="s">
        <v>819</v>
      </c>
      <c r="G1688" s="253"/>
      <c r="H1688" s="18">
        <v>1645</v>
      </c>
      <c r="I1688" s="367" t="s">
        <v>680</v>
      </c>
      <c r="J1688" s="368" t="str">
        <f>IF(ISBLANK(INDEX('Policy Characteristics'!D:D,MATCH($C1688,'Policy Characteristics'!$C:$C,0))),"",INDEX('Policy Characteristics'!D:D,MATCH($C1688,'Policy Characteristics'!$C:$C,0)))</f>
        <v/>
      </c>
      <c r="K1688" s="354" t="str">
        <f>IF(ISBLANK(INDEX('Policy Characteristics'!E:E,MATCH($C1688,'Policy Characteristics'!$C:$C,0))),"",INDEX('Policy Characteristics'!E:E,MATCH($C1688,'Policy Characteristics'!$C:$C,0)))</f>
        <v>cross toggle whether carbon tax affects process emissions</v>
      </c>
      <c r="L1688" s="354">
        <f>IF(ISBLANK(INDEX('Policy Characteristics'!F:F,MATCH($C1688,'Policy Characteristics'!$C:$C,0))),"",INDEX('Policy Characteristics'!F:F,MATCH($C1688,'Policy Characteristics'!$C:$C,0)))</f>
        <v>0</v>
      </c>
      <c r="M1688" s="354">
        <f>IF(ISBLANK(INDEX('Policy Characteristics'!G:G,MATCH($C1688,'Policy Characteristics'!$C:$C,0))),"",INDEX('Policy Characteristics'!G:G,MATCH($C1688,'Policy Characteristics'!$C:$C,0)))</f>
        <v>1</v>
      </c>
      <c r="N1688" s="354">
        <f>IF(ISBLANK(INDEX('Policy Characteristics'!H:H,MATCH($C1688,'Policy Characteristics'!$C:$C,0))),"",INDEX('Policy Characteristics'!H:H,MATCH($C1688,'Policy Characteristics'!$C:$C,0)))</f>
        <v>1</v>
      </c>
      <c r="O1688" s="354" t="str">
        <f>IF(ISBLANK(INDEX('Policy Characteristics'!I:I,MATCH($C1688,'Policy Characteristics'!$C:$C,0))),"",INDEX('Policy Characteristics'!I:I,MATCH($C1688,'Policy Characteristics'!$C:$C,0)))</f>
        <v>on/off</v>
      </c>
      <c r="P1688" s="354"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354" t="str">
        <f>IF(ISBLANK(INDEX('Policy Characteristics'!K:K,MATCH($C1688,'Policy Characteristics'!$C:$C,0))),"",INDEX('Policy Characteristics'!K:K,MATCH($C1688,'Policy Characteristics'!$C:$C,0)))</f>
        <v>fuels.html#carbon-tax</v>
      </c>
      <c r="R1688" s="354" t="str">
        <f>IF(ISBLANK(INDEX('Policy Characteristics'!L:L,MATCH($C1688,'Policy Characteristics'!$C:$C,0))),"",INDEX('Policy Characteristics'!L:L,MATCH($C1688,'Policy Characteristics'!$C:$C,0)))</f>
        <v>carbon-tax.html</v>
      </c>
    </row>
    <row r="1689" spans="1:18" ht="19.899999999999999" customHeight="1">
      <c r="A1689" s="354" t="str">
        <f>IF(ISBLANK(INDEX('Policy Characteristics'!A:A,MATCH($C1689,'Policy Characteristics'!$C:$C,0))),"",INDEX('Policy Characteristics'!A:A,MATCH($C1689,'Policy Characteristics'!$C:$C,0)))</f>
        <v>Cross-Sector</v>
      </c>
      <c r="B1689" s="366" t="str">
        <f>IF(ISBLANK(INDEX('Policy Characteristics'!B:B,MATCH($C1689,'Policy Characteristics'!$C:$C,0))),"",INDEX('Policy Characteristics'!B:B,MATCH($C1689,'Policy Characteristics'!$C:$C,0)))</f>
        <v>Exempt Process Emissions from C Tax</v>
      </c>
      <c r="C1689" s="354" t="str">
        <f t="shared" si="65"/>
        <v>BEPEfCT Boolean Exempt Process Emissions from Carbon Tax</v>
      </c>
      <c r="D1689" s="253" t="s">
        <v>820</v>
      </c>
      <c r="E1689" s="253"/>
      <c r="F1689" t="s">
        <v>821</v>
      </c>
      <c r="G1689" s="253"/>
      <c r="H1689" s="18">
        <v>1646</v>
      </c>
      <c r="I1689" s="367" t="s">
        <v>680</v>
      </c>
      <c r="J1689" s="368" t="str">
        <f>IF(ISBLANK(INDEX('Policy Characteristics'!D:D,MATCH($C1689,'Policy Characteristics'!$C:$C,0))),"",INDEX('Policy Characteristics'!D:D,MATCH($C1689,'Policy Characteristics'!$C:$C,0)))</f>
        <v/>
      </c>
      <c r="K1689" s="354" t="str">
        <f>IF(ISBLANK(INDEX('Policy Characteristics'!E:E,MATCH($C1689,'Policy Characteristics'!$C:$C,0))),"",INDEX('Policy Characteristics'!E:E,MATCH($C1689,'Policy Characteristics'!$C:$C,0)))</f>
        <v>cross toggle whether carbon tax affects process emissions</v>
      </c>
      <c r="L1689" s="354">
        <f>IF(ISBLANK(INDEX('Policy Characteristics'!F:F,MATCH($C1689,'Policy Characteristics'!$C:$C,0))),"",INDEX('Policy Characteristics'!F:F,MATCH($C1689,'Policy Characteristics'!$C:$C,0)))</f>
        <v>0</v>
      </c>
      <c r="M1689" s="354">
        <f>IF(ISBLANK(INDEX('Policy Characteristics'!G:G,MATCH($C1689,'Policy Characteristics'!$C:$C,0))),"",INDEX('Policy Characteristics'!G:G,MATCH($C1689,'Policy Characteristics'!$C:$C,0)))</f>
        <v>1</v>
      </c>
      <c r="N1689" s="354">
        <f>IF(ISBLANK(INDEX('Policy Characteristics'!H:H,MATCH($C1689,'Policy Characteristics'!$C:$C,0))),"",INDEX('Policy Characteristics'!H:H,MATCH($C1689,'Policy Characteristics'!$C:$C,0)))</f>
        <v>1</v>
      </c>
      <c r="O1689" s="354" t="str">
        <f>IF(ISBLANK(INDEX('Policy Characteristics'!I:I,MATCH($C1689,'Policy Characteristics'!$C:$C,0))),"",INDEX('Policy Characteristics'!I:I,MATCH($C1689,'Policy Characteristics'!$C:$C,0)))</f>
        <v>on/off</v>
      </c>
      <c r="P1689" s="354"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354" t="str">
        <f>IF(ISBLANK(INDEX('Policy Characteristics'!K:K,MATCH($C1689,'Policy Characteristics'!$C:$C,0))),"",INDEX('Policy Characteristics'!K:K,MATCH($C1689,'Policy Characteristics'!$C:$C,0)))</f>
        <v>fuels.html#carbon-tax</v>
      </c>
      <c r="R1689" s="354" t="str">
        <f>IF(ISBLANK(INDEX('Policy Characteristics'!L:L,MATCH($C1689,'Policy Characteristics'!$C:$C,0))),"",INDEX('Policy Characteristics'!L:L,MATCH($C1689,'Policy Characteristics'!$C:$C,0)))</f>
        <v>carbon-tax.html</v>
      </c>
    </row>
    <row r="1690" spans="1:18" ht="19.899999999999999" customHeight="1">
      <c r="A1690" s="354" t="str">
        <f>IF(ISBLANK(INDEX('Policy Characteristics'!A:A,MATCH($C1690,'Policy Characteristics'!$C:$C,0))),"",INDEX('Policy Characteristics'!A:A,MATCH($C1690,'Policy Characteristics'!$C:$C,0)))</f>
        <v>Cross-Sector</v>
      </c>
      <c r="B1690" s="366" t="str">
        <f>IF(ISBLANK(INDEX('Policy Characteristics'!B:B,MATCH($C1690,'Policy Characteristics'!$C:$C,0))),"",INDEX('Policy Characteristics'!B:B,MATCH($C1690,'Policy Characteristics'!$C:$C,0)))</f>
        <v>Exempt Process Emissions from C Tax</v>
      </c>
      <c r="C1690" s="354" t="str">
        <f t="shared" si="65"/>
        <v>BEPEfCT Boolean Exempt Process Emissions from Carbon Tax</v>
      </c>
      <c r="D1690" s="253" t="s">
        <v>822</v>
      </c>
      <c r="E1690" s="253"/>
      <c r="F1690" t="s">
        <v>823</v>
      </c>
      <c r="G1690" s="253"/>
      <c r="H1690" s="18">
        <v>1647</v>
      </c>
      <c r="I1690" s="367" t="s">
        <v>680</v>
      </c>
      <c r="J1690" s="368" t="str">
        <f>IF(ISBLANK(INDEX('Policy Characteristics'!D:D,MATCH($C1690,'Policy Characteristics'!$C:$C,0))),"",INDEX('Policy Characteristics'!D:D,MATCH($C1690,'Policy Characteristics'!$C:$C,0)))</f>
        <v/>
      </c>
      <c r="K1690" s="354" t="str">
        <f>IF(ISBLANK(INDEX('Policy Characteristics'!E:E,MATCH($C1690,'Policy Characteristics'!$C:$C,0))),"",INDEX('Policy Characteristics'!E:E,MATCH($C1690,'Policy Characteristics'!$C:$C,0)))</f>
        <v>cross toggle whether carbon tax affects process emissions</v>
      </c>
      <c r="L1690" s="354">
        <f>IF(ISBLANK(INDEX('Policy Characteristics'!F:F,MATCH($C1690,'Policy Characteristics'!$C:$C,0))),"",INDEX('Policy Characteristics'!F:F,MATCH($C1690,'Policy Characteristics'!$C:$C,0)))</f>
        <v>0</v>
      </c>
      <c r="M1690" s="354">
        <f>IF(ISBLANK(INDEX('Policy Characteristics'!G:G,MATCH($C1690,'Policy Characteristics'!$C:$C,0))),"",INDEX('Policy Characteristics'!G:G,MATCH($C1690,'Policy Characteristics'!$C:$C,0)))</f>
        <v>1</v>
      </c>
      <c r="N1690" s="354">
        <f>IF(ISBLANK(INDEX('Policy Characteristics'!H:H,MATCH($C1690,'Policy Characteristics'!$C:$C,0))),"",INDEX('Policy Characteristics'!H:H,MATCH($C1690,'Policy Characteristics'!$C:$C,0)))</f>
        <v>1</v>
      </c>
      <c r="O1690" s="354" t="str">
        <f>IF(ISBLANK(INDEX('Policy Characteristics'!I:I,MATCH($C1690,'Policy Characteristics'!$C:$C,0))),"",INDEX('Policy Characteristics'!I:I,MATCH($C1690,'Policy Characteristics'!$C:$C,0)))</f>
        <v>on/off</v>
      </c>
      <c r="P1690" s="354"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354" t="str">
        <f>IF(ISBLANK(INDEX('Policy Characteristics'!K:K,MATCH($C1690,'Policy Characteristics'!$C:$C,0))),"",INDEX('Policy Characteristics'!K:K,MATCH($C1690,'Policy Characteristics'!$C:$C,0)))</f>
        <v>fuels.html#carbon-tax</v>
      </c>
      <c r="R1690" s="354" t="str">
        <f>IF(ISBLANK(INDEX('Policy Characteristics'!L:L,MATCH($C1690,'Policy Characteristics'!$C:$C,0))),"",INDEX('Policy Characteristics'!L:L,MATCH($C1690,'Policy Characteristics'!$C:$C,0)))</f>
        <v>carbon-tax.html</v>
      </c>
    </row>
    <row r="1691" spans="1:18" ht="19.899999999999999" customHeight="1">
      <c r="A1691" s="354" t="str">
        <f>IF(ISBLANK(INDEX('Policy Characteristics'!A:A,MATCH($C1691,'Policy Characteristics'!$C:$C,0))),"",INDEX('Policy Characteristics'!A:A,MATCH($C1691,'Policy Characteristics'!$C:$C,0)))</f>
        <v>Cross-Sector</v>
      </c>
      <c r="B1691" s="366" t="str">
        <f>IF(ISBLANK(INDEX('Policy Characteristics'!B:B,MATCH($C1691,'Policy Characteristics'!$C:$C,0))),"",INDEX('Policy Characteristics'!B:B,MATCH($C1691,'Policy Characteristics'!$C:$C,0)))</f>
        <v>Exempt Process Emissions from C Tax</v>
      </c>
      <c r="C1691" s="354" t="str">
        <f t="shared" si="65"/>
        <v>BEPEfCT Boolean Exempt Process Emissions from Carbon Tax</v>
      </c>
      <c r="D1691" s="253" t="s">
        <v>824</v>
      </c>
      <c r="E1691" s="253"/>
      <c r="F1691" t="s">
        <v>825</v>
      </c>
      <c r="G1691" s="253"/>
      <c r="H1691" s="18">
        <v>1648</v>
      </c>
      <c r="I1691" s="367" t="s">
        <v>680</v>
      </c>
      <c r="J1691" s="368" t="str">
        <f>IF(ISBLANK(INDEX('Policy Characteristics'!D:D,MATCH($C1691,'Policy Characteristics'!$C:$C,0))),"",INDEX('Policy Characteristics'!D:D,MATCH($C1691,'Policy Characteristics'!$C:$C,0)))</f>
        <v/>
      </c>
      <c r="K1691" s="354" t="str">
        <f>IF(ISBLANK(INDEX('Policy Characteristics'!E:E,MATCH($C1691,'Policy Characteristics'!$C:$C,0))),"",INDEX('Policy Characteristics'!E:E,MATCH($C1691,'Policy Characteristics'!$C:$C,0)))</f>
        <v>cross toggle whether carbon tax affects process emissions</v>
      </c>
      <c r="L1691" s="354">
        <f>IF(ISBLANK(INDEX('Policy Characteristics'!F:F,MATCH($C1691,'Policy Characteristics'!$C:$C,0))),"",INDEX('Policy Characteristics'!F:F,MATCH($C1691,'Policy Characteristics'!$C:$C,0)))</f>
        <v>0</v>
      </c>
      <c r="M1691" s="354">
        <f>IF(ISBLANK(INDEX('Policy Characteristics'!G:G,MATCH($C1691,'Policy Characteristics'!$C:$C,0))),"",INDEX('Policy Characteristics'!G:G,MATCH($C1691,'Policy Characteristics'!$C:$C,0)))</f>
        <v>1</v>
      </c>
      <c r="N1691" s="354">
        <f>IF(ISBLANK(INDEX('Policy Characteristics'!H:H,MATCH($C1691,'Policy Characteristics'!$C:$C,0))),"",INDEX('Policy Characteristics'!H:H,MATCH($C1691,'Policy Characteristics'!$C:$C,0)))</f>
        <v>1</v>
      </c>
      <c r="O1691" s="354" t="str">
        <f>IF(ISBLANK(INDEX('Policy Characteristics'!I:I,MATCH($C1691,'Policy Characteristics'!$C:$C,0))),"",INDEX('Policy Characteristics'!I:I,MATCH($C1691,'Policy Characteristics'!$C:$C,0)))</f>
        <v>on/off</v>
      </c>
      <c r="P1691" s="354"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354" t="str">
        <f>IF(ISBLANK(INDEX('Policy Characteristics'!K:K,MATCH($C1691,'Policy Characteristics'!$C:$C,0))),"",INDEX('Policy Characteristics'!K:K,MATCH($C1691,'Policy Characteristics'!$C:$C,0)))</f>
        <v>fuels.html#carbon-tax</v>
      </c>
      <c r="R1691" s="354" t="str">
        <f>IF(ISBLANK(INDEX('Policy Characteristics'!L:L,MATCH($C1691,'Policy Characteristics'!$C:$C,0))),"",INDEX('Policy Characteristics'!L:L,MATCH($C1691,'Policy Characteristics'!$C:$C,0)))</f>
        <v>carbon-tax.html</v>
      </c>
    </row>
    <row r="1692" spans="1:18" ht="19.899999999999999" customHeight="1">
      <c r="A1692" s="354" t="str">
        <f>IF(ISBLANK(INDEX('Policy Characteristics'!A:A,MATCH($C1692,'Policy Characteristics'!$C:$C,0))),"",INDEX('Policy Characteristics'!A:A,MATCH($C1692,'Policy Characteristics'!$C:$C,0)))</f>
        <v>Cross-Sector</v>
      </c>
      <c r="B1692" s="366" t="str">
        <f>IF(ISBLANK(INDEX('Policy Characteristics'!B:B,MATCH($C1692,'Policy Characteristics'!$C:$C,0))),"",INDEX('Policy Characteristics'!B:B,MATCH($C1692,'Policy Characteristics'!$C:$C,0)))</f>
        <v>Exempt Process Emissions from C Tax</v>
      </c>
      <c r="C1692" s="354" t="str">
        <f t="shared" si="65"/>
        <v>BEPEfCT Boolean Exempt Process Emissions from Carbon Tax</v>
      </c>
      <c r="D1692" s="253" t="s">
        <v>826</v>
      </c>
      <c r="E1692" s="253"/>
      <c r="F1692" t="s">
        <v>827</v>
      </c>
      <c r="G1692" s="253"/>
      <c r="H1692" s="18">
        <v>1649</v>
      </c>
      <c r="I1692" s="367" t="s">
        <v>680</v>
      </c>
      <c r="J1692" s="368" t="str">
        <f>IF(ISBLANK(INDEX('Policy Characteristics'!D:D,MATCH($C1692,'Policy Characteristics'!$C:$C,0))),"",INDEX('Policy Characteristics'!D:D,MATCH($C1692,'Policy Characteristics'!$C:$C,0)))</f>
        <v/>
      </c>
      <c r="K1692" s="354" t="str">
        <f>IF(ISBLANK(INDEX('Policy Characteristics'!E:E,MATCH($C1692,'Policy Characteristics'!$C:$C,0))),"",INDEX('Policy Characteristics'!E:E,MATCH($C1692,'Policy Characteristics'!$C:$C,0)))</f>
        <v>cross toggle whether carbon tax affects process emissions</v>
      </c>
      <c r="L1692" s="354">
        <f>IF(ISBLANK(INDEX('Policy Characteristics'!F:F,MATCH($C1692,'Policy Characteristics'!$C:$C,0))),"",INDEX('Policy Characteristics'!F:F,MATCH($C1692,'Policy Characteristics'!$C:$C,0)))</f>
        <v>0</v>
      </c>
      <c r="M1692" s="354">
        <f>IF(ISBLANK(INDEX('Policy Characteristics'!G:G,MATCH($C1692,'Policy Characteristics'!$C:$C,0))),"",INDEX('Policy Characteristics'!G:G,MATCH($C1692,'Policy Characteristics'!$C:$C,0)))</f>
        <v>1</v>
      </c>
      <c r="N1692" s="354">
        <f>IF(ISBLANK(INDEX('Policy Characteristics'!H:H,MATCH($C1692,'Policy Characteristics'!$C:$C,0))),"",INDEX('Policy Characteristics'!H:H,MATCH($C1692,'Policy Characteristics'!$C:$C,0)))</f>
        <v>1</v>
      </c>
      <c r="O1692" s="354" t="str">
        <f>IF(ISBLANK(INDEX('Policy Characteristics'!I:I,MATCH($C1692,'Policy Characteristics'!$C:$C,0))),"",INDEX('Policy Characteristics'!I:I,MATCH($C1692,'Policy Characteristics'!$C:$C,0)))</f>
        <v>on/off</v>
      </c>
      <c r="P1692" s="354"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354" t="str">
        <f>IF(ISBLANK(INDEX('Policy Characteristics'!K:K,MATCH($C1692,'Policy Characteristics'!$C:$C,0))),"",INDEX('Policy Characteristics'!K:K,MATCH($C1692,'Policy Characteristics'!$C:$C,0)))</f>
        <v>fuels.html#carbon-tax</v>
      </c>
      <c r="R1692" s="354" t="str">
        <f>IF(ISBLANK(INDEX('Policy Characteristics'!L:L,MATCH($C1692,'Policy Characteristics'!$C:$C,0))),"",INDEX('Policy Characteristics'!L:L,MATCH($C1692,'Policy Characteristics'!$C:$C,0)))</f>
        <v>carbon-tax.html</v>
      </c>
    </row>
    <row r="1693" spans="1:18" ht="19.899999999999999" customHeight="1">
      <c r="A1693" s="354" t="str">
        <f>IF(ISBLANK(INDEX('Policy Characteristics'!A:A,MATCH($C1693,'Policy Characteristics'!$C:$C,0))),"",INDEX('Policy Characteristics'!A:A,MATCH($C1693,'Policy Characteristics'!$C:$C,0)))</f>
        <v>Cross-Sector</v>
      </c>
      <c r="B1693" s="366" t="str">
        <f>IF(ISBLANK(INDEX('Policy Characteristics'!B:B,MATCH($C1693,'Policy Characteristics'!$C:$C,0))),"",INDEX('Policy Characteristics'!B:B,MATCH($C1693,'Policy Characteristics'!$C:$C,0)))</f>
        <v>Exempt Process Emissions from C Tax</v>
      </c>
      <c r="C1693" s="354" t="str">
        <f t="shared" si="65"/>
        <v>BEPEfCT Boolean Exempt Process Emissions from Carbon Tax</v>
      </c>
      <c r="D1693" s="253" t="s">
        <v>828</v>
      </c>
      <c r="E1693" s="253"/>
      <c r="F1693" t="s">
        <v>829</v>
      </c>
      <c r="G1693" s="253"/>
      <c r="H1693" s="18">
        <v>1650</v>
      </c>
      <c r="I1693" s="367" t="s">
        <v>670</v>
      </c>
      <c r="J1693" s="368" t="str">
        <f>IF(ISBLANK(INDEX('Policy Characteristics'!D:D,MATCH($C1693,'Policy Characteristics'!$C:$C,0))),"",INDEX('Policy Characteristics'!D:D,MATCH($C1693,'Policy Characteristics'!$C:$C,0)))</f>
        <v/>
      </c>
      <c r="K1693" s="354" t="str">
        <f>IF(ISBLANK(INDEX('Policy Characteristics'!E:E,MATCH($C1693,'Policy Characteristics'!$C:$C,0))),"",INDEX('Policy Characteristics'!E:E,MATCH($C1693,'Policy Characteristics'!$C:$C,0)))</f>
        <v>cross toggle whether carbon tax affects process emissions</v>
      </c>
      <c r="L1693" s="354">
        <f>IF(ISBLANK(INDEX('Policy Characteristics'!F:F,MATCH($C1693,'Policy Characteristics'!$C:$C,0))),"",INDEX('Policy Characteristics'!F:F,MATCH($C1693,'Policy Characteristics'!$C:$C,0)))</f>
        <v>0</v>
      </c>
      <c r="M1693" s="354">
        <f>IF(ISBLANK(INDEX('Policy Characteristics'!G:G,MATCH($C1693,'Policy Characteristics'!$C:$C,0))),"",INDEX('Policy Characteristics'!G:G,MATCH($C1693,'Policy Characteristics'!$C:$C,0)))</f>
        <v>1</v>
      </c>
      <c r="N1693" s="354">
        <f>IF(ISBLANK(INDEX('Policy Characteristics'!H:H,MATCH($C1693,'Policy Characteristics'!$C:$C,0))),"",INDEX('Policy Characteristics'!H:H,MATCH($C1693,'Policy Characteristics'!$C:$C,0)))</f>
        <v>1</v>
      </c>
      <c r="O1693" s="354" t="str">
        <f>IF(ISBLANK(INDEX('Policy Characteristics'!I:I,MATCH($C1693,'Policy Characteristics'!$C:$C,0))),"",INDEX('Policy Characteristics'!I:I,MATCH($C1693,'Policy Characteristics'!$C:$C,0)))</f>
        <v>on/off</v>
      </c>
      <c r="P1693" s="354"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354" t="str">
        <f>IF(ISBLANK(INDEX('Policy Characteristics'!K:K,MATCH($C1693,'Policy Characteristics'!$C:$C,0))),"",INDEX('Policy Characteristics'!K:K,MATCH($C1693,'Policy Characteristics'!$C:$C,0)))</f>
        <v>fuels.html#carbon-tax</v>
      </c>
      <c r="R1693" s="354" t="str">
        <f>IF(ISBLANK(INDEX('Policy Characteristics'!L:L,MATCH($C1693,'Policy Characteristics'!$C:$C,0))),"",INDEX('Policy Characteristics'!L:L,MATCH($C1693,'Policy Characteristics'!$C:$C,0)))</f>
        <v>carbon-tax.html</v>
      </c>
    </row>
    <row r="1694" spans="1:18" ht="19.899999999999999" customHeight="1">
      <c r="A1694" s="354" t="str">
        <f>IF(ISBLANK(INDEX('Policy Characteristics'!A:A,MATCH($C1694,'Policy Characteristics'!$C:$C,0))),"",INDEX('Policy Characteristics'!A:A,MATCH($C1694,'Policy Characteristics'!$C:$C,0)))</f>
        <v>Cross-Sector</v>
      </c>
      <c r="B1694" s="366" t="str">
        <f>IF(ISBLANK(INDEX('Policy Characteristics'!B:B,MATCH($C1694,'Policy Characteristics'!$C:$C,0))),"",INDEX('Policy Characteristics'!B:B,MATCH($C1694,'Policy Characteristics'!$C:$C,0)))</f>
        <v>Exempt Process Emissions from C Tax</v>
      </c>
      <c r="C1694" s="354" t="str">
        <f t="shared" si="65"/>
        <v>BEPEfCT Boolean Exempt Process Emissions from Carbon Tax</v>
      </c>
      <c r="D1694" s="253" t="s">
        <v>830</v>
      </c>
      <c r="E1694" s="253"/>
      <c r="F1694" t="s">
        <v>831</v>
      </c>
      <c r="G1694" s="253"/>
      <c r="H1694" s="18">
        <v>1651</v>
      </c>
      <c r="I1694" s="367" t="s">
        <v>670</v>
      </c>
      <c r="J1694" s="368" t="str">
        <f>IF(ISBLANK(INDEX('Policy Characteristics'!D:D,MATCH($C1694,'Policy Characteristics'!$C:$C,0))),"",INDEX('Policy Characteristics'!D:D,MATCH($C1694,'Policy Characteristics'!$C:$C,0)))</f>
        <v/>
      </c>
      <c r="K1694" s="354" t="str">
        <f>IF(ISBLANK(INDEX('Policy Characteristics'!E:E,MATCH($C1694,'Policy Characteristics'!$C:$C,0))),"",INDEX('Policy Characteristics'!E:E,MATCH($C1694,'Policy Characteristics'!$C:$C,0)))</f>
        <v>cross toggle whether carbon tax affects process emissions</v>
      </c>
      <c r="L1694" s="354">
        <f>IF(ISBLANK(INDEX('Policy Characteristics'!F:F,MATCH($C1694,'Policy Characteristics'!$C:$C,0))),"",INDEX('Policy Characteristics'!F:F,MATCH($C1694,'Policy Characteristics'!$C:$C,0)))</f>
        <v>0</v>
      </c>
      <c r="M1694" s="354">
        <f>IF(ISBLANK(INDEX('Policy Characteristics'!G:G,MATCH($C1694,'Policy Characteristics'!$C:$C,0))),"",INDEX('Policy Characteristics'!G:G,MATCH($C1694,'Policy Characteristics'!$C:$C,0)))</f>
        <v>1</v>
      </c>
      <c r="N1694" s="354">
        <f>IF(ISBLANK(INDEX('Policy Characteristics'!H:H,MATCH($C1694,'Policy Characteristics'!$C:$C,0))),"",INDEX('Policy Characteristics'!H:H,MATCH($C1694,'Policy Characteristics'!$C:$C,0)))</f>
        <v>1</v>
      </c>
      <c r="O1694" s="354" t="str">
        <f>IF(ISBLANK(INDEX('Policy Characteristics'!I:I,MATCH($C1694,'Policy Characteristics'!$C:$C,0))),"",INDEX('Policy Characteristics'!I:I,MATCH($C1694,'Policy Characteristics'!$C:$C,0)))</f>
        <v>on/off</v>
      </c>
      <c r="P1694" s="354"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354" t="str">
        <f>IF(ISBLANK(INDEX('Policy Characteristics'!K:K,MATCH($C1694,'Policy Characteristics'!$C:$C,0))),"",INDEX('Policy Characteristics'!K:K,MATCH($C1694,'Policy Characteristics'!$C:$C,0)))</f>
        <v>fuels.html#carbon-tax</v>
      </c>
      <c r="R1694" s="354" t="str">
        <f>IF(ISBLANK(INDEX('Policy Characteristics'!L:L,MATCH($C1694,'Policy Characteristics'!$C:$C,0))),"",INDEX('Policy Characteristics'!L:L,MATCH($C1694,'Policy Characteristics'!$C:$C,0)))</f>
        <v>carbon-tax.html</v>
      </c>
    </row>
    <row r="1695" spans="1:18" ht="19.899999999999999" customHeight="1">
      <c r="A1695" s="354" t="str">
        <f>IF(ISBLANK(INDEX('Policy Characteristics'!A:A,MATCH($C1695,'Policy Characteristics'!$C:$C,0))),"",INDEX('Policy Characteristics'!A:A,MATCH($C1695,'Policy Characteristics'!$C:$C,0)))</f>
        <v>Cross-Sector</v>
      </c>
      <c r="B1695" s="366" t="str">
        <f>IF(ISBLANK(INDEX('Policy Characteristics'!B:B,MATCH($C1695,'Policy Characteristics'!$C:$C,0))),"",INDEX('Policy Characteristics'!B:B,MATCH($C1695,'Policy Characteristics'!$C:$C,0)))</f>
        <v>Exempt Process Emissions from C Tax</v>
      </c>
      <c r="C1695" s="354" t="str">
        <f t="shared" si="65"/>
        <v>BEPEfCT Boolean Exempt Process Emissions from Carbon Tax</v>
      </c>
      <c r="D1695" s="253" t="s">
        <v>832</v>
      </c>
      <c r="E1695" s="253"/>
      <c r="F1695" t="s">
        <v>833</v>
      </c>
      <c r="G1695" s="253"/>
      <c r="H1695" s="18">
        <v>1652</v>
      </c>
      <c r="I1695" s="367" t="s">
        <v>680</v>
      </c>
      <c r="J1695" s="368" t="str">
        <f>IF(ISBLANK(INDEX('Policy Characteristics'!D:D,MATCH($C1695,'Policy Characteristics'!$C:$C,0))),"",INDEX('Policy Characteristics'!D:D,MATCH($C1695,'Policy Characteristics'!$C:$C,0)))</f>
        <v/>
      </c>
      <c r="K1695" s="354" t="str">
        <f>IF(ISBLANK(INDEX('Policy Characteristics'!E:E,MATCH($C1695,'Policy Characteristics'!$C:$C,0))),"",INDEX('Policy Characteristics'!E:E,MATCH($C1695,'Policy Characteristics'!$C:$C,0)))</f>
        <v>cross toggle whether carbon tax affects process emissions</v>
      </c>
      <c r="L1695" s="354">
        <f>IF(ISBLANK(INDEX('Policy Characteristics'!F:F,MATCH($C1695,'Policy Characteristics'!$C:$C,0))),"",INDEX('Policy Characteristics'!F:F,MATCH($C1695,'Policy Characteristics'!$C:$C,0)))</f>
        <v>0</v>
      </c>
      <c r="M1695" s="354">
        <f>IF(ISBLANK(INDEX('Policy Characteristics'!G:G,MATCH($C1695,'Policy Characteristics'!$C:$C,0))),"",INDEX('Policy Characteristics'!G:G,MATCH($C1695,'Policy Characteristics'!$C:$C,0)))</f>
        <v>1</v>
      </c>
      <c r="N1695" s="354">
        <f>IF(ISBLANK(INDEX('Policy Characteristics'!H:H,MATCH($C1695,'Policy Characteristics'!$C:$C,0))),"",INDEX('Policy Characteristics'!H:H,MATCH($C1695,'Policy Characteristics'!$C:$C,0)))</f>
        <v>1</v>
      </c>
      <c r="O1695" s="354" t="str">
        <f>IF(ISBLANK(INDEX('Policy Characteristics'!I:I,MATCH($C1695,'Policy Characteristics'!$C:$C,0))),"",INDEX('Policy Characteristics'!I:I,MATCH($C1695,'Policy Characteristics'!$C:$C,0)))</f>
        <v>on/off</v>
      </c>
      <c r="P1695" s="354"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354" t="str">
        <f>IF(ISBLANK(INDEX('Policy Characteristics'!K:K,MATCH($C1695,'Policy Characteristics'!$C:$C,0))),"",INDEX('Policy Characteristics'!K:K,MATCH($C1695,'Policy Characteristics'!$C:$C,0)))</f>
        <v>fuels.html#carbon-tax</v>
      </c>
      <c r="R1695" s="354" t="str">
        <f>IF(ISBLANK(INDEX('Policy Characteristics'!L:L,MATCH($C1695,'Policy Characteristics'!$C:$C,0))),"",INDEX('Policy Characteristics'!L:L,MATCH($C1695,'Policy Characteristics'!$C:$C,0)))</f>
        <v>carbon-tax.html</v>
      </c>
    </row>
    <row r="1696" spans="1:18" ht="19.899999999999999" customHeight="1">
      <c r="A1696" s="354" t="str">
        <f>IF(ISBLANK(INDEX('Policy Characteristics'!A:A,MATCH($C1696,'Policy Characteristics'!$C:$C,0))),"",INDEX('Policy Characteristics'!A:A,MATCH($C1696,'Policy Characteristics'!$C:$C,0)))</f>
        <v>Cross-Sector</v>
      </c>
      <c r="B1696" s="366" t="str">
        <f>IF(ISBLANK(INDEX('Policy Characteristics'!B:B,MATCH($C1696,'Policy Characteristics'!$C:$C,0))),"",INDEX('Policy Characteristics'!B:B,MATCH($C1696,'Policy Characteristics'!$C:$C,0)))</f>
        <v>Toggle Carbon Tax Border Adjustment</v>
      </c>
      <c r="C1696" t="s">
        <v>548</v>
      </c>
      <c r="D1696" s="253"/>
      <c r="E1696" s="253"/>
      <c r="F1696" s="253"/>
      <c r="G1696" s="253"/>
      <c r="H1696" s="18">
        <v>1627</v>
      </c>
      <c r="I1696" s="367" t="s">
        <v>670</v>
      </c>
      <c r="J1696" s="368" t="str">
        <f>IF(ISBLANK(INDEX('Policy Characteristics'!D:D,MATCH($C1696,'Policy Characteristics'!$C:$C,0))),"",INDEX('Policy Characteristics'!D:D,MATCH($C1696,'Policy Characteristics'!$C:$C,0)))</f>
        <v/>
      </c>
      <c r="K1696" s="354" t="str">
        <f>IF(ISBLANK(INDEX('Policy Characteristics'!E:E,MATCH($C1696,'Policy Characteristics'!$C:$C,0))),"",INDEX('Policy Characteristics'!E:E,MATCH($C1696,'Policy Characteristics'!$C:$C,0)))</f>
        <v/>
      </c>
      <c r="L1696" s="354">
        <f>IF(ISBLANK(INDEX('Policy Characteristics'!F:F,MATCH($C1696,'Policy Characteristics'!$C:$C,0))),"",INDEX('Policy Characteristics'!F:F,MATCH($C1696,'Policy Characteristics'!$C:$C,0)))</f>
        <v>0</v>
      </c>
      <c r="M1696" s="354">
        <f>IF(ISBLANK(INDEX('Policy Characteristics'!G:G,MATCH($C1696,'Policy Characteristics'!$C:$C,0))),"",INDEX('Policy Characteristics'!G:G,MATCH($C1696,'Policy Characteristics'!$C:$C,0)))</f>
        <v>1</v>
      </c>
      <c r="N1696" s="354">
        <f>IF(ISBLANK(INDEX('Policy Characteristics'!H:H,MATCH($C1696,'Policy Characteristics'!$C:$C,0))),"",INDEX('Policy Characteristics'!H:H,MATCH($C1696,'Policy Characteristics'!$C:$C,0)))</f>
        <v>1</v>
      </c>
      <c r="O1696" s="354" t="str">
        <f>IF(ISBLANK(INDEX('Policy Characteristics'!I:I,MATCH($C1696,'Policy Characteristics'!$C:$C,0))),"",INDEX('Policy Characteristics'!I:I,MATCH($C1696,'Policy Characteristics'!$C:$C,0)))</f>
        <v>on/off</v>
      </c>
      <c r="P1696" s="354" t="str">
        <f>IF(ISBLANK(INDEX('Policy Characteristics'!J:J,MATCH($C1696,'Policy Characteristics'!$C:$C,0))),"",INDEX('Policy Characteristics'!J:J,MATCH($C1696,'Policy Characteristics'!$C:$C,0)))</f>
        <v>**Description:** By default, carbon taxes apply to only domestically produced goods. Turning this policy lever on enables carbon tax border adjustments, meaning the carbon tax will apply to both domestically produced and imported goods.</v>
      </c>
      <c r="Q1696" s="354" t="str">
        <f>IF(ISBLANK(INDEX('Policy Characteristics'!K:K,MATCH($C1696,'Policy Characteristics'!$C:$C,0))),"",INDEX('Policy Characteristics'!K:K,MATCH($C1696,'Policy Characteristics'!$C:$C,0)))</f>
        <v>fuels.html#carbon-tax</v>
      </c>
      <c r="R1696" s="354" t="str">
        <f>IF(ISBLANK(INDEX('Policy Characteristics'!L:L,MATCH($C1696,'Policy Characteristics'!$C:$C,0))),"",INDEX('Policy Characteristics'!L:L,MATCH($C1696,'Policy Characteristics'!$C:$C,0)))</f>
        <v>carbon-tax.html</v>
      </c>
    </row>
    <row r="1697" spans="1:18" ht="19.899999999999999" customHeight="1">
      <c r="A1697" s="354" t="str">
        <f>IF(ISBLANK(INDEX('Policy Characteristics'!A:A,MATCH($C1697,'Policy Characteristics'!$C:$C,0))),"",INDEX('Policy Characteristics'!A:A,MATCH($C1697,'Policy Characteristics'!$C:$C,0)))</f>
        <v>Cross-Sector</v>
      </c>
      <c r="B1697" s="366" t="str">
        <f>IF(ISBLANK(INDEX('Policy Characteristics'!B:B,MATCH($C1697,'Policy Characteristics'!$C:$C,0))),"",INDEX('Policy Characteristics'!B:B,MATCH($C1697,'Policy Characteristics'!$C:$C,0)))</f>
        <v>Fixed Energy Prices</v>
      </c>
      <c r="C1697" t="s">
        <v>551</v>
      </c>
      <c r="D1697" s="253" t="s">
        <v>934</v>
      </c>
      <c r="E1697" s="253"/>
      <c r="F1697" s="253" t="s">
        <v>935</v>
      </c>
      <c r="G1697" s="253"/>
      <c r="H1697" s="18">
        <v>720</v>
      </c>
      <c r="I1697" s="367" t="s">
        <v>680</v>
      </c>
      <c r="J1697" s="368" t="str">
        <f>IF(ISBLANK(INDEX('Policy Characteristics'!D:D,MATCH($C1697,'Policy Characteristics'!$C:$C,0))),"",INDEX('Policy Characteristics'!D:D,MATCH($C1697,'Policy Characteristics'!$C:$C,0)))</f>
        <v>Fixed Energy Prices</v>
      </c>
      <c r="K1697" s="354" t="str">
        <f>IF(ISBLANK(INDEX('Policy Characteristics'!E:E,MATCH($C1697,'Policy Characteristics'!$C:$C,0))),"",INDEX('Policy Characteristics'!E:E,MATCH($C1697,'Policy Characteristics'!$C:$C,0)))</f>
        <v>cross toggle whether policies affect energy prices</v>
      </c>
      <c r="L1697" s="354">
        <f>IF(ISBLANK(INDEX('Policy Characteristics'!F:F,MATCH($C1697,'Policy Characteristics'!$C:$C,0))),"",INDEX('Policy Characteristics'!F:F,MATCH($C1697,'Policy Characteristics'!$C:$C,0)))</f>
        <v>0</v>
      </c>
      <c r="M1697" s="354">
        <f>IF(ISBLANK(INDEX('Policy Characteristics'!G:G,MATCH($C1697,'Policy Characteristics'!$C:$C,0))),"",INDEX('Policy Characteristics'!G:G,MATCH($C1697,'Policy Characteristics'!$C:$C,0)))</f>
        <v>1</v>
      </c>
      <c r="N1697" s="354">
        <f>IF(ISBLANK(INDEX('Policy Characteristics'!H:H,MATCH($C1697,'Policy Characteristics'!$C:$C,0))),"",INDEX('Policy Characteristics'!H:H,MATCH($C1697,'Policy Characteristics'!$C:$C,0)))</f>
        <v>1</v>
      </c>
      <c r="O1697" s="354" t="str">
        <f>IF(ISBLANK(INDEX('Policy Characteristics'!I:I,MATCH($C1697,'Policy Characteristics'!$C:$C,0))),"",INDEX('Policy Characteristics'!I:I,MATCH($C1697,'Policy Characteristics'!$C:$C,0)))</f>
        <v>on/off</v>
      </c>
      <c r="P1697" s="354" t="str">
        <f>IF(ISBLANK(INDEX('Policy Characteristics'!J:J,MATCH($C1697,'Policy Characteristics'!$C:$C,0))),"",INDEX('Policy Characteristics'!J:J,MATCH($C1697,'Policy Characteristics'!$C:$C,0)))</f>
        <v/>
      </c>
      <c r="Q1697" s="354" t="str">
        <f>IF(ISBLANK(INDEX('Policy Characteristics'!K:K,MATCH($C1697,'Policy Characteristics'!$C:$C,0))),"",INDEX('Policy Characteristics'!K:K,MATCH($C1697,'Policy Characteristics'!$C:$C,0)))</f>
        <v/>
      </c>
      <c r="R1697" s="354" t="str">
        <f>IF(ISBLANK(INDEX('Policy Characteristics'!L:L,MATCH($C1697,'Policy Characteristics'!$C:$C,0))),"",INDEX('Policy Characteristics'!L:L,MATCH($C1697,'Policy Characteristics'!$C:$C,0)))</f>
        <v/>
      </c>
    </row>
    <row r="1698" spans="1:18" ht="19.899999999999999" customHeight="1">
      <c r="A1698" s="354" t="str">
        <f>IF(ISBLANK(INDEX('Policy Characteristics'!A:A,MATCH($C1698,'Policy Characteristics'!$C:$C,0))),"",INDEX('Policy Characteristics'!A:A,MATCH($C1698,'Policy Characteristics'!$C:$C,0)))</f>
        <v>Cross-Sector</v>
      </c>
      <c r="B1698" s="366" t="str">
        <f>IF(ISBLANK(INDEX('Policy Characteristics'!B:B,MATCH($C1698,'Policy Characteristics'!$C:$C,0))),"",INDEX('Policy Characteristics'!B:B,MATCH($C1698,'Policy Characteristics'!$C:$C,0)))</f>
        <v>Fixed Energy Prices</v>
      </c>
      <c r="C1698" s="354" t="str">
        <f t="shared" ref="C1698:C1699" si="66">C$1697</f>
        <v>Toggle Whether Policies Affect Energy Prices</v>
      </c>
      <c r="D1698" s="253" t="s">
        <v>948</v>
      </c>
      <c r="E1698" s="253"/>
      <c r="F1698" s="253" t="s">
        <v>949</v>
      </c>
      <c r="G1698" s="253"/>
      <c r="H1698" s="18">
        <v>721</v>
      </c>
      <c r="I1698" s="367" t="s">
        <v>680</v>
      </c>
      <c r="J1698" s="368" t="str">
        <f>IF(ISBLANK(INDEX('Policy Characteristics'!D:D,MATCH($C1698,'Policy Characteristics'!$C:$C,0))),"",INDEX('Policy Characteristics'!D:D,MATCH($C1698,'Policy Characteristics'!$C:$C,0)))</f>
        <v>Fixed Energy Prices</v>
      </c>
      <c r="K1698" s="354" t="str">
        <f>IF(ISBLANK(INDEX('Policy Characteristics'!E:E,MATCH($C1698,'Policy Characteristics'!$C:$C,0))),"",INDEX('Policy Characteristics'!E:E,MATCH($C1698,'Policy Characteristics'!$C:$C,0)))</f>
        <v>cross toggle whether policies affect energy prices</v>
      </c>
      <c r="L1698" s="354">
        <f>IF(ISBLANK(INDEX('Policy Characteristics'!F:F,MATCH($C1698,'Policy Characteristics'!$C:$C,0))),"",INDEX('Policy Characteristics'!F:F,MATCH($C1698,'Policy Characteristics'!$C:$C,0)))</f>
        <v>0</v>
      </c>
      <c r="M1698" s="354">
        <f>IF(ISBLANK(INDEX('Policy Characteristics'!G:G,MATCH($C1698,'Policy Characteristics'!$C:$C,0))),"",INDEX('Policy Characteristics'!G:G,MATCH($C1698,'Policy Characteristics'!$C:$C,0)))</f>
        <v>1</v>
      </c>
      <c r="N1698" s="354">
        <f>IF(ISBLANK(INDEX('Policy Characteristics'!H:H,MATCH($C1698,'Policy Characteristics'!$C:$C,0))),"",INDEX('Policy Characteristics'!H:H,MATCH($C1698,'Policy Characteristics'!$C:$C,0)))</f>
        <v>1</v>
      </c>
      <c r="O1698" s="354" t="str">
        <f>IF(ISBLANK(INDEX('Policy Characteristics'!I:I,MATCH($C1698,'Policy Characteristics'!$C:$C,0))),"",INDEX('Policy Characteristics'!I:I,MATCH($C1698,'Policy Characteristics'!$C:$C,0)))</f>
        <v>on/off</v>
      </c>
      <c r="P1698" s="354" t="str">
        <f>IF(ISBLANK(INDEX('Policy Characteristics'!J:J,MATCH($C1698,'Policy Characteristics'!$C:$C,0))),"",INDEX('Policy Characteristics'!J:J,MATCH($C1698,'Policy Characteristics'!$C:$C,0)))</f>
        <v/>
      </c>
      <c r="Q1698" s="354" t="str">
        <f>IF(ISBLANK(INDEX('Policy Characteristics'!K:K,MATCH($C1698,'Policy Characteristics'!$C:$C,0))),"",INDEX('Policy Characteristics'!K:K,MATCH($C1698,'Policy Characteristics'!$C:$C,0)))</f>
        <v/>
      </c>
      <c r="R1698" s="354" t="str">
        <f>IF(ISBLANK(INDEX('Policy Characteristics'!L:L,MATCH($C1698,'Policy Characteristics'!$C:$C,0))),"",INDEX('Policy Characteristics'!L:L,MATCH($C1698,'Policy Characteristics'!$C:$C,0)))</f>
        <v/>
      </c>
    </row>
    <row r="1699" spans="1:18" s="345" customFormat="1" ht="19.899999999999999" customHeight="1">
      <c r="A1699" s="354" t="str">
        <f>IF(ISBLANK(INDEX('Policy Characteristics'!A:A,MATCH($C1699,'Policy Characteristics'!$C:$C,0))),"",INDEX('Policy Characteristics'!A:A,MATCH($C1699,'Policy Characteristics'!$C:$C,0)))</f>
        <v>Cross-Sector</v>
      </c>
      <c r="B1699" s="366" t="str">
        <f>IF(ISBLANK(INDEX('Policy Characteristics'!B:B,MATCH($C1699,'Policy Characteristics'!$C:$C,0))),"",INDEX('Policy Characteristics'!B:B,MATCH($C1699,'Policy Characteristics'!$C:$C,0)))</f>
        <v>Fixed Energy Prices</v>
      </c>
      <c r="C1699" s="354" t="str">
        <f t="shared" si="66"/>
        <v>Toggle Whether Policies Affect Energy Prices</v>
      </c>
      <c r="D1699" s="348" t="s">
        <v>952</v>
      </c>
      <c r="E1699" s="348"/>
      <c r="F1699" s="348" t="s">
        <v>953</v>
      </c>
      <c r="G1699" s="348"/>
      <c r="H1699" s="18">
        <v>722</v>
      </c>
      <c r="I1699" s="369" t="s">
        <v>680</v>
      </c>
      <c r="J1699" s="368" t="str">
        <f>IF(ISBLANK(INDEX('Policy Characteristics'!D:D,MATCH($C1699,'Policy Characteristics'!$C:$C,0))),"",INDEX('Policy Characteristics'!D:D,MATCH($C1699,'Policy Characteristics'!$C:$C,0)))</f>
        <v>Fixed Energy Prices</v>
      </c>
      <c r="K1699" s="354" t="str">
        <f>IF(ISBLANK(INDEX('Policy Characteristics'!E:E,MATCH($C1699,'Policy Characteristics'!$C:$C,0))),"",INDEX('Policy Characteristics'!E:E,MATCH($C1699,'Policy Characteristics'!$C:$C,0)))</f>
        <v>cross toggle whether policies affect energy prices</v>
      </c>
      <c r="L1699" s="354">
        <f>IF(ISBLANK(INDEX('Policy Characteristics'!F:F,MATCH($C1699,'Policy Characteristics'!$C:$C,0))),"",INDEX('Policy Characteristics'!F:F,MATCH($C1699,'Policy Characteristics'!$C:$C,0)))</f>
        <v>0</v>
      </c>
      <c r="M1699" s="354">
        <f>IF(ISBLANK(INDEX('Policy Characteristics'!G:G,MATCH($C1699,'Policy Characteristics'!$C:$C,0))),"",INDEX('Policy Characteristics'!G:G,MATCH($C1699,'Policy Characteristics'!$C:$C,0)))</f>
        <v>1</v>
      </c>
      <c r="N1699" s="354">
        <f>IF(ISBLANK(INDEX('Policy Characteristics'!H:H,MATCH($C1699,'Policy Characteristics'!$C:$C,0))),"",INDEX('Policy Characteristics'!H:H,MATCH($C1699,'Policy Characteristics'!$C:$C,0)))</f>
        <v>1</v>
      </c>
      <c r="O1699" s="354" t="str">
        <f>IF(ISBLANK(INDEX('Policy Characteristics'!I:I,MATCH($C1699,'Policy Characteristics'!$C:$C,0))),"",INDEX('Policy Characteristics'!I:I,MATCH($C1699,'Policy Characteristics'!$C:$C,0)))</f>
        <v>on/off</v>
      </c>
      <c r="P1699" s="354" t="str">
        <f>IF(ISBLANK(INDEX('Policy Characteristics'!J:J,MATCH($C1699,'Policy Characteristics'!$C:$C,0))),"",INDEX('Policy Characteristics'!J:J,MATCH($C1699,'Policy Characteristics'!$C:$C,0)))</f>
        <v/>
      </c>
      <c r="Q1699" s="354" t="str">
        <f>IF(ISBLANK(INDEX('Policy Characteristics'!K:K,MATCH($C1699,'Policy Characteristics'!$C:$C,0))),"",INDEX('Policy Characteristics'!K:K,MATCH($C1699,'Policy Characteristics'!$C:$C,0)))</f>
        <v/>
      </c>
      <c r="R1699" s="354" t="str">
        <f>IF(ISBLANK(INDEX('Policy Characteristics'!L:L,MATCH($C1699,'Policy Characteristics'!$C:$C,0))),"",INDEX('Policy Characteristics'!L:L,MATCH($C1699,'Policy Characteristics'!$C:$C,0)))</f>
        <v/>
      </c>
    </row>
    <row r="1700" spans="1:18" s="345" customFormat="1" ht="19.899999999999999" customHeight="1">
      <c r="A1700" s="354" t="str">
        <f>IF(ISBLANK(INDEX('Policy Characteristics'!A:A,MATCH($C1700,'Policy Characteristics'!$C:$C,0))),"",INDEX('Policy Characteristics'!A:A,MATCH($C1700,'Policy Characteristics'!$C:$C,0)))</f>
        <v>Cross-Sector</v>
      </c>
      <c r="B1700" s="366" t="str">
        <f>IF(ISBLANK(INDEX('Policy Characteristics'!B:B,MATCH($C1700,'Policy Characteristics'!$C:$C,0))),"",INDEX('Policy Characteristics'!B:B,MATCH($C1700,'Policy Characteristics'!$C:$C,0)))</f>
        <v>Fixed Energy Prices</v>
      </c>
      <c r="C1700" s="345" t="s">
        <v>551</v>
      </c>
      <c r="D1700" s="348" t="s">
        <v>907</v>
      </c>
      <c r="E1700" s="253"/>
      <c r="F1700" s="348" t="s">
        <v>737</v>
      </c>
      <c r="G1700" s="348"/>
      <c r="H1700" s="241">
        <v>836</v>
      </c>
      <c r="I1700" s="369" t="s">
        <v>680</v>
      </c>
      <c r="J1700" s="368" t="str">
        <f>IF(ISBLANK(INDEX('Policy Characteristics'!D:D,MATCH($C1700,'Policy Characteristics'!$C:$C,0))),"",INDEX('Policy Characteristics'!D:D,MATCH($C1700,'Policy Characteristics'!$C:$C,0)))</f>
        <v>Fixed Energy Prices</v>
      </c>
      <c r="K1700" s="354" t="str">
        <f>IF(ISBLANK(INDEX('Policy Characteristics'!E:E,MATCH($C1700,'Policy Characteristics'!$C:$C,0))),"",INDEX('Policy Characteristics'!E:E,MATCH($C1700,'Policy Characteristics'!$C:$C,0)))</f>
        <v>cross toggle whether policies affect energy prices</v>
      </c>
      <c r="L1700" s="354">
        <f>IF(ISBLANK(INDEX('Policy Characteristics'!F:F,MATCH($C1700,'Policy Characteristics'!$C:$C,0))),"",INDEX('Policy Characteristics'!F:F,MATCH($C1700,'Policy Characteristics'!$C:$C,0)))</f>
        <v>0</v>
      </c>
      <c r="M1700" s="354">
        <f>IF(ISBLANK(INDEX('Policy Characteristics'!G:G,MATCH($C1700,'Policy Characteristics'!$C:$C,0))),"",INDEX('Policy Characteristics'!G:G,MATCH($C1700,'Policy Characteristics'!$C:$C,0)))</f>
        <v>1</v>
      </c>
      <c r="N1700" s="354">
        <f>IF(ISBLANK(INDEX('Policy Characteristics'!H:H,MATCH($C1700,'Policy Characteristics'!$C:$C,0))),"",INDEX('Policy Characteristics'!H:H,MATCH($C1700,'Policy Characteristics'!$C:$C,0)))</f>
        <v>1</v>
      </c>
      <c r="O1700" s="354" t="str">
        <f>IF(ISBLANK(INDEX('Policy Characteristics'!I:I,MATCH($C1700,'Policy Characteristics'!$C:$C,0))),"",INDEX('Policy Characteristics'!I:I,MATCH($C1700,'Policy Characteristics'!$C:$C,0)))</f>
        <v>on/off</v>
      </c>
      <c r="P1700" s="354" t="str">
        <f>IF(ISBLANK(INDEX('Policy Characteristics'!J:J,MATCH($C1700,'Policy Characteristics'!$C:$C,0))),"",INDEX('Policy Characteristics'!J:J,MATCH($C1700,'Policy Characteristics'!$C:$C,0)))</f>
        <v/>
      </c>
      <c r="Q1700" s="354" t="str">
        <f>IF(ISBLANK(INDEX('Policy Characteristics'!K:K,MATCH($C1700,'Policy Characteristics'!$C:$C,0))),"",INDEX('Policy Characteristics'!K:K,MATCH($C1700,'Policy Characteristics'!$C:$C,0)))</f>
        <v/>
      </c>
      <c r="R1700" s="354" t="str">
        <f>IF(ISBLANK(INDEX('Policy Characteristics'!L:L,MATCH($C1700,'Policy Characteristics'!$C:$C,0))),"",INDEX('Policy Characteristics'!L:L,MATCH($C1700,'Policy Characteristics'!$C:$C,0)))</f>
        <v/>
      </c>
    </row>
    <row r="1701" spans="1:18" s="345" customFormat="1" ht="19.899999999999999" customHeight="1">
      <c r="A1701" s="354" t="str">
        <f>IF(ISBLANK(INDEX('Policy Characteristics'!A:A,MATCH($C1701,'Policy Characteristics'!$C:$C,0))),"",INDEX('Policy Characteristics'!A:A,MATCH($C1701,'Policy Characteristics'!$C:$C,0)))</f>
        <v>Cross-Sector</v>
      </c>
      <c r="B1701" s="366" t="str">
        <f>IF(ISBLANK(INDEX('Policy Characteristics'!B:B,MATCH($C1701,'Policy Characteristics'!$C:$C,0))),"",INDEX('Policy Characteristics'!B:B,MATCH($C1701,'Policy Characteristics'!$C:$C,0)))</f>
        <v>Fixed Energy Prices</v>
      </c>
      <c r="C1701" s="354" t="str">
        <f t="shared" ref="C1701:C1711" si="67">C$1700</f>
        <v>Toggle Whether Policies Affect Energy Prices</v>
      </c>
      <c r="D1701" s="348" t="s">
        <v>908</v>
      </c>
      <c r="E1701" s="253"/>
      <c r="F1701" s="348" t="s">
        <v>909</v>
      </c>
      <c r="G1701" s="348"/>
      <c r="H1701" s="18">
        <v>837</v>
      </c>
      <c r="I1701" s="369" t="s">
        <v>680</v>
      </c>
      <c r="J1701" s="368" t="str">
        <f>IF(ISBLANK(INDEX('Policy Characteristics'!D:D,MATCH($C1701,'Policy Characteristics'!$C:$C,0))),"",INDEX('Policy Characteristics'!D:D,MATCH($C1701,'Policy Characteristics'!$C:$C,0)))</f>
        <v>Fixed Energy Prices</v>
      </c>
      <c r="K1701" s="354" t="str">
        <f>IF(ISBLANK(INDEX('Policy Characteristics'!E:E,MATCH($C1701,'Policy Characteristics'!$C:$C,0))),"",INDEX('Policy Characteristics'!E:E,MATCH($C1701,'Policy Characteristics'!$C:$C,0)))</f>
        <v>cross toggle whether policies affect energy prices</v>
      </c>
      <c r="L1701" s="354">
        <f>IF(ISBLANK(INDEX('Policy Characteristics'!F:F,MATCH($C1701,'Policy Characteristics'!$C:$C,0))),"",INDEX('Policy Characteristics'!F:F,MATCH($C1701,'Policy Characteristics'!$C:$C,0)))</f>
        <v>0</v>
      </c>
      <c r="M1701" s="354">
        <f>IF(ISBLANK(INDEX('Policy Characteristics'!G:G,MATCH($C1701,'Policy Characteristics'!$C:$C,0))),"",INDEX('Policy Characteristics'!G:G,MATCH($C1701,'Policy Characteristics'!$C:$C,0)))</f>
        <v>1</v>
      </c>
      <c r="N1701" s="354">
        <f>IF(ISBLANK(INDEX('Policy Characteristics'!H:H,MATCH($C1701,'Policy Characteristics'!$C:$C,0))),"",INDEX('Policy Characteristics'!H:H,MATCH($C1701,'Policy Characteristics'!$C:$C,0)))</f>
        <v>1</v>
      </c>
      <c r="O1701" s="354" t="str">
        <f>IF(ISBLANK(INDEX('Policy Characteristics'!I:I,MATCH($C1701,'Policy Characteristics'!$C:$C,0))),"",INDEX('Policy Characteristics'!I:I,MATCH($C1701,'Policy Characteristics'!$C:$C,0)))</f>
        <v>on/off</v>
      </c>
      <c r="P1701" s="354" t="str">
        <f>IF(ISBLANK(INDEX('Policy Characteristics'!J:J,MATCH($C1701,'Policy Characteristics'!$C:$C,0))),"",INDEX('Policy Characteristics'!J:J,MATCH($C1701,'Policy Characteristics'!$C:$C,0)))</f>
        <v/>
      </c>
      <c r="Q1701" s="354" t="str">
        <f>IF(ISBLANK(INDEX('Policy Characteristics'!K:K,MATCH($C1701,'Policy Characteristics'!$C:$C,0))),"",INDEX('Policy Characteristics'!K:K,MATCH($C1701,'Policy Characteristics'!$C:$C,0)))</f>
        <v/>
      </c>
      <c r="R1701" s="354" t="str">
        <f>IF(ISBLANK(INDEX('Policy Characteristics'!L:L,MATCH($C1701,'Policy Characteristics'!$C:$C,0))),"",INDEX('Policy Characteristics'!L:L,MATCH($C1701,'Policy Characteristics'!$C:$C,0)))</f>
        <v/>
      </c>
    </row>
    <row r="1702" spans="1:18" s="345" customFormat="1" ht="19.899999999999999" customHeight="1">
      <c r="A1702" s="354" t="str">
        <f>IF(ISBLANK(INDEX('Policy Characteristics'!A:A,MATCH($C1702,'Policy Characteristics'!$C:$C,0))),"",INDEX('Policy Characteristics'!A:A,MATCH($C1702,'Policy Characteristics'!$C:$C,0)))</f>
        <v>Cross-Sector</v>
      </c>
      <c r="B1702" s="366" t="str">
        <f>IF(ISBLANK(INDEX('Policy Characteristics'!B:B,MATCH($C1702,'Policy Characteristics'!$C:$C,0))),"",INDEX('Policy Characteristics'!B:B,MATCH($C1702,'Policy Characteristics'!$C:$C,0)))</f>
        <v>Fixed Energy Prices</v>
      </c>
      <c r="C1702" s="354" t="str">
        <f t="shared" si="67"/>
        <v>Toggle Whether Policies Affect Energy Prices</v>
      </c>
      <c r="D1702" s="348" t="s">
        <v>943</v>
      </c>
      <c r="E1702" s="253"/>
      <c r="F1702" s="348" t="s">
        <v>753</v>
      </c>
      <c r="G1702" s="348"/>
      <c r="H1702" s="241">
        <v>838</v>
      </c>
      <c r="I1702" s="369" t="s">
        <v>680</v>
      </c>
      <c r="J1702" s="368" t="str">
        <f>IF(ISBLANK(INDEX('Policy Characteristics'!D:D,MATCH($C1702,'Policy Characteristics'!$C:$C,0))),"",INDEX('Policy Characteristics'!D:D,MATCH($C1702,'Policy Characteristics'!$C:$C,0)))</f>
        <v>Fixed Energy Prices</v>
      </c>
      <c r="K1702" s="354" t="str">
        <f>IF(ISBLANK(INDEX('Policy Characteristics'!E:E,MATCH($C1702,'Policy Characteristics'!$C:$C,0))),"",INDEX('Policy Characteristics'!E:E,MATCH($C1702,'Policy Characteristics'!$C:$C,0)))</f>
        <v>cross toggle whether policies affect energy prices</v>
      </c>
      <c r="L1702" s="354">
        <f>IF(ISBLANK(INDEX('Policy Characteristics'!F:F,MATCH($C1702,'Policy Characteristics'!$C:$C,0))),"",INDEX('Policy Characteristics'!F:F,MATCH($C1702,'Policy Characteristics'!$C:$C,0)))</f>
        <v>0</v>
      </c>
      <c r="M1702" s="354">
        <f>IF(ISBLANK(INDEX('Policy Characteristics'!G:G,MATCH($C1702,'Policy Characteristics'!$C:$C,0))),"",INDEX('Policy Characteristics'!G:G,MATCH($C1702,'Policy Characteristics'!$C:$C,0)))</f>
        <v>1</v>
      </c>
      <c r="N1702" s="354">
        <f>IF(ISBLANK(INDEX('Policy Characteristics'!H:H,MATCH($C1702,'Policy Characteristics'!$C:$C,0))),"",INDEX('Policy Characteristics'!H:H,MATCH($C1702,'Policy Characteristics'!$C:$C,0)))</f>
        <v>1</v>
      </c>
      <c r="O1702" s="354" t="str">
        <f>IF(ISBLANK(INDEX('Policy Characteristics'!I:I,MATCH($C1702,'Policy Characteristics'!$C:$C,0))),"",INDEX('Policy Characteristics'!I:I,MATCH($C1702,'Policy Characteristics'!$C:$C,0)))</f>
        <v>on/off</v>
      </c>
      <c r="P1702" s="354" t="str">
        <f>IF(ISBLANK(INDEX('Policy Characteristics'!J:J,MATCH($C1702,'Policy Characteristics'!$C:$C,0))),"",INDEX('Policy Characteristics'!J:J,MATCH($C1702,'Policy Characteristics'!$C:$C,0)))</f>
        <v/>
      </c>
      <c r="Q1702" s="354" t="str">
        <f>IF(ISBLANK(INDEX('Policy Characteristics'!K:K,MATCH($C1702,'Policy Characteristics'!$C:$C,0))),"",INDEX('Policy Characteristics'!K:K,MATCH($C1702,'Policy Characteristics'!$C:$C,0)))</f>
        <v/>
      </c>
      <c r="R1702" s="354" t="str">
        <f>IF(ISBLANK(INDEX('Policy Characteristics'!L:L,MATCH($C1702,'Policy Characteristics'!$C:$C,0))),"",INDEX('Policy Characteristics'!L:L,MATCH($C1702,'Policy Characteristics'!$C:$C,0)))</f>
        <v/>
      </c>
    </row>
    <row r="1703" spans="1:18" s="345" customFormat="1" ht="19.899999999999999" customHeight="1">
      <c r="A1703" s="354" t="str">
        <f>IF(ISBLANK(INDEX('Policy Characteristics'!A:A,MATCH($C1703,'Policy Characteristics'!$C:$C,0))),"",INDEX('Policy Characteristics'!A:A,MATCH($C1703,'Policy Characteristics'!$C:$C,0)))</f>
        <v>Cross-Sector</v>
      </c>
      <c r="B1703" s="366" t="str">
        <f>IF(ISBLANK(INDEX('Policy Characteristics'!B:B,MATCH($C1703,'Policy Characteristics'!$C:$C,0))),"",INDEX('Policy Characteristics'!B:B,MATCH($C1703,'Policy Characteristics'!$C:$C,0)))</f>
        <v>Fixed Energy Prices</v>
      </c>
      <c r="C1703" s="354" t="str">
        <f t="shared" si="67"/>
        <v>Toggle Whether Policies Affect Energy Prices</v>
      </c>
      <c r="D1703" s="348" t="s">
        <v>910</v>
      </c>
      <c r="E1703" s="253"/>
      <c r="F1703" s="348" t="s">
        <v>911</v>
      </c>
      <c r="G1703" s="348"/>
      <c r="H1703" s="18">
        <v>839</v>
      </c>
      <c r="I1703" s="369" t="s">
        <v>680</v>
      </c>
      <c r="J1703" s="368" t="str">
        <f>IF(ISBLANK(INDEX('Policy Characteristics'!D:D,MATCH($C1703,'Policy Characteristics'!$C:$C,0))),"",INDEX('Policy Characteristics'!D:D,MATCH($C1703,'Policy Characteristics'!$C:$C,0)))</f>
        <v>Fixed Energy Prices</v>
      </c>
      <c r="K1703" s="354" t="str">
        <f>IF(ISBLANK(INDEX('Policy Characteristics'!E:E,MATCH($C1703,'Policy Characteristics'!$C:$C,0))),"",INDEX('Policy Characteristics'!E:E,MATCH($C1703,'Policy Characteristics'!$C:$C,0)))</f>
        <v>cross toggle whether policies affect energy prices</v>
      </c>
      <c r="L1703" s="354">
        <f>IF(ISBLANK(INDEX('Policy Characteristics'!F:F,MATCH($C1703,'Policy Characteristics'!$C:$C,0))),"",INDEX('Policy Characteristics'!F:F,MATCH($C1703,'Policy Characteristics'!$C:$C,0)))</f>
        <v>0</v>
      </c>
      <c r="M1703" s="354">
        <f>IF(ISBLANK(INDEX('Policy Characteristics'!G:G,MATCH($C1703,'Policy Characteristics'!$C:$C,0))),"",INDEX('Policy Characteristics'!G:G,MATCH($C1703,'Policy Characteristics'!$C:$C,0)))</f>
        <v>1</v>
      </c>
      <c r="N1703" s="354">
        <f>IF(ISBLANK(INDEX('Policy Characteristics'!H:H,MATCH($C1703,'Policy Characteristics'!$C:$C,0))),"",INDEX('Policy Characteristics'!H:H,MATCH($C1703,'Policy Characteristics'!$C:$C,0)))</f>
        <v>1</v>
      </c>
      <c r="O1703" s="354" t="str">
        <f>IF(ISBLANK(INDEX('Policy Characteristics'!I:I,MATCH($C1703,'Policy Characteristics'!$C:$C,0))),"",INDEX('Policy Characteristics'!I:I,MATCH($C1703,'Policy Characteristics'!$C:$C,0)))</f>
        <v>on/off</v>
      </c>
      <c r="P1703" s="354" t="str">
        <f>IF(ISBLANK(INDEX('Policy Characteristics'!J:J,MATCH($C1703,'Policy Characteristics'!$C:$C,0))),"",INDEX('Policy Characteristics'!J:J,MATCH($C1703,'Policy Characteristics'!$C:$C,0)))</f>
        <v/>
      </c>
      <c r="Q1703" s="354" t="str">
        <f>IF(ISBLANK(INDEX('Policy Characteristics'!K:K,MATCH($C1703,'Policy Characteristics'!$C:$C,0))),"",INDEX('Policy Characteristics'!K:K,MATCH($C1703,'Policy Characteristics'!$C:$C,0)))</f>
        <v/>
      </c>
      <c r="R1703" s="354" t="str">
        <f>IF(ISBLANK(INDEX('Policy Characteristics'!L:L,MATCH($C1703,'Policy Characteristics'!$C:$C,0))),"",INDEX('Policy Characteristics'!L:L,MATCH($C1703,'Policy Characteristics'!$C:$C,0)))</f>
        <v/>
      </c>
    </row>
    <row r="1704" spans="1:18" s="345" customFormat="1" ht="19.899999999999999" customHeight="1">
      <c r="A1704" s="354" t="str">
        <f>IF(ISBLANK(INDEX('Policy Characteristics'!A:A,MATCH($C1704,'Policy Characteristics'!$C:$C,0))),"",INDEX('Policy Characteristics'!A:A,MATCH($C1704,'Policy Characteristics'!$C:$C,0)))</f>
        <v>Cross-Sector</v>
      </c>
      <c r="B1704" s="366" t="str">
        <f>IF(ISBLANK(INDEX('Policy Characteristics'!B:B,MATCH($C1704,'Policy Characteristics'!$C:$C,0))),"",INDEX('Policy Characteristics'!B:B,MATCH($C1704,'Policy Characteristics'!$C:$C,0)))</f>
        <v>Fixed Energy Prices</v>
      </c>
      <c r="C1704" s="354" t="str">
        <f t="shared" si="67"/>
        <v>Toggle Whether Policies Affect Energy Prices</v>
      </c>
      <c r="D1704" s="348" t="s">
        <v>912</v>
      </c>
      <c r="E1704" s="253"/>
      <c r="F1704" s="348" t="s">
        <v>913</v>
      </c>
      <c r="G1704" s="348"/>
      <c r="H1704" s="241">
        <v>840</v>
      </c>
      <c r="I1704" s="369" t="s">
        <v>680</v>
      </c>
      <c r="J1704" s="368" t="str">
        <f>IF(ISBLANK(INDEX('Policy Characteristics'!D:D,MATCH($C1704,'Policy Characteristics'!$C:$C,0))),"",INDEX('Policy Characteristics'!D:D,MATCH($C1704,'Policy Characteristics'!$C:$C,0)))</f>
        <v>Fixed Energy Prices</v>
      </c>
      <c r="K1704" s="354" t="str">
        <f>IF(ISBLANK(INDEX('Policy Characteristics'!E:E,MATCH($C1704,'Policy Characteristics'!$C:$C,0))),"",INDEX('Policy Characteristics'!E:E,MATCH($C1704,'Policy Characteristics'!$C:$C,0)))</f>
        <v>cross toggle whether policies affect energy prices</v>
      </c>
      <c r="L1704" s="354">
        <f>IF(ISBLANK(INDEX('Policy Characteristics'!F:F,MATCH($C1704,'Policy Characteristics'!$C:$C,0))),"",INDEX('Policy Characteristics'!F:F,MATCH($C1704,'Policy Characteristics'!$C:$C,0)))</f>
        <v>0</v>
      </c>
      <c r="M1704" s="354">
        <f>IF(ISBLANK(INDEX('Policy Characteristics'!G:G,MATCH($C1704,'Policy Characteristics'!$C:$C,0))),"",INDEX('Policy Characteristics'!G:G,MATCH($C1704,'Policy Characteristics'!$C:$C,0)))</f>
        <v>1</v>
      </c>
      <c r="N1704" s="354">
        <f>IF(ISBLANK(INDEX('Policy Characteristics'!H:H,MATCH($C1704,'Policy Characteristics'!$C:$C,0))),"",INDEX('Policy Characteristics'!H:H,MATCH($C1704,'Policy Characteristics'!$C:$C,0)))</f>
        <v>1</v>
      </c>
      <c r="O1704" s="354" t="str">
        <f>IF(ISBLANK(INDEX('Policy Characteristics'!I:I,MATCH($C1704,'Policy Characteristics'!$C:$C,0))),"",INDEX('Policy Characteristics'!I:I,MATCH($C1704,'Policy Characteristics'!$C:$C,0)))</f>
        <v>on/off</v>
      </c>
      <c r="P1704" s="354" t="str">
        <f>IF(ISBLANK(INDEX('Policy Characteristics'!J:J,MATCH($C1704,'Policy Characteristics'!$C:$C,0))),"",INDEX('Policy Characteristics'!J:J,MATCH($C1704,'Policy Characteristics'!$C:$C,0)))</f>
        <v/>
      </c>
      <c r="Q1704" s="354" t="str">
        <f>IF(ISBLANK(INDEX('Policy Characteristics'!K:K,MATCH($C1704,'Policy Characteristics'!$C:$C,0))),"",INDEX('Policy Characteristics'!K:K,MATCH($C1704,'Policy Characteristics'!$C:$C,0)))</f>
        <v/>
      </c>
      <c r="R1704" s="354" t="str">
        <f>IF(ISBLANK(INDEX('Policy Characteristics'!L:L,MATCH($C1704,'Policy Characteristics'!$C:$C,0))),"",INDEX('Policy Characteristics'!L:L,MATCH($C1704,'Policy Characteristics'!$C:$C,0)))</f>
        <v/>
      </c>
    </row>
    <row r="1705" spans="1:18" s="345" customFormat="1" ht="19.899999999999999" customHeight="1">
      <c r="A1705" s="354" t="str">
        <f>IF(ISBLANK(INDEX('Policy Characteristics'!A:A,MATCH($C1705,'Policy Characteristics'!$C:$C,0))),"",INDEX('Policy Characteristics'!A:A,MATCH($C1705,'Policy Characteristics'!$C:$C,0)))</f>
        <v>Cross-Sector</v>
      </c>
      <c r="B1705" s="366" t="str">
        <f>IF(ISBLANK(INDEX('Policy Characteristics'!B:B,MATCH($C1705,'Policy Characteristics'!$C:$C,0))),"",INDEX('Policy Characteristics'!B:B,MATCH($C1705,'Policy Characteristics'!$C:$C,0)))</f>
        <v>Fixed Energy Prices</v>
      </c>
      <c r="C1705" s="354" t="str">
        <f t="shared" si="67"/>
        <v>Toggle Whether Policies Affect Energy Prices</v>
      </c>
      <c r="D1705" s="348" t="s">
        <v>944</v>
      </c>
      <c r="E1705" s="253"/>
      <c r="F1705" s="348" t="s">
        <v>945</v>
      </c>
      <c r="G1705" s="348"/>
      <c r="H1705" s="18">
        <v>841</v>
      </c>
      <c r="I1705" s="369" t="s">
        <v>680</v>
      </c>
      <c r="J1705" s="368" t="str">
        <f>IF(ISBLANK(INDEX('Policy Characteristics'!D:D,MATCH($C1705,'Policy Characteristics'!$C:$C,0))),"",INDEX('Policy Characteristics'!D:D,MATCH($C1705,'Policy Characteristics'!$C:$C,0)))</f>
        <v>Fixed Energy Prices</v>
      </c>
      <c r="K1705" s="354" t="str">
        <f>IF(ISBLANK(INDEX('Policy Characteristics'!E:E,MATCH($C1705,'Policy Characteristics'!$C:$C,0))),"",INDEX('Policy Characteristics'!E:E,MATCH($C1705,'Policy Characteristics'!$C:$C,0)))</f>
        <v>cross toggle whether policies affect energy prices</v>
      </c>
      <c r="L1705" s="354">
        <f>IF(ISBLANK(INDEX('Policy Characteristics'!F:F,MATCH($C1705,'Policy Characteristics'!$C:$C,0))),"",INDEX('Policy Characteristics'!F:F,MATCH($C1705,'Policy Characteristics'!$C:$C,0)))</f>
        <v>0</v>
      </c>
      <c r="M1705" s="354">
        <f>IF(ISBLANK(INDEX('Policy Characteristics'!G:G,MATCH($C1705,'Policy Characteristics'!$C:$C,0))),"",INDEX('Policy Characteristics'!G:G,MATCH($C1705,'Policy Characteristics'!$C:$C,0)))</f>
        <v>1</v>
      </c>
      <c r="N1705" s="354">
        <f>IF(ISBLANK(INDEX('Policy Characteristics'!H:H,MATCH($C1705,'Policy Characteristics'!$C:$C,0))),"",INDEX('Policy Characteristics'!H:H,MATCH($C1705,'Policy Characteristics'!$C:$C,0)))</f>
        <v>1</v>
      </c>
      <c r="O1705" s="354" t="str">
        <f>IF(ISBLANK(INDEX('Policy Characteristics'!I:I,MATCH($C1705,'Policy Characteristics'!$C:$C,0))),"",INDEX('Policy Characteristics'!I:I,MATCH($C1705,'Policy Characteristics'!$C:$C,0)))</f>
        <v>on/off</v>
      </c>
      <c r="P1705" s="354" t="str">
        <f>IF(ISBLANK(INDEX('Policy Characteristics'!J:J,MATCH($C1705,'Policy Characteristics'!$C:$C,0))),"",INDEX('Policy Characteristics'!J:J,MATCH($C1705,'Policy Characteristics'!$C:$C,0)))</f>
        <v/>
      </c>
      <c r="Q1705" s="354" t="str">
        <f>IF(ISBLANK(INDEX('Policy Characteristics'!K:K,MATCH($C1705,'Policy Characteristics'!$C:$C,0))),"",INDEX('Policy Characteristics'!K:K,MATCH($C1705,'Policy Characteristics'!$C:$C,0)))</f>
        <v/>
      </c>
      <c r="R1705" s="354" t="str">
        <f>IF(ISBLANK(INDEX('Policy Characteristics'!L:L,MATCH($C1705,'Policy Characteristics'!$C:$C,0))),"",INDEX('Policy Characteristics'!L:L,MATCH($C1705,'Policy Characteristics'!$C:$C,0)))</f>
        <v/>
      </c>
    </row>
    <row r="1706" spans="1:18" s="345" customFormat="1" ht="19.899999999999999" customHeight="1">
      <c r="A1706" s="354" t="str">
        <f>IF(ISBLANK(INDEX('Policy Characteristics'!A:A,MATCH($C1706,'Policy Characteristics'!$C:$C,0))),"",INDEX('Policy Characteristics'!A:A,MATCH($C1706,'Policy Characteristics'!$C:$C,0)))</f>
        <v>Cross-Sector</v>
      </c>
      <c r="B1706" s="366" t="str">
        <f>IF(ISBLANK(INDEX('Policy Characteristics'!B:B,MATCH($C1706,'Policy Characteristics'!$C:$C,0))),"",INDEX('Policy Characteristics'!B:B,MATCH($C1706,'Policy Characteristics'!$C:$C,0)))</f>
        <v>Fixed Energy Prices</v>
      </c>
      <c r="C1706" s="354" t="str">
        <f t="shared" si="67"/>
        <v>Toggle Whether Policies Affect Energy Prices</v>
      </c>
      <c r="D1706" s="348" t="s">
        <v>946</v>
      </c>
      <c r="E1706" s="253"/>
      <c r="F1706" s="348" t="s">
        <v>947</v>
      </c>
      <c r="G1706" s="348"/>
      <c r="H1706" s="241">
        <v>842</v>
      </c>
      <c r="I1706" s="369" t="s">
        <v>680</v>
      </c>
      <c r="J1706" s="368" t="str">
        <f>IF(ISBLANK(INDEX('Policy Characteristics'!D:D,MATCH($C1706,'Policy Characteristics'!$C:$C,0))),"",INDEX('Policy Characteristics'!D:D,MATCH($C1706,'Policy Characteristics'!$C:$C,0)))</f>
        <v>Fixed Energy Prices</v>
      </c>
      <c r="K1706" s="354" t="str">
        <f>IF(ISBLANK(INDEX('Policy Characteristics'!E:E,MATCH($C1706,'Policy Characteristics'!$C:$C,0))),"",INDEX('Policy Characteristics'!E:E,MATCH($C1706,'Policy Characteristics'!$C:$C,0)))</f>
        <v>cross toggle whether policies affect energy prices</v>
      </c>
      <c r="L1706" s="354">
        <f>IF(ISBLANK(INDEX('Policy Characteristics'!F:F,MATCH($C1706,'Policy Characteristics'!$C:$C,0))),"",INDEX('Policy Characteristics'!F:F,MATCH($C1706,'Policy Characteristics'!$C:$C,0)))</f>
        <v>0</v>
      </c>
      <c r="M1706" s="354">
        <f>IF(ISBLANK(INDEX('Policy Characteristics'!G:G,MATCH($C1706,'Policy Characteristics'!$C:$C,0))),"",INDEX('Policy Characteristics'!G:G,MATCH($C1706,'Policy Characteristics'!$C:$C,0)))</f>
        <v>1</v>
      </c>
      <c r="N1706" s="354">
        <f>IF(ISBLANK(INDEX('Policy Characteristics'!H:H,MATCH($C1706,'Policy Characteristics'!$C:$C,0))),"",INDEX('Policy Characteristics'!H:H,MATCH($C1706,'Policy Characteristics'!$C:$C,0)))</f>
        <v>1</v>
      </c>
      <c r="O1706" s="354" t="str">
        <f>IF(ISBLANK(INDEX('Policy Characteristics'!I:I,MATCH($C1706,'Policy Characteristics'!$C:$C,0))),"",INDEX('Policy Characteristics'!I:I,MATCH($C1706,'Policy Characteristics'!$C:$C,0)))</f>
        <v>on/off</v>
      </c>
      <c r="P1706" s="354" t="str">
        <f>IF(ISBLANK(INDEX('Policy Characteristics'!J:J,MATCH($C1706,'Policy Characteristics'!$C:$C,0))),"",INDEX('Policy Characteristics'!J:J,MATCH($C1706,'Policy Characteristics'!$C:$C,0)))</f>
        <v/>
      </c>
      <c r="Q1706" s="354" t="str">
        <f>IF(ISBLANK(INDEX('Policy Characteristics'!K:K,MATCH($C1706,'Policy Characteristics'!$C:$C,0))),"",INDEX('Policy Characteristics'!K:K,MATCH($C1706,'Policy Characteristics'!$C:$C,0)))</f>
        <v/>
      </c>
      <c r="R1706" s="354" t="str">
        <f>IF(ISBLANK(INDEX('Policy Characteristics'!L:L,MATCH($C1706,'Policy Characteristics'!$C:$C,0))),"",INDEX('Policy Characteristics'!L:L,MATCH($C1706,'Policy Characteristics'!$C:$C,0)))</f>
        <v/>
      </c>
    </row>
    <row r="1707" spans="1:18" s="345" customFormat="1" ht="19.899999999999999" customHeight="1">
      <c r="A1707" s="354" t="str">
        <f>IF(ISBLANK(INDEX('Policy Characteristics'!A:A,MATCH($C1707,'Policy Characteristics'!$C:$C,0))),"",INDEX('Policy Characteristics'!A:A,MATCH($C1707,'Policy Characteristics'!$C:$C,0)))</f>
        <v>Cross-Sector</v>
      </c>
      <c r="B1707" s="366" t="str">
        <f>IF(ISBLANK(INDEX('Policy Characteristics'!B:B,MATCH($C1707,'Policy Characteristics'!$C:$C,0))),"",INDEX('Policy Characteristics'!B:B,MATCH($C1707,'Policy Characteristics'!$C:$C,0)))</f>
        <v>Fixed Energy Prices</v>
      </c>
      <c r="C1707" s="354" t="str">
        <f t="shared" si="67"/>
        <v>Toggle Whether Policies Affect Energy Prices</v>
      </c>
      <c r="D1707" s="348" t="s">
        <v>914</v>
      </c>
      <c r="E1707" s="253"/>
      <c r="F1707" s="348" t="s">
        <v>915</v>
      </c>
      <c r="G1707" s="348"/>
      <c r="H1707" s="18">
        <v>843</v>
      </c>
      <c r="I1707" s="369" t="s">
        <v>680</v>
      </c>
      <c r="J1707" s="368" t="str">
        <f>IF(ISBLANK(INDEX('Policy Characteristics'!D:D,MATCH($C1707,'Policy Characteristics'!$C:$C,0))),"",INDEX('Policy Characteristics'!D:D,MATCH($C1707,'Policy Characteristics'!$C:$C,0)))</f>
        <v>Fixed Energy Prices</v>
      </c>
      <c r="K1707" s="354" t="str">
        <f>IF(ISBLANK(INDEX('Policy Characteristics'!E:E,MATCH($C1707,'Policy Characteristics'!$C:$C,0))),"",INDEX('Policy Characteristics'!E:E,MATCH($C1707,'Policy Characteristics'!$C:$C,0)))</f>
        <v>cross toggle whether policies affect energy prices</v>
      </c>
      <c r="L1707" s="354">
        <f>IF(ISBLANK(INDEX('Policy Characteristics'!F:F,MATCH($C1707,'Policy Characteristics'!$C:$C,0))),"",INDEX('Policy Characteristics'!F:F,MATCH($C1707,'Policy Characteristics'!$C:$C,0)))</f>
        <v>0</v>
      </c>
      <c r="M1707" s="354">
        <f>IF(ISBLANK(INDEX('Policy Characteristics'!G:G,MATCH($C1707,'Policy Characteristics'!$C:$C,0))),"",INDEX('Policy Characteristics'!G:G,MATCH($C1707,'Policy Characteristics'!$C:$C,0)))</f>
        <v>1</v>
      </c>
      <c r="N1707" s="354">
        <f>IF(ISBLANK(INDEX('Policy Characteristics'!H:H,MATCH($C1707,'Policy Characteristics'!$C:$C,0))),"",INDEX('Policy Characteristics'!H:H,MATCH($C1707,'Policy Characteristics'!$C:$C,0)))</f>
        <v>1</v>
      </c>
      <c r="O1707" s="354" t="str">
        <f>IF(ISBLANK(INDEX('Policy Characteristics'!I:I,MATCH($C1707,'Policy Characteristics'!$C:$C,0))),"",INDEX('Policy Characteristics'!I:I,MATCH($C1707,'Policy Characteristics'!$C:$C,0)))</f>
        <v>on/off</v>
      </c>
      <c r="P1707" s="354" t="str">
        <f>IF(ISBLANK(INDEX('Policy Characteristics'!J:J,MATCH($C1707,'Policy Characteristics'!$C:$C,0))),"",INDEX('Policy Characteristics'!J:J,MATCH($C1707,'Policy Characteristics'!$C:$C,0)))</f>
        <v/>
      </c>
      <c r="Q1707" s="354" t="str">
        <f>IF(ISBLANK(INDEX('Policy Characteristics'!K:K,MATCH($C1707,'Policy Characteristics'!$C:$C,0))),"",INDEX('Policy Characteristics'!K:K,MATCH($C1707,'Policy Characteristics'!$C:$C,0)))</f>
        <v/>
      </c>
      <c r="R1707" s="354" t="str">
        <f>IF(ISBLANK(INDEX('Policy Characteristics'!L:L,MATCH($C1707,'Policy Characteristics'!$C:$C,0))),"",INDEX('Policy Characteristics'!L:L,MATCH($C1707,'Policy Characteristics'!$C:$C,0)))</f>
        <v/>
      </c>
    </row>
    <row r="1708" spans="1:18" s="345" customFormat="1" ht="19.899999999999999" customHeight="1">
      <c r="A1708" s="354" t="str">
        <f>IF(ISBLANK(INDEX('Policy Characteristics'!A:A,MATCH($C1708,'Policy Characteristics'!$C:$C,0))),"",INDEX('Policy Characteristics'!A:A,MATCH($C1708,'Policy Characteristics'!$C:$C,0)))</f>
        <v>Cross-Sector</v>
      </c>
      <c r="B1708" s="366" t="str">
        <f>IF(ISBLANK(INDEX('Policy Characteristics'!B:B,MATCH($C1708,'Policy Characteristics'!$C:$C,0))),"",INDEX('Policy Characteristics'!B:B,MATCH($C1708,'Policy Characteristics'!$C:$C,0)))</f>
        <v>Fixed Energy Prices</v>
      </c>
      <c r="C1708" s="354" t="str">
        <f t="shared" si="67"/>
        <v>Toggle Whether Policies Affect Energy Prices</v>
      </c>
      <c r="D1708" s="348" t="s">
        <v>916</v>
      </c>
      <c r="E1708" s="253"/>
      <c r="F1708" s="348" t="s">
        <v>761</v>
      </c>
      <c r="G1708" s="348"/>
      <c r="H1708" s="241">
        <v>844</v>
      </c>
      <c r="I1708" s="369" t="s">
        <v>680</v>
      </c>
      <c r="J1708" s="368" t="str">
        <f>IF(ISBLANK(INDEX('Policy Characteristics'!D:D,MATCH($C1708,'Policy Characteristics'!$C:$C,0))),"",INDEX('Policy Characteristics'!D:D,MATCH($C1708,'Policy Characteristics'!$C:$C,0)))</f>
        <v>Fixed Energy Prices</v>
      </c>
      <c r="K1708" s="354" t="str">
        <f>IF(ISBLANK(INDEX('Policy Characteristics'!E:E,MATCH($C1708,'Policy Characteristics'!$C:$C,0))),"",INDEX('Policy Characteristics'!E:E,MATCH($C1708,'Policy Characteristics'!$C:$C,0)))</f>
        <v>cross toggle whether policies affect energy prices</v>
      </c>
      <c r="L1708" s="354">
        <f>IF(ISBLANK(INDEX('Policy Characteristics'!F:F,MATCH($C1708,'Policy Characteristics'!$C:$C,0))),"",INDEX('Policy Characteristics'!F:F,MATCH($C1708,'Policy Characteristics'!$C:$C,0)))</f>
        <v>0</v>
      </c>
      <c r="M1708" s="354">
        <f>IF(ISBLANK(INDEX('Policy Characteristics'!G:G,MATCH($C1708,'Policy Characteristics'!$C:$C,0))),"",INDEX('Policy Characteristics'!G:G,MATCH($C1708,'Policy Characteristics'!$C:$C,0)))</f>
        <v>1</v>
      </c>
      <c r="N1708" s="354">
        <f>IF(ISBLANK(INDEX('Policy Characteristics'!H:H,MATCH($C1708,'Policy Characteristics'!$C:$C,0))),"",INDEX('Policy Characteristics'!H:H,MATCH($C1708,'Policy Characteristics'!$C:$C,0)))</f>
        <v>1</v>
      </c>
      <c r="O1708" s="354" t="str">
        <f>IF(ISBLANK(INDEX('Policy Characteristics'!I:I,MATCH($C1708,'Policy Characteristics'!$C:$C,0))),"",INDEX('Policy Characteristics'!I:I,MATCH($C1708,'Policy Characteristics'!$C:$C,0)))</f>
        <v>on/off</v>
      </c>
      <c r="P1708" s="354" t="str">
        <f>IF(ISBLANK(INDEX('Policy Characteristics'!J:J,MATCH($C1708,'Policy Characteristics'!$C:$C,0))),"",INDEX('Policy Characteristics'!J:J,MATCH($C1708,'Policy Characteristics'!$C:$C,0)))</f>
        <v/>
      </c>
      <c r="Q1708" s="354" t="str">
        <f>IF(ISBLANK(INDEX('Policy Characteristics'!K:K,MATCH($C1708,'Policy Characteristics'!$C:$C,0))),"",INDEX('Policy Characteristics'!K:K,MATCH($C1708,'Policy Characteristics'!$C:$C,0)))</f>
        <v/>
      </c>
      <c r="R1708" s="354" t="str">
        <f>IF(ISBLANK(INDEX('Policy Characteristics'!L:L,MATCH($C1708,'Policy Characteristics'!$C:$C,0))),"",INDEX('Policy Characteristics'!L:L,MATCH($C1708,'Policy Characteristics'!$C:$C,0)))</f>
        <v/>
      </c>
    </row>
    <row r="1709" spans="1:18" s="345" customFormat="1" ht="19.899999999999999" customHeight="1">
      <c r="A1709" s="354" t="str">
        <f>IF(ISBLANK(INDEX('Policy Characteristics'!A:A,MATCH($C1709,'Policy Characteristics'!$C:$C,0))),"",INDEX('Policy Characteristics'!A:A,MATCH($C1709,'Policy Characteristics'!$C:$C,0)))</f>
        <v>Cross-Sector</v>
      </c>
      <c r="B1709" s="366" t="str">
        <f>IF(ISBLANK(INDEX('Policy Characteristics'!B:B,MATCH($C1709,'Policy Characteristics'!$C:$C,0))),"",INDEX('Policy Characteristics'!B:B,MATCH($C1709,'Policy Characteristics'!$C:$C,0)))</f>
        <v>Fixed Energy Prices</v>
      </c>
      <c r="C1709" s="354" t="str">
        <f t="shared" si="67"/>
        <v>Toggle Whether Policies Affect Energy Prices</v>
      </c>
      <c r="D1709" s="348" t="s">
        <v>917</v>
      </c>
      <c r="E1709" s="253"/>
      <c r="F1709" s="348" t="s">
        <v>765</v>
      </c>
      <c r="G1709" s="348"/>
      <c r="H1709" s="18">
        <v>845</v>
      </c>
      <c r="I1709" s="369" t="s">
        <v>680</v>
      </c>
      <c r="J1709" s="368" t="str">
        <f>IF(ISBLANK(INDEX('Policy Characteristics'!D:D,MATCH($C1709,'Policy Characteristics'!$C:$C,0))),"",INDEX('Policy Characteristics'!D:D,MATCH($C1709,'Policy Characteristics'!$C:$C,0)))</f>
        <v>Fixed Energy Prices</v>
      </c>
      <c r="K1709" s="354" t="str">
        <f>IF(ISBLANK(INDEX('Policy Characteristics'!E:E,MATCH($C1709,'Policy Characteristics'!$C:$C,0))),"",INDEX('Policy Characteristics'!E:E,MATCH($C1709,'Policy Characteristics'!$C:$C,0)))</f>
        <v>cross toggle whether policies affect energy prices</v>
      </c>
      <c r="L1709" s="354">
        <f>IF(ISBLANK(INDEX('Policy Characteristics'!F:F,MATCH($C1709,'Policy Characteristics'!$C:$C,0))),"",INDEX('Policy Characteristics'!F:F,MATCH($C1709,'Policy Characteristics'!$C:$C,0)))</f>
        <v>0</v>
      </c>
      <c r="M1709" s="354">
        <f>IF(ISBLANK(INDEX('Policy Characteristics'!G:G,MATCH($C1709,'Policy Characteristics'!$C:$C,0))),"",INDEX('Policy Characteristics'!G:G,MATCH($C1709,'Policy Characteristics'!$C:$C,0)))</f>
        <v>1</v>
      </c>
      <c r="N1709" s="354">
        <f>IF(ISBLANK(INDEX('Policy Characteristics'!H:H,MATCH($C1709,'Policy Characteristics'!$C:$C,0))),"",INDEX('Policy Characteristics'!H:H,MATCH($C1709,'Policy Characteristics'!$C:$C,0)))</f>
        <v>1</v>
      </c>
      <c r="O1709" s="354" t="str">
        <f>IF(ISBLANK(INDEX('Policy Characteristics'!I:I,MATCH($C1709,'Policy Characteristics'!$C:$C,0))),"",INDEX('Policy Characteristics'!I:I,MATCH($C1709,'Policy Characteristics'!$C:$C,0)))</f>
        <v>on/off</v>
      </c>
      <c r="P1709" s="354" t="str">
        <f>IF(ISBLANK(INDEX('Policy Characteristics'!J:J,MATCH($C1709,'Policy Characteristics'!$C:$C,0))),"",INDEX('Policy Characteristics'!J:J,MATCH($C1709,'Policy Characteristics'!$C:$C,0)))</f>
        <v/>
      </c>
      <c r="Q1709" s="354" t="str">
        <f>IF(ISBLANK(INDEX('Policy Characteristics'!K:K,MATCH($C1709,'Policy Characteristics'!$C:$C,0))),"",INDEX('Policy Characteristics'!K:K,MATCH($C1709,'Policy Characteristics'!$C:$C,0)))</f>
        <v/>
      </c>
      <c r="R1709" s="354" t="str">
        <f>IF(ISBLANK(INDEX('Policy Characteristics'!L:L,MATCH($C1709,'Policy Characteristics'!$C:$C,0))),"",INDEX('Policy Characteristics'!L:L,MATCH($C1709,'Policy Characteristics'!$C:$C,0)))</f>
        <v/>
      </c>
    </row>
    <row r="1710" spans="1:18" s="345" customFormat="1" ht="19.899999999999999" customHeight="1">
      <c r="A1710" s="354" t="str">
        <f>IF(ISBLANK(INDEX('Policy Characteristics'!A:A,MATCH($C1710,'Policy Characteristics'!$C:$C,0))),"",INDEX('Policy Characteristics'!A:A,MATCH($C1710,'Policy Characteristics'!$C:$C,0)))</f>
        <v>Cross-Sector</v>
      </c>
      <c r="B1710" s="366" t="str">
        <f>IF(ISBLANK(INDEX('Policy Characteristics'!B:B,MATCH($C1710,'Policy Characteristics'!$C:$C,0))),"",INDEX('Policy Characteristics'!B:B,MATCH($C1710,'Policy Characteristics'!$C:$C,0)))</f>
        <v>Fixed Energy Prices</v>
      </c>
      <c r="C1710" s="354" t="str">
        <f t="shared" si="67"/>
        <v>Toggle Whether Policies Affect Energy Prices</v>
      </c>
      <c r="D1710" s="348" t="s">
        <v>918</v>
      </c>
      <c r="E1710" s="253"/>
      <c r="F1710" s="348" t="s">
        <v>919</v>
      </c>
      <c r="G1710" s="348"/>
      <c r="H1710" s="241">
        <v>846</v>
      </c>
      <c r="I1710" s="369" t="s">
        <v>680</v>
      </c>
      <c r="J1710" s="368" t="str">
        <f>IF(ISBLANK(INDEX('Policy Characteristics'!D:D,MATCH($C1710,'Policy Characteristics'!$C:$C,0))),"",INDEX('Policy Characteristics'!D:D,MATCH($C1710,'Policy Characteristics'!$C:$C,0)))</f>
        <v>Fixed Energy Prices</v>
      </c>
      <c r="K1710" s="354" t="str">
        <f>IF(ISBLANK(INDEX('Policy Characteristics'!E:E,MATCH($C1710,'Policy Characteristics'!$C:$C,0))),"",INDEX('Policy Characteristics'!E:E,MATCH($C1710,'Policy Characteristics'!$C:$C,0)))</f>
        <v>cross toggle whether policies affect energy prices</v>
      </c>
      <c r="L1710" s="354">
        <f>IF(ISBLANK(INDEX('Policy Characteristics'!F:F,MATCH($C1710,'Policy Characteristics'!$C:$C,0))),"",INDEX('Policy Characteristics'!F:F,MATCH($C1710,'Policy Characteristics'!$C:$C,0)))</f>
        <v>0</v>
      </c>
      <c r="M1710" s="354">
        <f>IF(ISBLANK(INDEX('Policy Characteristics'!G:G,MATCH($C1710,'Policy Characteristics'!$C:$C,0))),"",INDEX('Policy Characteristics'!G:G,MATCH($C1710,'Policy Characteristics'!$C:$C,0)))</f>
        <v>1</v>
      </c>
      <c r="N1710" s="354">
        <f>IF(ISBLANK(INDEX('Policy Characteristics'!H:H,MATCH($C1710,'Policy Characteristics'!$C:$C,0))),"",INDEX('Policy Characteristics'!H:H,MATCH($C1710,'Policy Characteristics'!$C:$C,0)))</f>
        <v>1</v>
      </c>
      <c r="O1710" s="354" t="str">
        <f>IF(ISBLANK(INDEX('Policy Characteristics'!I:I,MATCH($C1710,'Policy Characteristics'!$C:$C,0))),"",INDEX('Policy Characteristics'!I:I,MATCH($C1710,'Policy Characteristics'!$C:$C,0)))</f>
        <v>on/off</v>
      </c>
      <c r="P1710" s="354" t="str">
        <f>IF(ISBLANK(INDEX('Policy Characteristics'!J:J,MATCH($C1710,'Policy Characteristics'!$C:$C,0))),"",INDEX('Policy Characteristics'!J:J,MATCH($C1710,'Policy Characteristics'!$C:$C,0)))</f>
        <v/>
      </c>
      <c r="Q1710" s="354" t="str">
        <f>IF(ISBLANK(INDEX('Policy Characteristics'!K:K,MATCH($C1710,'Policy Characteristics'!$C:$C,0))),"",INDEX('Policy Characteristics'!K:K,MATCH($C1710,'Policy Characteristics'!$C:$C,0)))</f>
        <v/>
      </c>
      <c r="R1710" s="354" t="str">
        <f>IF(ISBLANK(INDEX('Policy Characteristics'!L:L,MATCH($C1710,'Policy Characteristics'!$C:$C,0))),"",INDEX('Policy Characteristics'!L:L,MATCH($C1710,'Policy Characteristics'!$C:$C,0)))</f>
        <v/>
      </c>
    </row>
    <row r="1711" spans="1:18" s="345" customFormat="1" ht="19.899999999999999" customHeight="1">
      <c r="A1711" s="354" t="str">
        <f>IF(ISBLANK(INDEX('Policy Characteristics'!A:A,MATCH($C1711,'Policy Characteristics'!$C:$C,0))),"",INDEX('Policy Characteristics'!A:A,MATCH($C1711,'Policy Characteristics'!$C:$C,0)))</f>
        <v>Cross-Sector</v>
      </c>
      <c r="B1711" s="366" t="str">
        <f>IF(ISBLANK(INDEX('Policy Characteristics'!B:B,MATCH($C1711,'Policy Characteristics'!$C:$C,0))),"",INDEX('Policy Characteristics'!B:B,MATCH($C1711,'Policy Characteristics'!$C:$C,0)))</f>
        <v>Fixed Energy Prices</v>
      </c>
      <c r="C1711" s="354" t="str">
        <f t="shared" si="67"/>
        <v>Toggle Whether Policies Affect Energy Prices</v>
      </c>
      <c r="D1711" s="348" t="s">
        <v>920</v>
      </c>
      <c r="E1711" s="253"/>
      <c r="F1711" s="348" t="s">
        <v>921</v>
      </c>
      <c r="G1711" s="348"/>
      <c r="H1711" s="18">
        <v>847</v>
      </c>
      <c r="I1711" s="369" t="s">
        <v>680</v>
      </c>
      <c r="J1711" s="368" t="str">
        <f>IF(ISBLANK(INDEX('Policy Characteristics'!D:D,MATCH($C1711,'Policy Characteristics'!$C:$C,0))),"",INDEX('Policy Characteristics'!D:D,MATCH($C1711,'Policy Characteristics'!$C:$C,0)))</f>
        <v>Fixed Energy Prices</v>
      </c>
      <c r="K1711" s="354" t="str">
        <f>IF(ISBLANK(INDEX('Policy Characteristics'!E:E,MATCH($C1711,'Policy Characteristics'!$C:$C,0))),"",INDEX('Policy Characteristics'!E:E,MATCH($C1711,'Policy Characteristics'!$C:$C,0)))</f>
        <v>cross toggle whether policies affect energy prices</v>
      </c>
      <c r="L1711" s="354">
        <f>IF(ISBLANK(INDEX('Policy Characteristics'!F:F,MATCH($C1711,'Policy Characteristics'!$C:$C,0))),"",INDEX('Policy Characteristics'!F:F,MATCH($C1711,'Policy Characteristics'!$C:$C,0)))</f>
        <v>0</v>
      </c>
      <c r="M1711" s="354">
        <f>IF(ISBLANK(INDEX('Policy Characteristics'!G:G,MATCH($C1711,'Policy Characteristics'!$C:$C,0))),"",INDEX('Policy Characteristics'!G:G,MATCH($C1711,'Policy Characteristics'!$C:$C,0)))</f>
        <v>1</v>
      </c>
      <c r="N1711" s="354">
        <f>IF(ISBLANK(INDEX('Policy Characteristics'!H:H,MATCH($C1711,'Policy Characteristics'!$C:$C,0))),"",INDEX('Policy Characteristics'!H:H,MATCH($C1711,'Policy Characteristics'!$C:$C,0)))</f>
        <v>1</v>
      </c>
      <c r="O1711" s="354" t="str">
        <f>IF(ISBLANK(INDEX('Policy Characteristics'!I:I,MATCH($C1711,'Policy Characteristics'!$C:$C,0))),"",INDEX('Policy Characteristics'!I:I,MATCH($C1711,'Policy Characteristics'!$C:$C,0)))</f>
        <v>on/off</v>
      </c>
      <c r="P1711" s="354" t="str">
        <f>IF(ISBLANK(INDEX('Policy Characteristics'!J:J,MATCH($C1711,'Policy Characteristics'!$C:$C,0))),"",INDEX('Policy Characteristics'!J:J,MATCH($C1711,'Policy Characteristics'!$C:$C,0)))</f>
        <v/>
      </c>
      <c r="Q1711" s="354" t="str">
        <f>IF(ISBLANK(INDEX('Policy Characteristics'!K:K,MATCH($C1711,'Policy Characteristics'!$C:$C,0))),"",INDEX('Policy Characteristics'!K:K,MATCH($C1711,'Policy Characteristics'!$C:$C,0)))</f>
        <v/>
      </c>
      <c r="R1711" s="354" t="str">
        <f>IF(ISBLANK(INDEX('Policy Characteristics'!L:L,MATCH($C1711,'Policy Characteristics'!$C:$C,0))),"",INDEX('Policy Characteristics'!L:L,MATCH($C1711,'Policy Characteristics'!$C:$C,0)))</f>
        <v/>
      </c>
    </row>
    <row r="1712" spans="1:18" s="345" customFormat="1" ht="19.899999999999999" customHeight="1">
      <c r="A1712" s="354" t="str">
        <f>IF(ISBLANK(INDEX('Policy Characteristics'!A:A,MATCH($C1712,'Policy Characteristics'!$C:$C,0))),"",INDEX('Policy Characteristics'!A:A,MATCH($C1712,'Policy Characteristics'!$C:$C,0)))</f>
        <v>Cross-Sector</v>
      </c>
      <c r="B1712" s="366" t="str">
        <f>IF(ISBLANK(INDEX('Policy Characteristics'!B:B,MATCH($C1712,'Policy Characteristics'!$C:$C,0))),"",INDEX('Policy Characteristics'!B:B,MATCH($C1712,'Policy Characteristics'!$C:$C,0)))</f>
        <v>Fuel Price Deregulation</v>
      </c>
      <c r="C1712" s="345" t="s">
        <v>553</v>
      </c>
      <c r="D1712" s="348" t="s">
        <v>907</v>
      </c>
      <c r="E1712" s="253"/>
      <c r="F1712" s="348" t="s">
        <v>737</v>
      </c>
      <c r="G1712" s="348"/>
      <c r="H1712" s="18">
        <v>723</v>
      </c>
      <c r="I1712" s="369" t="s">
        <v>680</v>
      </c>
      <c r="J1712" s="368" t="str">
        <f>IF(ISBLANK(INDEX('Policy Characteristics'!D:D,MATCH($C1712,'Policy Characteristics'!$C:$C,0))),"",INDEX('Policy Characteristics'!D:D,MATCH($C1712,'Policy Characteristics'!$C:$C,0)))</f>
        <v>Fuel Price Deregulation</v>
      </c>
      <c r="K1712" s="354" t="str">
        <f>IF(ISBLANK(INDEX('Policy Characteristics'!E:E,MATCH($C1712,'Policy Characteristics'!$C:$C,0))),"",INDEX('Policy Characteristics'!E:E,MATCH($C1712,'Policy Characteristics'!$C:$C,0)))</f>
        <v>cross fuel price deregulation</v>
      </c>
      <c r="L1712" s="222">
        <f>IF(ISBLANK(INDEX('Policy Characteristics'!F:F,MATCH($C1712,'Policy Characteristics'!$C:$C,0))),"",INDEX('Policy Characteristics'!F:F,MATCH($C1712,'Policy Characteristics'!$C:$C,0)))</f>
        <v>0</v>
      </c>
      <c r="M1712" s="222">
        <f>IF(ISBLANK(INDEX('Policy Characteristics'!G:G,MATCH($C1712,'Policy Characteristics'!$C:$C,0))),"",INDEX('Policy Characteristics'!G:G,MATCH($C1712,'Policy Characteristics'!$C:$C,0)))</f>
        <v>1</v>
      </c>
      <c r="N1712" s="222">
        <f>IF(ISBLANK(INDEX('Policy Characteristics'!H:H,MATCH($C1712,'Policy Characteristics'!$C:$C,0))),"",INDEX('Policy Characteristics'!H:H,MATCH($C1712,'Policy Characteristics'!$C:$C,0)))</f>
        <v>0.01</v>
      </c>
      <c r="O1712" s="354" t="str">
        <f>IF(ISBLANK(INDEX('Policy Characteristics'!I:I,MATCH($C1712,'Policy Characteristics'!$C:$C,0))),"",INDEX('Policy Characteristics'!I:I,MATCH($C1712,'Policy Characteristics'!$C:$C,0)))</f>
        <v>% of price deregulated</v>
      </c>
      <c r="P1712" s="354" t="str">
        <f>IF(ISBLANK(INDEX('Policy Characteristics'!J:J,MATCH($C1712,'Policy Characteristics'!$C:$C,0))),"",INDEX('Policy Characteristics'!J:J,MATCH($C1712,'Policy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2" s="354" t="str">
        <f>IF(ISBLANK(INDEX('Policy Characteristics'!K:K,MATCH($C1712,'Policy Characteristics'!$C:$C,0))),"",INDEX('Policy Characteristics'!K:K,MATCH($C1712,'Policy Characteristics'!$C:$C,0)))</f>
        <v>fuels.html#fuel-price-deregulation</v>
      </c>
      <c r="R1712" s="354" t="str">
        <f>IF(ISBLANK(INDEX('Policy Characteristics'!L:L,MATCH($C1712,'Policy Characteristics'!$C:$C,0))),"",INDEX('Policy Characteristics'!L:L,MATCH($C1712,'Policy Characteristics'!$C:$C,0)))</f>
        <v/>
      </c>
    </row>
    <row r="1713" spans="1:18" s="345" customFormat="1" ht="19.899999999999999" customHeight="1">
      <c r="A1713" s="354" t="str">
        <f>IF(ISBLANK(INDEX('Policy Characteristics'!A:A,MATCH($C1713,'Policy Characteristics'!$C:$C,0))),"",INDEX('Policy Characteristics'!A:A,MATCH($C1713,'Policy Characteristics'!$C:$C,0)))</f>
        <v>Cross-Sector</v>
      </c>
      <c r="B1713" s="366" t="str">
        <f>IF(ISBLANK(INDEX('Policy Characteristics'!B:B,MATCH($C1713,'Policy Characteristics'!$C:$C,0))),"",INDEX('Policy Characteristics'!B:B,MATCH($C1713,'Policy Characteristics'!$C:$C,0)))</f>
        <v>Fuel Price Deregulation</v>
      </c>
      <c r="C1713" s="354" t="str">
        <f t="shared" ref="C1713:C1726" si="68">C$1712</f>
        <v>Fuel Price Deregulation</v>
      </c>
      <c r="D1713" s="348" t="s">
        <v>908</v>
      </c>
      <c r="E1713" s="253"/>
      <c r="F1713" s="348" t="s">
        <v>909</v>
      </c>
      <c r="G1713" s="348"/>
      <c r="H1713" s="18">
        <v>724</v>
      </c>
      <c r="I1713" s="369" t="s">
        <v>680</v>
      </c>
      <c r="J1713" s="368" t="str">
        <f>IF(ISBLANK(INDEX('Policy Characteristics'!D:D,MATCH($C1713,'Policy Characteristics'!$C:$C,0))),"",INDEX('Policy Characteristics'!D:D,MATCH($C1713,'Policy Characteristics'!$C:$C,0)))</f>
        <v>Fuel Price Deregulation</v>
      </c>
      <c r="K1713" s="354" t="str">
        <f>IF(ISBLANK(INDEX('Policy Characteristics'!E:E,MATCH($C1713,'Policy Characteristics'!$C:$C,0))),"",INDEX('Policy Characteristics'!E:E,MATCH($C1713,'Policy Characteristics'!$C:$C,0)))</f>
        <v>cross fuel price deregulation</v>
      </c>
      <c r="L1713" s="222">
        <f>IF(ISBLANK(INDEX('Policy Characteristics'!F:F,MATCH($C1713,'Policy Characteristics'!$C:$C,0))),"",INDEX('Policy Characteristics'!F:F,MATCH($C1713,'Policy Characteristics'!$C:$C,0)))</f>
        <v>0</v>
      </c>
      <c r="M1713" s="222">
        <f>IF(ISBLANK(INDEX('Policy Characteristics'!G:G,MATCH($C1713,'Policy Characteristics'!$C:$C,0))),"",INDEX('Policy Characteristics'!G:G,MATCH($C1713,'Policy Characteristics'!$C:$C,0)))</f>
        <v>1</v>
      </c>
      <c r="N1713" s="222">
        <f>IF(ISBLANK(INDEX('Policy Characteristics'!H:H,MATCH($C1713,'Policy Characteristics'!$C:$C,0))),"",INDEX('Policy Characteristics'!H:H,MATCH($C1713,'Policy Characteristics'!$C:$C,0)))</f>
        <v>0.01</v>
      </c>
      <c r="O1713" s="354" t="str">
        <f>IF(ISBLANK(INDEX('Policy Characteristics'!I:I,MATCH($C1713,'Policy Characteristics'!$C:$C,0))),"",INDEX('Policy Characteristics'!I:I,MATCH($C1713,'Policy Characteristics'!$C:$C,0)))</f>
        <v>% of price deregulated</v>
      </c>
      <c r="P1713" s="354" t="str">
        <f>IF(ISBLANK(INDEX('Policy Characteristics'!J:J,MATCH($C1713,'Policy Characteristics'!$C:$C,0))),"",INDEX('Policy Characteristics'!J:J,MATCH($C1713,'Policy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3" s="354" t="str">
        <f>IF(ISBLANK(INDEX('Policy Characteristics'!K:K,MATCH($C1713,'Policy Characteristics'!$C:$C,0))),"",INDEX('Policy Characteristics'!K:K,MATCH($C1713,'Policy Characteristics'!$C:$C,0)))</f>
        <v>fuels.html#fuel-price-deregulation</v>
      </c>
      <c r="R1713" s="354" t="str">
        <f>IF(ISBLANK(INDEX('Policy Characteristics'!L:L,MATCH($C1713,'Policy Characteristics'!$C:$C,0))),"",INDEX('Policy Characteristics'!L:L,MATCH($C1713,'Policy Characteristics'!$C:$C,0)))</f>
        <v/>
      </c>
    </row>
    <row r="1714" spans="1:18" s="345" customFormat="1" ht="19.899999999999999" customHeight="1">
      <c r="A1714" s="354" t="str">
        <f>IF(ISBLANK(INDEX('Policy Characteristics'!A:A,MATCH($C1714,'Policy Characteristics'!$C:$C,0))),"",INDEX('Policy Characteristics'!A:A,MATCH($C1714,'Policy Characteristics'!$C:$C,0)))</f>
        <v>Cross-Sector</v>
      </c>
      <c r="B1714" s="366" t="str">
        <f>IF(ISBLANK(INDEX('Policy Characteristics'!B:B,MATCH($C1714,'Policy Characteristics'!$C:$C,0))),"",INDEX('Policy Characteristics'!B:B,MATCH($C1714,'Policy Characteristics'!$C:$C,0)))</f>
        <v>Fuel Price Deregulation</v>
      </c>
      <c r="C1714" s="354" t="str">
        <f t="shared" si="68"/>
        <v>Fuel Price Deregulation</v>
      </c>
      <c r="D1714" s="348" t="s">
        <v>936</v>
      </c>
      <c r="E1714" s="253"/>
      <c r="F1714" s="348" t="s">
        <v>937</v>
      </c>
      <c r="G1714" s="348"/>
      <c r="H1714" s="18">
        <v>725</v>
      </c>
      <c r="I1714" s="369" t="s">
        <v>680</v>
      </c>
      <c r="J1714" s="368" t="str">
        <f>IF(ISBLANK(INDEX('Policy Characteristics'!D:D,MATCH($C1714,'Policy Characteristics'!$C:$C,0))),"",INDEX('Policy Characteristics'!D:D,MATCH($C1714,'Policy Characteristics'!$C:$C,0)))</f>
        <v>Fuel Price Deregulation</v>
      </c>
      <c r="K1714" s="354" t="str">
        <f>IF(ISBLANK(INDEX('Policy Characteristics'!E:E,MATCH($C1714,'Policy Characteristics'!$C:$C,0))),"",INDEX('Policy Characteristics'!E:E,MATCH($C1714,'Policy Characteristics'!$C:$C,0)))</f>
        <v>cross fuel price deregulation</v>
      </c>
      <c r="L1714" s="222">
        <f>IF(ISBLANK(INDEX('Policy Characteristics'!F:F,MATCH($C1714,'Policy Characteristics'!$C:$C,0))),"",INDEX('Policy Characteristics'!F:F,MATCH($C1714,'Policy Characteristics'!$C:$C,0)))</f>
        <v>0</v>
      </c>
      <c r="M1714" s="222">
        <f>IF(ISBLANK(INDEX('Policy Characteristics'!G:G,MATCH($C1714,'Policy Characteristics'!$C:$C,0))),"",INDEX('Policy Characteristics'!G:G,MATCH($C1714,'Policy Characteristics'!$C:$C,0)))</f>
        <v>1</v>
      </c>
      <c r="N1714" s="222">
        <f>IF(ISBLANK(INDEX('Policy Characteristics'!H:H,MATCH($C1714,'Policy Characteristics'!$C:$C,0))),"",INDEX('Policy Characteristics'!H:H,MATCH($C1714,'Policy Characteristics'!$C:$C,0)))</f>
        <v>0.01</v>
      </c>
      <c r="O1714" s="354" t="str">
        <f>IF(ISBLANK(INDEX('Policy Characteristics'!I:I,MATCH($C1714,'Policy Characteristics'!$C:$C,0))),"",INDEX('Policy Characteristics'!I:I,MATCH($C1714,'Policy Characteristics'!$C:$C,0)))</f>
        <v>% of price deregulated</v>
      </c>
      <c r="P1714" s="354" t="str">
        <f>IF(ISBLANK(INDEX('Policy Characteristics'!J:J,MATCH($C1714,'Policy Characteristics'!$C:$C,0))),"",INDEX('Policy Characteristics'!J:J,MATCH($C1714,'Policy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4" s="354" t="str">
        <f>IF(ISBLANK(INDEX('Policy Characteristics'!K:K,MATCH($C1714,'Policy Characteristics'!$C:$C,0))),"",INDEX('Policy Characteristics'!K:K,MATCH($C1714,'Policy Characteristics'!$C:$C,0)))</f>
        <v>fuels.html#fuel-price-deregulation</v>
      </c>
      <c r="R1714" s="354" t="str">
        <f>IF(ISBLANK(INDEX('Policy Characteristics'!L:L,MATCH($C1714,'Policy Characteristics'!$C:$C,0))),"",INDEX('Policy Characteristics'!L:L,MATCH($C1714,'Policy Characteristics'!$C:$C,0)))</f>
        <v/>
      </c>
    </row>
    <row r="1715" spans="1:18" s="345" customFormat="1" ht="19.899999999999999" customHeight="1">
      <c r="A1715" s="354" t="str">
        <f>IF(ISBLANK(INDEX('Policy Characteristics'!A:A,MATCH($C1715,'Policy Characteristics'!$C:$C,0))),"",INDEX('Policy Characteristics'!A:A,MATCH($C1715,'Policy Characteristics'!$C:$C,0)))</f>
        <v>Cross-Sector</v>
      </c>
      <c r="B1715" s="366" t="str">
        <f>IF(ISBLANK(INDEX('Policy Characteristics'!B:B,MATCH($C1715,'Policy Characteristics'!$C:$C,0))),"",INDEX('Policy Characteristics'!B:B,MATCH($C1715,'Policy Characteristics'!$C:$C,0)))</f>
        <v>Fuel Price Deregulation</v>
      </c>
      <c r="C1715" s="354" t="str">
        <f t="shared" si="68"/>
        <v>Fuel Price Deregulation</v>
      </c>
      <c r="D1715" s="348" t="s">
        <v>943</v>
      </c>
      <c r="E1715" s="253"/>
      <c r="F1715" s="348" t="s">
        <v>753</v>
      </c>
      <c r="G1715" s="348"/>
      <c r="H1715" s="18">
        <v>726</v>
      </c>
      <c r="I1715" s="369" t="s">
        <v>680</v>
      </c>
      <c r="J1715" s="368" t="str">
        <f>IF(ISBLANK(INDEX('Policy Characteristics'!D:D,MATCH($C1715,'Policy Characteristics'!$C:$C,0))),"",INDEX('Policy Characteristics'!D:D,MATCH($C1715,'Policy Characteristics'!$C:$C,0)))</f>
        <v>Fuel Price Deregulation</v>
      </c>
      <c r="K1715" s="354" t="str">
        <f>IF(ISBLANK(INDEX('Policy Characteristics'!E:E,MATCH($C1715,'Policy Characteristics'!$C:$C,0))),"",INDEX('Policy Characteristics'!E:E,MATCH($C1715,'Policy Characteristics'!$C:$C,0)))</f>
        <v>cross fuel price deregulation</v>
      </c>
      <c r="L1715" s="222">
        <f>IF(ISBLANK(INDEX('Policy Characteristics'!F:F,MATCH($C1715,'Policy Characteristics'!$C:$C,0))),"",INDEX('Policy Characteristics'!F:F,MATCH($C1715,'Policy Characteristics'!$C:$C,0)))</f>
        <v>0</v>
      </c>
      <c r="M1715" s="222">
        <f>IF(ISBLANK(INDEX('Policy Characteristics'!G:G,MATCH($C1715,'Policy Characteristics'!$C:$C,0))),"",INDEX('Policy Characteristics'!G:G,MATCH($C1715,'Policy Characteristics'!$C:$C,0)))</f>
        <v>1</v>
      </c>
      <c r="N1715" s="222">
        <f>IF(ISBLANK(INDEX('Policy Characteristics'!H:H,MATCH($C1715,'Policy Characteristics'!$C:$C,0))),"",INDEX('Policy Characteristics'!H:H,MATCH($C1715,'Policy Characteristics'!$C:$C,0)))</f>
        <v>0.01</v>
      </c>
      <c r="O1715" s="354" t="str">
        <f>IF(ISBLANK(INDEX('Policy Characteristics'!I:I,MATCH($C1715,'Policy Characteristics'!$C:$C,0))),"",INDEX('Policy Characteristics'!I:I,MATCH($C1715,'Policy Characteristics'!$C:$C,0)))</f>
        <v>% of price deregulated</v>
      </c>
      <c r="P1715" s="354"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354" t="str">
        <f>IF(ISBLANK(INDEX('Policy Characteristics'!K:K,MATCH($C1715,'Policy Characteristics'!$C:$C,0))),"",INDEX('Policy Characteristics'!K:K,MATCH($C1715,'Policy Characteristics'!$C:$C,0)))</f>
        <v>fuels.html#fuel-price-deregulation</v>
      </c>
      <c r="R1715" s="354" t="str">
        <f>IF(ISBLANK(INDEX('Policy Characteristics'!L:L,MATCH($C1715,'Policy Characteristics'!$C:$C,0))),"",INDEX('Policy Characteristics'!L:L,MATCH($C1715,'Policy Characteristics'!$C:$C,0)))</f>
        <v/>
      </c>
    </row>
    <row r="1716" spans="1:18" s="345" customFormat="1" ht="19.899999999999999" customHeight="1">
      <c r="A1716" s="354" t="str">
        <f>IF(ISBLANK(INDEX('Policy Characteristics'!A:A,MATCH($C1716,'Policy Characteristics'!$C:$C,0))),"",INDEX('Policy Characteristics'!A:A,MATCH($C1716,'Policy Characteristics'!$C:$C,0)))</f>
        <v>Cross-Sector</v>
      </c>
      <c r="B1716" s="366" t="str">
        <f>IF(ISBLANK(INDEX('Policy Characteristics'!B:B,MATCH($C1716,'Policy Characteristics'!$C:$C,0))),"",INDEX('Policy Characteristics'!B:B,MATCH($C1716,'Policy Characteristics'!$C:$C,0)))</f>
        <v>Fuel Price Deregulation</v>
      </c>
      <c r="C1716" s="354" t="str">
        <f t="shared" si="68"/>
        <v>Fuel Price Deregulation</v>
      </c>
      <c r="D1716" s="348" t="s">
        <v>910</v>
      </c>
      <c r="E1716" s="253"/>
      <c r="F1716" s="348" t="s">
        <v>911</v>
      </c>
      <c r="G1716" s="348"/>
      <c r="H1716" s="18">
        <v>727</v>
      </c>
      <c r="I1716" s="369" t="s">
        <v>680</v>
      </c>
      <c r="J1716" s="368" t="str">
        <f>IF(ISBLANK(INDEX('Policy Characteristics'!D:D,MATCH($C1716,'Policy Characteristics'!$C:$C,0))),"",INDEX('Policy Characteristics'!D:D,MATCH($C1716,'Policy Characteristics'!$C:$C,0)))</f>
        <v>Fuel Price Deregulation</v>
      </c>
      <c r="K1716" s="354" t="str">
        <f>IF(ISBLANK(INDEX('Policy Characteristics'!E:E,MATCH($C1716,'Policy Characteristics'!$C:$C,0))),"",INDEX('Policy Characteristics'!E:E,MATCH($C1716,'Policy Characteristics'!$C:$C,0)))</f>
        <v>cross fuel price deregulation</v>
      </c>
      <c r="L1716" s="222">
        <f>IF(ISBLANK(INDEX('Policy Characteristics'!F:F,MATCH($C1716,'Policy Characteristics'!$C:$C,0))),"",INDEX('Policy Characteristics'!F:F,MATCH($C1716,'Policy Characteristics'!$C:$C,0)))</f>
        <v>0</v>
      </c>
      <c r="M1716" s="222">
        <f>IF(ISBLANK(INDEX('Policy Characteristics'!G:G,MATCH($C1716,'Policy Characteristics'!$C:$C,0))),"",INDEX('Policy Characteristics'!G:G,MATCH($C1716,'Policy Characteristics'!$C:$C,0)))</f>
        <v>1</v>
      </c>
      <c r="N1716" s="222">
        <f>IF(ISBLANK(INDEX('Policy Characteristics'!H:H,MATCH($C1716,'Policy Characteristics'!$C:$C,0))),"",INDEX('Policy Characteristics'!H:H,MATCH($C1716,'Policy Characteristics'!$C:$C,0)))</f>
        <v>0.01</v>
      </c>
      <c r="O1716" s="354" t="str">
        <f>IF(ISBLANK(INDEX('Policy Characteristics'!I:I,MATCH($C1716,'Policy Characteristics'!$C:$C,0))),"",INDEX('Policy Characteristics'!I:I,MATCH($C1716,'Policy Characteristics'!$C:$C,0)))</f>
        <v>% of price deregulated</v>
      </c>
      <c r="P1716" s="354"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354" t="str">
        <f>IF(ISBLANK(INDEX('Policy Characteristics'!K:K,MATCH($C1716,'Policy Characteristics'!$C:$C,0))),"",INDEX('Policy Characteristics'!K:K,MATCH($C1716,'Policy Characteristics'!$C:$C,0)))</f>
        <v>fuels.html#fuel-price-deregulation</v>
      </c>
      <c r="R1716" s="354" t="str">
        <f>IF(ISBLANK(INDEX('Policy Characteristics'!L:L,MATCH($C1716,'Policy Characteristics'!$C:$C,0))),"",INDEX('Policy Characteristics'!L:L,MATCH($C1716,'Policy Characteristics'!$C:$C,0)))</f>
        <v/>
      </c>
    </row>
    <row r="1717" spans="1:18" s="345" customFormat="1" ht="19.899999999999999" customHeight="1">
      <c r="A1717" s="354" t="str">
        <f>IF(ISBLANK(INDEX('Policy Characteristics'!A:A,MATCH($C1717,'Policy Characteristics'!$C:$C,0))),"",INDEX('Policy Characteristics'!A:A,MATCH($C1717,'Policy Characteristics'!$C:$C,0)))</f>
        <v>Cross-Sector</v>
      </c>
      <c r="B1717" s="366" t="str">
        <f>IF(ISBLANK(INDEX('Policy Characteristics'!B:B,MATCH($C1717,'Policy Characteristics'!$C:$C,0))),"",INDEX('Policy Characteristics'!B:B,MATCH($C1717,'Policy Characteristics'!$C:$C,0)))</f>
        <v>Fuel Price Deregulation</v>
      </c>
      <c r="C1717" s="354" t="str">
        <f t="shared" si="68"/>
        <v>Fuel Price Deregulation</v>
      </c>
      <c r="D1717" s="348" t="s">
        <v>912</v>
      </c>
      <c r="E1717" s="253"/>
      <c r="F1717" s="348" t="s">
        <v>913</v>
      </c>
      <c r="G1717" s="348"/>
      <c r="H1717" s="18">
        <v>728</v>
      </c>
      <c r="I1717" s="369" t="s">
        <v>680</v>
      </c>
      <c r="J1717" s="368" t="str">
        <f>IF(ISBLANK(INDEX('Policy Characteristics'!D:D,MATCH($C1717,'Policy Characteristics'!$C:$C,0))),"",INDEX('Policy Characteristics'!D:D,MATCH($C1717,'Policy Characteristics'!$C:$C,0)))</f>
        <v>Fuel Price Deregulation</v>
      </c>
      <c r="K1717" s="354" t="str">
        <f>IF(ISBLANK(INDEX('Policy Characteristics'!E:E,MATCH($C1717,'Policy Characteristics'!$C:$C,0))),"",INDEX('Policy Characteristics'!E:E,MATCH($C1717,'Policy Characteristics'!$C:$C,0)))</f>
        <v>cross fuel price deregulation</v>
      </c>
      <c r="L1717" s="222">
        <f>IF(ISBLANK(INDEX('Policy Characteristics'!F:F,MATCH($C1717,'Policy Characteristics'!$C:$C,0))),"",INDEX('Policy Characteristics'!F:F,MATCH($C1717,'Policy Characteristics'!$C:$C,0)))</f>
        <v>0</v>
      </c>
      <c r="M1717" s="222">
        <f>IF(ISBLANK(INDEX('Policy Characteristics'!G:G,MATCH($C1717,'Policy Characteristics'!$C:$C,0))),"",INDEX('Policy Characteristics'!G:G,MATCH($C1717,'Policy Characteristics'!$C:$C,0)))</f>
        <v>1</v>
      </c>
      <c r="N1717" s="222">
        <f>IF(ISBLANK(INDEX('Policy Characteristics'!H:H,MATCH($C1717,'Policy Characteristics'!$C:$C,0))),"",INDEX('Policy Characteristics'!H:H,MATCH($C1717,'Policy Characteristics'!$C:$C,0)))</f>
        <v>0.01</v>
      </c>
      <c r="O1717" s="354" t="str">
        <f>IF(ISBLANK(INDEX('Policy Characteristics'!I:I,MATCH($C1717,'Policy Characteristics'!$C:$C,0))),"",INDEX('Policy Characteristics'!I:I,MATCH($C1717,'Policy Characteristics'!$C:$C,0)))</f>
        <v>% of price deregulated</v>
      </c>
      <c r="P1717" s="354"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354" t="str">
        <f>IF(ISBLANK(INDEX('Policy Characteristics'!K:K,MATCH($C1717,'Policy Characteristics'!$C:$C,0))),"",INDEX('Policy Characteristics'!K:K,MATCH($C1717,'Policy Characteristics'!$C:$C,0)))</f>
        <v>fuels.html#fuel-price-deregulation</v>
      </c>
      <c r="R1717" s="354" t="str">
        <f>IF(ISBLANK(INDEX('Policy Characteristics'!L:L,MATCH($C1717,'Policy Characteristics'!$C:$C,0))),"",INDEX('Policy Characteristics'!L:L,MATCH($C1717,'Policy Characteristics'!$C:$C,0)))</f>
        <v/>
      </c>
    </row>
    <row r="1718" spans="1:18" s="345" customFormat="1" ht="19.899999999999999" customHeight="1">
      <c r="A1718" s="354" t="str">
        <f>IF(ISBLANK(INDEX('Policy Characteristics'!A:A,MATCH($C1718,'Policy Characteristics'!$C:$C,0))),"",INDEX('Policy Characteristics'!A:A,MATCH($C1718,'Policy Characteristics'!$C:$C,0)))</f>
        <v>Cross-Sector</v>
      </c>
      <c r="B1718" s="366" t="str">
        <f>IF(ISBLANK(INDEX('Policy Characteristics'!B:B,MATCH($C1718,'Policy Characteristics'!$C:$C,0))),"",INDEX('Policy Characteristics'!B:B,MATCH($C1718,'Policy Characteristics'!$C:$C,0)))</f>
        <v>Fuel Price Deregulation</v>
      </c>
      <c r="C1718" s="354" t="str">
        <f t="shared" si="68"/>
        <v>Fuel Price Deregulation</v>
      </c>
      <c r="D1718" s="348" t="s">
        <v>944</v>
      </c>
      <c r="E1718" s="253"/>
      <c r="F1718" s="348" t="s">
        <v>945</v>
      </c>
      <c r="G1718" s="348"/>
      <c r="H1718" s="18">
        <v>729</v>
      </c>
      <c r="I1718" s="369" t="s">
        <v>680</v>
      </c>
      <c r="J1718" s="368" t="str">
        <f>IF(ISBLANK(INDEX('Policy Characteristics'!D:D,MATCH($C1718,'Policy Characteristics'!$C:$C,0))),"",INDEX('Policy Characteristics'!D:D,MATCH($C1718,'Policy Characteristics'!$C:$C,0)))</f>
        <v>Fuel Price Deregulation</v>
      </c>
      <c r="K1718" s="354" t="str">
        <f>IF(ISBLANK(INDEX('Policy Characteristics'!E:E,MATCH($C1718,'Policy Characteristics'!$C:$C,0))),"",INDEX('Policy Characteristics'!E:E,MATCH($C1718,'Policy Characteristics'!$C:$C,0)))</f>
        <v>cross fuel price deregulation</v>
      </c>
      <c r="L1718" s="222">
        <f>IF(ISBLANK(INDEX('Policy Characteristics'!F:F,MATCH($C1718,'Policy Characteristics'!$C:$C,0))),"",INDEX('Policy Characteristics'!F:F,MATCH($C1718,'Policy Characteristics'!$C:$C,0)))</f>
        <v>0</v>
      </c>
      <c r="M1718" s="222">
        <f>IF(ISBLANK(INDEX('Policy Characteristics'!G:G,MATCH($C1718,'Policy Characteristics'!$C:$C,0))),"",INDEX('Policy Characteristics'!G:G,MATCH($C1718,'Policy Characteristics'!$C:$C,0)))</f>
        <v>1</v>
      </c>
      <c r="N1718" s="222">
        <f>IF(ISBLANK(INDEX('Policy Characteristics'!H:H,MATCH($C1718,'Policy Characteristics'!$C:$C,0))),"",INDEX('Policy Characteristics'!H:H,MATCH($C1718,'Policy Characteristics'!$C:$C,0)))</f>
        <v>0.01</v>
      </c>
      <c r="O1718" s="354" t="str">
        <f>IF(ISBLANK(INDEX('Policy Characteristics'!I:I,MATCH($C1718,'Policy Characteristics'!$C:$C,0))),"",INDEX('Policy Characteristics'!I:I,MATCH($C1718,'Policy Characteristics'!$C:$C,0)))</f>
        <v>% of price deregulated</v>
      </c>
      <c r="P1718" s="354"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354" t="str">
        <f>IF(ISBLANK(INDEX('Policy Characteristics'!K:K,MATCH($C1718,'Policy Characteristics'!$C:$C,0))),"",INDEX('Policy Characteristics'!K:K,MATCH($C1718,'Policy Characteristics'!$C:$C,0)))</f>
        <v>fuels.html#fuel-price-deregulation</v>
      </c>
      <c r="R1718" s="354" t="str">
        <f>IF(ISBLANK(INDEX('Policy Characteristics'!L:L,MATCH($C1718,'Policy Characteristics'!$C:$C,0))),"",INDEX('Policy Characteristics'!L:L,MATCH($C1718,'Policy Characteristics'!$C:$C,0)))</f>
        <v/>
      </c>
    </row>
    <row r="1719" spans="1:18" s="345" customFormat="1" ht="19.899999999999999" customHeight="1">
      <c r="A1719" s="354" t="str">
        <f>IF(ISBLANK(INDEX('Policy Characteristics'!A:A,MATCH($C1719,'Policy Characteristics'!$C:$C,0))),"",INDEX('Policy Characteristics'!A:A,MATCH($C1719,'Policy Characteristics'!$C:$C,0)))</f>
        <v>Cross-Sector</v>
      </c>
      <c r="B1719" s="366" t="str">
        <f>IF(ISBLANK(INDEX('Policy Characteristics'!B:B,MATCH($C1719,'Policy Characteristics'!$C:$C,0))),"",INDEX('Policy Characteristics'!B:B,MATCH($C1719,'Policy Characteristics'!$C:$C,0)))</f>
        <v>Fuel Price Deregulation</v>
      </c>
      <c r="C1719" s="354" t="str">
        <f t="shared" si="68"/>
        <v>Fuel Price Deregulation</v>
      </c>
      <c r="D1719" s="348" t="s">
        <v>946</v>
      </c>
      <c r="E1719" s="253"/>
      <c r="F1719" s="348" t="s">
        <v>947</v>
      </c>
      <c r="G1719" s="348"/>
      <c r="H1719" s="18">
        <v>730</v>
      </c>
      <c r="I1719" s="369" t="s">
        <v>680</v>
      </c>
      <c r="J1719" s="368" t="str">
        <f>IF(ISBLANK(INDEX('Policy Characteristics'!D:D,MATCH($C1719,'Policy Characteristics'!$C:$C,0))),"",INDEX('Policy Characteristics'!D:D,MATCH($C1719,'Policy Characteristics'!$C:$C,0)))</f>
        <v>Fuel Price Deregulation</v>
      </c>
      <c r="K1719" s="354" t="str">
        <f>IF(ISBLANK(INDEX('Policy Characteristics'!E:E,MATCH($C1719,'Policy Characteristics'!$C:$C,0))),"",INDEX('Policy Characteristics'!E:E,MATCH($C1719,'Policy Characteristics'!$C:$C,0)))</f>
        <v>cross fuel price deregulation</v>
      </c>
      <c r="L1719" s="222">
        <f>IF(ISBLANK(INDEX('Policy Characteristics'!F:F,MATCH($C1719,'Policy Characteristics'!$C:$C,0))),"",INDEX('Policy Characteristics'!F:F,MATCH($C1719,'Policy Characteristics'!$C:$C,0)))</f>
        <v>0</v>
      </c>
      <c r="M1719" s="222">
        <f>IF(ISBLANK(INDEX('Policy Characteristics'!G:G,MATCH($C1719,'Policy Characteristics'!$C:$C,0))),"",INDEX('Policy Characteristics'!G:G,MATCH($C1719,'Policy Characteristics'!$C:$C,0)))</f>
        <v>1</v>
      </c>
      <c r="N1719" s="222">
        <f>IF(ISBLANK(INDEX('Policy Characteristics'!H:H,MATCH($C1719,'Policy Characteristics'!$C:$C,0))),"",INDEX('Policy Characteristics'!H:H,MATCH($C1719,'Policy Characteristics'!$C:$C,0)))</f>
        <v>0.01</v>
      </c>
      <c r="O1719" s="354" t="str">
        <f>IF(ISBLANK(INDEX('Policy Characteristics'!I:I,MATCH($C1719,'Policy Characteristics'!$C:$C,0))),"",INDEX('Policy Characteristics'!I:I,MATCH($C1719,'Policy Characteristics'!$C:$C,0)))</f>
        <v>% of price deregulated</v>
      </c>
      <c r="P1719" s="354"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354" t="str">
        <f>IF(ISBLANK(INDEX('Policy Characteristics'!K:K,MATCH($C1719,'Policy Characteristics'!$C:$C,0))),"",INDEX('Policy Characteristics'!K:K,MATCH($C1719,'Policy Characteristics'!$C:$C,0)))</f>
        <v>fuels.html#fuel-price-deregulation</v>
      </c>
      <c r="R1719" s="354" t="str">
        <f>IF(ISBLANK(INDEX('Policy Characteristics'!L:L,MATCH($C1719,'Policy Characteristics'!$C:$C,0))),"",INDEX('Policy Characteristics'!L:L,MATCH($C1719,'Policy Characteristics'!$C:$C,0)))</f>
        <v/>
      </c>
    </row>
    <row r="1720" spans="1:18" s="345" customFormat="1" ht="19.899999999999999" customHeight="1">
      <c r="A1720" s="354" t="str">
        <f>IF(ISBLANK(INDEX('Policy Characteristics'!A:A,MATCH($C1720,'Policy Characteristics'!$C:$C,0))),"",INDEX('Policy Characteristics'!A:A,MATCH($C1720,'Policy Characteristics'!$C:$C,0)))</f>
        <v>Cross-Sector</v>
      </c>
      <c r="B1720" s="366" t="str">
        <f>IF(ISBLANK(INDEX('Policy Characteristics'!B:B,MATCH($C1720,'Policy Characteristics'!$C:$C,0))),"",INDEX('Policy Characteristics'!B:B,MATCH($C1720,'Policy Characteristics'!$C:$C,0)))</f>
        <v>Fuel Price Deregulation</v>
      </c>
      <c r="C1720" s="354" t="str">
        <f t="shared" si="68"/>
        <v>Fuel Price Deregulation</v>
      </c>
      <c r="D1720" s="348" t="s">
        <v>914</v>
      </c>
      <c r="E1720" s="253"/>
      <c r="F1720" s="348" t="s">
        <v>915</v>
      </c>
      <c r="G1720" s="348"/>
      <c r="H1720" s="18">
        <v>731</v>
      </c>
      <c r="I1720" s="369" t="s">
        <v>680</v>
      </c>
      <c r="J1720" s="368" t="str">
        <f>IF(ISBLANK(INDEX('Policy Characteristics'!D:D,MATCH($C1720,'Policy Characteristics'!$C:$C,0))),"",INDEX('Policy Characteristics'!D:D,MATCH($C1720,'Policy Characteristics'!$C:$C,0)))</f>
        <v>Fuel Price Deregulation</v>
      </c>
      <c r="K1720" s="354" t="str">
        <f>IF(ISBLANK(INDEX('Policy Characteristics'!E:E,MATCH($C1720,'Policy Characteristics'!$C:$C,0))),"",INDEX('Policy Characteristics'!E:E,MATCH($C1720,'Policy Characteristics'!$C:$C,0)))</f>
        <v>cross fuel price deregulation</v>
      </c>
      <c r="L1720" s="222">
        <f>IF(ISBLANK(INDEX('Policy Characteristics'!F:F,MATCH($C1720,'Policy Characteristics'!$C:$C,0))),"",INDEX('Policy Characteristics'!F:F,MATCH($C1720,'Policy Characteristics'!$C:$C,0)))</f>
        <v>0</v>
      </c>
      <c r="M1720" s="222">
        <f>IF(ISBLANK(INDEX('Policy Characteristics'!G:G,MATCH($C1720,'Policy Characteristics'!$C:$C,0))),"",INDEX('Policy Characteristics'!G:G,MATCH($C1720,'Policy Characteristics'!$C:$C,0)))</f>
        <v>1</v>
      </c>
      <c r="N1720" s="222">
        <f>IF(ISBLANK(INDEX('Policy Characteristics'!H:H,MATCH($C1720,'Policy Characteristics'!$C:$C,0))),"",INDEX('Policy Characteristics'!H:H,MATCH($C1720,'Policy Characteristics'!$C:$C,0)))</f>
        <v>0.01</v>
      </c>
      <c r="O1720" s="354" t="str">
        <f>IF(ISBLANK(INDEX('Policy Characteristics'!I:I,MATCH($C1720,'Policy Characteristics'!$C:$C,0))),"",INDEX('Policy Characteristics'!I:I,MATCH($C1720,'Policy Characteristics'!$C:$C,0)))</f>
        <v>% of price deregulated</v>
      </c>
      <c r="P1720" s="354"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354" t="str">
        <f>IF(ISBLANK(INDEX('Policy Characteristics'!K:K,MATCH($C1720,'Policy Characteristics'!$C:$C,0))),"",INDEX('Policy Characteristics'!K:K,MATCH($C1720,'Policy Characteristics'!$C:$C,0)))</f>
        <v>fuels.html#fuel-price-deregulation</v>
      </c>
      <c r="R1720" s="354" t="str">
        <f>IF(ISBLANK(INDEX('Policy Characteristics'!L:L,MATCH($C1720,'Policy Characteristics'!$C:$C,0))),"",INDEX('Policy Characteristics'!L:L,MATCH($C1720,'Policy Characteristics'!$C:$C,0)))</f>
        <v/>
      </c>
    </row>
    <row r="1721" spans="1:18" s="345" customFormat="1" ht="19.899999999999999" customHeight="1">
      <c r="A1721" s="354" t="str">
        <f>IF(ISBLANK(INDEX('Policy Characteristics'!A:A,MATCH($C1721,'Policy Characteristics'!$C:$C,0))),"",INDEX('Policy Characteristics'!A:A,MATCH($C1721,'Policy Characteristics'!$C:$C,0)))</f>
        <v>Cross-Sector</v>
      </c>
      <c r="B1721" s="366" t="str">
        <f>IF(ISBLANK(INDEX('Policy Characteristics'!B:B,MATCH($C1721,'Policy Characteristics'!$C:$C,0))),"",INDEX('Policy Characteristics'!B:B,MATCH($C1721,'Policy Characteristics'!$C:$C,0)))</f>
        <v>Fuel Price Deregulation</v>
      </c>
      <c r="C1721" s="354" t="str">
        <f t="shared" si="68"/>
        <v>Fuel Price Deregulation</v>
      </c>
      <c r="D1721" s="348" t="s">
        <v>916</v>
      </c>
      <c r="E1721" s="253"/>
      <c r="F1721" s="348" t="s">
        <v>761</v>
      </c>
      <c r="G1721" s="348"/>
      <c r="H1721" s="18">
        <v>732</v>
      </c>
      <c r="I1721" s="369" t="s">
        <v>680</v>
      </c>
      <c r="J1721" s="368" t="str">
        <f>IF(ISBLANK(INDEX('Policy Characteristics'!D:D,MATCH($C1721,'Policy Characteristics'!$C:$C,0))),"",INDEX('Policy Characteristics'!D:D,MATCH($C1721,'Policy Characteristics'!$C:$C,0)))</f>
        <v>Fuel Price Deregulation</v>
      </c>
      <c r="K1721" s="354" t="str">
        <f>IF(ISBLANK(INDEX('Policy Characteristics'!E:E,MATCH($C1721,'Policy Characteristics'!$C:$C,0))),"",INDEX('Policy Characteristics'!E:E,MATCH($C1721,'Policy Characteristics'!$C:$C,0)))</f>
        <v>cross fuel price deregulation</v>
      </c>
      <c r="L1721" s="222">
        <f>IF(ISBLANK(INDEX('Policy Characteristics'!F:F,MATCH($C1721,'Policy Characteristics'!$C:$C,0))),"",INDEX('Policy Characteristics'!F:F,MATCH($C1721,'Policy Characteristics'!$C:$C,0)))</f>
        <v>0</v>
      </c>
      <c r="M1721" s="222">
        <f>IF(ISBLANK(INDEX('Policy Characteristics'!G:G,MATCH($C1721,'Policy Characteristics'!$C:$C,0))),"",INDEX('Policy Characteristics'!G:G,MATCH($C1721,'Policy Characteristics'!$C:$C,0)))</f>
        <v>1</v>
      </c>
      <c r="N1721" s="222">
        <f>IF(ISBLANK(INDEX('Policy Characteristics'!H:H,MATCH($C1721,'Policy Characteristics'!$C:$C,0))),"",INDEX('Policy Characteristics'!H:H,MATCH($C1721,'Policy Characteristics'!$C:$C,0)))</f>
        <v>0.01</v>
      </c>
      <c r="O1721" s="354" t="str">
        <f>IF(ISBLANK(INDEX('Policy Characteristics'!I:I,MATCH($C1721,'Policy Characteristics'!$C:$C,0))),"",INDEX('Policy Characteristics'!I:I,MATCH($C1721,'Policy Characteristics'!$C:$C,0)))</f>
        <v>% of price deregulated</v>
      </c>
      <c r="P1721" s="354"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354" t="str">
        <f>IF(ISBLANK(INDEX('Policy Characteristics'!K:K,MATCH($C1721,'Policy Characteristics'!$C:$C,0))),"",INDEX('Policy Characteristics'!K:K,MATCH($C1721,'Policy Characteristics'!$C:$C,0)))</f>
        <v>fuels.html#fuel-price-deregulation</v>
      </c>
      <c r="R1721" s="354" t="str">
        <f>IF(ISBLANK(INDEX('Policy Characteristics'!L:L,MATCH($C1721,'Policy Characteristics'!$C:$C,0))),"",INDEX('Policy Characteristics'!L:L,MATCH($C1721,'Policy Characteristics'!$C:$C,0)))</f>
        <v/>
      </c>
    </row>
    <row r="1722" spans="1:18" s="345" customFormat="1" ht="19.899999999999999" customHeight="1">
      <c r="A1722" s="354" t="str">
        <f>IF(ISBLANK(INDEX('Policy Characteristics'!A:A,MATCH($C1722,'Policy Characteristics'!$C:$C,0))),"",INDEX('Policy Characteristics'!A:A,MATCH($C1722,'Policy Characteristics'!$C:$C,0)))</f>
        <v>Cross-Sector</v>
      </c>
      <c r="B1722" s="366" t="str">
        <f>IF(ISBLANK(INDEX('Policy Characteristics'!B:B,MATCH($C1722,'Policy Characteristics'!$C:$C,0))),"",INDEX('Policy Characteristics'!B:B,MATCH($C1722,'Policy Characteristics'!$C:$C,0)))</f>
        <v>Fuel Price Deregulation</v>
      </c>
      <c r="C1722" s="354" t="str">
        <f t="shared" si="68"/>
        <v>Fuel Price Deregulation</v>
      </c>
      <c r="D1722" s="348" t="s">
        <v>917</v>
      </c>
      <c r="E1722" s="253"/>
      <c r="F1722" s="348" t="s">
        <v>765</v>
      </c>
      <c r="G1722" s="348"/>
      <c r="H1722" s="18">
        <v>733</v>
      </c>
      <c r="I1722" s="369" t="s">
        <v>680</v>
      </c>
      <c r="J1722" s="368" t="str">
        <f>IF(ISBLANK(INDEX('Policy Characteristics'!D:D,MATCH($C1722,'Policy Characteristics'!$C:$C,0))),"",INDEX('Policy Characteristics'!D:D,MATCH($C1722,'Policy Characteristics'!$C:$C,0)))</f>
        <v>Fuel Price Deregulation</v>
      </c>
      <c r="K1722" s="354" t="str">
        <f>IF(ISBLANK(INDEX('Policy Characteristics'!E:E,MATCH($C1722,'Policy Characteristics'!$C:$C,0))),"",INDEX('Policy Characteristics'!E:E,MATCH($C1722,'Policy Characteristics'!$C:$C,0)))</f>
        <v>cross fuel price deregulation</v>
      </c>
      <c r="L1722" s="222">
        <f>IF(ISBLANK(INDEX('Policy Characteristics'!F:F,MATCH($C1722,'Policy Characteristics'!$C:$C,0))),"",INDEX('Policy Characteristics'!F:F,MATCH($C1722,'Policy Characteristics'!$C:$C,0)))</f>
        <v>0</v>
      </c>
      <c r="M1722" s="222">
        <f>IF(ISBLANK(INDEX('Policy Characteristics'!G:G,MATCH($C1722,'Policy Characteristics'!$C:$C,0))),"",INDEX('Policy Characteristics'!G:G,MATCH($C1722,'Policy Characteristics'!$C:$C,0)))</f>
        <v>1</v>
      </c>
      <c r="N1722" s="222">
        <f>IF(ISBLANK(INDEX('Policy Characteristics'!H:H,MATCH($C1722,'Policy Characteristics'!$C:$C,0))),"",INDEX('Policy Characteristics'!H:H,MATCH($C1722,'Policy Characteristics'!$C:$C,0)))</f>
        <v>0.01</v>
      </c>
      <c r="O1722" s="354" t="str">
        <f>IF(ISBLANK(INDEX('Policy Characteristics'!I:I,MATCH($C1722,'Policy Characteristics'!$C:$C,0))),"",INDEX('Policy Characteristics'!I:I,MATCH($C1722,'Policy Characteristics'!$C:$C,0)))</f>
        <v>% of price deregulated</v>
      </c>
      <c r="P1722" s="354"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354" t="str">
        <f>IF(ISBLANK(INDEX('Policy Characteristics'!K:K,MATCH($C1722,'Policy Characteristics'!$C:$C,0))),"",INDEX('Policy Characteristics'!K:K,MATCH($C1722,'Policy Characteristics'!$C:$C,0)))</f>
        <v>fuels.html#fuel-price-deregulation</v>
      </c>
      <c r="R1722" s="354" t="str">
        <f>IF(ISBLANK(INDEX('Policy Characteristics'!L:L,MATCH($C1722,'Policy Characteristics'!$C:$C,0))),"",INDEX('Policy Characteristics'!L:L,MATCH($C1722,'Policy Characteristics'!$C:$C,0)))</f>
        <v/>
      </c>
    </row>
    <row r="1723" spans="1:18" s="345" customFormat="1" ht="19.899999999999999" customHeight="1">
      <c r="A1723" s="354" t="str">
        <f>IF(ISBLANK(INDEX('Policy Characteristics'!A:A,MATCH($C1723,'Policy Characteristics'!$C:$C,0))),"",INDEX('Policy Characteristics'!A:A,MATCH($C1723,'Policy Characteristics'!$C:$C,0)))</f>
        <v>Cross-Sector</v>
      </c>
      <c r="B1723" s="366" t="str">
        <f>IF(ISBLANK(INDEX('Policy Characteristics'!B:B,MATCH($C1723,'Policy Characteristics'!$C:$C,0))),"",INDEX('Policy Characteristics'!B:B,MATCH($C1723,'Policy Characteristics'!$C:$C,0)))</f>
        <v>Fuel Price Deregulation</v>
      </c>
      <c r="C1723" s="354" t="str">
        <f t="shared" si="68"/>
        <v>Fuel Price Deregulation</v>
      </c>
      <c r="D1723" s="348" t="s">
        <v>918</v>
      </c>
      <c r="E1723" s="253"/>
      <c r="F1723" s="348" t="s">
        <v>919</v>
      </c>
      <c r="G1723" s="348"/>
      <c r="H1723" s="18">
        <v>734</v>
      </c>
      <c r="I1723" s="369" t="s">
        <v>680</v>
      </c>
      <c r="J1723" s="368" t="str">
        <f>IF(ISBLANK(INDEX('Policy Characteristics'!D:D,MATCH($C1723,'Policy Characteristics'!$C:$C,0))),"",INDEX('Policy Characteristics'!D:D,MATCH($C1723,'Policy Characteristics'!$C:$C,0)))</f>
        <v>Fuel Price Deregulation</v>
      </c>
      <c r="K1723" s="354" t="str">
        <f>IF(ISBLANK(INDEX('Policy Characteristics'!E:E,MATCH($C1723,'Policy Characteristics'!$C:$C,0))),"",INDEX('Policy Characteristics'!E:E,MATCH($C1723,'Policy Characteristics'!$C:$C,0)))</f>
        <v>cross fuel price deregulation</v>
      </c>
      <c r="L1723" s="222">
        <f>IF(ISBLANK(INDEX('Policy Characteristics'!F:F,MATCH($C1723,'Policy Characteristics'!$C:$C,0))),"",INDEX('Policy Characteristics'!F:F,MATCH($C1723,'Policy Characteristics'!$C:$C,0)))</f>
        <v>0</v>
      </c>
      <c r="M1723" s="222">
        <f>IF(ISBLANK(INDEX('Policy Characteristics'!G:G,MATCH($C1723,'Policy Characteristics'!$C:$C,0))),"",INDEX('Policy Characteristics'!G:G,MATCH($C1723,'Policy Characteristics'!$C:$C,0)))</f>
        <v>1</v>
      </c>
      <c r="N1723" s="222">
        <f>IF(ISBLANK(INDEX('Policy Characteristics'!H:H,MATCH($C1723,'Policy Characteristics'!$C:$C,0))),"",INDEX('Policy Characteristics'!H:H,MATCH($C1723,'Policy Characteristics'!$C:$C,0)))</f>
        <v>0.01</v>
      </c>
      <c r="O1723" s="354" t="str">
        <f>IF(ISBLANK(INDEX('Policy Characteristics'!I:I,MATCH($C1723,'Policy Characteristics'!$C:$C,0))),"",INDEX('Policy Characteristics'!I:I,MATCH($C1723,'Policy Characteristics'!$C:$C,0)))</f>
        <v>% of price deregulated</v>
      </c>
      <c r="P1723" s="354"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354" t="str">
        <f>IF(ISBLANK(INDEX('Policy Characteristics'!K:K,MATCH($C1723,'Policy Characteristics'!$C:$C,0))),"",INDEX('Policy Characteristics'!K:K,MATCH($C1723,'Policy Characteristics'!$C:$C,0)))</f>
        <v>fuels.html#fuel-price-deregulation</v>
      </c>
      <c r="R1723" s="354" t="str">
        <f>IF(ISBLANK(INDEX('Policy Characteristics'!L:L,MATCH($C1723,'Policy Characteristics'!$C:$C,0))),"",INDEX('Policy Characteristics'!L:L,MATCH($C1723,'Policy Characteristics'!$C:$C,0)))</f>
        <v/>
      </c>
    </row>
    <row r="1724" spans="1:18" s="345" customFormat="1" ht="19.899999999999999" customHeight="1">
      <c r="A1724" s="354" t="str">
        <f>IF(ISBLANK(INDEX('Policy Characteristics'!A:A,MATCH($C1724,'Policy Characteristics'!$C:$C,0))),"",INDEX('Policy Characteristics'!A:A,MATCH($C1724,'Policy Characteristics'!$C:$C,0)))</f>
        <v>Cross-Sector</v>
      </c>
      <c r="B1724" s="366" t="str">
        <f>IF(ISBLANK(INDEX('Policy Characteristics'!B:B,MATCH($C1724,'Policy Characteristics'!$C:$C,0))),"",INDEX('Policy Characteristics'!B:B,MATCH($C1724,'Policy Characteristics'!$C:$C,0)))</f>
        <v>Fuel Price Deregulation</v>
      </c>
      <c r="C1724" s="354" t="str">
        <f t="shared" si="68"/>
        <v>Fuel Price Deregulation</v>
      </c>
      <c r="D1724" s="348" t="s">
        <v>920</v>
      </c>
      <c r="E1724" s="253"/>
      <c r="F1724" s="348" t="s">
        <v>921</v>
      </c>
      <c r="G1724" s="348"/>
      <c r="H1724" s="18">
        <v>735</v>
      </c>
      <c r="I1724" s="369" t="s">
        <v>680</v>
      </c>
      <c r="J1724" s="368" t="str">
        <f>IF(ISBLANK(INDEX('Policy Characteristics'!D:D,MATCH($C1724,'Policy Characteristics'!$C:$C,0))),"",INDEX('Policy Characteristics'!D:D,MATCH($C1724,'Policy Characteristics'!$C:$C,0)))</f>
        <v>Fuel Price Deregulation</v>
      </c>
      <c r="K1724" s="354" t="str">
        <f>IF(ISBLANK(INDEX('Policy Characteristics'!E:E,MATCH($C1724,'Policy Characteristics'!$C:$C,0))),"",INDEX('Policy Characteristics'!E:E,MATCH($C1724,'Policy Characteristics'!$C:$C,0)))</f>
        <v>cross fuel price deregulation</v>
      </c>
      <c r="L1724" s="222">
        <f>IF(ISBLANK(INDEX('Policy Characteristics'!F:F,MATCH($C1724,'Policy Characteristics'!$C:$C,0))),"",INDEX('Policy Characteristics'!F:F,MATCH($C1724,'Policy Characteristics'!$C:$C,0)))</f>
        <v>0</v>
      </c>
      <c r="M1724" s="222">
        <f>IF(ISBLANK(INDEX('Policy Characteristics'!G:G,MATCH($C1724,'Policy Characteristics'!$C:$C,0))),"",INDEX('Policy Characteristics'!G:G,MATCH($C1724,'Policy Characteristics'!$C:$C,0)))</f>
        <v>1</v>
      </c>
      <c r="N1724" s="222">
        <f>IF(ISBLANK(INDEX('Policy Characteristics'!H:H,MATCH($C1724,'Policy Characteristics'!$C:$C,0))),"",INDEX('Policy Characteristics'!H:H,MATCH($C1724,'Policy Characteristics'!$C:$C,0)))</f>
        <v>0.01</v>
      </c>
      <c r="O1724" s="354" t="str">
        <f>IF(ISBLANK(INDEX('Policy Characteristics'!I:I,MATCH($C1724,'Policy Characteristics'!$C:$C,0))),"",INDEX('Policy Characteristics'!I:I,MATCH($C1724,'Policy Characteristics'!$C:$C,0)))</f>
        <v>% of price deregulated</v>
      </c>
      <c r="P1724" s="354"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354" t="str">
        <f>IF(ISBLANK(INDEX('Policy Characteristics'!K:K,MATCH($C1724,'Policy Characteristics'!$C:$C,0))),"",INDEX('Policy Characteristics'!K:K,MATCH($C1724,'Policy Characteristics'!$C:$C,0)))</f>
        <v>fuels.html#fuel-price-deregulation</v>
      </c>
      <c r="R1724" s="354" t="str">
        <f>IF(ISBLANK(INDEX('Policy Characteristics'!L:L,MATCH($C1724,'Policy Characteristics'!$C:$C,0))),"",INDEX('Policy Characteristics'!L:L,MATCH($C1724,'Policy Characteristics'!$C:$C,0)))</f>
        <v/>
      </c>
    </row>
    <row r="1725" spans="1:18" s="345" customFormat="1" ht="19.899999999999999" customHeight="1">
      <c r="A1725" s="354" t="str">
        <f>IF(ISBLANK(INDEX('Policy Characteristics'!A:A,MATCH($C1725,'Policy Characteristics'!$C:$C,0))),"",INDEX('Policy Characteristics'!A:A,MATCH($C1725,'Policy Characteristics'!$C:$C,0)))</f>
        <v>Cross-Sector</v>
      </c>
      <c r="B1725" s="366" t="str">
        <f>IF(ISBLANK(INDEX('Policy Characteristics'!B:B,MATCH($C1725,'Policy Characteristics'!$C:$C,0))),"",INDEX('Policy Characteristics'!B:B,MATCH($C1725,'Policy Characteristics'!$C:$C,0)))</f>
        <v>Fuel Price Deregulation</v>
      </c>
      <c r="C1725" s="354" t="str">
        <f t="shared" si="68"/>
        <v>Fuel Price Deregulation</v>
      </c>
      <c r="D1725" s="348" t="s">
        <v>951</v>
      </c>
      <c r="E1725" s="253"/>
      <c r="F1725" s="348" t="s">
        <v>769</v>
      </c>
      <c r="G1725" s="348"/>
      <c r="H1725" s="18">
        <v>736</v>
      </c>
      <c r="I1725" s="369" t="s">
        <v>680</v>
      </c>
      <c r="J1725" s="368" t="str">
        <f>IF(ISBLANK(INDEX('Policy Characteristics'!D:D,MATCH($C1725,'Policy Characteristics'!$C:$C,0))),"",INDEX('Policy Characteristics'!D:D,MATCH($C1725,'Policy Characteristics'!$C:$C,0)))</f>
        <v>Fuel Price Deregulation</v>
      </c>
      <c r="K1725" s="354" t="str">
        <f>IF(ISBLANK(INDEX('Policy Characteristics'!E:E,MATCH($C1725,'Policy Characteristics'!$C:$C,0))),"",INDEX('Policy Characteristics'!E:E,MATCH($C1725,'Policy Characteristics'!$C:$C,0)))</f>
        <v>cross fuel price deregulation</v>
      </c>
      <c r="L1725" s="222">
        <f>IF(ISBLANK(INDEX('Policy Characteristics'!F:F,MATCH($C1725,'Policy Characteristics'!$C:$C,0))),"",INDEX('Policy Characteristics'!F:F,MATCH($C1725,'Policy Characteristics'!$C:$C,0)))</f>
        <v>0</v>
      </c>
      <c r="M1725" s="222">
        <f>IF(ISBLANK(INDEX('Policy Characteristics'!G:G,MATCH($C1725,'Policy Characteristics'!$C:$C,0))),"",INDEX('Policy Characteristics'!G:G,MATCH($C1725,'Policy Characteristics'!$C:$C,0)))</f>
        <v>1</v>
      </c>
      <c r="N1725" s="222">
        <f>IF(ISBLANK(INDEX('Policy Characteristics'!H:H,MATCH($C1725,'Policy Characteristics'!$C:$C,0))),"",INDEX('Policy Characteristics'!H:H,MATCH($C1725,'Policy Characteristics'!$C:$C,0)))</f>
        <v>0.01</v>
      </c>
      <c r="O1725" s="354" t="str">
        <f>IF(ISBLANK(INDEX('Policy Characteristics'!I:I,MATCH($C1725,'Policy Characteristics'!$C:$C,0))),"",INDEX('Policy Characteristics'!I:I,MATCH($C1725,'Policy Characteristics'!$C:$C,0)))</f>
        <v>% of price deregulated</v>
      </c>
      <c r="P1725" s="354"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354" t="str">
        <f>IF(ISBLANK(INDEX('Policy Characteristics'!K:K,MATCH($C1725,'Policy Characteristics'!$C:$C,0))),"",INDEX('Policy Characteristics'!K:K,MATCH($C1725,'Policy Characteristics'!$C:$C,0)))</f>
        <v>fuels.html#fuel-price-deregulation</v>
      </c>
      <c r="R1725" s="354" t="str">
        <f>IF(ISBLANK(INDEX('Policy Characteristics'!L:L,MATCH($C1725,'Policy Characteristics'!$C:$C,0))),"",INDEX('Policy Characteristics'!L:L,MATCH($C1725,'Policy Characteristics'!$C:$C,0)))</f>
        <v/>
      </c>
    </row>
    <row r="1726" spans="1:18" s="345" customFormat="1" ht="19.899999999999999" customHeight="1">
      <c r="A1726" s="354" t="str">
        <f>IF(ISBLANK(INDEX('Policy Characteristics'!A:A,MATCH($C1726,'Policy Characteristics'!$C:$C,0))),"",INDEX('Policy Characteristics'!A:A,MATCH($C1726,'Policy Characteristics'!$C:$C,0)))</f>
        <v>Cross-Sector</v>
      </c>
      <c r="B1726" s="366" t="str">
        <f>IF(ISBLANK(INDEX('Policy Characteristics'!B:B,MATCH($C1726,'Policy Characteristics'!$C:$C,0))),"",INDEX('Policy Characteristics'!B:B,MATCH($C1726,'Policy Characteristics'!$C:$C,0)))</f>
        <v>Fuel Price Deregulation</v>
      </c>
      <c r="C1726" s="354" t="str">
        <f t="shared" si="68"/>
        <v>Fuel Price Deregulation</v>
      </c>
      <c r="D1726" s="348" t="s">
        <v>952</v>
      </c>
      <c r="E1726" s="253"/>
      <c r="F1726" s="348" t="s">
        <v>953</v>
      </c>
      <c r="G1726" s="348"/>
      <c r="H1726" s="18">
        <v>737</v>
      </c>
      <c r="I1726" s="369" t="s">
        <v>680</v>
      </c>
      <c r="J1726" s="368" t="str">
        <f>IF(ISBLANK(INDEX('Policy Characteristics'!D:D,MATCH($C1726,'Policy Characteristics'!$C:$C,0))),"",INDEX('Policy Characteristics'!D:D,MATCH($C1726,'Policy Characteristics'!$C:$C,0)))</f>
        <v>Fuel Price Deregulation</v>
      </c>
      <c r="K1726" s="354" t="str">
        <f>IF(ISBLANK(INDEX('Policy Characteristics'!E:E,MATCH($C1726,'Policy Characteristics'!$C:$C,0))),"",INDEX('Policy Characteristics'!E:E,MATCH($C1726,'Policy Characteristics'!$C:$C,0)))</f>
        <v>cross fuel price deregulation</v>
      </c>
      <c r="L1726" s="222">
        <f>IF(ISBLANK(INDEX('Policy Characteristics'!F:F,MATCH($C1726,'Policy Characteristics'!$C:$C,0))),"",INDEX('Policy Characteristics'!F:F,MATCH($C1726,'Policy Characteristics'!$C:$C,0)))</f>
        <v>0</v>
      </c>
      <c r="M1726" s="222">
        <f>IF(ISBLANK(INDEX('Policy Characteristics'!G:G,MATCH($C1726,'Policy Characteristics'!$C:$C,0))),"",INDEX('Policy Characteristics'!G:G,MATCH($C1726,'Policy Characteristics'!$C:$C,0)))</f>
        <v>1</v>
      </c>
      <c r="N1726" s="222">
        <f>IF(ISBLANK(INDEX('Policy Characteristics'!H:H,MATCH($C1726,'Policy Characteristics'!$C:$C,0))),"",INDEX('Policy Characteristics'!H:H,MATCH($C1726,'Policy Characteristics'!$C:$C,0)))</f>
        <v>0.01</v>
      </c>
      <c r="O1726" s="354" t="str">
        <f>IF(ISBLANK(INDEX('Policy Characteristics'!I:I,MATCH($C1726,'Policy Characteristics'!$C:$C,0))),"",INDEX('Policy Characteristics'!I:I,MATCH($C1726,'Policy Characteristics'!$C:$C,0)))</f>
        <v>% of price deregulated</v>
      </c>
      <c r="P1726" s="354"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354" t="str">
        <f>IF(ISBLANK(INDEX('Policy Characteristics'!K:K,MATCH($C1726,'Policy Characteristics'!$C:$C,0))),"",INDEX('Policy Characteristics'!K:K,MATCH($C1726,'Policy Characteristics'!$C:$C,0)))</f>
        <v>fuels.html#fuel-price-deregulation</v>
      </c>
      <c r="R1726" s="354" t="str">
        <f>IF(ISBLANK(INDEX('Policy Characteristics'!L:L,MATCH($C1726,'Policy Characteristics'!$C:$C,0))),"",INDEX('Policy Characteristics'!L:L,MATCH($C1726,'Policy Characteristics'!$C:$C,0)))</f>
        <v/>
      </c>
    </row>
    <row r="1727" spans="1:18" s="354" customFormat="1" ht="19.899999999999999" customHeight="1">
      <c r="A1727" s="354" t="str">
        <f>IF(ISBLANK(INDEX('Policy Characteristics'!A:A,MATCH($C1727,'Policy Characteristics'!$C:$C,0))),"",INDEX('Policy Characteristics'!A:A,MATCH($C1727,'Policy Characteristics'!$C:$C,0)))</f>
        <v>Cross-Sector</v>
      </c>
      <c r="B1727" s="366" t="str">
        <f>IF(ISBLANK(INDEX('Policy Characteristics'!B:B,MATCH($C1727,'Policy Characteristics'!$C:$C,0))),"",INDEX('Policy Characteristics'!B:B,MATCH($C1727,'Policy Characteristics'!$C:$C,0)))</f>
        <v>Fuel Taxes or Subsidies</v>
      </c>
      <c r="C1727" t="s">
        <v>559</v>
      </c>
      <c r="D1727" s="253" t="s">
        <v>934</v>
      </c>
      <c r="E1727" s="253" t="s">
        <v>922</v>
      </c>
      <c r="F1727" s="253" t="s">
        <v>935</v>
      </c>
      <c r="G1727" s="253" t="s">
        <v>58</v>
      </c>
      <c r="H1727" s="18">
        <v>78</v>
      </c>
      <c r="I1727" s="367" t="s">
        <v>670</v>
      </c>
      <c r="J1727" s="368" t="str">
        <f>IF(ISBLANK(INDEX('Policy Characteristics'!D:D,MATCH($C1727,'Policy Characteristics'!$C:$C,0))),"",INDEX('Policy Characteristics'!D:D,MATCH($C1727,'Policy Characteristics'!$C:$C,0)))</f>
        <v>Fuel Taxes or Subsidies</v>
      </c>
      <c r="K1727" s="354" t="str">
        <f>IF(ISBLANK(INDEX('Policy Characteristics'!E:E,MATCH($C1727,'Policy Characteristics'!$C:$C,0))),"",INDEX('Policy Characteristics'!E:E,MATCH($C1727,'Policy Characteristics'!$C:$C,0)))</f>
        <v>cross fuel tax</v>
      </c>
      <c r="L1727" s="222">
        <f>IF(ISBLANK(INDEX('Policy Characteristics'!F:F,MATCH($C1727,'Policy Characteristics'!$C:$C,0))),"",INDEX('Policy Characteristics'!F:F,MATCH($C1727,'Policy Characteristics'!$C:$C,0)))</f>
        <v>-0.9</v>
      </c>
      <c r="M1727" s="222">
        <f>IF(ISBLANK(INDEX('Policy Characteristics'!G:G,MATCH($C1727,'Policy Characteristics'!$C:$C,0))),"",INDEX('Policy Characteristics'!G:G,MATCH($C1727,'Policy Characteristics'!$C:$C,0)))</f>
        <v>0.9</v>
      </c>
      <c r="N1727" s="222">
        <f>IF(ISBLANK(INDEX('Policy Characteristics'!H:H,MATCH($C1727,'Policy Characteristics'!$C:$C,0))),"",INDEX('Policy Characteristics'!H:H,MATCH($C1727,'Policy Characteristics'!$C:$C,0)))</f>
        <v>0.01</v>
      </c>
      <c r="O1727" s="354" t="str">
        <f>IF(ISBLANK(INDEX('Policy Characteristics'!I:I,MATCH($C1727,'Policy Characteristics'!$C:$C,0))),"",INDEX('Policy Characteristics'!I:I,MATCH($C1727,'Policy Characteristics'!$C:$C,0)))</f>
        <v>% of BAU price</v>
      </c>
      <c r="P1727" s="354" t="str">
        <f>IF(ISBLANK(INDEX('Policy Characteristics'!J:J,MATCH($C1727,'Policy Characteristics'!$C:$C,0))),"",INDEX('Policy Characteristics'!J:J,MATCH($C1727,'Policy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27" s="354" t="str">
        <f>IF(ISBLANK(INDEX('Policy Characteristics'!K:K,MATCH($C1727,'Policy Characteristics'!$C:$C,0))),"",INDEX('Policy Characteristics'!K:K,MATCH($C1727,'Policy Characteristics'!$C:$C,0)))</f>
        <v>fuels.html#fuel-taxes</v>
      </c>
      <c r="R1727" s="354" t="str">
        <f>IF(ISBLANK(INDEX('Policy Characteristics'!L:L,MATCH($C1727,'Policy Characteristics'!$C:$C,0))),"",INDEX('Policy Characteristics'!L:L,MATCH($C1727,'Policy Characteristics'!$C:$C,0)))</f>
        <v>fuel-taxes.html</v>
      </c>
    </row>
    <row r="1728" spans="1:18" s="354" customFormat="1" ht="19.899999999999999" customHeight="1">
      <c r="A1728" s="354" t="str">
        <f>IF(ISBLANK(INDEX('Policy Characteristics'!A:A,MATCH($C1728,'Policy Characteristics'!$C:$C,0))),"",INDEX('Policy Characteristics'!A:A,MATCH($C1728,'Policy Characteristics'!$C:$C,0)))</f>
        <v>Cross-Sector</v>
      </c>
      <c r="B1728" s="366" t="str">
        <f>IF(ISBLANK(INDEX('Policy Characteristics'!B:B,MATCH($C1728,'Policy Characteristics'!$C:$C,0))),"",INDEX('Policy Characteristics'!B:B,MATCH($C1728,'Policy Characteristics'!$C:$C,0)))</f>
        <v>Fuel Taxes or Subsidies</v>
      </c>
      <c r="C1728" s="242" t="str">
        <f t="shared" ref="C1728:C1791" si="69">C$1727</f>
        <v>Additional Fuel Tax or Subsidy Rate by Fuel</v>
      </c>
      <c r="D1728" s="348" t="s">
        <v>907</v>
      </c>
      <c r="E1728" s="253" t="s">
        <v>922</v>
      </c>
      <c r="F1728" s="348" t="s">
        <v>737</v>
      </c>
      <c r="G1728" s="253" t="s">
        <v>58</v>
      </c>
      <c r="H1728" s="18">
        <v>79</v>
      </c>
      <c r="I1728" s="369" t="s">
        <v>680</v>
      </c>
      <c r="J1728" s="368" t="str">
        <f>IF(ISBLANK(INDEX('Policy Characteristics'!D:D,MATCH($C1728,'Policy Characteristics'!$C:$C,0))),"",INDEX('Policy Characteristics'!D:D,MATCH($C1728,'Policy Characteristics'!$C:$C,0)))</f>
        <v>Fuel Taxes or Subsidies</v>
      </c>
      <c r="K1728" s="354" t="str">
        <f>IF(ISBLANK(INDEX('Policy Characteristics'!E:E,MATCH($C1728,'Policy Characteristics'!$C:$C,0))),"",INDEX('Policy Characteristics'!E:E,MATCH($C1728,'Policy Characteristics'!$C:$C,0)))</f>
        <v>cross fuel tax</v>
      </c>
      <c r="L1728" s="222">
        <f>IF(ISBLANK(INDEX('Policy Characteristics'!F:F,MATCH($C1728,'Policy Characteristics'!$C:$C,0))),"",INDEX('Policy Characteristics'!F:F,MATCH($C1728,'Policy Characteristics'!$C:$C,0)))</f>
        <v>-0.9</v>
      </c>
      <c r="M1728" s="222">
        <f>IF(ISBLANK(INDEX('Policy Characteristics'!G:G,MATCH($C1728,'Policy Characteristics'!$C:$C,0))),"",INDEX('Policy Characteristics'!G:G,MATCH($C1728,'Policy Characteristics'!$C:$C,0)))</f>
        <v>0.9</v>
      </c>
      <c r="N1728" s="222">
        <f>IF(ISBLANK(INDEX('Policy Characteristics'!H:H,MATCH($C1728,'Policy Characteristics'!$C:$C,0))),"",INDEX('Policy Characteristics'!H:H,MATCH($C1728,'Policy Characteristics'!$C:$C,0)))</f>
        <v>0.01</v>
      </c>
      <c r="O1728" s="354" t="str">
        <f>IF(ISBLANK(INDEX('Policy Characteristics'!I:I,MATCH($C1728,'Policy Characteristics'!$C:$C,0))),"",INDEX('Policy Characteristics'!I:I,MATCH($C1728,'Policy Characteristics'!$C:$C,0)))</f>
        <v>% of BAU price</v>
      </c>
      <c r="P1728" s="354" t="str">
        <f>IF(ISBLANK(INDEX('Policy Characteristics'!J:J,MATCH($C1728,'Policy Characteristics'!$C:$C,0))),"",INDEX('Policy Characteristics'!J:J,MATCH($C1728,'Policy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28" s="354" t="str">
        <f>IF(ISBLANK(INDEX('Policy Characteristics'!K:K,MATCH($C1728,'Policy Characteristics'!$C:$C,0))),"",INDEX('Policy Characteristics'!K:K,MATCH($C1728,'Policy Characteristics'!$C:$C,0)))</f>
        <v>fuels.html#fuel-taxes</v>
      </c>
      <c r="R1728" s="354" t="str">
        <f>IF(ISBLANK(INDEX('Policy Characteristics'!L:L,MATCH($C1728,'Policy Characteristics'!$C:$C,0))),"",INDEX('Policy Characteristics'!L:L,MATCH($C1728,'Policy Characteristics'!$C:$C,0)))</f>
        <v>fuel-taxes.html</v>
      </c>
    </row>
    <row r="1729" spans="1:18" s="354" customFormat="1" ht="19.899999999999999" customHeight="1">
      <c r="A1729" s="354" t="str">
        <f>IF(ISBLANK(INDEX('Policy Characteristics'!A:A,MATCH($C1729,'Policy Characteristics'!$C:$C,0))),"",INDEX('Policy Characteristics'!A:A,MATCH($C1729,'Policy Characteristics'!$C:$C,0)))</f>
        <v>Cross-Sector</v>
      </c>
      <c r="B1729" s="366" t="str">
        <f>IF(ISBLANK(INDEX('Policy Characteristics'!B:B,MATCH($C1729,'Policy Characteristics'!$C:$C,0))),"",INDEX('Policy Characteristics'!B:B,MATCH($C1729,'Policy Characteristics'!$C:$C,0)))</f>
        <v>Fuel Taxes or Subsidies</v>
      </c>
      <c r="C1729" s="242" t="str">
        <f t="shared" si="69"/>
        <v>Additional Fuel Tax or Subsidy Rate by Fuel</v>
      </c>
      <c r="D1729" s="348" t="s">
        <v>908</v>
      </c>
      <c r="E1729" s="253" t="s">
        <v>922</v>
      </c>
      <c r="F1729" s="348" t="s">
        <v>909</v>
      </c>
      <c r="G1729" s="253" t="s">
        <v>58</v>
      </c>
      <c r="H1729" s="18">
        <v>80</v>
      </c>
      <c r="I1729" s="369" t="s">
        <v>670</v>
      </c>
      <c r="J1729" s="368" t="str">
        <f>IF(ISBLANK(INDEX('Policy Characteristics'!D:D,MATCH($C1729,'Policy Characteristics'!$C:$C,0))),"",INDEX('Policy Characteristics'!D:D,MATCH($C1729,'Policy Characteristics'!$C:$C,0)))</f>
        <v>Fuel Taxes or Subsidies</v>
      </c>
      <c r="K1729" s="354" t="str">
        <f>IF(ISBLANK(INDEX('Policy Characteristics'!E:E,MATCH($C1729,'Policy Characteristics'!$C:$C,0))),"",INDEX('Policy Characteristics'!E:E,MATCH($C1729,'Policy Characteristics'!$C:$C,0)))</f>
        <v>cross fuel tax</v>
      </c>
      <c r="L1729" s="222">
        <f>IF(ISBLANK(INDEX('Policy Characteristics'!F:F,MATCH($C1729,'Policy Characteristics'!$C:$C,0))),"",INDEX('Policy Characteristics'!F:F,MATCH($C1729,'Policy Characteristics'!$C:$C,0)))</f>
        <v>-0.9</v>
      </c>
      <c r="M1729" s="222">
        <f>IF(ISBLANK(INDEX('Policy Characteristics'!G:G,MATCH($C1729,'Policy Characteristics'!$C:$C,0))),"",INDEX('Policy Characteristics'!G:G,MATCH($C1729,'Policy Characteristics'!$C:$C,0)))</f>
        <v>0.9</v>
      </c>
      <c r="N1729" s="222">
        <f>IF(ISBLANK(INDEX('Policy Characteristics'!H:H,MATCH($C1729,'Policy Characteristics'!$C:$C,0))),"",INDEX('Policy Characteristics'!H:H,MATCH($C1729,'Policy Characteristics'!$C:$C,0)))</f>
        <v>0.01</v>
      </c>
      <c r="O1729" s="354" t="str">
        <f>IF(ISBLANK(INDEX('Policy Characteristics'!I:I,MATCH($C1729,'Policy Characteristics'!$C:$C,0))),"",INDEX('Policy Characteristics'!I:I,MATCH($C1729,'Policy Characteristics'!$C:$C,0)))</f>
        <v>% of BAU price</v>
      </c>
      <c r="P1729" s="354" t="str">
        <f>IF(ISBLANK(INDEX('Policy Characteristics'!J:J,MATCH($C1729,'Policy Characteristics'!$C:$C,0))),"",INDEX('Policy Characteristics'!J:J,MATCH($C1729,'Policy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29" s="354" t="str">
        <f>IF(ISBLANK(INDEX('Policy Characteristics'!K:K,MATCH($C1729,'Policy Characteristics'!$C:$C,0))),"",INDEX('Policy Characteristics'!K:K,MATCH($C1729,'Policy Characteristics'!$C:$C,0)))</f>
        <v>fuels.html#fuel-taxes</v>
      </c>
      <c r="R1729" s="354" t="str">
        <f>IF(ISBLANK(INDEX('Policy Characteristics'!L:L,MATCH($C1729,'Policy Characteristics'!$C:$C,0))),"",INDEX('Policy Characteristics'!L:L,MATCH($C1729,'Policy Characteristics'!$C:$C,0)))</f>
        <v>fuel-taxes.html</v>
      </c>
    </row>
    <row r="1730" spans="1:18" s="354" customFormat="1" ht="19.899999999999999" customHeight="1">
      <c r="A1730" s="354" t="str">
        <f>IF(ISBLANK(INDEX('Policy Characteristics'!A:A,MATCH($C1730,'Policy Characteristics'!$C:$C,0))),"",INDEX('Policy Characteristics'!A:A,MATCH($C1730,'Policy Characteristics'!$C:$C,0)))</f>
        <v>Cross-Sector</v>
      </c>
      <c r="B1730" s="366" t="str">
        <f>IF(ISBLANK(INDEX('Policy Characteristics'!B:B,MATCH($C1730,'Policy Characteristics'!$C:$C,0))),"",INDEX('Policy Characteristics'!B:B,MATCH($C1730,'Policy Characteristics'!$C:$C,0)))</f>
        <v>Fuel Taxes or Subsidies</v>
      </c>
      <c r="C1730" s="242" t="str">
        <f t="shared" si="69"/>
        <v>Additional Fuel Tax or Subsidy Rate by Fuel</v>
      </c>
      <c r="D1730" s="348" t="s">
        <v>936</v>
      </c>
      <c r="E1730" s="253" t="s">
        <v>922</v>
      </c>
      <c r="F1730" s="348" t="s">
        <v>937</v>
      </c>
      <c r="G1730" s="253" t="s">
        <v>58</v>
      </c>
      <c r="H1730" s="18">
        <v>738</v>
      </c>
      <c r="I1730" s="369" t="s">
        <v>680</v>
      </c>
      <c r="J1730" s="368" t="str">
        <f>IF(ISBLANK(INDEX('Policy Characteristics'!D:D,MATCH($C1730,'Policy Characteristics'!$C:$C,0))),"",INDEX('Policy Characteristics'!D:D,MATCH($C1730,'Policy Characteristics'!$C:$C,0)))</f>
        <v>Fuel Taxes or Subsidies</v>
      </c>
      <c r="K1730" s="354" t="str">
        <f>IF(ISBLANK(INDEX('Policy Characteristics'!E:E,MATCH($C1730,'Policy Characteristics'!$C:$C,0))),"",INDEX('Policy Characteristics'!E:E,MATCH($C1730,'Policy Characteristics'!$C:$C,0)))</f>
        <v>cross fuel tax</v>
      </c>
      <c r="L1730" s="222">
        <f>IF(ISBLANK(INDEX('Policy Characteristics'!F:F,MATCH($C1730,'Policy Characteristics'!$C:$C,0))),"",INDEX('Policy Characteristics'!F:F,MATCH($C1730,'Policy Characteristics'!$C:$C,0)))</f>
        <v>-0.9</v>
      </c>
      <c r="M1730" s="222">
        <f>IF(ISBLANK(INDEX('Policy Characteristics'!G:G,MATCH($C1730,'Policy Characteristics'!$C:$C,0))),"",INDEX('Policy Characteristics'!G:G,MATCH($C1730,'Policy Characteristics'!$C:$C,0)))</f>
        <v>0.9</v>
      </c>
      <c r="N1730" s="222">
        <f>IF(ISBLANK(INDEX('Policy Characteristics'!H:H,MATCH($C1730,'Policy Characteristics'!$C:$C,0))),"",INDEX('Policy Characteristics'!H:H,MATCH($C1730,'Policy Characteristics'!$C:$C,0)))</f>
        <v>0.01</v>
      </c>
      <c r="O1730" s="354" t="str">
        <f>IF(ISBLANK(INDEX('Policy Characteristics'!I:I,MATCH($C1730,'Policy Characteristics'!$C:$C,0))),"",INDEX('Policy Characteristics'!I:I,MATCH($C1730,'Policy Characteristics'!$C:$C,0)))</f>
        <v>% of BAU price</v>
      </c>
      <c r="P1730" s="354"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30" s="354" t="str">
        <f>IF(ISBLANK(INDEX('Policy Characteristics'!K:K,MATCH($C1730,'Policy Characteristics'!$C:$C,0))),"",INDEX('Policy Characteristics'!K:K,MATCH($C1730,'Policy Characteristics'!$C:$C,0)))</f>
        <v>fuels.html#fuel-taxes</v>
      </c>
      <c r="R1730" s="354" t="str">
        <f>IF(ISBLANK(INDEX('Policy Characteristics'!L:L,MATCH($C1730,'Policy Characteristics'!$C:$C,0))),"",INDEX('Policy Characteristics'!L:L,MATCH($C1730,'Policy Characteristics'!$C:$C,0)))</f>
        <v>fuel-taxes.html</v>
      </c>
    </row>
    <row r="1731" spans="1:18" s="354" customFormat="1" ht="19.899999999999999" customHeight="1">
      <c r="A1731" s="354" t="str">
        <f>IF(ISBLANK(INDEX('Policy Characteristics'!A:A,MATCH($C1731,'Policy Characteristics'!$C:$C,0))),"",INDEX('Policy Characteristics'!A:A,MATCH($C1731,'Policy Characteristics'!$C:$C,0)))</f>
        <v>Cross-Sector</v>
      </c>
      <c r="B1731" s="366" t="str">
        <f>IF(ISBLANK(INDEX('Policy Characteristics'!B:B,MATCH($C1731,'Policy Characteristics'!$C:$C,0))),"",INDEX('Policy Characteristics'!B:B,MATCH($C1731,'Policy Characteristics'!$C:$C,0)))</f>
        <v>Fuel Taxes or Subsidies</v>
      </c>
      <c r="C1731" s="242" t="str">
        <f t="shared" si="69"/>
        <v>Additional Fuel Tax or Subsidy Rate by Fuel</v>
      </c>
      <c r="D1731" s="348" t="s">
        <v>943</v>
      </c>
      <c r="E1731" s="253" t="s">
        <v>922</v>
      </c>
      <c r="F1731" s="348" t="s">
        <v>753</v>
      </c>
      <c r="G1731" s="253" t="s">
        <v>58</v>
      </c>
      <c r="H1731" s="18">
        <v>739</v>
      </c>
      <c r="I1731" s="369" t="s">
        <v>680</v>
      </c>
      <c r="J1731" s="368" t="str">
        <f>IF(ISBLANK(INDEX('Policy Characteristics'!D:D,MATCH($C1731,'Policy Characteristics'!$C:$C,0))),"",INDEX('Policy Characteristics'!D:D,MATCH($C1731,'Policy Characteristics'!$C:$C,0)))</f>
        <v>Fuel Taxes or Subsidies</v>
      </c>
      <c r="K1731" s="354" t="str">
        <f>IF(ISBLANK(INDEX('Policy Characteristics'!E:E,MATCH($C1731,'Policy Characteristics'!$C:$C,0))),"",INDEX('Policy Characteristics'!E:E,MATCH($C1731,'Policy Characteristics'!$C:$C,0)))</f>
        <v>cross fuel tax</v>
      </c>
      <c r="L1731" s="222">
        <f>IF(ISBLANK(INDEX('Policy Characteristics'!F:F,MATCH($C1731,'Policy Characteristics'!$C:$C,0))),"",INDEX('Policy Characteristics'!F:F,MATCH($C1731,'Policy Characteristics'!$C:$C,0)))</f>
        <v>-0.9</v>
      </c>
      <c r="M1731" s="222">
        <f>IF(ISBLANK(INDEX('Policy Characteristics'!G:G,MATCH($C1731,'Policy Characteristics'!$C:$C,0))),"",INDEX('Policy Characteristics'!G:G,MATCH($C1731,'Policy Characteristics'!$C:$C,0)))</f>
        <v>0.9</v>
      </c>
      <c r="N1731" s="222">
        <f>IF(ISBLANK(INDEX('Policy Characteristics'!H:H,MATCH($C1731,'Policy Characteristics'!$C:$C,0))),"",INDEX('Policy Characteristics'!H:H,MATCH($C1731,'Policy Characteristics'!$C:$C,0)))</f>
        <v>0.01</v>
      </c>
      <c r="O1731" s="354" t="str">
        <f>IF(ISBLANK(INDEX('Policy Characteristics'!I:I,MATCH($C1731,'Policy Characteristics'!$C:$C,0))),"",INDEX('Policy Characteristics'!I:I,MATCH($C1731,'Policy Characteristics'!$C:$C,0)))</f>
        <v>% of BAU price</v>
      </c>
      <c r="P1731" s="354"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31" s="354" t="str">
        <f>IF(ISBLANK(INDEX('Policy Characteristics'!K:K,MATCH($C1731,'Policy Characteristics'!$C:$C,0))),"",INDEX('Policy Characteristics'!K:K,MATCH($C1731,'Policy Characteristics'!$C:$C,0)))</f>
        <v>fuels.html#fuel-taxes</v>
      </c>
      <c r="R1731" s="354" t="str">
        <f>IF(ISBLANK(INDEX('Policy Characteristics'!L:L,MATCH($C1731,'Policy Characteristics'!$C:$C,0))),"",INDEX('Policy Characteristics'!L:L,MATCH($C1731,'Policy Characteristics'!$C:$C,0)))</f>
        <v>fuel-taxes.html</v>
      </c>
    </row>
    <row r="1732" spans="1:18" s="354" customFormat="1" ht="19.899999999999999" customHeight="1">
      <c r="A1732" s="354" t="str">
        <f>IF(ISBLANK(INDEX('Policy Characteristics'!A:A,MATCH($C1732,'Policy Characteristics'!$C:$C,0))),"",INDEX('Policy Characteristics'!A:A,MATCH($C1732,'Policy Characteristics'!$C:$C,0)))</f>
        <v>Cross-Sector</v>
      </c>
      <c r="B1732" s="366" t="str">
        <f>IF(ISBLANK(INDEX('Policy Characteristics'!B:B,MATCH($C1732,'Policy Characteristics'!$C:$C,0))),"",INDEX('Policy Characteristics'!B:B,MATCH($C1732,'Policy Characteristics'!$C:$C,0)))</f>
        <v>Fuel Taxes or Subsidies</v>
      </c>
      <c r="C1732" s="242" t="str">
        <f t="shared" si="69"/>
        <v>Additional Fuel Tax or Subsidy Rate by Fuel</v>
      </c>
      <c r="D1732" s="348" t="s">
        <v>910</v>
      </c>
      <c r="E1732" s="253" t="s">
        <v>922</v>
      </c>
      <c r="F1732" s="348" t="s">
        <v>911</v>
      </c>
      <c r="G1732" s="253" t="s">
        <v>58</v>
      </c>
      <c r="H1732" s="18">
        <v>81</v>
      </c>
      <c r="I1732" s="369" t="s">
        <v>670</v>
      </c>
      <c r="J1732" s="368" t="str">
        <f>IF(ISBLANK(INDEX('Policy Characteristics'!D:D,MATCH($C1732,'Policy Characteristics'!$C:$C,0))),"",INDEX('Policy Characteristics'!D:D,MATCH($C1732,'Policy Characteristics'!$C:$C,0)))</f>
        <v>Fuel Taxes or Subsidies</v>
      </c>
      <c r="K1732" s="354" t="str">
        <f>IF(ISBLANK(INDEX('Policy Characteristics'!E:E,MATCH($C1732,'Policy Characteristics'!$C:$C,0))),"",INDEX('Policy Characteristics'!E:E,MATCH($C1732,'Policy Characteristics'!$C:$C,0)))</f>
        <v>cross fuel tax</v>
      </c>
      <c r="L1732" s="222">
        <f>IF(ISBLANK(INDEX('Policy Characteristics'!F:F,MATCH($C1732,'Policy Characteristics'!$C:$C,0))),"",INDEX('Policy Characteristics'!F:F,MATCH($C1732,'Policy Characteristics'!$C:$C,0)))</f>
        <v>-0.9</v>
      </c>
      <c r="M1732" s="222">
        <f>IF(ISBLANK(INDEX('Policy Characteristics'!G:G,MATCH($C1732,'Policy Characteristics'!$C:$C,0))),"",INDEX('Policy Characteristics'!G:G,MATCH($C1732,'Policy Characteristics'!$C:$C,0)))</f>
        <v>0.9</v>
      </c>
      <c r="N1732" s="222">
        <f>IF(ISBLANK(INDEX('Policy Characteristics'!H:H,MATCH($C1732,'Policy Characteristics'!$C:$C,0))),"",INDEX('Policy Characteristics'!H:H,MATCH($C1732,'Policy Characteristics'!$C:$C,0)))</f>
        <v>0.01</v>
      </c>
      <c r="O1732" s="354" t="str">
        <f>IF(ISBLANK(INDEX('Policy Characteristics'!I:I,MATCH($C1732,'Policy Characteristics'!$C:$C,0))),"",INDEX('Policy Characteristics'!I:I,MATCH($C1732,'Policy Characteristics'!$C:$C,0)))</f>
        <v>% of BAU price</v>
      </c>
      <c r="P1732" s="354"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32" s="354" t="str">
        <f>IF(ISBLANK(INDEX('Policy Characteristics'!K:K,MATCH($C1732,'Policy Characteristics'!$C:$C,0))),"",INDEX('Policy Characteristics'!K:K,MATCH($C1732,'Policy Characteristics'!$C:$C,0)))</f>
        <v>fuels.html#fuel-taxes</v>
      </c>
      <c r="R1732" s="354" t="str">
        <f>IF(ISBLANK(INDEX('Policy Characteristics'!L:L,MATCH($C1732,'Policy Characteristics'!$C:$C,0))),"",INDEX('Policy Characteristics'!L:L,MATCH($C1732,'Policy Characteristics'!$C:$C,0)))</f>
        <v>fuel-taxes.html</v>
      </c>
    </row>
    <row r="1733" spans="1:18" s="354" customFormat="1" ht="19.899999999999999" customHeight="1">
      <c r="A1733" s="354" t="str">
        <f>IF(ISBLANK(INDEX('Policy Characteristics'!A:A,MATCH($C1733,'Policy Characteristics'!$C:$C,0))),"",INDEX('Policy Characteristics'!A:A,MATCH($C1733,'Policy Characteristics'!$C:$C,0)))</f>
        <v>Cross-Sector</v>
      </c>
      <c r="B1733" s="366" t="str">
        <f>IF(ISBLANK(INDEX('Policy Characteristics'!B:B,MATCH($C1733,'Policy Characteristics'!$C:$C,0))),"",INDEX('Policy Characteristics'!B:B,MATCH($C1733,'Policy Characteristics'!$C:$C,0)))</f>
        <v>Fuel Taxes or Subsidies</v>
      </c>
      <c r="C1733" s="242" t="str">
        <f t="shared" si="69"/>
        <v>Additional Fuel Tax or Subsidy Rate by Fuel</v>
      </c>
      <c r="D1733" s="348" t="s">
        <v>912</v>
      </c>
      <c r="E1733" s="253" t="s">
        <v>922</v>
      </c>
      <c r="F1733" s="348" t="s">
        <v>913</v>
      </c>
      <c r="G1733" s="253" t="s">
        <v>58</v>
      </c>
      <c r="H1733" s="18">
        <v>82</v>
      </c>
      <c r="I1733" s="369" t="s">
        <v>670</v>
      </c>
      <c r="J1733" s="368" t="str">
        <f>IF(ISBLANK(INDEX('Policy Characteristics'!D:D,MATCH($C1733,'Policy Characteristics'!$C:$C,0))),"",INDEX('Policy Characteristics'!D:D,MATCH($C1733,'Policy Characteristics'!$C:$C,0)))</f>
        <v>Fuel Taxes or Subsidies</v>
      </c>
      <c r="K1733" s="354" t="str">
        <f>IF(ISBLANK(INDEX('Policy Characteristics'!E:E,MATCH($C1733,'Policy Characteristics'!$C:$C,0))),"",INDEX('Policy Characteristics'!E:E,MATCH($C1733,'Policy Characteristics'!$C:$C,0)))</f>
        <v>cross fuel tax</v>
      </c>
      <c r="L1733" s="222">
        <f>IF(ISBLANK(INDEX('Policy Characteristics'!F:F,MATCH($C1733,'Policy Characteristics'!$C:$C,0))),"",INDEX('Policy Characteristics'!F:F,MATCH($C1733,'Policy Characteristics'!$C:$C,0)))</f>
        <v>-0.9</v>
      </c>
      <c r="M1733" s="222">
        <f>IF(ISBLANK(INDEX('Policy Characteristics'!G:G,MATCH($C1733,'Policy Characteristics'!$C:$C,0))),"",INDEX('Policy Characteristics'!G:G,MATCH($C1733,'Policy Characteristics'!$C:$C,0)))</f>
        <v>0.9</v>
      </c>
      <c r="N1733" s="222">
        <f>IF(ISBLANK(INDEX('Policy Characteristics'!H:H,MATCH($C1733,'Policy Characteristics'!$C:$C,0))),"",INDEX('Policy Characteristics'!H:H,MATCH($C1733,'Policy Characteristics'!$C:$C,0)))</f>
        <v>0.01</v>
      </c>
      <c r="O1733" s="354" t="str">
        <f>IF(ISBLANK(INDEX('Policy Characteristics'!I:I,MATCH($C1733,'Policy Characteristics'!$C:$C,0))),"",INDEX('Policy Characteristics'!I:I,MATCH($C1733,'Policy Characteristics'!$C:$C,0)))</f>
        <v>% of BAU price</v>
      </c>
      <c r="P1733" s="354"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33" s="354" t="str">
        <f>IF(ISBLANK(INDEX('Policy Characteristics'!K:K,MATCH($C1733,'Policy Characteristics'!$C:$C,0))),"",INDEX('Policy Characteristics'!K:K,MATCH($C1733,'Policy Characteristics'!$C:$C,0)))</f>
        <v>fuels.html#fuel-taxes</v>
      </c>
      <c r="R1733" s="354" t="str">
        <f>IF(ISBLANK(INDEX('Policy Characteristics'!L:L,MATCH($C1733,'Policy Characteristics'!$C:$C,0))),"",INDEX('Policy Characteristics'!L:L,MATCH($C1733,'Policy Characteristics'!$C:$C,0)))</f>
        <v>fuel-taxes.html</v>
      </c>
    </row>
    <row r="1734" spans="1:18" s="354" customFormat="1" ht="19.899999999999999" customHeight="1">
      <c r="A1734" s="354" t="str">
        <f>IF(ISBLANK(INDEX('Policy Characteristics'!A:A,MATCH($C1734,'Policy Characteristics'!$C:$C,0))),"",INDEX('Policy Characteristics'!A:A,MATCH($C1734,'Policy Characteristics'!$C:$C,0)))</f>
        <v>Cross-Sector</v>
      </c>
      <c r="B1734" s="366" t="str">
        <f>IF(ISBLANK(INDEX('Policy Characteristics'!B:B,MATCH($C1734,'Policy Characteristics'!$C:$C,0))),"",INDEX('Policy Characteristics'!B:B,MATCH($C1734,'Policy Characteristics'!$C:$C,0)))</f>
        <v>Fuel Taxes or Subsidies</v>
      </c>
      <c r="C1734" s="242" t="str">
        <f t="shared" si="69"/>
        <v>Additional Fuel Tax or Subsidy Rate by Fuel</v>
      </c>
      <c r="D1734" s="348" t="s">
        <v>944</v>
      </c>
      <c r="E1734" s="253" t="s">
        <v>922</v>
      </c>
      <c r="F1734" s="348" t="s">
        <v>945</v>
      </c>
      <c r="G1734" s="253" t="s">
        <v>58</v>
      </c>
      <c r="H1734" s="18">
        <v>740</v>
      </c>
      <c r="I1734" s="369" t="s">
        <v>670</v>
      </c>
      <c r="J1734" s="368" t="str">
        <f>IF(ISBLANK(INDEX('Policy Characteristics'!D:D,MATCH($C1734,'Policy Characteristics'!$C:$C,0))),"",INDEX('Policy Characteristics'!D:D,MATCH($C1734,'Policy Characteristics'!$C:$C,0)))</f>
        <v>Fuel Taxes or Subsidies</v>
      </c>
      <c r="K1734" s="354" t="str">
        <f>IF(ISBLANK(INDEX('Policy Characteristics'!E:E,MATCH($C1734,'Policy Characteristics'!$C:$C,0))),"",INDEX('Policy Characteristics'!E:E,MATCH($C1734,'Policy Characteristics'!$C:$C,0)))</f>
        <v>cross fuel tax</v>
      </c>
      <c r="L1734" s="222">
        <f>IF(ISBLANK(INDEX('Policy Characteristics'!F:F,MATCH($C1734,'Policy Characteristics'!$C:$C,0))),"",INDEX('Policy Characteristics'!F:F,MATCH($C1734,'Policy Characteristics'!$C:$C,0)))</f>
        <v>-0.9</v>
      </c>
      <c r="M1734" s="222">
        <f>IF(ISBLANK(INDEX('Policy Characteristics'!G:G,MATCH($C1734,'Policy Characteristics'!$C:$C,0))),"",INDEX('Policy Characteristics'!G:G,MATCH($C1734,'Policy Characteristics'!$C:$C,0)))</f>
        <v>0.9</v>
      </c>
      <c r="N1734" s="222">
        <f>IF(ISBLANK(INDEX('Policy Characteristics'!H:H,MATCH($C1734,'Policy Characteristics'!$C:$C,0))),"",INDEX('Policy Characteristics'!H:H,MATCH($C1734,'Policy Characteristics'!$C:$C,0)))</f>
        <v>0.01</v>
      </c>
      <c r="O1734" s="354" t="str">
        <f>IF(ISBLANK(INDEX('Policy Characteristics'!I:I,MATCH($C1734,'Policy Characteristics'!$C:$C,0))),"",INDEX('Policy Characteristics'!I:I,MATCH($C1734,'Policy Characteristics'!$C:$C,0)))</f>
        <v>% of BAU price</v>
      </c>
      <c r="P1734" s="354"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34" s="354" t="str">
        <f>IF(ISBLANK(INDEX('Policy Characteristics'!K:K,MATCH($C1734,'Policy Characteristics'!$C:$C,0))),"",INDEX('Policy Characteristics'!K:K,MATCH($C1734,'Policy Characteristics'!$C:$C,0)))</f>
        <v>fuels.html#fuel-taxes</v>
      </c>
      <c r="R1734" s="354" t="str">
        <f>IF(ISBLANK(INDEX('Policy Characteristics'!L:L,MATCH($C1734,'Policy Characteristics'!$C:$C,0))),"",INDEX('Policy Characteristics'!L:L,MATCH($C1734,'Policy Characteristics'!$C:$C,0)))</f>
        <v>fuel-taxes.html</v>
      </c>
    </row>
    <row r="1735" spans="1:18" s="354" customFormat="1" ht="19.899999999999999" customHeight="1">
      <c r="A1735" s="354" t="str">
        <f>IF(ISBLANK(INDEX('Policy Characteristics'!A:A,MATCH($C1735,'Policy Characteristics'!$C:$C,0))),"",INDEX('Policy Characteristics'!A:A,MATCH($C1735,'Policy Characteristics'!$C:$C,0)))</f>
        <v>Cross-Sector</v>
      </c>
      <c r="B1735" s="366" t="str">
        <f>IF(ISBLANK(INDEX('Policy Characteristics'!B:B,MATCH($C1735,'Policy Characteristics'!$C:$C,0))),"",INDEX('Policy Characteristics'!B:B,MATCH($C1735,'Policy Characteristics'!$C:$C,0)))</f>
        <v>Fuel Taxes or Subsidies</v>
      </c>
      <c r="C1735" s="242" t="str">
        <f t="shared" si="69"/>
        <v>Additional Fuel Tax or Subsidy Rate by Fuel</v>
      </c>
      <c r="D1735" s="348" t="s">
        <v>946</v>
      </c>
      <c r="E1735" s="253" t="s">
        <v>922</v>
      </c>
      <c r="F1735" s="348" t="s">
        <v>947</v>
      </c>
      <c r="G1735" s="253" t="s">
        <v>58</v>
      </c>
      <c r="H1735" s="18">
        <v>741</v>
      </c>
      <c r="I1735" s="369" t="s">
        <v>670</v>
      </c>
      <c r="J1735" s="368" t="str">
        <f>IF(ISBLANK(INDEX('Policy Characteristics'!D:D,MATCH($C1735,'Policy Characteristics'!$C:$C,0))),"",INDEX('Policy Characteristics'!D:D,MATCH($C1735,'Policy Characteristics'!$C:$C,0)))</f>
        <v>Fuel Taxes or Subsidies</v>
      </c>
      <c r="K1735" s="354" t="str">
        <f>IF(ISBLANK(INDEX('Policy Characteristics'!E:E,MATCH($C1735,'Policy Characteristics'!$C:$C,0))),"",INDEX('Policy Characteristics'!E:E,MATCH($C1735,'Policy Characteristics'!$C:$C,0)))</f>
        <v>cross fuel tax</v>
      </c>
      <c r="L1735" s="222">
        <f>IF(ISBLANK(INDEX('Policy Characteristics'!F:F,MATCH($C1735,'Policy Characteristics'!$C:$C,0))),"",INDEX('Policy Characteristics'!F:F,MATCH($C1735,'Policy Characteristics'!$C:$C,0)))</f>
        <v>-0.9</v>
      </c>
      <c r="M1735" s="222">
        <f>IF(ISBLANK(INDEX('Policy Characteristics'!G:G,MATCH($C1735,'Policy Characteristics'!$C:$C,0))),"",INDEX('Policy Characteristics'!G:G,MATCH($C1735,'Policy Characteristics'!$C:$C,0)))</f>
        <v>0.9</v>
      </c>
      <c r="N1735" s="222">
        <f>IF(ISBLANK(INDEX('Policy Characteristics'!H:H,MATCH($C1735,'Policy Characteristics'!$C:$C,0))),"",INDEX('Policy Characteristics'!H:H,MATCH($C1735,'Policy Characteristics'!$C:$C,0)))</f>
        <v>0.01</v>
      </c>
      <c r="O1735" s="354" t="str">
        <f>IF(ISBLANK(INDEX('Policy Characteristics'!I:I,MATCH($C1735,'Policy Characteristics'!$C:$C,0))),"",INDEX('Policy Characteristics'!I:I,MATCH($C1735,'Policy Characteristics'!$C:$C,0)))</f>
        <v>% of BAU price</v>
      </c>
      <c r="P1735" s="354"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35" s="354" t="str">
        <f>IF(ISBLANK(INDEX('Policy Characteristics'!K:K,MATCH($C1735,'Policy Characteristics'!$C:$C,0))),"",INDEX('Policy Characteristics'!K:K,MATCH($C1735,'Policy Characteristics'!$C:$C,0)))</f>
        <v>fuels.html#fuel-taxes</v>
      </c>
      <c r="R1735" s="354" t="str">
        <f>IF(ISBLANK(INDEX('Policy Characteristics'!L:L,MATCH($C1735,'Policy Characteristics'!$C:$C,0))),"",INDEX('Policy Characteristics'!L:L,MATCH($C1735,'Policy Characteristics'!$C:$C,0)))</f>
        <v>fuel-taxes.html</v>
      </c>
    </row>
    <row r="1736" spans="1:18" ht="19.899999999999999" customHeight="1">
      <c r="A1736" s="354" t="str">
        <f>IF(ISBLANK(INDEX('Policy Characteristics'!A:A,MATCH($C1736,'Policy Characteristics'!$C:$C,0))),"",INDEX('Policy Characteristics'!A:A,MATCH($C1736,'Policy Characteristics'!$C:$C,0)))</f>
        <v>Cross-Sector</v>
      </c>
      <c r="B1736" s="366" t="str">
        <f>IF(ISBLANK(INDEX('Policy Characteristics'!B:B,MATCH($C1736,'Policy Characteristics'!$C:$C,0))),"",INDEX('Policy Characteristics'!B:B,MATCH($C1736,'Policy Characteristics'!$C:$C,0)))</f>
        <v>Fuel Taxes or Subsidies</v>
      </c>
      <c r="C1736" s="242" t="str">
        <f t="shared" si="69"/>
        <v>Additional Fuel Tax or Subsidy Rate by Fuel</v>
      </c>
      <c r="D1736" s="348" t="s">
        <v>914</v>
      </c>
      <c r="E1736" s="253" t="s">
        <v>922</v>
      </c>
      <c r="F1736" s="348" t="s">
        <v>915</v>
      </c>
      <c r="G1736" s="253" t="s">
        <v>58</v>
      </c>
      <c r="H1736" s="18">
        <v>742</v>
      </c>
      <c r="I1736" s="369" t="s">
        <v>670</v>
      </c>
      <c r="J1736" s="368" t="str">
        <f>IF(ISBLANK(INDEX('Policy Characteristics'!D:D,MATCH($C1736,'Policy Characteristics'!$C:$C,0))),"",INDEX('Policy Characteristics'!D:D,MATCH($C1736,'Policy Characteristics'!$C:$C,0)))</f>
        <v>Fuel Taxes or Subsidies</v>
      </c>
      <c r="K1736" s="354" t="str">
        <f>IF(ISBLANK(INDEX('Policy Characteristics'!E:E,MATCH($C1736,'Policy Characteristics'!$C:$C,0))),"",INDEX('Policy Characteristics'!E:E,MATCH($C1736,'Policy Characteristics'!$C:$C,0)))</f>
        <v>cross fuel tax</v>
      </c>
      <c r="L1736" s="222">
        <f>IF(ISBLANK(INDEX('Policy Characteristics'!F:F,MATCH($C1736,'Policy Characteristics'!$C:$C,0))),"",INDEX('Policy Characteristics'!F:F,MATCH($C1736,'Policy Characteristics'!$C:$C,0)))</f>
        <v>-0.9</v>
      </c>
      <c r="M1736" s="222">
        <f>IF(ISBLANK(INDEX('Policy Characteristics'!G:G,MATCH($C1736,'Policy Characteristics'!$C:$C,0))),"",INDEX('Policy Characteristics'!G:G,MATCH($C1736,'Policy Characteristics'!$C:$C,0)))</f>
        <v>0.9</v>
      </c>
      <c r="N1736" s="222">
        <f>IF(ISBLANK(INDEX('Policy Characteristics'!H:H,MATCH($C1736,'Policy Characteristics'!$C:$C,0))),"",INDEX('Policy Characteristics'!H:H,MATCH($C1736,'Policy Characteristics'!$C:$C,0)))</f>
        <v>0.01</v>
      </c>
      <c r="O1736" s="354" t="str">
        <f>IF(ISBLANK(INDEX('Policy Characteristics'!I:I,MATCH($C1736,'Policy Characteristics'!$C:$C,0))),"",INDEX('Policy Characteristics'!I:I,MATCH($C1736,'Policy Characteristics'!$C:$C,0)))</f>
        <v>% of BAU price</v>
      </c>
      <c r="P1736" s="354"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36" s="354" t="str">
        <f>IF(ISBLANK(INDEX('Policy Characteristics'!K:K,MATCH($C1736,'Policy Characteristics'!$C:$C,0))),"",INDEX('Policy Characteristics'!K:K,MATCH($C1736,'Policy Characteristics'!$C:$C,0)))</f>
        <v>fuels.html#fuel-taxes</v>
      </c>
      <c r="R1736" s="354" t="str">
        <f>IF(ISBLANK(INDEX('Policy Characteristics'!L:L,MATCH($C1736,'Policy Characteristics'!$C:$C,0))),"",INDEX('Policy Characteristics'!L:L,MATCH($C1736,'Policy Characteristics'!$C:$C,0)))</f>
        <v>fuel-taxes.html</v>
      </c>
    </row>
    <row r="1737" spans="1:18" ht="19.899999999999999" customHeight="1">
      <c r="A1737" s="354" t="str">
        <f>IF(ISBLANK(INDEX('Policy Characteristics'!A:A,MATCH($C1737,'Policy Characteristics'!$C:$C,0))),"",INDEX('Policy Characteristics'!A:A,MATCH($C1737,'Policy Characteristics'!$C:$C,0)))</f>
        <v>Cross-Sector</v>
      </c>
      <c r="B1737" s="366" t="str">
        <f>IF(ISBLANK(INDEX('Policy Characteristics'!B:B,MATCH($C1737,'Policy Characteristics'!$C:$C,0))),"",INDEX('Policy Characteristics'!B:B,MATCH($C1737,'Policy Characteristics'!$C:$C,0)))</f>
        <v>Fuel Taxes or Subsidies</v>
      </c>
      <c r="C1737" s="242" t="str">
        <f t="shared" si="69"/>
        <v>Additional Fuel Tax or Subsidy Rate by Fuel</v>
      </c>
      <c r="D1737" s="348" t="s">
        <v>948</v>
      </c>
      <c r="E1737" s="253" t="s">
        <v>922</v>
      </c>
      <c r="F1737" s="348" t="s">
        <v>949</v>
      </c>
      <c r="G1737" s="253" t="s">
        <v>58</v>
      </c>
      <c r="H1737" s="18">
        <v>743</v>
      </c>
      <c r="I1737" s="369" t="s">
        <v>680</v>
      </c>
      <c r="J1737" s="368" t="str">
        <f>IF(ISBLANK(INDEX('Policy Characteristics'!D:D,MATCH($C1737,'Policy Characteristics'!$C:$C,0))),"",INDEX('Policy Characteristics'!D:D,MATCH($C1737,'Policy Characteristics'!$C:$C,0)))</f>
        <v>Fuel Taxes or Subsidies</v>
      </c>
      <c r="K1737" s="354" t="str">
        <f>IF(ISBLANK(INDEX('Policy Characteristics'!E:E,MATCH($C1737,'Policy Characteristics'!$C:$C,0))),"",INDEX('Policy Characteristics'!E:E,MATCH($C1737,'Policy Characteristics'!$C:$C,0)))</f>
        <v>cross fuel tax</v>
      </c>
      <c r="L1737" s="222">
        <f>IF(ISBLANK(INDEX('Policy Characteristics'!F:F,MATCH($C1737,'Policy Characteristics'!$C:$C,0))),"",INDEX('Policy Characteristics'!F:F,MATCH($C1737,'Policy Characteristics'!$C:$C,0)))</f>
        <v>-0.9</v>
      </c>
      <c r="M1737" s="222">
        <f>IF(ISBLANK(INDEX('Policy Characteristics'!G:G,MATCH($C1737,'Policy Characteristics'!$C:$C,0))),"",INDEX('Policy Characteristics'!G:G,MATCH($C1737,'Policy Characteristics'!$C:$C,0)))</f>
        <v>0.9</v>
      </c>
      <c r="N1737" s="222">
        <f>IF(ISBLANK(INDEX('Policy Characteristics'!H:H,MATCH($C1737,'Policy Characteristics'!$C:$C,0))),"",INDEX('Policy Characteristics'!H:H,MATCH($C1737,'Policy Characteristics'!$C:$C,0)))</f>
        <v>0.01</v>
      </c>
      <c r="O1737" s="354" t="str">
        <f>IF(ISBLANK(INDEX('Policy Characteristics'!I:I,MATCH($C1737,'Policy Characteristics'!$C:$C,0))),"",INDEX('Policy Characteristics'!I:I,MATCH($C1737,'Policy Characteristics'!$C:$C,0)))</f>
        <v>% of BAU price</v>
      </c>
      <c r="P1737" s="354"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37" s="354" t="str">
        <f>IF(ISBLANK(INDEX('Policy Characteristics'!K:K,MATCH($C1737,'Policy Characteristics'!$C:$C,0))),"",INDEX('Policy Characteristics'!K:K,MATCH($C1737,'Policy Characteristics'!$C:$C,0)))</f>
        <v>fuels.html#fuel-taxes</v>
      </c>
      <c r="R1737" s="354" t="str">
        <f>IF(ISBLANK(INDEX('Policy Characteristics'!L:L,MATCH($C1737,'Policy Characteristics'!$C:$C,0))),"",INDEX('Policy Characteristics'!L:L,MATCH($C1737,'Policy Characteristics'!$C:$C,0)))</f>
        <v>fuel-taxes.html</v>
      </c>
    </row>
    <row r="1738" spans="1:18" ht="19.899999999999999" customHeight="1">
      <c r="A1738" s="354" t="str">
        <f>IF(ISBLANK(INDEX('Policy Characteristics'!A:A,MATCH($C1738,'Policy Characteristics'!$C:$C,0))),"",INDEX('Policy Characteristics'!A:A,MATCH($C1738,'Policy Characteristics'!$C:$C,0)))</f>
        <v>Cross-Sector</v>
      </c>
      <c r="B1738" s="366" t="str">
        <f>IF(ISBLANK(INDEX('Policy Characteristics'!B:B,MATCH($C1738,'Policy Characteristics'!$C:$C,0))),"",INDEX('Policy Characteristics'!B:B,MATCH($C1738,'Policy Characteristics'!$C:$C,0)))</f>
        <v>Fuel Taxes or Subsidies</v>
      </c>
      <c r="C1738" s="242" t="str">
        <f t="shared" si="69"/>
        <v>Additional Fuel Tax or Subsidy Rate by Fuel</v>
      </c>
      <c r="D1738" s="348" t="s">
        <v>916</v>
      </c>
      <c r="E1738" s="253" t="s">
        <v>922</v>
      </c>
      <c r="F1738" s="348" t="s">
        <v>761</v>
      </c>
      <c r="G1738" s="253" t="s">
        <v>58</v>
      </c>
      <c r="H1738" s="18">
        <v>744</v>
      </c>
      <c r="I1738" s="369" t="s">
        <v>680</v>
      </c>
      <c r="J1738" s="368" t="str">
        <f>IF(ISBLANK(INDEX('Policy Characteristics'!D:D,MATCH($C1738,'Policy Characteristics'!$C:$C,0))),"",INDEX('Policy Characteristics'!D:D,MATCH($C1738,'Policy Characteristics'!$C:$C,0)))</f>
        <v>Fuel Taxes or Subsidies</v>
      </c>
      <c r="K1738" s="354" t="str">
        <f>IF(ISBLANK(INDEX('Policy Characteristics'!E:E,MATCH($C1738,'Policy Characteristics'!$C:$C,0))),"",INDEX('Policy Characteristics'!E:E,MATCH($C1738,'Policy Characteristics'!$C:$C,0)))</f>
        <v>cross fuel tax</v>
      </c>
      <c r="L1738" s="222">
        <f>IF(ISBLANK(INDEX('Policy Characteristics'!F:F,MATCH($C1738,'Policy Characteristics'!$C:$C,0))),"",INDEX('Policy Characteristics'!F:F,MATCH($C1738,'Policy Characteristics'!$C:$C,0)))</f>
        <v>-0.9</v>
      </c>
      <c r="M1738" s="222">
        <f>IF(ISBLANK(INDEX('Policy Characteristics'!G:G,MATCH($C1738,'Policy Characteristics'!$C:$C,0))),"",INDEX('Policy Characteristics'!G:G,MATCH($C1738,'Policy Characteristics'!$C:$C,0)))</f>
        <v>0.9</v>
      </c>
      <c r="N1738" s="222">
        <f>IF(ISBLANK(INDEX('Policy Characteristics'!H:H,MATCH($C1738,'Policy Characteristics'!$C:$C,0))),"",INDEX('Policy Characteristics'!H:H,MATCH($C1738,'Policy Characteristics'!$C:$C,0)))</f>
        <v>0.01</v>
      </c>
      <c r="O1738" s="354" t="str">
        <f>IF(ISBLANK(INDEX('Policy Characteristics'!I:I,MATCH($C1738,'Policy Characteristics'!$C:$C,0))),"",INDEX('Policy Characteristics'!I:I,MATCH($C1738,'Policy Characteristics'!$C:$C,0)))</f>
        <v>% of BAU price</v>
      </c>
      <c r="P1738" s="354"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38" s="354" t="str">
        <f>IF(ISBLANK(INDEX('Policy Characteristics'!K:K,MATCH($C1738,'Policy Characteristics'!$C:$C,0))),"",INDEX('Policy Characteristics'!K:K,MATCH($C1738,'Policy Characteristics'!$C:$C,0)))</f>
        <v>fuels.html#fuel-taxes</v>
      </c>
      <c r="R1738" s="354" t="str">
        <f>IF(ISBLANK(INDEX('Policy Characteristics'!L:L,MATCH($C1738,'Policy Characteristics'!$C:$C,0))),"",INDEX('Policy Characteristics'!L:L,MATCH($C1738,'Policy Characteristics'!$C:$C,0)))</f>
        <v>fuel-taxes.html</v>
      </c>
    </row>
    <row r="1739" spans="1:18" ht="19.899999999999999" customHeight="1">
      <c r="A1739" s="354" t="str">
        <f>IF(ISBLANK(INDEX('Policy Characteristics'!A:A,MATCH($C1739,'Policy Characteristics'!$C:$C,0))),"",INDEX('Policy Characteristics'!A:A,MATCH($C1739,'Policy Characteristics'!$C:$C,0)))</f>
        <v>Cross-Sector</v>
      </c>
      <c r="B1739" s="366" t="str">
        <f>IF(ISBLANK(INDEX('Policy Characteristics'!B:B,MATCH($C1739,'Policy Characteristics'!$C:$C,0))),"",INDEX('Policy Characteristics'!B:B,MATCH($C1739,'Policy Characteristics'!$C:$C,0)))</f>
        <v>Fuel Taxes or Subsidies</v>
      </c>
      <c r="C1739" s="242" t="str">
        <f t="shared" si="69"/>
        <v>Additional Fuel Tax or Subsidy Rate by Fuel</v>
      </c>
      <c r="D1739" s="348" t="s">
        <v>917</v>
      </c>
      <c r="E1739" s="253" t="s">
        <v>922</v>
      </c>
      <c r="F1739" s="348" t="s">
        <v>765</v>
      </c>
      <c r="G1739" s="253" t="s">
        <v>58</v>
      </c>
      <c r="H1739" s="18">
        <v>745</v>
      </c>
      <c r="I1739" s="369" t="s">
        <v>680</v>
      </c>
      <c r="J1739" s="368" t="str">
        <f>IF(ISBLANK(INDEX('Policy Characteristics'!D:D,MATCH($C1739,'Policy Characteristics'!$C:$C,0))),"",INDEX('Policy Characteristics'!D:D,MATCH($C1739,'Policy Characteristics'!$C:$C,0)))</f>
        <v>Fuel Taxes or Subsidies</v>
      </c>
      <c r="K1739" s="354" t="str">
        <f>IF(ISBLANK(INDEX('Policy Characteristics'!E:E,MATCH($C1739,'Policy Characteristics'!$C:$C,0))),"",INDEX('Policy Characteristics'!E:E,MATCH($C1739,'Policy Characteristics'!$C:$C,0)))</f>
        <v>cross fuel tax</v>
      </c>
      <c r="L1739" s="222">
        <f>IF(ISBLANK(INDEX('Policy Characteristics'!F:F,MATCH($C1739,'Policy Characteristics'!$C:$C,0))),"",INDEX('Policy Characteristics'!F:F,MATCH($C1739,'Policy Characteristics'!$C:$C,0)))</f>
        <v>-0.9</v>
      </c>
      <c r="M1739" s="222">
        <f>IF(ISBLANK(INDEX('Policy Characteristics'!G:G,MATCH($C1739,'Policy Characteristics'!$C:$C,0))),"",INDEX('Policy Characteristics'!G:G,MATCH($C1739,'Policy Characteristics'!$C:$C,0)))</f>
        <v>0.9</v>
      </c>
      <c r="N1739" s="222">
        <f>IF(ISBLANK(INDEX('Policy Characteristics'!H:H,MATCH($C1739,'Policy Characteristics'!$C:$C,0))),"",INDEX('Policy Characteristics'!H:H,MATCH($C1739,'Policy Characteristics'!$C:$C,0)))</f>
        <v>0.01</v>
      </c>
      <c r="O1739" s="354" t="str">
        <f>IF(ISBLANK(INDEX('Policy Characteristics'!I:I,MATCH($C1739,'Policy Characteristics'!$C:$C,0))),"",INDEX('Policy Characteristics'!I:I,MATCH($C1739,'Policy Characteristics'!$C:$C,0)))</f>
        <v>% of BAU price</v>
      </c>
      <c r="P1739" s="354"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39" s="354" t="str">
        <f>IF(ISBLANK(INDEX('Policy Characteristics'!K:K,MATCH($C1739,'Policy Characteristics'!$C:$C,0))),"",INDEX('Policy Characteristics'!K:K,MATCH($C1739,'Policy Characteristics'!$C:$C,0)))</f>
        <v>fuels.html#fuel-taxes</v>
      </c>
      <c r="R1739" s="354" t="str">
        <f>IF(ISBLANK(INDEX('Policy Characteristics'!L:L,MATCH($C1739,'Policy Characteristics'!$C:$C,0))),"",INDEX('Policy Characteristics'!L:L,MATCH($C1739,'Policy Characteristics'!$C:$C,0)))</f>
        <v>fuel-taxes.html</v>
      </c>
    </row>
    <row r="1740" spans="1:18" ht="19.899999999999999" customHeight="1">
      <c r="A1740" s="354" t="str">
        <f>IF(ISBLANK(INDEX('Policy Characteristics'!A:A,MATCH($C1740,'Policy Characteristics'!$C:$C,0))),"",INDEX('Policy Characteristics'!A:A,MATCH($C1740,'Policy Characteristics'!$C:$C,0)))</f>
        <v>Cross-Sector</v>
      </c>
      <c r="B1740" s="366" t="str">
        <f>IF(ISBLANK(INDEX('Policy Characteristics'!B:B,MATCH($C1740,'Policy Characteristics'!$C:$C,0))),"",INDEX('Policy Characteristics'!B:B,MATCH($C1740,'Policy Characteristics'!$C:$C,0)))</f>
        <v>Fuel Taxes or Subsidies</v>
      </c>
      <c r="C1740" s="242" t="str">
        <f t="shared" si="69"/>
        <v>Additional Fuel Tax or Subsidy Rate by Fuel</v>
      </c>
      <c r="D1740" s="348" t="s">
        <v>918</v>
      </c>
      <c r="E1740" s="253" t="s">
        <v>922</v>
      </c>
      <c r="F1740" s="348" t="s">
        <v>919</v>
      </c>
      <c r="G1740" s="253" t="s">
        <v>58</v>
      </c>
      <c r="H1740" s="18">
        <v>746</v>
      </c>
      <c r="I1740" s="369" t="s">
        <v>680</v>
      </c>
      <c r="J1740" s="368" t="str">
        <f>IF(ISBLANK(INDEX('Policy Characteristics'!D:D,MATCH($C1740,'Policy Characteristics'!$C:$C,0))),"",INDEX('Policy Characteristics'!D:D,MATCH($C1740,'Policy Characteristics'!$C:$C,0)))</f>
        <v>Fuel Taxes or Subsidies</v>
      </c>
      <c r="K1740" s="354" t="str">
        <f>IF(ISBLANK(INDEX('Policy Characteristics'!E:E,MATCH($C1740,'Policy Characteristics'!$C:$C,0))),"",INDEX('Policy Characteristics'!E:E,MATCH($C1740,'Policy Characteristics'!$C:$C,0)))</f>
        <v>cross fuel tax</v>
      </c>
      <c r="L1740" s="222">
        <f>IF(ISBLANK(INDEX('Policy Characteristics'!F:F,MATCH($C1740,'Policy Characteristics'!$C:$C,0))),"",INDEX('Policy Characteristics'!F:F,MATCH($C1740,'Policy Characteristics'!$C:$C,0)))</f>
        <v>-0.9</v>
      </c>
      <c r="M1740" s="222">
        <f>IF(ISBLANK(INDEX('Policy Characteristics'!G:G,MATCH($C1740,'Policy Characteristics'!$C:$C,0))),"",INDEX('Policy Characteristics'!G:G,MATCH($C1740,'Policy Characteristics'!$C:$C,0)))</f>
        <v>0.9</v>
      </c>
      <c r="N1740" s="222">
        <f>IF(ISBLANK(INDEX('Policy Characteristics'!H:H,MATCH($C1740,'Policy Characteristics'!$C:$C,0))),"",INDEX('Policy Characteristics'!H:H,MATCH($C1740,'Policy Characteristics'!$C:$C,0)))</f>
        <v>0.01</v>
      </c>
      <c r="O1740" s="354" t="str">
        <f>IF(ISBLANK(INDEX('Policy Characteristics'!I:I,MATCH($C1740,'Policy Characteristics'!$C:$C,0))),"",INDEX('Policy Characteristics'!I:I,MATCH($C1740,'Policy Characteristics'!$C:$C,0)))</f>
        <v>% of BAU price</v>
      </c>
      <c r="P1740" s="354"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40" s="354" t="str">
        <f>IF(ISBLANK(INDEX('Policy Characteristics'!K:K,MATCH($C1740,'Policy Characteristics'!$C:$C,0))),"",INDEX('Policy Characteristics'!K:K,MATCH($C1740,'Policy Characteristics'!$C:$C,0)))</f>
        <v>fuels.html#fuel-taxes</v>
      </c>
      <c r="R1740" s="354" t="str">
        <f>IF(ISBLANK(INDEX('Policy Characteristics'!L:L,MATCH($C1740,'Policy Characteristics'!$C:$C,0))),"",INDEX('Policy Characteristics'!L:L,MATCH($C1740,'Policy Characteristics'!$C:$C,0)))</f>
        <v>fuel-taxes.html</v>
      </c>
    </row>
    <row r="1741" spans="1:18" ht="19.899999999999999" customHeight="1">
      <c r="A1741" s="354" t="str">
        <f>IF(ISBLANK(INDEX('Policy Characteristics'!A:A,MATCH($C1741,'Policy Characteristics'!$C:$C,0))),"",INDEX('Policy Characteristics'!A:A,MATCH($C1741,'Policy Characteristics'!$C:$C,0)))</f>
        <v>Cross-Sector</v>
      </c>
      <c r="B1741" s="366" t="str">
        <f>IF(ISBLANK(INDEX('Policy Characteristics'!B:B,MATCH($C1741,'Policy Characteristics'!$C:$C,0))),"",INDEX('Policy Characteristics'!B:B,MATCH($C1741,'Policy Characteristics'!$C:$C,0)))</f>
        <v>Fuel Taxes or Subsidies</v>
      </c>
      <c r="C1741" s="242" t="str">
        <f t="shared" si="69"/>
        <v>Additional Fuel Tax or Subsidy Rate by Fuel</v>
      </c>
      <c r="D1741" s="348" t="s">
        <v>920</v>
      </c>
      <c r="E1741" s="253" t="s">
        <v>922</v>
      </c>
      <c r="F1741" s="348" t="s">
        <v>921</v>
      </c>
      <c r="G1741" s="253" t="s">
        <v>58</v>
      </c>
      <c r="H1741" s="18">
        <v>747</v>
      </c>
      <c r="I1741" s="369" t="s">
        <v>680</v>
      </c>
      <c r="J1741" s="368" t="str">
        <f>IF(ISBLANK(INDEX('Policy Characteristics'!D:D,MATCH($C1741,'Policy Characteristics'!$C:$C,0))),"",INDEX('Policy Characteristics'!D:D,MATCH($C1741,'Policy Characteristics'!$C:$C,0)))</f>
        <v>Fuel Taxes or Subsidies</v>
      </c>
      <c r="K1741" s="354" t="str">
        <f>IF(ISBLANK(INDEX('Policy Characteristics'!E:E,MATCH($C1741,'Policy Characteristics'!$C:$C,0))),"",INDEX('Policy Characteristics'!E:E,MATCH($C1741,'Policy Characteristics'!$C:$C,0)))</f>
        <v>cross fuel tax</v>
      </c>
      <c r="L1741" s="222">
        <f>IF(ISBLANK(INDEX('Policy Characteristics'!F:F,MATCH($C1741,'Policy Characteristics'!$C:$C,0))),"",INDEX('Policy Characteristics'!F:F,MATCH($C1741,'Policy Characteristics'!$C:$C,0)))</f>
        <v>-0.9</v>
      </c>
      <c r="M1741" s="222">
        <f>IF(ISBLANK(INDEX('Policy Characteristics'!G:G,MATCH($C1741,'Policy Characteristics'!$C:$C,0))),"",INDEX('Policy Characteristics'!G:G,MATCH($C1741,'Policy Characteristics'!$C:$C,0)))</f>
        <v>0.9</v>
      </c>
      <c r="N1741" s="222">
        <f>IF(ISBLANK(INDEX('Policy Characteristics'!H:H,MATCH($C1741,'Policy Characteristics'!$C:$C,0))),"",INDEX('Policy Characteristics'!H:H,MATCH($C1741,'Policy Characteristics'!$C:$C,0)))</f>
        <v>0.01</v>
      </c>
      <c r="O1741" s="354" t="str">
        <f>IF(ISBLANK(INDEX('Policy Characteristics'!I:I,MATCH($C1741,'Policy Characteristics'!$C:$C,0))),"",INDEX('Policy Characteristics'!I:I,MATCH($C1741,'Policy Characteristics'!$C:$C,0)))</f>
        <v>% of BAU price</v>
      </c>
      <c r="P1741" s="354"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41" s="354" t="str">
        <f>IF(ISBLANK(INDEX('Policy Characteristics'!K:K,MATCH($C1741,'Policy Characteristics'!$C:$C,0))),"",INDEX('Policy Characteristics'!K:K,MATCH($C1741,'Policy Characteristics'!$C:$C,0)))</f>
        <v>fuels.html#fuel-taxes</v>
      </c>
      <c r="R1741" s="354" t="str">
        <f>IF(ISBLANK(INDEX('Policy Characteristics'!L:L,MATCH($C1741,'Policy Characteristics'!$C:$C,0))),"",INDEX('Policy Characteristics'!L:L,MATCH($C1741,'Policy Characteristics'!$C:$C,0)))</f>
        <v>fuel-taxes.html</v>
      </c>
    </row>
    <row r="1742" spans="1:18" ht="19.899999999999999" customHeight="1">
      <c r="A1742" s="354" t="str">
        <f>IF(ISBLANK(INDEX('Policy Characteristics'!A:A,MATCH($C1742,'Policy Characteristics'!$C:$C,0))),"",INDEX('Policy Characteristics'!A:A,MATCH($C1742,'Policy Characteristics'!$C:$C,0)))</f>
        <v>Cross-Sector</v>
      </c>
      <c r="B1742" s="366" t="str">
        <f>IF(ISBLANK(INDEX('Policy Characteristics'!B:B,MATCH($C1742,'Policy Characteristics'!$C:$C,0))),"",INDEX('Policy Characteristics'!B:B,MATCH($C1742,'Policy Characteristics'!$C:$C,0)))</f>
        <v>Fuel Taxes or Subsidies</v>
      </c>
      <c r="C1742" s="242" t="str">
        <f t="shared" si="69"/>
        <v>Additional Fuel Tax or Subsidy Rate by Fuel</v>
      </c>
      <c r="D1742" s="348" t="s">
        <v>951</v>
      </c>
      <c r="E1742" s="253" t="s">
        <v>922</v>
      </c>
      <c r="F1742" s="348" t="s">
        <v>769</v>
      </c>
      <c r="G1742" s="253" t="s">
        <v>58</v>
      </c>
      <c r="H1742" s="18">
        <v>748</v>
      </c>
      <c r="I1742" s="369" t="s">
        <v>680</v>
      </c>
      <c r="J1742" s="368" t="str">
        <f>IF(ISBLANK(INDEX('Policy Characteristics'!D:D,MATCH($C1742,'Policy Characteristics'!$C:$C,0))),"",INDEX('Policy Characteristics'!D:D,MATCH($C1742,'Policy Characteristics'!$C:$C,0)))</f>
        <v>Fuel Taxes or Subsidies</v>
      </c>
      <c r="K1742" s="354" t="str">
        <f>IF(ISBLANK(INDEX('Policy Characteristics'!E:E,MATCH($C1742,'Policy Characteristics'!$C:$C,0))),"",INDEX('Policy Characteristics'!E:E,MATCH($C1742,'Policy Characteristics'!$C:$C,0)))</f>
        <v>cross fuel tax</v>
      </c>
      <c r="L1742" s="222">
        <f>IF(ISBLANK(INDEX('Policy Characteristics'!F:F,MATCH($C1742,'Policy Characteristics'!$C:$C,0))),"",INDEX('Policy Characteristics'!F:F,MATCH($C1742,'Policy Characteristics'!$C:$C,0)))</f>
        <v>-0.9</v>
      </c>
      <c r="M1742" s="222">
        <f>IF(ISBLANK(INDEX('Policy Characteristics'!G:G,MATCH($C1742,'Policy Characteristics'!$C:$C,0))),"",INDEX('Policy Characteristics'!G:G,MATCH($C1742,'Policy Characteristics'!$C:$C,0)))</f>
        <v>0.9</v>
      </c>
      <c r="N1742" s="222">
        <f>IF(ISBLANK(INDEX('Policy Characteristics'!H:H,MATCH($C1742,'Policy Characteristics'!$C:$C,0))),"",INDEX('Policy Characteristics'!H:H,MATCH($C1742,'Policy Characteristics'!$C:$C,0)))</f>
        <v>0.01</v>
      </c>
      <c r="O1742" s="354" t="str">
        <f>IF(ISBLANK(INDEX('Policy Characteristics'!I:I,MATCH($C1742,'Policy Characteristics'!$C:$C,0))),"",INDEX('Policy Characteristics'!I:I,MATCH($C1742,'Policy Characteristics'!$C:$C,0)))</f>
        <v>% of BAU price</v>
      </c>
      <c r="P1742" s="354"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42" s="354" t="str">
        <f>IF(ISBLANK(INDEX('Policy Characteristics'!K:K,MATCH($C1742,'Policy Characteristics'!$C:$C,0))),"",INDEX('Policy Characteristics'!K:K,MATCH($C1742,'Policy Characteristics'!$C:$C,0)))</f>
        <v>fuels.html#fuel-taxes</v>
      </c>
      <c r="R1742" s="354" t="str">
        <f>IF(ISBLANK(INDEX('Policy Characteristics'!L:L,MATCH($C1742,'Policy Characteristics'!$C:$C,0))),"",INDEX('Policy Characteristics'!L:L,MATCH($C1742,'Policy Characteristics'!$C:$C,0)))</f>
        <v>fuel-taxes.html</v>
      </c>
    </row>
    <row r="1743" spans="1:18" ht="19.899999999999999" customHeight="1">
      <c r="A1743" s="354" t="str">
        <f>IF(ISBLANK(INDEX('Policy Characteristics'!A:A,MATCH($C1743,'Policy Characteristics'!$C:$C,0))),"",INDEX('Policy Characteristics'!A:A,MATCH($C1743,'Policy Characteristics'!$C:$C,0)))</f>
        <v>Cross-Sector</v>
      </c>
      <c r="B1743" s="366" t="str">
        <f>IF(ISBLANK(INDEX('Policy Characteristics'!B:B,MATCH($C1743,'Policy Characteristics'!$C:$C,0))),"",INDEX('Policy Characteristics'!B:B,MATCH($C1743,'Policy Characteristics'!$C:$C,0)))</f>
        <v>Fuel Taxes or Subsidies</v>
      </c>
      <c r="C1743" s="242" t="str">
        <f t="shared" si="69"/>
        <v>Additional Fuel Tax or Subsidy Rate by Fuel</v>
      </c>
      <c r="D1743" s="348" t="s">
        <v>952</v>
      </c>
      <c r="E1743" s="253" t="s">
        <v>922</v>
      </c>
      <c r="F1743" s="348" t="s">
        <v>953</v>
      </c>
      <c r="G1743" s="253" t="s">
        <v>58</v>
      </c>
      <c r="H1743" s="18">
        <v>749</v>
      </c>
      <c r="I1743" s="369" t="s">
        <v>670</v>
      </c>
      <c r="J1743" s="368" t="str">
        <f>IF(ISBLANK(INDEX('Policy Characteristics'!D:D,MATCH($C1743,'Policy Characteristics'!$C:$C,0))),"",INDEX('Policy Characteristics'!D:D,MATCH($C1743,'Policy Characteristics'!$C:$C,0)))</f>
        <v>Fuel Taxes or Subsidies</v>
      </c>
      <c r="K1743" s="354" t="str">
        <f>IF(ISBLANK(INDEX('Policy Characteristics'!E:E,MATCH($C1743,'Policy Characteristics'!$C:$C,0))),"",INDEX('Policy Characteristics'!E:E,MATCH($C1743,'Policy Characteristics'!$C:$C,0)))</f>
        <v>cross fuel tax</v>
      </c>
      <c r="L1743" s="222">
        <f>IF(ISBLANK(INDEX('Policy Characteristics'!F:F,MATCH($C1743,'Policy Characteristics'!$C:$C,0))),"",INDEX('Policy Characteristics'!F:F,MATCH($C1743,'Policy Characteristics'!$C:$C,0)))</f>
        <v>-0.9</v>
      </c>
      <c r="M1743" s="222">
        <f>IF(ISBLANK(INDEX('Policy Characteristics'!G:G,MATCH($C1743,'Policy Characteristics'!$C:$C,0))),"",INDEX('Policy Characteristics'!G:G,MATCH($C1743,'Policy Characteristics'!$C:$C,0)))</f>
        <v>0.9</v>
      </c>
      <c r="N1743" s="222">
        <f>IF(ISBLANK(INDEX('Policy Characteristics'!H:H,MATCH($C1743,'Policy Characteristics'!$C:$C,0))),"",INDEX('Policy Characteristics'!H:H,MATCH($C1743,'Policy Characteristics'!$C:$C,0)))</f>
        <v>0.01</v>
      </c>
      <c r="O1743" s="354" t="str">
        <f>IF(ISBLANK(INDEX('Policy Characteristics'!I:I,MATCH($C1743,'Policy Characteristics'!$C:$C,0))),"",INDEX('Policy Characteristics'!I:I,MATCH($C1743,'Policy Characteristics'!$C:$C,0)))</f>
        <v>% of BAU price</v>
      </c>
      <c r="P1743" s="354"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43" s="354" t="str">
        <f>IF(ISBLANK(INDEX('Policy Characteristics'!K:K,MATCH($C1743,'Policy Characteristics'!$C:$C,0))),"",INDEX('Policy Characteristics'!K:K,MATCH($C1743,'Policy Characteristics'!$C:$C,0)))</f>
        <v>fuels.html#fuel-taxes</v>
      </c>
      <c r="R1743" s="354" t="str">
        <f>IF(ISBLANK(INDEX('Policy Characteristics'!L:L,MATCH($C1743,'Policy Characteristics'!$C:$C,0))),"",INDEX('Policy Characteristics'!L:L,MATCH($C1743,'Policy Characteristics'!$C:$C,0)))</f>
        <v>fuel-taxes.html</v>
      </c>
    </row>
    <row r="1744" spans="1:18" s="354" customFormat="1" ht="19.899999999999999" customHeight="1">
      <c r="A1744" s="354" t="str">
        <f>IF(ISBLANK(INDEX('Policy Characteristics'!A:A,MATCH($C1744,'Policy Characteristics'!$C:$C,0))),"",INDEX('Policy Characteristics'!A:A,MATCH($C1744,'Policy Characteristics'!$C:$C,0)))</f>
        <v>Cross-Sector</v>
      </c>
      <c r="B1744" s="366" t="str">
        <f>IF(ISBLANK(INDEX('Policy Characteristics'!B:B,MATCH($C1744,'Policy Characteristics'!$C:$C,0))),"",INDEX('Policy Characteristics'!B:B,MATCH($C1744,'Policy Characteristics'!$C:$C,0)))</f>
        <v>Fuel Taxes or Subsidies</v>
      </c>
      <c r="C1744" s="242" t="str">
        <f t="shared" si="69"/>
        <v>Additional Fuel Tax or Subsidy Rate by Fuel</v>
      </c>
      <c r="D1744" s="253" t="s">
        <v>934</v>
      </c>
      <c r="E1744" s="253" t="s">
        <v>924</v>
      </c>
      <c r="F1744" s="253" t="s">
        <v>935</v>
      </c>
      <c r="G1744" s="253" t="s">
        <v>935</v>
      </c>
      <c r="H1744" s="18">
        <v>2314</v>
      </c>
      <c r="I1744" s="367" t="s">
        <v>680</v>
      </c>
      <c r="J1744" s="368" t="str">
        <f>IF(ISBLANK(INDEX('Policy Characteristics'!D:D,MATCH($C1744,'Policy Characteristics'!$C:$C,0))),"",INDEX('Policy Characteristics'!D:D,MATCH($C1744,'Policy Characteristics'!$C:$C,0)))</f>
        <v>Fuel Taxes or Subsidies</v>
      </c>
      <c r="K1744" s="354" t="str">
        <f>IF(ISBLANK(INDEX('Policy Characteristics'!E:E,MATCH($C1744,'Policy Characteristics'!$C:$C,0))),"",INDEX('Policy Characteristics'!E:E,MATCH($C1744,'Policy Characteristics'!$C:$C,0)))</f>
        <v>cross fuel tax</v>
      </c>
      <c r="L1744" s="222">
        <f>IF(ISBLANK(INDEX('Policy Characteristics'!F:F,MATCH($C1744,'Policy Characteristics'!$C:$C,0))),"",INDEX('Policy Characteristics'!F:F,MATCH($C1744,'Policy Characteristics'!$C:$C,0)))</f>
        <v>-0.9</v>
      </c>
      <c r="M1744" s="222">
        <f>IF(ISBLANK(INDEX('Policy Characteristics'!G:G,MATCH($C1744,'Policy Characteristics'!$C:$C,0))),"",INDEX('Policy Characteristics'!G:G,MATCH($C1744,'Policy Characteristics'!$C:$C,0)))</f>
        <v>0.9</v>
      </c>
      <c r="N1744" s="222">
        <f>IF(ISBLANK(INDEX('Policy Characteristics'!H:H,MATCH($C1744,'Policy Characteristics'!$C:$C,0))),"",INDEX('Policy Characteristics'!H:H,MATCH($C1744,'Policy Characteristics'!$C:$C,0)))</f>
        <v>0.01</v>
      </c>
      <c r="O1744" s="354" t="str">
        <f>IF(ISBLANK(INDEX('Policy Characteristics'!I:I,MATCH($C1744,'Policy Characteristics'!$C:$C,0))),"",INDEX('Policy Characteristics'!I:I,MATCH($C1744,'Policy Characteristics'!$C:$C,0)))</f>
        <v>% of BAU price</v>
      </c>
      <c r="P1744" s="354"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44" s="354" t="str">
        <f>IF(ISBLANK(INDEX('Policy Characteristics'!K:K,MATCH($C1744,'Policy Characteristics'!$C:$C,0))),"",INDEX('Policy Characteristics'!K:K,MATCH($C1744,'Policy Characteristics'!$C:$C,0)))</f>
        <v>fuels.html#fuel-taxes</v>
      </c>
      <c r="R1744" s="354" t="str">
        <f>IF(ISBLANK(INDEX('Policy Characteristics'!L:L,MATCH($C1744,'Policy Characteristics'!$C:$C,0))),"",INDEX('Policy Characteristics'!L:L,MATCH($C1744,'Policy Characteristics'!$C:$C,0)))</f>
        <v>fuel-taxes.html</v>
      </c>
    </row>
    <row r="1745" spans="1:18" s="354" customFormat="1" ht="19.899999999999999" customHeight="1">
      <c r="A1745" s="354" t="str">
        <f>IF(ISBLANK(INDEX('Policy Characteristics'!A:A,MATCH($C1745,'Policy Characteristics'!$C:$C,0))),"",INDEX('Policy Characteristics'!A:A,MATCH($C1745,'Policy Characteristics'!$C:$C,0)))</f>
        <v>Cross-Sector</v>
      </c>
      <c r="B1745" s="366" t="str">
        <f>IF(ISBLANK(INDEX('Policy Characteristics'!B:B,MATCH($C1745,'Policy Characteristics'!$C:$C,0))),"",INDEX('Policy Characteristics'!B:B,MATCH($C1745,'Policy Characteristics'!$C:$C,0)))</f>
        <v>Fuel Taxes or Subsidies</v>
      </c>
      <c r="C1745" s="242" t="str">
        <f t="shared" si="69"/>
        <v>Additional Fuel Tax or Subsidy Rate by Fuel</v>
      </c>
      <c r="D1745" s="348" t="s">
        <v>907</v>
      </c>
      <c r="E1745" s="253" t="s">
        <v>924</v>
      </c>
      <c r="F1745" s="348" t="s">
        <v>737</v>
      </c>
      <c r="G1745" s="253" t="s">
        <v>935</v>
      </c>
      <c r="H1745" s="18">
        <v>2315</v>
      </c>
      <c r="I1745" s="369" t="s">
        <v>670</v>
      </c>
      <c r="J1745" s="368" t="str">
        <f>IF(ISBLANK(INDEX('Policy Characteristics'!D:D,MATCH($C1745,'Policy Characteristics'!$C:$C,0))),"",INDEX('Policy Characteristics'!D:D,MATCH($C1745,'Policy Characteristics'!$C:$C,0)))</f>
        <v>Fuel Taxes or Subsidies</v>
      </c>
      <c r="K1745" s="354" t="str">
        <f>IF(ISBLANK(INDEX('Policy Characteristics'!E:E,MATCH($C1745,'Policy Characteristics'!$C:$C,0))),"",INDEX('Policy Characteristics'!E:E,MATCH($C1745,'Policy Characteristics'!$C:$C,0)))</f>
        <v>cross fuel tax</v>
      </c>
      <c r="L1745" s="222">
        <f>IF(ISBLANK(INDEX('Policy Characteristics'!F:F,MATCH($C1745,'Policy Characteristics'!$C:$C,0))),"",INDEX('Policy Characteristics'!F:F,MATCH($C1745,'Policy Characteristics'!$C:$C,0)))</f>
        <v>-0.9</v>
      </c>
      <c r="M1745" s="222">
        <f>IF(ISBLANK(INDEX('Policy Characteristics'!G:G,MATCH($C1745,'Policy Characteristics'!$C:$C,0))),"",INDEX('Policy Characteristics'!G:G,MATCH($C1745,'Policy Characteristics'!$C:$C,0)))</f>
        <v>0.9</v>
      </c>
      <c r="N1745" s="222">
        <f>IF(ISBLANK(INDEX('Policy Characteristics'!H:H,MATCH($C1745,'Policy Characteristics'!$C:$C,0))),"",INDEX('Policy Characteristics'!H:H,MATCH($C1745,'Policy Characteristics'!$C:$C,0)))</f>
        <v>0.01</v>
      </c>
      <c r="O1745" s="354" t="str">
        <f>IF(ISBLANK(INDEX('Policy Characteristics'!I:I,MATCH($C1745,'Policy Characteristics'!$C:$C,0))),"",INDEX('Policy Characteristics'!I:I,MATCH($C1745,'Policy Characteristics'!$C:$C,0)))</f>
        <v>% of BAU price</v>
      </c>
      <c r="P1745" s="354"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45" s="354" t="str">
        <f>IF(ISBLANK(INDEX('Policy Characteristics'!K:K,MATCH($C1745,'Policy Characteristics'!$C:$C,0))),"",INDEX('Policy Characteristics'!K:K,MATCH($C1745,'Policy Characteristics'!$C:$C,0)))</f>
        <v>fuels.html#fuel-taxes</v>
      </c>
      <c r="R1745" s="354" t="str">
        <f>IF(ISBLANK(INDEX('Policy Characteristics'!L:L,MATCH($C1745,'Policy Characteristics'!$C:$C,0))),"",INDEX('Policy Characteristics'!L:L,MATCH($C1745,'Policy Characteristics'!$C:$C,0)))</f>
        <v>fuel-taxes.html</v>
      </c>
    </row>
    <row r="1746" spans="1:18" s="354" customFormat="1" ht="19.899999999999999" customHeight="1">
      <c r="A1746" s="354" t="str">
        <f>IF(ISBLANK(INDEX('Policy Characteristics'!A:A,MATCH($C1746,'Policy Characteristics'!$C:$C,0))),"",INDEX('Policy Characteristics'!A:A,MATCH($C1746,'Policy Characteristics'!$C:$C,0)))</f>
        <v>Cross-Sector</v>
      </c>
      <c r="B1746" s="366" t="str">
        <f>IF(ISBLANK(INDEX('Policy Characteristics'!B:B,MATCH($C1746,'Policy Characteristics'!$C:$C,0))),"",INDEX('Policy Characteristics'!B:B,MATCH($C1746,'Policy Characteristics'!$C:$C,0)))</f>
        <v>Fuel Taxes or Subsidies</v>
      </c>
      <c r="C1746" s="242" t="str">
        <f t="shared" si="69"/>
        <v>Additional Fuel Tax or Subsidy Rate by Fuel</v>
      </c>
      <c r="D1746" s="348" t="s">
        <v>908</v>
      </c>
      <c r="E1746" s="253" t="s">
        <v>924</v>
      </c>
      <c r="F1746" s="348" t="s">
        <v>909</v>
      </c>
      <c r="G1746" s="253" t="s">
        <v>935</v>
      </c>
      <c r="H1746" s="18">
        <v>2316</v>
      </c>
      <c r="I1746" s="369" t="s">
        <v>670</v>
      </c>
      <c r="J1746" s="368" t="str">
        <f>IF(ISBLANK(INDEX('Policy Characteristics'!D:D,MATCH($C1746,'Policy Characteristics'!$C:$C,0))),"",INDEX('Policy Characteristics'!D:D,MATCH($C1746,'Policy Characteristics'!$C:$C,0)))</f>
        <v>Fuel Taxes or Subsidies</v>
      </c>
      <c r="K1746" s="354" t="str">
        <f>IF(ISBLANK(INDEX('Policy Characteristics'!E:E,MATCH($C1746,'Policy Characteristics'!$C:$C,0))),"",INDEX('Policy Characteristics'!E:E,MATCH($C1746,'Policy Characteristics'!$C:$C,0)))</f>
        <v>cross fuel tax</v>
      </c>
      <c r="L1746" s="222">
        <f>IF(ISBLANK(INDEX('Policy Characteristics'!F:F,MATCH($C1746,'Policy Characteristics'!$C:$C,0))),"",INDEX('Policy Characteristics'!F:F,MATCH($C1746,'Policy Characteristics'!$C:$C,0)))</f>
        <v>-0.9</v>
      </c>
      <c r="M1746" s="222">
        <f>IF(ISBLANK(INDEX('Policy Characteristics'!G:G,MATCH($C1746,'Policy Characteristics'!$C:$C,0))),"",INDEX('Policy Characteristics'!G:G,MATCH($C1746,'Policy Characteristics'!$C:$C,0)))</f>
        <v>0.9</v>
      </c>
      <c r="N1746" s="222">
        <f>IF(ISBLANK(INDEX('Policy Characteristics'!H:H,MATCH($C1746,'Policy Characteristics'!$C:$C,0))),"",INDEX('Policy Characteristics'!H:H,MATCH($C1746,'Policy Characteristics'!$C:$C,0)))</f>
        <v>0.01</v>
      </c>
      <c r="O1746" s="354" t="str">
        <f>IF(ISBLANK(INDEX('Policy Characteristics'!I:I,MATCH($C1746,'Policy Characteristics'!$C:$C,0))),"",INDEX('Policy Characteristics'!I:I,MATCH($C1746,'Policy Characteristics'!$C:$C,0)))</f>
        <v>% of BAU price</v>
      </c>
      <c r="P1746" s="354"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46" s="354" t="str">
        <f>IF(ISBLANK(INDEX('Policy Characteristics'!K:K,MATCH($C1746,'Policy Characteristics'!$C:$C,0))),"",INDEX('Policy Characteristics'!K:K,MATCH($C1746,'Policy Characteristics'!$C:$C,0)))</f>
        <v>fuels.html#fuel-taxes</v>
      </c>
      <c r="R1746" s="354" t="str">
        <f>IF(ISBLANK(INDEX('Policy Characteristics'!L:L,MATCH($C1746,'Policy Characteristics'!$C:$C,0))),"",INDEX('Policy Characteristics'!L:L,MATCH($C1746,'Policy Characteristics'!$C:$C,0)))</f>
        <v>fuel-taxes.html</v>
      </c>
    </row>
    <row r="1747" spans="1:18" s="354" customFormat="1" ht="19.899999999999999" customHeight="1">
      <c r="A1747" s="354" t="str">
        <f>IF(ISBLANK(INDEX('Policy Characteristics'!A:A,MATCH($C1747,'Policy Characteristics'!$C:$C,0))),"",INDEX('Policy Characteristics'!A:A,MATCH($C1747,'Policy Characteristics'!$C:$C,0)))</f>
        <v>Cross-Sector</v>
      </c>
      <c r="B1747" s="366" t="str">
        <f>IF(ISBLANK(INDEX('Policy Characteristics'!B:B,MATCH($C1747,'Policy Characteristics'!$C:$C,0))),"",INDEX('Policy Characteristics'!B:B,MATCH($C1747,'Policy Characteristics'!$C:$C,0)))</f>
        <v>Fuel Taxes or Subsidies</v>
      </c>
      <c r="C1747" s="242" t="str">
        <f t="shared" si="69"/>
        <v>Additional Fuel Tax or Subsidy Rate by Fuel</v>
      </c>
      <c r="D1747" s="348" t="s">
        <v>936</v>
      </c>
      <c r="E1747" s="253" t="s">
        <v>924</v>
      </c>
      <c r="F1747" s="348" t="s">
        <v>937</v>
      </c>
      <c r="G1747" s="253" t="s">
        <v>935</v>
      </c>
      <c r="H1747" s="18">
        <v>2317</v>
      </c>
      <c r="I1747" s="369" t="s">
        <v>680</v>
      </c>
      <c r="J1747" s="368" t="str">
        <f>IF(ISBLANK(INDEX('Policy Characteristics'!D:D,MATCH($C1747,'Policy Characteristics'!$C:$C,0))),"",INDEX('Policy Characteristics'!D:D,MATCH($C1747,'Policy Characteristics'!$C:$C,0)))</f>
        <v>Fuel Taxes or Subsidies</v>
      </c>
      <c r="K1747" s="354" t="str">
        <f>IF(ISBLANK(INDEX('Policy Characteristics'!E:E,MATCH($C1747,'Policy Characteristics'!$C:$C,0))),"",INDEX('Policy Characteristics'!E:E,MATCH($C1747,'Policy Characteristics'!$C:$C,0)))</f>
        <v>cross fuel tax</v>
      </c>
      <c r="L1747" s="222">
        <f>IF(ISBLANK(INDEX('Policy Characteristics'!F:F,MATCH($C1747,'Policy Characteristics'!$C:$C,0))),"",INDEX('Policy Characteristics'!F:F,MATCH($C1747,'Policy Characteristics'!$C:$C,0)))</f>
        <v>-0.9</v>
      </c>
      <c r="M1747" s="222">
        <f>IF(ISBLANK(INDEX('Policy Characteristics'!G:G,MATCH($C1747,'Policy Characteristics'!$C:$C,0))),"",INDEX('Policy Characteristics'!G:G,MATCH($C1747,'Policy Characteristics'!$C:$C,0)))</f>
        <v>0.9</v>
      </c>
      <c r="N1747" s="222">
        <f>IF(ISBLANK(INDEX('Policy Characteristics'!H:H,MATCH($C1747,'Policy Characteristics'!$C:$C,0))),"",INDEX('Policy Characteristics'!H:H,MATCH($C1747,'Policy Characteristics'!$C:$C,0)))</f>
        <v>0.01</v>
      </c>
      <c r="O1747" s="354" t="str">
        <f>IF(ISBLANK(INDEX('Policy Characteristics'!I:I,MATCH($C1747,'Policy Characteristics'!$C:$C,0))),"",INDEX('Policy Characteristics'!I:I,MATCH($C1747,'Policy Characteristics'!$C:$C,0)))</f>
        <v>% of BAU price</v>
      </c>
      <c r="P1747" s="354"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47" s="354" t="str">
        <f>IF(ISBLANK(INDEX('Policy Characteristics'!K:K,MATCH($C1747,'Policy Characteristics'!$C:$C,0))),"",INDEX('Policy Characteristics'!K:K,MATCH($C1747,'Policy Characteristics'!$C:$C,0)))</f>
        <v>fuels.html#fuel-taxes</v>
      </c>
      <c r="R1747" s="354" t="str">
        <f>IF(ISBLANK(INDEX('Policy Characteristics'!L:L,MATCH($C1747,'Policy Characteristics'!$C:$C,0))),"",INDEX('Policy Characteristics'!L:L,MATCH($C1747,'Policy Characteristics'!$C:$C,0)))</f>
        <v>fuel-taxes.html</v>
      </c>
    </row>
    <row r="1748" spans="1:18" s="354" customFormat="1" ht="19.899999999999999" customHeight="1">
      <c r="A1748" s="354" t="str">
        <f>IF(ISBLANK(INDEX('Policy Characteristics'!A:A,MATCH($C1748,'Policy Characteristics'!$C:$C,0))),"",INDEX('Policy Characteristics'!A:A,MATCH($C1748,'Policy Characteristics'!$C:$C,0)))</f>
        <v>Cross-Sector</v>
      </c>
      <c r="B1748" s="366" t="str">
        <f>IF(ISBLANK(INDEX('Policy Characteristics'!B:B,MATCH($C1748,'Policy Characteristics'!$C:$C,0))),"",INDEX('Policy Characteristics'!B:B,MATCH($C1748,'Policy Characteristics'!$C:$C,0)))</f>
        <v>Fuel Taxes or Subsidies</v>
      </c>
      <c r="C1748" s="242" t="str">
        <f t="shared" si="69"/>
        <v>Additional Fuel Tax or Subsidy Rate by Fuel</v>
      </c>
      <c r="D1748" s="348" t="s">
        <v>943</v>
      </c>
      <c r="E1748" s="253" t="s">
        <v>924</v>
      </c>
      <c r="F1748" s="348" t="s">
        <v>753</v>
      </c>
      <c r="G1748" s="253" t="s">
        <v>935</v>
      </c>
      <c r="H1748" s="18">
        <v>2318</v>
      </c>
      <c r="I1748" s="369" t="s">
        <v>680</v>
      </c>
      <c r="J1748" s="368" t="str">
        <f>IF(ISBLANK(INDEX('Policy Characteristics'!D:D,MATCH($C1748,'Policy Characteristics'!$C:$C,0))),"",INDEX('Policy Characteristics'!D:D,MATCH($C1748,'Policy Characteristics'!$C:$C,0)))</f>
        <v>Fuel Taxes or Subsidies</v>
      </c>
      <c r="K1748" s="354" t="str">
        <f>IF(ISBLANK(INDEX('Policy Characteristics'!E:E,MATCH($C1748,'Policy Characteristics'!$C:$C,0))),"",INDEX('Policy Characteristics'!E:E,MATCH($C1748,'Policy Characteristics'!$C:$C,0)))</f>
        <v>cross fuel tax</v>
      </c>
      <c r="L1748" s="222">
        <f>IF(ISBLANK(INDEX('Policy Characteristics'!F:F,MATCH($C1748,'Policy Characteristics'!$C:$C,0))),"",INDEX('Policy Characteristics'!F:F,MATCH($C1748,'Policy Characteristics'!$C:$C,0)))</f>
        <v>-0.9</v>
      </c>
      <c r="M1748" s="222">
        <f>IF(ISBLANK(INDEX('Policy Characteristics'!G:G,MATCH($C1748,'Policy Characteristics'!$C:$C,0))),"",INDEX('Policy Characteristics'!G:G,MATCH($C1748,'Policy Characteristics'!$C:$C,0)))</f>
        <v>0.9</v>
      </c>
      <c r="N1748" s="222">
        <f>IF(ISBLANK(INDEX('Policy Characteristics'!H:H,MATCH($C1748,'Policy Characteristics'!$C:$C,0))),"",INDEX('Policy Characteristics'!H:H,MATCH($C1748,'Policy Characteristics'!$C:$C,0)))</f>
        <v>0.01</v>
      </c>
      <c r="O1748" s="354" t="str">
        <f>IF(ISBLANK(INDEX('Policy Characteristics'!I:I,MATCH($C1748,'Policy Characteristics'!$C:$C,0))),"",INDEX('Policy Characteristics'!I:I,MATCH($C1748,'Policy Characteristics'!$C:$C,0)))</f>
        <v>% of BAU price</v>
      </c>
      <c r="P1748" s="354"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48" s="354" t="str">
        <f>IF(ISBLANK(INDEX('Policy Characteristics'!K:K,MATCH($C1748,'Policy Characteristics'!$C:$C,0))),"",INDEX('Policy Characteristics'!K:K,MATCH($C1748,'Policy Characteristics'!$C:$C,0)))</f>
        <v>fuels.html#fuel-taxes</v>
      </c>
      <c r="R1748" s="354" t="str">
        <f>IF(ISBLANK(INDEX('Policy Characteristics'!L:L,MATCH($C1748,'Policy Characteristics'!$C:$C,0))),"",INDEX('Policy Characteristics'!L:L,MATCH($C1748,'Policy Characteristics'!$C:$C,0)))</f>
        <v>fuel-taxes.html</v>
      </c>
    </row>
    <row r="1749" spans="1:18" s="354" customFormat="1" ht="19.899999999999999" customHeight="1">
      <c r="A1749" s="354" t="str">
        <f>IF(ISBLANK(INDEX('Policy Characteristics'!A:A,MATCH($C1749,'Policy Characteristics'!$C:$C,0))),"",INDEX('Policy Characteristics'!A:A,MATCH($C1749,'Policy Characteristics'!$C:$C,0)))</f>
        <v>Cross-Sector</v>
      </c>
      <c r="B1749" s="366" t="str">
        <f>IF(ISBLANK(INDEX('Policy Characteristics'!B:B,MATCH($C1749,'Policy Characteristics'!$C:$C,0))),"",INDEX('Policy Characteristics'!B:B,MATCH($C1749,'Policy Characteristics'!$C:$C,0)))</f>
        <v>Fuel Taxes or Subsidies</v>
      </c>
      <c r="C1749" s="242" t="str">
        <f t="shared" si="69"/>
        <v>Additional Fuel Tax or Subsidy Rate by Fuel</v>
      </c>
      <c r="D1749" s="348" t="s">
        <v>910</v>
      </c>
      <c r="E1749" s="253" t="s">
        <v>924</v>
      </c>
      <c r="F1749" s="348" t="s">
        <v>911</v>
      </c>
      <c r="G1749" s="253" t="s">
        <v>935</v>
      </c>
      <c r="H1749" s="18">
        <v>2319</v>
      </c>
      <c r="I1749" s="369" t="s">
        <v>680</v>
      </c>
      <c r="J1749" s="368" t="str">
        <f>IF(ISBLANK(INDEX('Policy Characteristics'!D:D,MATCH($C1749,'Policy Characteristics'!$C:$C,0))),"",INDEX('Policy Characteristics'!D:D,MATCH($C1749,'Policy Characteristics'!$C:$C,0)))</f>
        <v>Fuel Taxes or Subsidies</v>
      </c>
      <c r="K1749" s="354" t="str">
        <f>IF(ISBLANK(INDEX('Policy Characteristics'!E:E,MATCH($C1749,'Policy Characteristics'!$C:$C,0))),"",INDEX('Policy Characteristics'!E:E,MATCH($C1749,'Policy Characteristics'!$C:$C,0)))</f>
        <v>cross fuel tax</v>
      </c>
      <c r="L1749" s="222">
        <f>IF(ISBLANK(INDEX('Policy Characteristics'!F:F,MATCH($C1749,'Policy Characteristics'!$C:$C,0))),"",INDEX('Policy Characteristics'!F:F,MATCH($C1749,'Policy Characteristics'!$C:$C,0)))</f>
        <v>-0.9</v>
      </c>
      <c r="M1749" s="222">
        <f>IF(ISBLANK(INDEX('Policy Characteristics'!G:G,MATCH($C1749,'Policy Characteristics'!$C:$C,0))),"",INDEX('Policy Characteristics'!G:G,MATCH($C1749,'Policy Characteristics'!$C:$C,0)))</f>
        <v>0.9</v>
      </c>
      <c r="N1749" s="222">
        <f>IF(ISBLANK(INDEX('Policy Characteristics'!H:H,MATCH($C1749,'Policy Characteristics'!$C:$C,0))),"",INDEX('Policy Characteristics'!H:H,MATCH($C1749,'Policy Characteristics'!$C:$C,0)))</f>
        <v>0.01</v>
      </c>
      <c r="O1749" s="354" t="str">
        <f>IF(ISBLANK(INDEX('Policy Characteristics'!I:I,MATCH($C1749,'Policy Characteristics'!$C:$C,0))),"",INDEX('Policy Characteristics'!I:I,MATCH($C1749,'Policy Characteristics'!$C:$C,0)))</f>
        <v>% of BAU price</v>
      </c>
      <c r="P1749" s="354"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49" s="354" t="str">
        <f>IF(ISBLANK(INDEX('Policy Characteristics'!K:K,MATCH($C1749,'Policy Characteristics'!$C:$C,0))),"",INDEX('Policy Characteristics'!K:K,MATCH($C1749,'Policy Characteristics'!$C:$C,0)))</f>
        <v>fuels.html#fuel-taxes</v>
      </c>
      <c r="R1749" s="354" t="str">
        <f>IF(ISBLANK(INDEX('Policy Characteristics'!L:L,MATCH($C1749,'Policy Characteristics'!$C:$C,0))),"",INDEX('Policy Characteristics'!L:L,MATCH($C1749,'Policy Characteristics'!$C:$C,0)))</f>
        <v>fuel-taxes.html</v>
      </c>
    </row>
    <row r="1750" spans="1:18" s="354" customFormat="1" ht="19.899999999999999" customHeight="1">
      <c r="A1750" s="354" t="str">
        <f>IF(ISBLANK(INDEX('Policy Characteristics'!A:A,MATCH($C1750,'Policy Characteristics'!$C:$C,0))),"",INDEX('Policy Characteristics'!A:A,MATCH($C1750,'Policy Characteristics'!$C:$C,0)))</f>
        <v>Cross-Sector</v>
      </c>
      <c r="B1750" s="366" t="str">
        <f>IF(ISBLANK(INDEX('Policy Characteristics'!B:B,MATCH($C1750,'Policy Characteristics'!$C:$C,0))),"",INDEX('Policy Characteristics'!B:B,MATCH($C1750,'Policy Characteristics'!$C:$C,0)))</f>
        <v>Fuel Taxes or Subsidies</v>
      </c>
      <c r="C1750" s="242" t="str">
        <f t="shared" si="69"/>
        <v>Additional Fuel Tax or Subsidy Rate by Fuel</v>
      </c>
      <c r="D1750" s="348" t="s">
        <v>912</v>
      </c>
      <c r="E1750" s="253" t="s">
        <v>924</v>
      </c>
      <c r="F1750" s="348" t="s">
        <v>913</v>
      </c>
      <c r="G1750" s="253" t="s">
        <v>935</v>
      </c>
      <c r="H1750" s="18">
        <v>2320</v>
      </c>
      <c r="I1750" s="369" t="s">
        <v>680</v>
      </c>
      <c r="J1750" s="368" t="str">
        <f>IF(ISBLANK(INDEX('Policy Characteristics'!D:D,MATCH($C1750,'Policy Characteristics'!$C:$C,0))),"",INDEX('Policy Characteristics'!D:D,MATCH($C1750,'Policy Characteristics'!$C:$C,0)))</f>
        <v>Fuel Taxes or Subsidies</v>
      </c>
      <c r="K1750" s="354" t="str">
        <f>IF(ISBLANK(INDEX('Policy Characteristics'!E:E,MATCH($C1750,'Policy Characteristics'!$C:$C,0))),"",INDEX('Policy Characteristics'!E:E,MATCH($C1750,'Policy Characteristics'!$C:$C,0)))</f>
        <v>cross fuel tax</v>
      </c>
      <c r="L1750" s="222">
        <f>IF(ISBLANK(INDEX('Policy Characteristics'!F:F,MATCH($C1750,'Policy Characteristics'!$C:$C,0))),"",INDEX('Policy Characteristics'!F:F,MATCH($C1750,'Policy Characteristics'!$C:$C,0)))</f>
        <v>-0.9</v>
      </c>
      <c r="M1750" s="222">
        <f>IF(ISBLANK(INDEX('Policy Characteristics'!G:G,MATCH($C1750,'Policy Characteristics'!$C:$C,0))),"",INDEX('Policy Characteristics'!G:G,MATCH($C1750,'Policy Characteristics'!$C:$C,0)))</f>
        <v>0.9</v>
      </c>
      <c r="N1750" s="222">
        <f>IF(ISBLANK(INDEX('Policy Characteristics'!H:H,MATCH($C1750,'Policy Characteristics'!$C:$C,0))),"",INDEX('Policy Characteristics'!H:H,MATCH($C1750,'Policy Characteristics'!$C:$C,0)))</f>
        <v>0.01</v>
      </c>
      <c r="O1750" s="354" t="str">
        <f>IF(ISBLANK(INDEX('Policy Characteristics'!I:I,MATCH($C1750,'Policy Characteristics'!$C:$C,0))),"",INDEX('Policy Characteristics'!I:I,MATCH($C1750,'Policy Characteristics'!$C:$C,0)))</f>
        <v>% of BAU price</v>
      </c>
      <c r="P1750" s="354"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50" s="354" t="str">
        <f>IF(ISBLANK(INDEX('Policy Characteristics'!K:K,MATCH($C1750,'Policy Characteristics'!$C:$C,0))),"",INDEX('Policy Characteristics'!K:K,MATCH($C1750,'Policy Characteristics'!$C:$C,0)))</f>
        <v>fuels.html#fuel-taxes</v>
      </c>
      <c r="R1750" s="354" t="str">
        <f>IF(ISBLANK(INDEX('Policy Characteristics'!L:L,MATCH($C1750,'Policy Characteristics'!$C:$C,0))),"",INDEX('Policy Characteristics'!L:L,MATCH($C1750,'Policy Characteristics'!$C:$C,0)))</f>
        <v>fuel-taxes.html</v>
      </c>
    </row>
    <row r="1751" spans="1:18" s="354" customFormat="1" ht="19.899999999999999" customHeight="1">
      <c r="A1751" s="354" t="str">
        <f>IF(ISBLANK(INDEX('Policy Characteristics'!A:A,MATCH($C1751,'Policy Characteristics'!$C:$C,0))),"",INDEX('Policy Characteristics'!A:A,MATCH($C1751,'Policy Characteristics'!$C:$C,0)))</f>
        <v>Cross-Sector</v>
      </c>
      <c r="B1751" s="366" t="str">
        <f>IF(ISBLANK(INDEX('Policy Characteristics'!B:B,MATCH($C1751,'Policy Characteristics'!$C:$C,0))),"",INDEX('Policy Characteristics'!B:B,MATCH($C1751,'Policy Characteristics'!$C:$C,0)))</f>
        <v>Fuel Taxes or Subsidies</v>
      </c>
      <c r="C1751" s="242" t="str">
        <f t="shared" si="69"/>
        <v>Additional Fuel Tax or Subsidy Rate by Fuel</v>
      </c>
      <c r="D1751" s="348" t="s">
        <v>944</v>
      </c>
      <c r="E1751" s="253" t="s">
        <v>924</v>
      </c>
      <c r="F1751" s="348" t="s">
        <v>945</v>
      </c>
      <c r="G1751" s="253" t="s">
        <v>935</v>
      </c>
      <c r="H1751" s="18">
        <v>2321</v>
      </c>
      <c r="I1751" s="369" t="s">
        <v>680</v>
      </c>
      <c r="J1751" s="368" t="str">
        <f>IF(ISBLANK(INDEX('Policy Characteristics'!D:D,MATCH($C1751,'Policy Characteristics'!$C:$C,0))),"",INDEX('Policy Characteristics'!D:D,MATCH($C1751,'Policy Characteristics'!$C:$C,0)))</f>
        <v>Fuel Taxes or Subsidies</v>
      </c>
      <c r="K1751" s="354" t="str">
        <f>IF(ISBLANK(INDEX('Policy Characteristics'!E:E,MATCH($C1751,'Policy Characteristics'!$C:$C,0))),"",INDEX('Policy Characteristics'!E:E,MATCH($C1751,'Policy Characteristics'!$C:$C,0)))</f>
        <v>cross fuel tax</v>
      </c>
      <c r="L1751" s="222">
        <f>IF(ISBLANK(INDEX('Policy Characteristics'!F:F,MATCH($C1751,'Policy Characteristics'!$C:$C,0))),"",INDEX('Policy Characteristics'!F:F,MATCH($C1751,'Policy Characteristics'!$C:$C,0)))</f>
        <v>-0.9</v>
      </c>
      <c r="M1751" s="222">
        <f>IF(ISBLANK(INDEX('Policy Characteristics'!G:G,MATCH($C1751,'Policy Characteristics'!$C:$C,0))),"",INDEX('Policy Characteristics'!G:G,MATCH($C1751,'Policy Characteristics'!$C:$C,0)))</f>
        <v>0.9</v>
      </c>
      <c r="N1751" s="222">
        <f>IF(ISBLANK(INDEX('Policy Characteristics'!H:H,MATCH($C1751,'Policy Characteristics'!$C:$C,0))),"",INDEX('Policy Characteristics'!H:H,MATCH($C1751,'Policy Characteristics'!$C:$C,0)))</f>
        <v>0.01</v>
      </c>
      <c r="O1751" s="354" t="str">
        <f>IF(ISBLANK(INDEX('Policy Characteristics'!I:I,MATCH($C1751,'Policy Characteristics'!$C:$C,0))),"",INDEX('Policy Characteristics'!I:I,MATCH($C1751,'Policy Characteristics'!$C:$C,0)))</f>
        <v>% of BAU price</v>
      </c>
      <c r="P1751" s="354"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51" s="354" t="str">
        <f>IF(ISBLANK(INDEX('Policy Characteristics'!K:K,MATCH($C1751,'Policy Characteristics'!$C:$C,0))),"",INDEX('Policy Characteristics'!K:K,MATCH($C1751,'Policy Characteristics'!$C:$C,0)))</f>
        <v>fuels.html#fuel-taxes</v>
      </c>
      <c r="R1751" s="354" t="str">
        <f>IF(ISBLANK(INDEX('Policy Characteristics'!L:L,MATCH($C1751,'Policy Characteristics'!$C:$C,0))),"",INDEX('Policy Characteristics'!L:L,MATCH($C1751,'Policy Characteristics'!$C:$C,0)))</f>
        <v>fuel-taxes.html</v>
      </c>
    </row>
    <row r="1752" spans="1:18" s="354" customFormat="1" ht="19.899999999999999" customHeight="1">
      <c r="A1752" s="354" t="str">
        <f>IF(ISBLANK(INDEX('Policy Characteristics'!A:A,MATCH($C1752,'Policy Characteristics'!$C:$C,0))),"",INDEX('Policy Characteristics'!A:A,MATCH($C1752,'Policy Characteristics'!$C:$C,0)))</f>
        <v>Cross-Sector</v>
      </c>
      <c r="B1752" s="366" t="str">
        <f>IF(ISBLANK(INDEX('Policy Characteristics'!B:B,MATCH($C1752,'Policy Characteristics'!$C:$C,0))),"",INDEX('Policy Characteristics'!B:B,MATCH($C1752,'Policy Characteristics'!$C:$C,0)))</f>
        <v>Fuel Taxes or Subsidies</v>
      </c>
      <c r="C1752" s="242" t="str">
        <f t="shared" si="69"/>
        <v>Additional Fuel Tax or Subsidy Rate by Fuel</v>
      </c>
      <c r="D1752" s="348" t="s">
        <v>946</v>
      </c>
      <c r="E1752" s="253" t="s">
        <v>924</v>
      </c>
      <c r="F1752" s="348" t="s">
        <v>947</v>
      </c>
      <c r="G1752" s="253" t="s">
        <v>935</v>
      </c>
      <c r="H1752" s="18">
        <v>2322</v>
      </c>
      <c r="I1752" s="369" t="s">
        <v>680</v>
      </c>
      <c r="J1752" s="368" t="str">
        <f>IF(ISBLANK(INDEX('Policy Characteristics'!D:D,MATCH($C1752,'Policy Characteristics'!$C:$C,0))),"",INDEX('Policy Characteristics'!D:D,MATCH($C1752,'Policy Characteristics'!$C:$C,0)))</f>
        <v>Fuel Taxes or Subsidies</v>
      </c>
      <c r="K1752" s="354" t="str">
        <f>IF(ISBLANK(INDEX('Policy Characteristics'!E:E,MATCH($C1752,'Policy Characteristics'!$C:$C,0))),"",INDEX('Policy Characteristics'!E:E,MATCH($C1752,'Policy Characteristics'!$C:$C,0)))</f>
        <v>cross fuel tax</v>
      </c>
      <c r="L1752" s="222">
        <f>IF(ISBLANK(INDEX('Policy Characteristics'!F:F,MATCH($C1752,'Policy Characteristics'!$C:$C,0))),"",INDEX('Policy Characteristics'!F:F,MATCH($C1752,'Policy Characteristics'!$C:$C,0)))</f>
        <v>-0.9</v>
      </c>
      <c r="M1752" s="222">
        <f>IF(ISBLANK(INDEX('Policy Characteristics'!G:G,MATCH($C1752,'Policy Characteristics'!$C:$C,0))),"",INDEX('Policy Characteristics'!G:G,MATCH($C1752,'Policy Characteristics'!$C:$C,0)))</f>
        <v>0.9</v>
      </c>
      <c r="N1752" s="222">
        <f>IF(ISBLANK(INDEX('Policy Characteristics'!H:H,MATCH($C1752,'Policy Characteristics'!$C:$C,0))),"",INDEX('Policy Characteristics'!H:H,MATCH($C1752,'Policy Characteristics'!$C:$C,0)))</f>
        <v>0.01</v>
      </c>
      <c r="O1752" s="354" t="str">
        <f>IF(ISBLANK(INDEX('Policy Characteristics'!I:I,MATCH($C1752,'Policy Characteristics'!$C:$C,0))),"",INDEX('Policy Characteristics'!I:I,MATCH($C1752,'Policy Characteristics'!$C:$C,0)))</f>
        <v>% of BAU price</v>
      </c>
      <c r="P1752" s="354"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52" s="354" t="str">
        <f>IF(ISBLANK(INDEX('Policy Characteristics'!K:K,MATCH($C1752,'Policy Characteristics'!$C:$C,0))),"",INDEX('Policy Characteristics'!K:K,MATCH($C1752,'Policy Characteristics'!$C:$C,0)))</f>
        <v>fuels.html#fuel-taxes</v>
      </c>
      <c r="R1752" s="354" t="str">
        <f>IF(ISBLANK(INDEX('Policy Characteristics'!L:L,MATCH($C1752,'Policy Characteristics'!$C:$C,0))),"",INDEX('Policy Characteristics'!L:L,MATCH($C1752,'Policy Characteristics'!$C:$C,0)))</f>
        <v>fuel-taxes.html</v>
      </c>
    </row>
    <row r="1753" spans="1:18" ht="19.899999999999999" customHeight="1">
      <c r="A1753" s="354" t="str">
        <f>IF(ISBLANK(INDEX('Policy Characteristics'!A:A,MATCH($C1753,'Policy Characteristics'!$C:$C,0))),"",INDEX('Policy Characteristics'!A:A,MATCH($C1753,'Policy Characteristics'!$C:$C,0)))</f>
        <v>Cross-Sector</v>
      </c>
      <c r="B1753" s="366" t="str">
        <f>IF(ISBLANK(INDEX('Policy Characteristics'!B:B,MATCH($C1753,'Policy Characteristics'!$C:$C,0))),"",INDEX('Policy Characteristics'!B:B,MATCH($C1753,'Policy Characteristics'!$C:$C,0)))</f>
        <v>Fuel Taxes or Subsidies</v>
      </c>
      <c r="C1753" s="242" t="str">
        <f t="shared" si="69"/>
        <v>Additional Fuel Tax or Subsidy Rate by Fuel</v>
      </c>
      <c r="D1753" s="348" t="s">
        <v>914</v>
      </c>
      <c r="E1753" s="253" t="s">
        <v>924</v>
      </c>
      <c r="F1753" s="348" t="s">
        <v>915</v>
      </c>
      <c r="G1753" s="253" t="s">
        <v>935</v>
      </c>
      <c r="H1753" s="18">
        <v>2323</v>
      </c>
      <c r="I1753" s="369" t="s">
        <v>680</v>
      </c>
      <c r="J1753" s="368" t="str">
        <f>IF(ISBLANK(INDEX('Policy Characteristics'!D:D,MATCH($C1753,'Policy Characteristics'!$C:$C,0))),"",INDEX('Policy Characteristics'!D:D,MATCH($C1753,'Policy Characteristics'!$C:$C,0)))</f>
        <v>Fuel Taxes or Subsidies</v>
      </c>
      <c r="K1753" s="354" t="str">
        <f>IF(ISBLANK(INDEX('Policy Characteristics'!E:E,MATCH($C1753,'Policy Characteristics'!$C:$C,0))),"",INDEX('Policy Characteristics'!E:E,MATCH($C1753,'Policy Characteristics'!$C:$C,0)))</f>
        <v>cross fuel tax</v>
      </c>
      <c r="L1753" s="222">
        <f>IF(ISBLANK(INDEX('Policy Characteristics'!F:F,MATCH($C1753,'Policy Characteristics'!$C:$C,0))),"",INDEX('Policy Characteristics'!F:F,MATCH($C1753,'Policy Characteristics'!$C:$C,0)))</f>
        <v>-0.9</v>
      </c>
      <c r="M1753" s="222">
        <f>IF(ISBLANK(INDEX('Policy Characteristics'!G:G,MATCH($C1753,'Policy Characteristics'!$C:$C,0))),"",INDEX('Policy Characteristics'!G:G,MATCH($C1753,'Policy Characteristics'!$C:$C,0)))</f>
        <v>0.9</v>
      </c>
      <c r="N1753" s="222">
        <f>IF(ISBLANK(INDEX('Policy Characteristics'!H:H,MATCH($C1753,'Policy Characteristics'!$C:$C,0))),"",INDEX('Policy Characteristics'!H:H,MATCH($C1753,'Policy Characteristics'!$C:$C,0)))</f>
        <v>0.01</v>
      </c>
      <c r="O1753" s="354" t="str">
        <f>IF(ISBLANK(INDEX('Policy Characteristics'!I:I,MATCH($C1753,'Policy Characteristics'!$C:$C,0))),"",INDEX('Policy Characteristics'!I:I,MATCH($C1753,'Policy Characteristics'!$C:$C,0)))</f>
        <v>% of BAU price</v>
      </c>
      <c r="P1753" s="354"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53" s="354" t="str">
        <f>IF(ISBLANK(INDEX('Policy Characteristics'!K:K,MATCH($C1753,'Policy Characteristics'!$C:$C,0))),"",INDEX('Policy Characteristics'!K:K,MATCH($C1753,'Policy Characteristics'!$C:$C,0)))</f>
        <v>fuels.html#fuel-taxes</v>
      </c>
      <c r="R1753" s="354" t="str">
        <f>IF(ISBLANK(INDEX('Policy Characteristics'!L:L,MATCH($C1753,'Policy Characteristics'!$C:$C,0))),"",INDEX('Policy Characteristics'!L:L,MATCH($C1753,'Policy Characteristics'!$C:$C,0)))</f>
        <v>fuel-taxes.html</v>
      </c>
    </row>
    <row r="1754" spans="1:18" ht="19.899999999999999" customHeight="1">
      <c r="A1754" s="354" t="str">
        <f>IF(ISBLANK(INDEX('Policy Characteristics'!A:A,MATCH($C1754,'Policy Characteristics'!$C:$C,0))),"",INDEX('Policy Characteristics'!A:A,MATCH($C1754,'Policy Characteristics'!$C:$C,0)))</f>
        <v>Cross-Sector</v>
      </c>
      <c r="B1754" s="366" t="str">
        <f>IF(ISBLANK(INDEX('Policy Characteristics'!B:B,MATCH($C1754,'Policy Characteristics'!$C:$C,0))),"",INDEX('Policy Characteristics'!B:B,MATCH($C1754,'Policy Characteristics'!$C:$C,0)))</f>
        <v>Fuel Taxes or Subsidies</v>
      </c>
      <c r="C1754" s="242" t="str">
        <f t="shared" si="69"/>
        <v>Additional Fuel Tax or Subsidy Rate by Fuel</v>
      </c>
      <c r="D1754" s="348" t="s">
        <v>948</v>
      </c>
      <c r="E1754" s="253" t="s">
        <v>924</v>
      </c>
      <c r="F1754" s="348" t="s">
        <v>949</v>
      </c>
      <c r="G1754" s="253" t="s">
        <v>935</v>
      </c>
      <c r="H1754" s="18">
        <v>2324</v>
      </c>
      <c r="I1754" s="369" t="s">
        <v>680</v>
      </c>
      <c r="J1754" s="368" t="str">
        <f>IF(ISBLANK(INDEX('Policy Characteristics'!D:D,MATCH($C1754,'Policy Characteristics'!$C:$C,0))),"",INDEX('Policy Characteristics'!D:D,MATCH($C1754,'Policy Characteristics'!$C:$C,0)))</f>
        <v>Fuel Taxes or Subsidies</v>
      </c>
      <c r="K1754" s="354" t="str">
        <f>IF(ISBLANK(INDEX('Policy Characteristics'!E:E,MATCH($C1754,'Policy Characteristics'!$C:$C,0))),"",INDEX('Policy Characteristics'!E:E,MATCH($C1754,'Policy Characteristics'!$C:$C,0)))</f>
        <v>cross fuel tax</v>
      </c>
      <c r="L1754" s="222">
        <f>IF(ISBLANK(INDEX('Policy Characteristics'!F:F,MATCH($C1754,'Policy Characteristics'!$C:$C,0))),"",INDEX('Policy Characteristics'!F:F,MATCH($C1754,'Policy Characteristics'!$C:$C,0)))</f>
        <v>-0.9</v>
      </c>
      <c r="M1754" s="222">
        <f>IF(ISBLANK(INDEX('Policy Characteristics'!G:G,MATCH($C1754,'Policy Characteristics'!$C:$C,0))),"",INDEX('Policy Characteristics'!G:G,MATCH($C1754,'Policy Characteristics'!$C:$C,0)))</f>
        <v>0.9</v>
      </c>
      <c r="N1754" s="222">
        <f>IF(ISBLANK(INDEX('Policy Characteristics'!H:H,MATCH($C1754,'Policy Characteristics'!$C:$C,0))),"",INDEX('Policy Characteristics'!H:H,MATCH($C1754,'Policy Characteristics'!$C:$C,0)))</f>
        <v>0.01</v>
      </c>
      <c r="O1754" s="354" t="str">
        <f>IF(ISBLANK(INDEX('Policy Characteristics'!I:I,MATCH($C1754,'Policy Characteristics'!$C:$C,0))),"",INDEX('Policy Characteristics'!I:I,MATCH($C1754,'Policy Characteristics'!$C:$C,0)))</f>
        <v>% of BAU price</v>
      </c>
      <c r="P1754" s="354"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54" s="354" t="str">
        <f>IF(ISBLANK(INDEX('Policy Characteristics'!K:K,MATCH($C1754,'Policy Characteristics'!$C:$C,0))),"",INDEX('Policy Characteristics'!K:K,MATCH($C1754,'Policy Characteristics'!$C:$C,0)))</f>
        <v>fuels.html#fuel-taxes</v>
      </c>
      <c r="R1754" s="354" t="str">
        <f>IF(ISBLANK(INDEX('Policy Characteristics'!L:L,MATCH($C1754,'Policy Characteristics'!$C:$C,0))),"",INDEX('Policy Characteristics'!L:L,MATCH($C1754,'Policy Characteristics'!$C:$C,0)))</f>
        <v>fuel-taxes.html</v>
      </c>
    </row>
    <row r="1755" spans="1:18" ht="19.899999999999999" customHeight="1">
      <c r="A1755" s="354" t="str">
        <f>IF(ISBLANK(INDEX('Policy Characteristics'!A:A,MATCH($C1755,'Policy Characteristics'!$C:$C,0))),"",INDEX('Policy Characteristics'!A:A,MATCH($C1755,'Policy Characteristics'!$C:$C,0)))</f>
        <v>Cross-Sector</v>
      </c>
      <c r="B1755" s="366" t="str">
        <f>IF(ISBLANK(INDEX('Policy Characteristics'!B:B,MATCH($C1755,'Policy Characteristics'!$C:$C,0))),"",INDEX('Policy Characteristics'!B:B,MATCH($C1755,'Policy Characteristics'!$C:$C,0)))</f>
        <v>Fuel Taxes or Subsidies</v>
      </c>
      <c r="C1755" s="242" t="str">
        <f t="shared" si="69"/>
        <v>Additional Fuel Tax or Subsidy Rate by Fuel</v>
      </c>
      <c r="D1755" s="348" t="s">
        <v>916</v>
      </c>
      <c r="E1755" s="253" t="s">
        <v>924</v>
      </c>
      <c r="F1755" s="348" t="s">
        <v>761</v>
      </c>
      <c r="G1755" s="253" t="s">
        <v>935</v>
      </c>
      <c r="H1755" s="18">
        <v>2325</v>
      </c>
      <c r="I1755" s="369" t="s">
        <v>680</v>
      </c>
      <c r="J1755" s="368" t="str">
        <f>IF(ISBLANK(INDEX('Policy Characteristics'!D:D,MATCH($C1755,'Policy Characteristics'!$C:$C,0))),"",INDEX('Policy Characteristics'!D:D,MATCH($C1755,'Policy Characteristics'!$C:$C,0)))</f>
        <v>Fuel Taxes or Subsidies</v>
      </c>
      <c r="K1755" s="354" t="str">
        <f>IF(ISBLANK(INDEX('Policy Characteristics'!E:E,MATCH($C1755,'Policy Characteristics'!$C:$C,0))),"",INDEX('Policy Characteristics'!E:E,MATCH($C1755,'Policy Characteristics'!$C:$C,0)))</f>
        <v>cross fuel tax</v>
      </c>
      <c r="L1755" s="222">
        <f>IF(ISBLANK(INDEX('Policy Characteristics'!F:F,MATCH($C1755,'Policy Characteristics'!$C:$C,0))),"",INDEX('Policy Characteristics'!F:F,MATCH($C1755,'Policy Characteristics'!$C:$C,0)))</f>
        <v>-0.9</v>
      </c>
      <c r="M1755" s="222">
        <f>IF(ISBLANK(INDEX('Policy Characteristics'!G:G,MATCH($C1755,'Policy Characteristics'!$C:$C,0))),"",INDEX('Policy Characteristics'!G:G,MATCH($C1755,'Policy Characteristics'!$C:$C,0)))</f>
        <v>0.9</v>
      </c>
      <c r="N1755" s="222">
        <f>IF(ISBLANK(INDEX('Policy Characteristics'!H:H,MATCH($C1755,'Policy Characteristics'!$C:$C,0))),"",INDEX('Policy Characteristics'!H:H,MATCH($C1755,'Policy Characteristics'!$C:$C,0)))</f>
        <v>0.01</v>
      </c>
      <c r="O1755" s="354" t="str">
        <f>IF(ISBLANK(INDEX('Policy Characteristics'!I:I,MATCH($C1755,'Policy Characteristics'!$C:$C,0))),"",INDEX('Policy Characteristics'!I:I,MATCH($C1755,'Policy Characteristics'!$C:$C,0)))</f>
        <v>% of BAU price</v>
      </c>
      <c r="P1755" s="354"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55" s="354" t="str">
        <f>IF(ISBLANK(INDEX('Policy Characteristics'!K:K,MATCH($C1755,'Policy Characteristics'!$C:$C,0))),"",INDEX('Policy Characteristics'!K:K,MATCH($C1755,'Policy Characteristics'!$C:$C,0)))</f>
        <v>fuels.html#fuel-taxes</v>
      </c>
      <c r="R1755" s="354" t="str">
        <f>IF(ISBLANK(INDEX('Policy Characteristics'!L:L,MATCH($C1755,'Policy Characteristics'!$C:$C,0))),"",INDEX('Policy Characteristics'!L:L,MATCH($C1755,'Policy Characteristics'!$C:$C,0)))</f>
        <v>fuel-taxes.html</v>
      </c>
    </row>
    <row r="1756" spans="1:18" ht="19.899999999999999" customHeight="1">
      <c r="A1756" s="354" t="str">
        <f>IF(ISBLANK(INDEX('Policy Characteristics'!A:A,MATCH($C1756,'Policy Characteristics'!$C:$C,0))),"",INDEX('Policy Characteristics'!A:A,MATCH($C1756,'Policy Characteristics'!$C:$C,0)))</f>
        <v>Cross-Sector</v>
      </c>
      <c r="B1756" s="366" t="str">
        <f>IF(ISBLANK(INDEX('Policy Characteristics'!B:B,MATCH($C1756,'Policy Characteristics'!$C:$C,0))),"",INDEX('Policy Characteristics'!B:B,MATCH($C1756,'Policy Characteristics'!$C:$C,0)))</f>
        <v>Fuel Taxes or Subsidies</v>
      </c>
      <c r="C1756" s="242" t="str">
        <f t="shared" si="69"/>
        <v>Additional Fuel Tax or Subsidy Rate by Fuel</v>
      </c>
      <c r="D1756" s="348" t="s">
        <v>917</v>
      </c>
      <c r="E1756" s="253" t="s">
        <v>924</v>
      </c>
      <c r="F1756" s="348" t="s">
        <v>765</v>
      </c>
      <c r="G1756" s="253" t="s">
        <v>935</v>
      </c>
      <c r="H1756" s="18">
        <v>2326</v>
      </c>
      <c r="I1756" s="369" t="s">
        <v>680</v>
      </c>
      <c r="J1756" s="368" t="str">
        <f>IF(ISBLANK(INDEX('Policy Characteristics'!D:D,MATCH($C1756,'Policy Characteristics'!$C:$C,0))),"",INDEX('Policy Characteristics'!D:D,MATCH($C1756,'Policy Characteristics'!$C:$C,0)))</f>
        <v>Fuel Taxes or Subsidies</v>
      </c>
      <c r="K1756" s="354" t="str">
        <f>IF(ISBLANK(INDEX('Policy Characteristics'!E:E,MATCH($C1756,'Policy Characteristics'!$C:$C,0))),"",INDEX('Policy Characteristics'!E:E,MATCH($C1756,'Policy Characteristics'!$C:$C,0)))</f>
        <v>cross fuel tax</v>
      </c>
      <c r="L1756" s="222">
        <f>IF(ISBLANK(INDEX('Policy Characteristics'!F:F,MATCH($C1756,'Policy Characteristics'!$C:$C,0))),"",INDEX('Policy Characteristics'!F:F,MATCH($C1756,'Policy Characteristics'!$C:$C,0)))</f>
        <v>-0.9</v>
      </c>
      <c r="M1756" s="222">
        <f>IF(ISBLANK(INDEX('Policy Characteristics'!G:G,MATCH($C1756,'Policy Characteristics'!$C:$C,0))),"",INDEX('Policy Characteristics'!G:G,MATCH($C1756,'Policy Characteristics'!$C:$C,0)))</f>
        <v>0.9</v>
      </c>
      <c r="N1756" s="222">
        <f>IF(ISBLANK(INDEX('Policy Characteristics'!H:H,MATCH($C1756,'Policy Characteristics'!$C:$C,0))),"",INDEX('Policy Characteristics'!H:H,MATCH($C1756,'Policy Characteristics'!$C:$C,0)))</f>
        <v>0.01</v>
      </c>
      <c r="O1756" s="354" t="str">
        <f>IF(ISBLANK(INDEX('Policy Characteristics'!I:I,MATCH($C1756,'Policy Characteristics'!$C:$C,0))),"",INDEX('Policy Characteristics'!I:I,MATCH($C1756,'Policy Characteristics'!$C:$C,0)))</f>
        <v>% of BAU price</v>
      </c>
      <c r="P1756" s="354"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56" s="354" t="str">
        <f>IF(ISBLANK(INDEX('Policy Characteristics'!K:K,MATCH($C1756,'Policy Characteristics'!$C:$C,0))),"",INDEX('Policy Characteristics'!K:K,MATCH($C1756,'Policy Characteristics'!$C:$C,0)))</f>
        <v>fuels.html#fuel-taxes</v>
      </c>
      <c r="R1756" s="354" t="str">
        <f>IF(ISBLANK(INDEX('Policy Characteristics'!L:L,MATCH($C1756,'Policy Characteristics'!$C:$C,0))),"",INDEX('Policy Characteristics'!L:L,MATCH($C1756,'Policy Characteristics'!$C:$C,0)))</f>
        <v>fuel-taxes.html</v>
      </c>
    </row>
    <row r="1757" spans="1:18" ht="19.899999999999999" customHeight="1">
      <c r="A1757" s="354" t="str">
        <f>IF(ISBLANK(INDEX('Policy Characteristics'!A:A,MATCH($C1757,'Policy Characteristics'!$C:$C,0))),"",INDEX('Policy Characteristics'!A:A,MATCH($C1757,'Policy Characteristics'!$C:$C,0)))</f>
        <v>Cross-Sector</v>
      </c>
      <c r="B1757" s="366" t="str">
        <f>IF(ISBLANK(INDEX('Policy Characteristics'!B:B,MATCH($C1757,'Policy Characteristics'!$C:$C,0))),"",INDEX('Policy Characteristics'!B:B,MATCH($C1757,'Policy Characteristics'!$C:$C,0)))</f>
        <v>Fuel Taxes or Subsidies</v>
      </c>
      <c r="C1757" s="242" t="str">
        <f t="shared" si="69"/>
        <v>Additional Fuel Tax or Subsidy Rate by Fuel</v>
      </c>
      <c r="D1757" s="348" t="s">
        <v>918</v>
      </c>
      <c r="E1757" s="253" t="s">
        <v>924</v>
      </c>
      <c r="F1757" s="348" t="s">
        <v>919</v>
      </c>
      <c r="G1757" s="253" t="s">
        <v>935</v>
      </c>
      <c r="H1757" s="18">
        <v>2327</v>
      </c>
      <c r="I1757" s="369" t="s">
        <v>680</v>
      </c>
      <c r="J1757" s="368" t="str">
        <f>IF(ISBLANK(INDEX('Policy Characteristics'!D:D,MATCH($C1757,'Policy Characteristics'!$C:$C,0))),"",INDEX('Policy Characteristics'!D:D,MATCH($C1757,'Policy Characteristics'!$C:$C,0)))</f>
        <v>Fuel Taxes or Subsidies</v>
      </c>
      <c r="K1757" s="354" t="str">
        <f>IF(ISBLANK(INDEX('Policy Characteristics'!E:E,MATCH($C1757,'Policy Characteristics'!$C:$C,0))),"",INDEX('Policy Characteristics'!E:E,MATCH($C1757,'Policy Characteristics'!$C:$C,0)))</f>
        <v>cross fuel tax</v>
      </c>
      <c r="L1757" s="222">
        <f>IF(ISBLANK(INDEX('Policy Characteristics'!F:F,MATCH($C1757,'Policy Characteristics'!$C:$C,0))),"",INDEX('Policy Characteristics'!F:F,MATCH($C1757,'Policy Characteristics'!$C:$C,0)))</f>
        <v>-0.9</v>
      </c>
      <c r="M1757" s="222">
        <f>IF(ISBLANK(INDEX('Policy Characteristics'!G:G,MATCH($C1757,'Policy Characteristics'!$C:$C,0))),"",INDEX('Policy Characteristics'!G:G,MATCH($C1757,'Policy Characteristics'!$C:$C,0)))</f>
        <v>0.9</v>
      </c>
      <c r="N1757" s="222">
        <f>IF(ISBLANK(INDEX('Policy Characteristics'!H:H,MATCH($C1757,'Policy Characteristics'!$C:$C,0))),"",INDEX('Policy Characteristics'!H:H,MATCH($C1757,'Policy Characteristics'!$C:$C,0)))</f>
        <v>0.01</v>
      </c>
      <c r="O1757" s="354" t="str">
        <f>IF(ISBLANK(INDEX('Policy Characteristics'!I:I,MATCH($C1757,'Policy Characteristics'!$C:$C,0))),"",INDEX('Policy Characteristics'!I:I,MATCH($C1757,'Policy Characteristics'!$C:$C,0)))</f>
        <v>% of BAU price</v>
      </c>
      <c r="P1757" s="354"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57" s="354" t="str">
        <f>IF(ISBLANK(INDEX('Policy Characteristics'!K:K,MATCH($C1757,'Policy Characteristics'!$C:$C,0))),"",INDEX('Policy Characteristics'!K:K,MATCH($C1757,'Policy Characteristics'!$C:$C,0)))</f>
        <v>fuels.html#fuel-taxes</v>
      </c>
      <c r="R1757" s="354" t="str">
        <f>IF(ISBLANK(INDEX('Policy Characteristics'!L:L,MATCH($C1757,'Policy Characteristics'!$C:$C,0))),"",INDEX('Policy Characteristics'!L:L,MATCH($C1757,'Policy Characteristics'!$C:$C,0)))</f>
        <v>fuel-taxes.html</v>
      </c>
    </row>
    <row r="1758" spans="1:18" ht="19.899999999999999" customHeight="1">
      <c r="A1758" s="354" t="str">
        <f>IF(ISBLANK(INDEX('Policy Characteristics'!A:A,MATCH($C1758,'Policy Characteristics'!$C:$C,0))),"",INDEX('Policy Characteristics'!A:A,MATCH($C1758,'Policy Characteristics'!$C:$C,0)))</f>
        <v>Cross-Sector</v>
      </c>
      <c r="B1758" s="366" t="str">
        <f>IF(ISBLANK(INDEX('Policy Characteristics'!B:B,MATCH($C1758,'Policy Characteristics'!$C:$C,0))),"",INDEX('Policy Characteristics'!B:B,MATCH($C1758,'Policy Characteristics'!$C:$C,0)))</f>
        <v>Fuel Taxes or Subsidies</v>
      </c>
      <c r="C1758" s="242" t="str">
        <f t="shared" si="69"/>
        <v>Additional Fuel Tax or Subsidy Rate by Fuel</v>
      </c>
      <c r="D1758" s="348" t="s">
        <v>920</v>
      </c>
      <c r="E1758" s="253" t="s">
        <v>924</v>
      </c>
      <c r="F1758" s="348" t="s">
        <v>921</v>
      </c>
      <c r="G1758" s="253" t="s">
        <v>935</v>
      </c>
      <c r="H1758" s="18">
        <v>2328</v>
      </c>
      <c r="I1758" s="369" t="s">
        <v>680</v>
      </c>
      <c r="J1758" s="368" t="str">
        <f>IF(ISBLANK(INDEX('Policy Characteristics'!D:D,MATCH($C1758,'Policy Characteristics'!$C:$C,0))),"",INDEX('Policy Characteristics'!D:D,MATCH($C1758,'Policy Characteristics'!$C:$C,0)))</f>
        <v>Fuel Taxes or Subsidies</v>
      </c>
      <c r="K1758" s="354" t="str">
        <f>IF(ISBLANK(INDEX('Policy Characteristics'!E:E,MATCH($C1758,'Policy Characteristics'!$C:$C,0))),"",INDEX('Policy Characteristics'!E:E,MATCH($C1758,'Policy Characteristics'!$C:$C,0)))</f>
        <v>cross fuel tax</v>
      </c>
      <c r="L1758" s="222">
        <f>IF(ISBLANK(INDEX('Policy Characteristics'!F:F,MATCH($C1758,'Policy Characteristics'!$C:$C,0))),"",INDEX('Policy Characteristics'!F:F,MATCH($C1758,'Policy Characteristics'!$C:$C,0)))</f>
        <v>-0.9</v>
      </c>
      <c r="M1758" s="222">
        <f>IF(ISBLANK(INDEX('Policy Characteristics'!G:G,MATCH($C1758,'Policy Characteristics'!$C:$C,0))),"",INDEX('Policy Characteristics'!G:G,MATCH($C1758,'Policy Characteristics'!$C:$C,0)))</f>
        <v>0.9</v>
      </c>
      <c r="N1758" s="222">
        <f>IF(ISBLANK(INDEX('Policy Characteristics'!H:H,MATCH($C1758,'Policy Characteristics'!$C:$C,0))),"",INDEX('Policy Characteristics'!H:H,MATCH($C1758,'Policy Characteristics'!$C:$C,0)))</f>
        <v>0.01</v>
      </c>
      <c r="O1758" s="354" t="str">
        <f>IF(ISBLANK(INDEX('Policy Characteristics'!I:I,MATCH($C1758,'Policy Characteristics'!$C:$C,0))),"",INDEX('Policy Characteristics'!I:I,MATCH($C1758,'Policy Characteristics'!$C:$C,0)))</f>
        <v>% of BAU price</v>
      </c>
      <c r="P1758" s="354"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58" s="354" t="str">
        <f>IF(ISBLANK(INDEX('Policy Characteristics'!K:K,MATCH($C1758,'Policy Characteristics'!$C:$C,0))),"",INDEX('Policy Characteristics'!K:K,MATCH($C1758,'Policy Characteristics'!$C:$C,0)))</f>
        <v>fuels.html#fuel-taxes</v>
      </c>
      <c r="R1758" s="354" t="str">
        <f>IF(ISBLANK(INDEX('Policy Characteristics'!L:L,MATCH($C1758,'Policy Characteristics'!$C:$C,0))),"",INDEX('Policy Characteristics'!L:L,MATCH($C1758,'Policy Characteristics'!$C:$C,0)))</f>
        <v>fuel-taxes.html</v>
      </c>
    </row>
    <row r="1759" spans="1:18" ht="19.899999999999999" customHeight="1">
      <c r="A1759" s="354" t="str">
        <f>IF(ISBLANK(INDEX('Policy Characteristics'!A:A,MATCH($C1759,'Policy Characteristics'!$C:$C,0))),"",INDEX('Policy Characteristics'!A:A,MATCH($C1759,'Policy Characteristics'!$C:$C,0)))</f>
        <v>Cross-Sector</v>
      </c>
      <c r="B1759" s="366" t="str">
        <f>IF(ISBLANK(INDEX('Policy Characteristics'!B:B,MATCH($C1759,'Policy Characteristics'!$C:$C,0))),"",INDEX('Policy Characteristics'!B:B,MATCH($C1759,'Policy Characteristics'!$C:$C,0)))</f>
        <v>Fuel Taxes or Subsidies</v>
      </c>
      <c r="C1759" s="242" t="str">
        <f t="shared" si="69"/>
        <v>Additional Fuel Tax or Subsidy Rate by Fuel</v>
      </c>
      <c r="D1759" s="348" t="s">
        <v>951</v>
      </c>
      <c r="E1759" s="253" t="s">
        <v>924</v>
      </c>
      <c r="F1759" s="348" t="s">
        <v>769</v>
      </c>
      <c r="G1759" s="253" t="s">
        <v>935</v>
      </c>
      <c r="H1759" s="18">
        <v>2329</v>
      </c>
      <c r="I1759" s="369" t="s">
        <v>680</v>
      </c>
      <c r="J1759" s="368" t="str">
        <f>IF(ISBLANK(INDEX('Policy Characteristics'!D:D,MATCH($C1759,'Policy Characteristics'!$C:$C,0))),"",INDEX('Policy Characteristics'!D:D,MATCH($C1759,'Policy Characteristics'!$C:$C,0)))</f>
        <v>Fuel Taxes or Subsidies</v>
      </c>
      <c r="K1759" s="354" t="str">
        <f>IF(ISBLANK(INDEX('Policy Characteristics'!E:E,MATCH($C1759,'Policy Characteristics'!$C:$C,0))),"",INDEX('Policy Characteristics'!E:E,MATCH($C1759,'Policy Characteristics'!$C:$C,0)))</f>
        <v>cross fuel tax</v>
      </c>
      <c r="L1759" s="222">
        <f>IF(ISBLANK(INDEX('Policy Characteristics'!F:F,MATCH($C1759,'Policy Characteristics'!$C:$C,0))),"",INDEX('Policy Characteristics'!F:F,MATCH($C1759,'Policy Characteristics'!$C:$C,0)))</f>
        <v>-0.9</v>
      </c>
      <c r="M1759" s="222">
        <f>IF(ISBLANK(INDEX('Policy Characteristics'!G:G,MATCH($C1759,'Policy Characteristics'!$C:$C,0))),"",INDEX('Policy Characteristics'!G:G,MATCH($C1759,'Policy Characteristics'!$C:$C,0)))</f>
        <v>0.9</v>
      </c>
      <c r="N1759" s="222">
        <f>IF(ISBLANK(INDEX('Policy Characteristics'!H:H,MATCH($C1759,'Policy Characteristics'!$C:$C,0))),"",INDEX('Policy Characteristics'!H:H,MATCH($C1759,'Policy Characteristics'!$C:$C,0)))</f>
        <v>0.01</v>
      </c>
      <c r="O1759" s="354" t="str">
        <f>IF(ISBLANK(INDEX('Policy Characteristics'!I:I,MATCH($C1759,'Policy Characteristics'!$C:$C,0))),"",INDEX('Policy Characteristics'!I:I,MATCH($C1759,'Policy Characteristics'!$C:$C,0)))</f>
        <v>% of BAU price</v>
      </c>
      <c r="P1759" s="354"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59" s="354" t="str">
        <f>IF(ISBLANK(INDEX('Policy Characteristics'!K:K,MATCH($C1759,'Policy Characteristics'!$C:$C,0))),"",INDEX('Policy Characteristics'!K:K,MATCH($C1759,'Policy Characteristics'!$C:$C,0)))</f>
        <v>fuels.html#fuel-taxes</v>
      </c>
      <c r="R1759" s="354" t="str">
        <f>IF(ISBLANK(INDEX('Policy Characteristics'!L:L,MATCH($C1759,'Policy Characteristics'!$C:$C,0))),"",INDEX('Policy Characteristics'!L:L,MATCH($C1759,'Policy Characteristics'!$C:$C,0)))</f>
        <v>fuel-taxes.html</v>
      </c>
    </row>
    <row r="1760" spans="1:18" ht="19.899999999999999" customHeight="1">
      <c r="A1760" s="354" t="str">
        <f>IF(ISBLANK(INDEX('Policy Characteristics'!A:A,MATCH($C1760,'Policy Characteristics'!$C:$C,0))),"",INDEX('Policy Characteristics'!A:A,MATCH($C1760,'Policy Characteristics'!$C:$C,0)))</f>
        <v>Cross-Sector</v>
      </c>
      <c r="B1760" s="366" t="str">
        <f>IF(ISBLANK(INDEX('Policy Characteristics'!B:B,MATCH($C1760,'Policy Characteristics'!$C:$C,0))),"",INDEX('Policy Characteristics'!B:B,MATCH($C1760,'Policy Characteristics'!$C:$C,0)))</f>
        <v>Fuel Taxes or Subsidies</v>
      </c>
      <c r="C1760" s="242" t="str">
        <f t="shared" si="69"/>
        <v>Additional Fuel Tax or Subsidy Rate by Fuel</v>
      </c>
      <c r="D1760" s="348" t="s">
        <v>952</v>
      </c>
      <c r="E1760" s="253" t="s">
        <v>924</v>
      </c>
      <c r="F1760" s="348" t="s">
        <v>953</v>
      </c>
      <c r="G1760" s="253" t="s">
        <v>935</v>
      </c>
      <c r="H1760" s="18">
        <v>2330</v>
      </c>
      <c r="I1760" s="369" t="s">
        <v>670</v>
      </c>
      <c r="J1760" s="368" t="str">
        <f>IF(ISBLANK(INDEX('Policy Characteristics'!D:D,MATCH($C1760,'Policy Characteristics'!$C:$C,0))),"",INDEX('Policy Characteristics'!D:D,MATCH($C1760,'Policy Characteristics'!$C:$C,0)))</f>
        <v>Fuel Taxes or Subsidies</v>
      </c>
      <c r="K1760" s="354" t="str">
        <f>IF(ISBLANK(INDEX('Policy Characteristics'!E:E,MATCH($C1760,'Policy Characteristics'!$C:$C,0))),"",INDEX('Policy Characteristics'!E:E,MATCH($C1760,'Policy Characteristics'!$C:$C,0)))</f>
        <v>cross fuel tax</v>
      </c>
      <c r="L1760" s="222">
        <f>IF(ISBLANK(INDEX('Policy Characteristics'!F:F,MATCH($C1760,'Policy Characteristics'!$C:$C,0))),"",INDEX('Policy Characteristics'!F:F,MATCH($C1760,'Policy Characteristics'!$C:$C,0)))</f>
        <v>-0.9</v>
      </c>
      <c r="M1760" s="222">
        <f>IF(ISBLANK(INDEX('Policy Characteristics'!G:G,MATCH($C1760,'Policy Characteristics'!$C:$C,0))),"",INDEX('Policy Characteristics'!G:G,MATCH($C1760,'Policy Characteristics'!$C:$C,0)))</f>
        <v>0.9</v>
      </c>
      <c r="N1760" s="222">
        <f>IF(ISBLANK(INDEX('Policy Characteristics'!H:H,MATCH($C1760,'Policy Characteristics'!$C:$C,0))),"",INDEX('Policy Characteristics'!H:H,MATCH($C1760,'Policy Characteristics'!$C:$C,0)))</f>
        <v>0.01</v>
      </c>
      <c r="O1760" s="354" t="str">
        <f>IF(ISBLANK(INDEX('Policy Characteristics'!I:I,MATCH($C1760,'Policy Characteristics'!$C:$C,0))),"",INDEX('Policy Characteristics'!I:I,MATCH($C1760,'Policy Characteristics'!$C:$C,0)))</f>
        <v>% of BAU price</v>
      </c>
      <c r="P1760" s="354"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60" s="354" t="str">
        <f>IF(ISBLANK(INDEX('Policy Characteristics'!K:K,MATCH($C1760,'Policy Characteristics'!$C:$C,0))),"",INDEX('Policy Characteristics'!K:K,MATCH($C1760,'Policy Characteristics'!$C:$C,0)))</f>
        <v>fuels.html#fuel-taxes</v>
      </c>
      <c r="R1760" s="354" t="str">
        <f>IF(ISBLANK(INDEX('Policy Characteristics'!L:L,MATCH($C1760,'Policy Characteristics'!$C:$C,0))),"",INDEX('Policy Characteristics'!L:L,MATCH($C1760,'Policy Characteristics'!$C:$C,0)))</f>
        <v>fuel-taxes.html</v>
      </c>
    </row>
    <row r="1761" spans="1:18" s="354" customFormat="1" ht="19.899999999999999" customHeight="1">
      <c r="A1761" s="354" t="str">
        <f>IF(ISBLANK(INDEX('Policy Characteristics'!A:A,MATCH($C1761,'Policy Characteristics'!$C:$C,0))),"",INDEX('Policy Characteristics'!A:A,MATCH($C1761,'Policy Characteristics'!$C:$C,0)))</f>
        <v>Cross-Sector</v>
      </c>
      <c r="B1761" s="366" t="str">
        <f>IF(ISBLANK(INDEX('Policy Characteristics'!B:B,MATCH($C1761,'Policy Characteristics'!$C:$C,0))),"",INDEX('Policy Characteristics'!B:B,MATCH($C1761,'Policy Characteristics'!$C:$C,0)))</f>
        <v>Fuel Taxes or Subsidies</v>
      </c>
      <c r="C1761" s="242" t="str">
        <f t="shared" si="69"/>
        <v>Additional Fuel Tax or Subsidy Rate by Fuel</v>
      </c>
      <c r="D1761" s="253" t="s">
        <v>934</v>
      </c>
      <c r="E1761" s="253" t="s">
        <v>926</v>
      </c>
      <c r="F1761" s="253" t="s">
        <v>935</v>
      </c>
      <c r="G1761" s="253" t="s">
        <v>954</v>
      </c>
      <c r="H1761" s="18">
        <v>2331</v>
      </c>
      <c r="I1761" s="367" t="s">
        <v>670</v>
      </c>
      <c r="J1761" s="368" t="str">
        <f>IF(ISBLANK(INDEX('Policy Characteristics'!D:D,MATCH($C1761,'Policy Characteristics'!$C:$C,0))),"",INDEX('Policy Characteristics'!D:D,MATCH($C1761,'Policy Characteristics'!$C:$C,0)))</f>
        <v>Fuel Taxes or Subsidies</v>
      </c>
      <c r="K1761" s="354" t="str">
        <f>IF(ISBLANK(INDEX('Policy Characteristics'!E:E,MATCH($C1761,'Policy Characteristics'!$C:$C,0))),"",INDEX('Policy Characteristics'!E:E,MATCH($C1761,'Policy Characteristics'!$C:$C,0)))</f>
        <v>cross fuel tax</v>
      </c>
      <c r="L1761" s="222">
        <f>IF(ISBLANK(INDEX('Policy Characteristics'!F:F,MATCH($C1761,'Policy Characteristics'!$C:$C,0))),"",INDEX('Policy Characteristics'!F:F,MATCH($C1761,'Policy Characteristics'!$C:$C,0)))</f>
        <v>-0.9</v>
      </c>
      <c r="M1761" s="222">
        <f>IF(ISBLANK(INDEX('Policy Characteristics'!G:G,MATCH($C1761,'Policy Characteristics'!$C:$C,0))),"",INDEX('Policy Characteristics'!G:G,MATCH($C1761,'Policy Characteristics'!$C:$C,0)))</f>
        <v>0.9</v>
      </c>
      <c r="N1761" s="222">
        <f>IF(ISBLANK(INDEX('Policy Characteristics'!H:H,MATCH($C1761,'Policy Characteristics'!$C:$C,0))),"",INDEX('Policy Characteristics'!H:H,MATCH($C1761,'Policy Characteristics'!$C:$C,0)))</f>
        <v>0.01</v>
      </c>
      <c r="O1761" s="354" t="str">
        <f>IF(ISBLANK(INDEX('Policy Characteristics'!I:I,MATCH($C1761,'Policy Characteristics'!$C:$C,0))),"",INDEX('Policy Characteristics'!I:I,MATCH($C1761,'Policy Characteristics'!$C:$C,0)))</f>
        <v>% of BAU price</v>
      </c>
      <c r="P1761" s="354"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61" s="354" t="str">
        <f>IF(ISBLANK(INDEX('Policy Characteristics'!K:K,MATCH($C1761,'Policy Characteristics'!$C:$C,0))),"",INDEX('Policy Characteristics'!K:K,MATCH($C1761,'Policy Characteristics'!$C:$C,0)))</f>
        <v>fuels.html#fuel-taxes</v>
      </c>
      <c r="R1761" s="354" t="str">
        <f>IF(ISBLANK(INDEX('Policy Characteristics'!L:L,MATCH($C1761,'Policy Characteristics'!$C:$C,0))),"",INDEX('Policy Characteristics'!L:L,MATCH($C1761,'Policy Characteristics'!$C:$C,0)))</f>
        <v>fuel-taxes.html</v>
      </c>
    </row>
    <row r="1762" spans="1:18" s="354" customFormat="1" ht="19.899999999999999" customHeight="1">
      <c r="A1762" s="354" t="str">
        <f>IF(ISBLANK(INDEX('Policy Characteristics'!A:A,MATCH($C1762,'Policy Characteristics'!$C:$C,0))),"",INDEX('Policy Characteristics'!A:A,MATCH($C1762,'Policy Characteristics'!$C:$C,0)))</f>
        <v>Cross-Sector</v>
      </c>
      <c r="B1762" s="366" t="str">
        <f>IF(ISBLANK(INDEX('Policy Characteristics'!B:B,MATCH($C1762,'Policy Characteristics'!$C:$C,0))),"",INDEX('Policy Characteristics'!B:B,MATCH($C1762,'Policy Characteristics'!$C:$C,0)))</f>
        <v>Fuel Taxes or Subsidies</v>
      </c>
      <c r="C1762" s="242" t="str">
        <f t="shared" si="69"/>
        <v>Additional Fuel Tax or Subsidy Rate by Fuel</v>
      </c>
      <c r="D1762" s="348" t="s">
        <v>907</v>
      </c>
      <c r="E1762" s="253" t="s">
        <v>926</v>
      </c>
      <c r="F1762" s="348" t="s">
        <v>737</v>
      </c>
      <c r="G1762" s="253" t="s">
        <v>954</v>
      </c>
      <c r="H1762" s="18">
        <v>2332</v>
      </c>
      <c r="I1762" s="369" t="s">
        <v>680</v>
      </c>
      <c r="J1762" s="368" t="str">
        <f>IF(ISBLANK(INDEX('Policy Characteristics'!D:D,MATCH($C1762,'Policy Characteristics'!$C:$C,0))),"",INDEX('Policy Characteristics'!D:D,MATCH($C1762,'Policy Characteristics'!$C:$C,0)))</f>
        <v>Fuel Taxes or Subsidies</v>
      </c>
      <c r="K1762" s="354" t="str">
        <f>IF(ISBLANK(INDEX('Policy Characteristics'!E:E,MATCH($C1762,'Policy Characteristics'!$C:$C,0))),"",INDEX('Policy Characteristics'!E:E,MATCH($C1762,'Policy Characteristics'!$C:$C,0)))</f>
        <v>cross fuel tax</v>
      </c>
      <c r="L1762" s="222">
        <f>IF(ISBLANK(INDEX('Policy Characteristics'!F:F,MATCH($C1762,'Policy Characteristics'!$C:$C,0))),"",INDEX('Policy Characteristics'!F:F,MATCH($C1762,'Policy Characteristics'!$C:$C,0)))</f>
        <v>-0.9</v>
      </c>
      <c r="M1762" s="222">
        <f>IF(ISBLANK(INDEX('Policy Characteristics'!G:G,MATCH($C1762,'Policy Characteristics'!$C:$C,0))),"",INDEX('Policy Characteristics'!G:G,MATCH($C1762,'Policy Characteristics'!$C:$C,0)))</f>
        <v>0.9</v>
      </c>
      <c r="N1762" s="222">
        <f>IF(ISBLANK(INDEX('Policy Characteristics'!H:H,MATCH($C1762,'Policy Characteristics'!$C:$C,0))),"",INDEX('Policy Characteristics'!H:H,MATCH($C1762,'Policy Characteristics'!$C:$C,0)))</f>
        <v>0.01</v>
      </c>
      <c r="O1762" s="354" t="str">
        <f>IF(ISBLANK(INDEX('Policy Characteristics'!I:I,MATCH($C1762,'Policy Characteristics'!$C:$C,0))),"",INDEX('Policy Characteristics'!I:I,MATCH($C1762,'Policy Characteristics'!$C:$C,0)))</f>
        <v>% of BAU price</v>
      </c>
      <c r="P1762" s="354"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62" s="354" t="str">
        <f>IF(ISBLANK(INDEX('Policy Characteristics'!K:K,MATCH($C1762,'Policy Characteristics'!$C:$C,0))),"",INDEX('Policy Characteristics'!K:K,MATCH($C1762,'Policy Characteristics'!$C:$C,0)))</f>
        <v>fuels.html#fuel-taxes</v>
      </c>
      <c r="R1762" s="354" t="str">
        <f>IF(ISBLANK(INDEX('Policy Characteristics'!L:L,MATCH($C1762,'Policy Characteristics'!$C:$C,0))),"",INDEX('Policy Characteristics'!L:L,MATCH($C1762,'Policy Characteristics'!$C:$C,0)))</f>
        <v>fuel-taxes.html</v>
      </c>
    </row>
    <row r="1763" spans="1:18" s="354" customFormat="1" ht="19.899999999999999" customHeight="1">
      <c r="A1763" s="354" t="str">
        <f>IF(ISBLANK(INDEX('Policy Characteristics'!A:A,MATCH($C1763,'Policy Characteristics'!$C:$C,0))),"",INDEX('Policy Characteristics'!A:A,MATCH($C1763,'Policy Characteristics'!$C:$C,0)))</f>
        <v>Cross-Sector</v>
      </c>
      <c r="B1763" s="366" t="str">
        <f>IF(ISBLANK(INDEX('Policy Characteristics'!B:B,MATCH($C1763,'Policy Characteristics'!$C:$C,0))),"",INDEX('Policy Characteristics'!B:B,MATCH($C1763,'Policy Characteristics'!$C:$C,0)))</f>
        <v>Fuel Taxes or Subsidies</v>
      </c>
      <c r="C1763" s="242" t="str">
        <f t="shared" si="69"/>
        <v>Additional Fuel Tax or Subsidy Rate by Fuel</v>
      </c>
      <c r="D1763" s="348" t="s">
        <v>908</v>
      </c>
      <c r="E1763" s="253" t="s">
        <v>926</v>
      </c>
      <c r="F1763" s="348" t="s">
        <v>909</v>
      </c>
      <c r="G1763" s="253" t="s">
        <v>954</v>
      </c>
      <c r="H1763" s="18">
        <v>2333</v>
      </c>
      <c r="I1763" s="369" t="s">
        <v>670</v>
      </c>
      <c r="J1763" s="368" t="str">
        <f>IF(ISBLANK(INDEX('Policy Characteristics'!D:D,MATCH($C1763,'Policy Characteristics'!$C:$C,0))),"",INDEX('Policy Characteristics'!D:D,MATCH($C1763,'Policy Characteristics'!$C:$C,0)))</f>
        <v>Fuel Taxes or Subsidies</v>
      </c>
      <c r="K1763" s="354" t="str">
        <f>IF(ISBLANK(INDEX('Policy Characteristics'!E:E,MATCH($C1763,'Policy Characteristics'!$C:$C,0))),"",INDEX('Policy Characteristics'!E:E,MATCH($C1763,'Policy Characteristics'!$C:$C,0)))</f>
        <v>cross fuel tax</v>
      </c>
      <c r="L1763" s="222">
        <f>IF(ISBLANK(INDEX('Policy Characteristics'!F:F,MATCH($C1763,'Policy Characteristics'!$C:$C,0))),"",INDEX('Policy Characteristics'!F:F,MATCH($C1763,'Policy Characteristics'!$C:$C,0)))</f>
        <v>-0.9</v>
      </c>
      <c r="M1763" s="222">
        <f>IF(ISBLANK(INDEX('Policy Characteristics'!G:G,MATCH($C1763,'Policy Characteristics'!$C:$C,0))),"",INDEX('Policy Characteristics'!G:G,MATCH($C1763,'Policy Characteristics'!$C:$C,0)))</f>
        <v>0.9</v>
      </c>
      <c r="N1763" s="222">
        <f>IF(ISBLANK(INDEX('Policy Characteristics'!H:H,MATCH($C1763,'Policy Characteristics'!$C:$C,0))),"",INDEX('Policy Characteristics'!H:H,MATCH($C1763,'Policy Characteristics'!$C:$C,0)))</f>
        <v>0.01</v>
      </c>
      <c r="O1763" s="354" t="str">
        <f>IF(ISBLANK(INDEX('Policy Characteristics'!I:I,MATCH($C1763,'Policy Characteristics'!$C:$C,0))),"",INDEX('Policy Characteristics'!I:I,MATCH($C1763,'Policy Characteristics'!$C:$C,0)))</f>
        <v>% of BAU price</v>
      </c>
      <c r="P1763" s="354"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63" s="354" t="str">
        <f>IF(ISBLANK(INDEX('Policy Characteristics'!K:K,MATCH($C1763,'Policy Characteristics'!$C:$C,0))),"",INDEX('Policy Characteristics'!K:K,MATCH($C1763,'Policy Characteristics'!$C:$C,0)))</f>
        <v>fuels.html#fuel-taxes</v>
      </c>
      <c r="R1763" s="354" t="str">
        <f>IF(ISBLANK(INDEX('Policy Characteristics'!L:L,MATCH($C1763,'Policy Characteristics'!$C:$C,0))),"",INDEX('Policy Characteristics'!L:L,MATCH($C1763,'Policy Characteristics'!$C:$C,0)))</f>
        <v>fuel-taxes.html</v>
      </c>
    </row>
    <row r="1764" spans="1:18" s="354" customFormat="1" ht="19.899999999999999" customHeight="1">
      <c r="A1764" s="354" t="str">
        <f>IF(ISBLANK(INDEX('Policy Characteristics'!A:A,MATCH($C1764,'Policy Characteristics'!$C:$C,0))),"",INDEX('Policy Characteristics'!A:A,MATCH($C1764,'Policy Characteristics'!$C:$C,0)))</f>
        <v>Cross-Sector</v>
      </c>
      <c r="B1764" s="366" t="str">
        <f>IF(ISBLANK(INDEX('Policy Characteristics'!B:B,MATCH($C1764,'Policy Characteristics'!$C:$C,0))),"",INDEX('Policy Characteristics'!B:B,MATCH($C1764,'Policy Characteristics'!$C:$C,0)))</f>
        <v>Fuel Taxes or Subsidies</v>
      </c>
      <c r="C1764" s="242" t="str">
        <f t="shared" si="69"/>
        <v>Additional Fuel Tax or Subsidy Rate by Fuel</v>
      </c>
      <c r="D1764" s="348" t="s">
        <v>936</v>
      </c>
      <c r="E1764" s="253" t="s">
        <v>926</v>
      </c>
      <c r="F1764" s="348" t="s">
        <v>937</v>
      </c>
      <c r="G1764" s="253" t="s">
        <v>954</v>
      </c>
      <c r="H1764" s="18">
        <v>2334</v>
      </c>
      <c r="I1764" s="369" t="s">
        <v>680</v>
      </c>
      <c r="J1764" s="368" t="str">
        <f>IF(ISBLANK(INDEX('Policy Characteristics'!D:D,MATCH($C1764,'Policy Characteristics'!$C:$C,0))),"",INDEX('Policy Characteristics'!D:D,MATCH($C1764,'Policy Characteristics'!$C:$C,0)))</f>
        <v>Fuel Taxes or Subsidies</v>
      </c>
      <c r="K1764" s="354" t="str">
        <f>IF(ISBLANK(INDEX('Policy Characteristics'!E:E,MATCH($C1764,'Policy Characteristics'!$C:$C,0))),"",INDEX('Policy Characteristics'!E:E,MATCH($C1764,'Policy Characteristics'!$C:$C,0)))</f>
        <v>cross fuel tax</v>
      </c>
      <c r="L1764" s="222">
        <f>IF(ISBLANK(INDEX('Policy Characteristics'!F:F,MATCH($C1764,'Policy Characteristics'!$C:$C,0))),"",INDEX('Policy Characteristics'!F:F,MATCH($C1764,'Policy Characteristics'!$C:$C,0)))</f>
        <v>-0.9</v>
      </c>
      <c r="M1764" s="222">
        <f>IF(ISBLANK(INDEX('Policy Characteristics'!G:G,MATCH($C1764,'Policy Characteristics'!$C:$C,0))),"",INDEX('Policy Characteristics'!G:G,MATCH($C1764,'Policy Characteristics'!$C:$C,0)))</f>
        <v>0.9</v>
      </c>
      <c r="N1764" s="222">
        <f>IF(ISBLANK(INDEX('Policy Characteristics'!H:H,MATCH($C1764,'Policy Characteristics'!$C:$C,0))),"",INDEX('Policy Characteristics'!H:H,MATCH($C1764,'Policy Characteristics'!$C:$C,0)))</f>
        <v>0.01</v>
      </c>
      <c r="O1764" s="354" t="str">
        <f>IF(ISBLANK(INDEX('Policy Characteristics'!I:I,MATCH($C1764,'Policy Characteristics'!$C:$C,0))),"",INDEX('Policy Characteristics'!I:I,MATCH($C1764,'Policy Characteristics'!$C:$C,0)))</f>
        <v>% of BAU price</v>
      </c>
      <c r="P1764" s="354"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64" s="354" t="str">
        <f>IF(ISBLANK(INDEX('Policy Characteristics'!K:K,MATCH($C1764,'Policy Characteristics'!$C:$C,0))),"",INDEX('Policy Characteristics'!K:K,MATCH($C1764,'Policy Characteristics'!$C:$C,0)))</f>
        <v>fuels.html#fuel-taxes</v>
      </c>
      <c r="R1764" s="354" t="str">
        <f>IF(ISBLANK(INDEX('Policy Characteristics'!L:L,MATCH($C1764,'Policy Characteristics'!$C:$C,0))),"",INDEX('Policy Characteristics'!L:L,MATCH($C1764,'Policy Characteristics'!$C:$C,0)))</f>
        <v>fuel-taxes.html</v>
      </c>
    </row>
    <row r="1765" spans="1:18" s="354" customFormat="1" ht="19.899999999999999" customHeight="1">
      <c r="A1765" s="354" t="str">
        <f>IF(ISBLANK(INDEX('Policy Characteristics'!A:A,MATCH($C1765,'Policy Characteristics'!$C:$C,0))),"",INDEX('Policy Characteristics'!A:A,MATCH($C1765,'Policy Characteristics'!$C:$C,0)))</f>
        <v>Cross-Sector</v>
      </c>
      <c r="B1765" s="366" t="str">
        <f>IF(ISBLANK(INDEX('Policy Characteristics'!B:B,MATCH($C1765,'Policy Characteristics'!$C:$C,0))),"",INDEX('Policy Characteristics'!B:B,MATCH($C1765,'Policy Characteristics'!$C:$C,0)))</f>
        <v>Fuel Taxes or Subsidies</v>
      </c>
      <c r="C1765" s="242" t="str">
        <f t="shared" si="69"/>
        <v>Additional Fuel Tax or Subsidy Rate by Fuel</v>
      </c>
      <c r="D1765" s="348" t="s">
        <v>943</v>
      </c>
      <c r="E1765" s="253" t="s">
        <v>926</v>
      </c>
      <c r="F1765" s="348" t="s">
        <v>753</v>
      </c>
      <c r="G1765" s="253" t="s">
        <v>954</v>
      </c>
      <c r="H1765" s="18">
        <v>2335</v>
      </c>
      <c r="I1765" s="369" t="s">
        <v>680</v>
      </c>
      <c r="J1765" s="368" t="str">
        <f>IF(ISBLANK(INDEX('Policy Characteristics'!D:D,MATCH($C1765,'Policy Characteristics'!$C:$C,0))),"",INDEX('Policy Characteristics'!D:D,MATCH($C1765,'Policy Characteristics'!$C:$C,0)))</f>
        <v>Fuel Taxes or Subsidies</v>
      </c>
      <c r="K1765" s="354" t="str">
        <f>IF(ISBLANK(INDEX('Policy Characteristics'!E:E,MATCH($C1765,'Policy Characteristics'!$C:$C,0))),"",INDEX('Policy Characteristics'!E:E,MATCH($C1765,'Policy Characteristics'!$C:$C,0)))</f>
        <v>cross fuel tax</v>
      </c>
      <c r="L1765" s="222">
        <f>IF(ISBLANK(INDEX('Policy Characteristics'!F:F,MATCH($C1765,'Policy Characteristics'!$C:$C,0))),"",INDEX('Policy Characteristics'!F:F,MATCH($C1765,'Policy Characteristics'!$C:$C,0)))</f>
        <v>-0.9</v>
      </c>
      <c r="M1765" s="222">
        <f>IF(ISBLANK(INDEX('Policy Characteristics'!G:G,MATCH($C1765,'Policy Characteristics'!$C:$C,0))),"",INDEX('Policy Characteristics'!G:G,MATCH($C1765,'Policy Characteristics'!$C:$C,0)))</f>
        <v>0.9</v>
      </c>
      <c r="N1765" s="222">
        <f>IF(ISBLANK(INDEX('Policy Characteristics'!H:H,MATCH($C1765,'Policy Characteristics'!$C:$C,0))),"",INDEX('Policy Characteristics'!H:H,MATCH($C1765,'Policy Characteristics'!$C:$C,0)))</f>
        <v>0.01</v>
      </c>
      <c r="O1765" s="354" t="str">
        <f>IF(ISBLANK(INDEX('Policy Characteristics'!I:I,MATCH($C1765,'Policy Characteristics'!$C:$C,0))),"",INDEX('Policy Characteristics'!I:I,MATCH($C1765,'Policy Characteristics'!$C:$C,0)))</f>
        <v>% of BAU price</v>
      </c>
      <c r="P1765" s="354"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65" s="354" t="str">
        <f>IF(ISBLANK(INDEX('Policy Characteristics'!K:K,MATCH($C1765,'Policy Characteristics'!$C:$C,0))),"",INDEX('Policy Characteristics'!K:K,MATCH($C1765,'Policy Characteristics'!$C:$C,0)))</f>
        <v>fuels.html#fuel-taxes</v>
      </c>
      <c r="R1765" s="354" t="str">
        <f>IF(ISBLANK(INDEX('Policy Characteristics'!L:L,MATCH($C1765,'Policy Characteristics'!$C:$C,0))),"",INDEX('Policy Characteristics'!L:L,MATCH($C1765,'Policy Characteristics'!$C:$C,0)))</f>
        <v>fuel-taxes.html</v>
      </c>
    </row>
    <row r="1766" spans="1:18" s="354" customFormat="1" ht="19.899999999999999" customHeight="1">
      <c r="A1766" s="354" t="str">
        <f>IF(ISBLANK(INDEX('Policy Characteristics'!A:A,MATCH($C1766,'Policy Characteristics'!$C:$C,0))),"",INDEX('Policy Characteristics'!A:A,MATCH($C1766,'Policy Characteristics'!$C:$C,0)))</f>
        <v>Cross-Sector</v>
      </c>
      <c r="B1766" s="366" t="str">
        <f>IF(ISBLANK(INDEX('Policy Characteristics'!B:B,MATCH($C1766,'Policy Characteristics'!$C:$C,0))),"",INDEX('Policy Characteristics'!B:B,MATCH($C1766,'Policy Characteristics'!$C:$C,0)))</f>
        <v>Fuel Taxes or Subsidies</v>
      </c>
      <c r="C1766" s="242" t="str">
        <f t="shared" si="69"/>
        <v>Additional Fuel Tax or Subsidy Rate by Fuel</v>
      </c>
      <c r="D1766" s="348" t="s">
        <v>910</v>
      </c>
      <c r="E1766" s="253" t="s">
        <v>926</v>
      </c>
      <c r="F1766" s="348" t="s">
        <v>911</v>
      </c>
      <c r="G1766" s="253" t="s">
        <v>954</v>
      </c>
      <c r="H1766" s="18">
        <v>2336</v>
      </c>
      <c r="I1766" s="369" t="s">
        <v>680</v>
      </c>
      <c r="J1766" s="368" t="str">
        <f>IF(ISBLANK(INDEX('Policy Characteristics'!D:D,MATCH($C1766,'Policy Characteristics'!$C:$C,0))),"",INDEX('Policy Characteristics'!D:D,MATCH($C1766,'Policy Characteristics'!$C:$C,0)))</f>
        <v>Fuel Taxes or Subsidies</v>
      </c>
      <c r="K1766" s="354" t="str">
        <f>IF(ISBLANK(INDEX('Policy Characteristics'!E:E,MATCH($C1766,'Policy Characteristics'!$C:$C,0))),"",INDEX('Policy Characteristics'!E:E,MATCH($C1766,'Policy Characteristics'!$C:$C,0)))</f>
        <v>cross fuel tax</v>
      </c>
      <c r="L1766" s="222">
        <f>IF(ISBLANK(INDEX('Policy Characteristics'!F:F,MATCH($C1766,'Policy Characteristics'!$C:$C,0))),"",INDEX('Policy Characteristics'!F:F,MATCH($C1766,'Policy Characteristics'!$C:$C,0)))</f>
        <v>-0.9</v>
      </c>
      <c r="M1766" s="222">
        <f>IF(ISBLANK(INDEX('Policy Characteristics'!G:G,MATCH($C1766,'Policy Characteristics'!$C:$C,0))),"",INDEX('Policy Characteristics'!G:G,MATCH($C1766,'Policy Characteristics'!$C:$C,0)))</f>
        <v>0.9</v>
      </c>
      <c r="N1766" s="222">
        <f>IF(ISBLANK(INDEX('Policy Characteristics'!H:H,MATCH($C1766,'Policy Characteristics'!$C:$C,0))),"",INDEX('Policy Characteristics'!H:H,MATCH($C1766,'Policy Characteristics'!$C:$C,0)))</f>
        <v>0.01</v>
      </c>
      <c r="O1766" s="354" t="str">
        <f>IF(ISBLANK(INDEX('Policy Characteristics'!I:I,MATCH($C1766,'Policy Characteristics'!$C:$C,0))),"",INDEX('Policy Characteristics'!I:I,MATCH($C1766,'Policy Characteristics'!$C:$C,0)))</f>
        <v>% of BAU price</v>
      </c>
      <c r="P1766" s="354"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66" s="354" t="str">
        <f>IF(ISBLANK(INDEX('Policy Characteristics'!K:K,MATCH($C1766,'Policy Characteristics'!$C:$C,0))),"",INDEX('Policy Characteristics'!K:K,MATCH($C1766,'Policy Characteristics'!$C:$C,0)))</f>
        <v>fuels.html#fuel-taxes</v>
      </c>
      <c r="R1766" s="354" t="str">
        <f>IF(ISBLANK(INDEX('Policy Characteristics'!L:L,MATCH($C1766,'Policy Characteristics'!$C:$C,0))),"",INDEX('Policy Characteristics'!L:L,MATCH($C1766,'Policy Characteristics'!$C:$C,0)))</f>
        <v>fuel-taxes.html</v>
      </c>
    </row>
    <row r="1767" spans="1:18" s="354" customFormat="1" ht="19.899999999999999" customHeight="1">
      <c r="A1767" s="354" t="str">
        <f>IF(ISBLANK(INDEX('Policy Characteristics'!A:A,MATCH($C1767,'Policy Characteristics'!$C:$C,0))),"",INDEX('Policy Characteristics'!A:A,MATCH($C1767,'Policy Characteristics'!$C:$C,0)))</f>
        <v>Cross-Sector</v>
      </c>
      <c r="B1767" s="366" t="str">
        <f>IF(ISBLANK(INDEX('Policy Characteristics'!B:B,MATCH($C1767,'Policy Characteristics'!$C:$C,0))),"",INDEX('Policy Characteristics'!B:B,MATCH($C1767,'Policy Characteristics'!$C:$C,0)))</f>
        <v>Fuel Taxes or Subsidies</v>
      </c>
      <c r="C1767" s="242" t="str">
        <f t="shared" si="69"/>
        <v>Additional Fuel Tax or Subsidy Rate by Fuel</v>
      </c>
      <c r="D1767" s="348" t="s">
        <v>912</v>
      </c>
      <c r="E1767" s="253" t="s">
        <v>926</v>
      </c>
      <c r="F1767" s="348" t="s">
        <v>913</v>
      </c>
      <c r="G1767" s="253" t="s">
        <v>954</v>
      </c>
      <c r="H1767" s="18">
        <v>2337</v>
      </c>
      <c r="I1767" s="369" t="s">
        <v>670</v>
      </c>
      <c r="J1767" s="368" t="str">
        <f>IF(ISBLANK(INDEX('Policy Characteristics'!D:D,MATCH($C1767,'Policy Characteristics'!$C:$C,0))),"",INDEX('Policy Characteristics'!D:D,MATCH($C1767,'Policy Characteristics'!$C:$C,0)))</f>
        <v>Fuel Taxes or Subsidies</v>
      </c>
      <c r="K1767" s="354" t="str">
        <f>IF(ISBLANK(INDEX('Policy Characteristics'!E:E,MATCH($C1767,'Policy Characteristics'!$C:$C,0))),"",INDEX('Policy Characteristics'!E:E,MATCH($C1767,'Policy Characteristics'!$C:$C,0)))</f>
        <v>cross fuel tax</v>
      </c>
      <c r="L1767" s="222">
        <f>IF(ISBLANK(INDEX('Policy Characteristics'!F:F,MATCH($C1767,'Policy Characteristics'!$C:$C,0))),"",INDEX('Policy Characteristics'!F:F,MATCH($C1767,'Policy Characteristics'!$C:$C,0)))</f>
        <v>-0.9</v>
      </c>
      <c r="M1767" s="222">
        <f>IF(ISBLANK(INDEX('Policy Characteristics'!G:G,MATCH($C1767,'Policy Characteristics'!$C:$C,0))),"",INDEX('Policy Characteristics'!G:G,MATCH($C1767,'Policy Characteristics'!$C:$C,0)))</f>
        <v>0.9</v>
      </c>
      <c r="N1767" s="222">
        <f>IF(ISBLANK(INDEX('Policy Characteristics'!H:H,MATCH($C1767,'Policy Characteristics'!$C:$C,0))),"",INDEX('Policy Characteristics'!H:H,MATCH($C1767,'Policy Characteristics'!$C:$C,0)))</f>
        <v>0.01</v>
      </c>
      <c r="O1767" s="354" t="str">
        <f>IF(ISBLANK(INDEX('Policy Characteristics'!I:I,MATCH($C1767,'Policy Characteristics'!$C:$C,0))),"",INDEX('Policy Characteristics'!I:I,MATCH($C1767,'Policy Characteristics'!$C:$C,0)))</f>
        <v>% of BAU price</v>
      </c>
      <c r="P1767" s="354"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67" s="354" t="str">
        <f>IF(ISBLANK(INDEX('Policy Characteristics'!K:K,MATCH($C1767,'Policy Characteristics'!$C:$C,0))),"",INDEX('Policy Characteristics'!K:K,MATCH($C1767,'Policy Characteristics'!$C:$C,0)))</f>
        <v>fuels.html#fuel-taxes</v>
      </c>
      <c r="R1767" s="354" t="str">
        <f>IF(ISBLANK(INDEX('Policy Characteristics'!L:L,MATCH($C1767,'Policy Characteristics'!$C:$C,0))),"",INDEX('Policy Characteristics'!L:L,MATCH($C1767,'Policy Characteristics'!$C:$C,0)))</f>
        <v>fuel-taxes.html</v>
      </c>
    </row>
    <row r="1768" spans="1:18" s="354" customFormat="1" ht="19.899999999999999" customHeight="1">
      <c r="A1768" s="354" t="str">
        <f>IF(ISBLANK(INDEX('Policy Characteristics'!A:A,MATCH($C1768,'Policy Characteristics'!$C:$C,0))),"",INDEX('Policy Characteristics'!A:A,MATCH($C1768,'Policy Characteristics'!$C:$C,0)))</f>
        <v>Cross-Sector</v>
      </c>
      <c r="B1768" s="366" t="str">
        <f>IF(ISBLANK(INDEX('Policy Characteristics'!B:B,MATCH($C1768,'Policy Characteristics'!$C:$C,0))),"",INDEX('Policy Characteristics'!B:B,MATCH($C1768,'Policy Characteristics'!$C:$C,0)))</f>
        <v>Fuel Taxes or Subsidies</v>
      </c>
      <c r="C1768" s="242" t="str">
        <f t="shared" si="69"/>
        <v>Additional Fuel Tax or Subsidy Rate by Fuel</v>
      </c>
      <c r="D1768" s="348" t="s">
        <v>944</v>
      </c>
      <c r="E1768" s="253" t="s">
        <v>926</v>
      </c>
      <c r="F1768" s="348" t="s">
        <v>945</v>
      </c>
      <c r="G1768" s="253" t="s">
        <v>954</v>
      </c>
      <c r="H1768" s="18">
        <v>2338</v>
      </c>
      <c r="I1768" s="369" t="s">
        <v>680</v>
      </c>
      <c r="J1768" s="368" t="str">
        <f>IF(ISBLANK(INDEX('Policy Characteristics'!D:D,MATCH($C1768,'Policy Characteristics'!$C:$C,0))),"",INDEX('Policy Characteristics'!D:D,MATCH($C1768,'Policy Characteristics'!$C:$C,0)))</f>
        <v>Fuel Taxes or Subsidies</v>
      </c>
      <c r="K1768" s="354" t="str">
        <f>IF(ISBLANK(INDEX('Policy Characteristics'!E:E,MATCH($C1768,'Policy Characteristics'!$C:$C,0))),"",INDEX('Policy Characteristics'!E:E,MATCH($C1768,'Policy Characteristics'!$C:$C,0)))</f>
        <v>cross fuel tax</v>
      </c>
      <c r="L1768" s="222">
        <f>IF(ISBLANK(INDEX('Policy Characteristics'!F:F,MATCH($C1768,'Policy Characteristics'!$C:$C,0))),"",INDEX('Policy Characteristics'!F:F,MATCH($C1768,'Policy Characteristics'!$C:$C,0)))</f>
        <v>-0.9</v>
      </c>
      <c r="M1768" s="222">
        <f>IF(ISBLANK(INDEX('Policy Characteristics'!G:G,MATCH($C1768,'Policy Characteristics'!$C:$C,0))),"",INDEX('Policy Characteristics'!G:G,MATCH($C1768,'Policy Characteristics'!$C:$C,0)))</f>
        <v>0.9</v>
      </c>
      <c r="N1768" s="222">
        <f>IF(ISBLANK(INDEX('Policy Characteristics'!H:H,MATCH($C1768,'Policy Characteristics'!$C:$C,0))),"",INDEX('Policy Characteristics'!H:H,MATCH($C1768,'Policy Characteristics'!$C:$C,0)))</f>
        <v>0.01</v>
      </c>
      <c r="O1768" s="354" t="str">
        <f>IF(ISBLANK(INDEX('Policy Characteristics'!I:I,MATCH($C1768,'Policy Characteristics'!$C:$C,0))),"",INDEX('Policy Characteristics'!I:I,MATCH($C1768,'Policy Characteristics'!$C:$C,0)))</f>
        <v>% of BAU price</v>
      </c>
      <c r="P1768" s="354"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68" s="354" t="str">
        <f>IF(ISBLANK(INDEX('Policy Characteristics'!K:K,MATCH($C1768,'Policy Characteristics'!$C:$C,0))),"",INDEX('Policy Characteristics'!K:K,MATCH($C1768,'Policy Characteristics'!$C:$C,0)))</f>
        <v>fuels.html#fuel-taxes</v>
      </c>
      <c r="R1768" s="354" t="str">
        <f>IF(ISBLANK(INDEX('Policy Characteristics'!L:L,MATCH($C1768,'Policy Characteristics'!$C:$C,0))),"",INDEX('Policy Characteristics'!L:L,MATCH($C1768,'Policy Characteristics'!$C:$C,0)))</f>
        <v>fuel-taxes.html</v>
      </c>
    </row>
    <row r="1769" spans="1:18" s="354" customFormat="1" ht="19.899999999999999" customHeight="1">
      <c r="A1769" s="354" t="str">
        <f>IF(ISBLANK(INDEX('Policy Characteristics'!A:A,MATCH($C1769,'Policy Characteristics'!$C:$C,0))),"",INDEX('Policy Characteristics'!A:A,MATCH($C1769,'Policy Characteristics'!$C:$C,0)))</f>
        <v>Cross-Sector</v>
      </c>
      <c r="B1769" s="366" t="str">
        <f>IF(ISBLANK(INDEX('Policy Characteristics'!B:B,MATCH($C1769,'Policy Characteristics'!$C:$C,0))),"",INDEX('Policy Characteristics'!B:B,MATCH($C1769,'Policy Characteristics'!$C:$C,0)))</f>
        <v>Fuel Taxes or Subsidies</v>
      </c>
      <c r="C1769" s="242" t="str">
        <f t="shared" si="69"/>
        <v>Additional Fuel Tax or Subsidy Rate by Fuel</v>
      </c>
      <c r="D1769" s="348" t="s">
        <v>946</v>
      </c>
      <c r="E1769" s="253" t="s">
        <v>926</v>
      </c>
      <c r="F1769" s="348" t="s">
        <v>947</v>
      </c>
      <c r="G1769" s="253" t="s">
        <v>954</v>
      </c>
      <c r="H1769" s="18">
        <v>2339</v>
      </c>
      <c r="I1769" s="369" t="s">
        <v>680</v>
      </c>
      <c r="J1769" s="368" t="str">
        <f>IF(ISBLANK(INDEX('Policy Characteristics'!D:D,MATCH($C1769,'Policy Characteristics'!$C:$C,0))),"",INDEX('Policy Characteristics'!D:D,MATCH($C1769,'Policy Characteristics'!$C:$C,0)))</f>
        <v>Fuel Taxes or Subsidies</v>
      </c>
      <c r="K1769" s="354" t="str">
        <f>IF(ISBLANK(INDEX('Policy Characteristics'!E:E,MATCH($C1769,'Policy Characteristics'!$C:$C,0))),"",INDEX('Policy Characteristics'!E:E,MATCH($C1769,'Policy Characteristics'!$C:$C,0)))</f>
        <v>cross fuel tax</v>
      </c>
      <c r="L1769" s="222">
        <f>IF(ISBLANK(INDEX('Policy Characteristics'!F:F,MATCH($C1769,'Policy Characteristics'!$C:$C,0))),"",INDEX('Policy Characteristics'!F:F,MATCH($C1769,'Policy Characteristics'!$C:$C,0)))</f>
        <v>-0.9</v>
      </c>
      <c r="M1769" s="222">
        <f>IF(ISBLANK(INDEX('Policy Characteristics'!G:G,MATCH($C1769,'Policy Characteristics'!$C:$C,0))),"",INDEX('Policy Characteristics'!G:G,MATCH($C1769,'Policy Characteristics'!$C:$C,0)))</f>
        <v>0.9</v>
      </c>
      <c r="N1769" s="222">
        <f>IF(ISBLANK(INDEX('Policy Characteristics'!H:H,MATCH($C1769,'Policy Characteristics'!$C:$C,0))),"",INDEX('Policy Characteristics'!H:H,MATCH($C1769,'Policy Characteristics'!$C:$C,0)))</f>
        <v>0.01</v>
      </c>
      <c r="O1769" s="354" t="str">
        <f>IF(ISBLANK(INDEX('Policy Characteristics'!I:I,MATCH($C1769,'Policy Characteristics'!$C:$C,0))),"",INDEX('Policy Characteristics'!I:I,MATCH($C1769,'Policy Characteristics'!$C:$C,0)))</f>
        <v>% of BAU price</v>
      </c>
      <c r="P1769" s="354"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69" s="354" t="str">
        <f>IF(ISBLANK(INDEX('Policy Characteristics'!K:K,MATCH($C1769,'Policy Characteristics'!$C:$C,0))),"",INDEX('Policy Characteristics'!K:K,MATCH($C1769,'Policy Characteristics'!$C:$C,0)))</f>
        <v>fuels.html#fuel-taxes</v>
      </c>
      <c r="R1769" s="354" t="str">
        <f>IF(ISBLANK(INDEX('Policy Characteristics'!L:L,MATCH($C1769,'Policy Characteristics'!$C:$C,0))),"",INDEX('Policy Characteristics'!L:L,MATCH($C1769,'Policy Characteristics'!$C:$C,0)))</f>
        <v>fuel-taxes.html</v>
      </c>
    </row>
    <row r="1770" spans="1:18" ht="19.899999999999999" customHeight="1">
      <c r="A1770" s="354" t="str">
        <f>IF(ISBLANK(INDEX('Policy Characteristics'!A:A,MATCH($C1770,'Policy Characteristics'!$C:$C,0))),"",INDEX('Policy Characteristics'!A:A,MATCH($C1770,'Policy Characteristics'!$C:$C,0)))</f>
        <v>Cross-Sector</v>
      </c>
      <c r="B1770" s="366" t="str">
        <f>IF(ISBLANK(INDEX('Policy Characteristics'!B:B,MATCH($C1770,'Policy Characteristics'!$C:$C,0))),"",INDEX('Policy Characteristics'!B:B,MATCH($C1770,'Policy Characteristics'!$C:$C,0)))</f>
        <v>Fuel Taxes or Subsidies</v>
      </c>
      <c r="C1770" s="242" t="str">
        <f t="shared" si="69"/>
        <v>Additional Fuel Tax or Subsidy Rate by Fuel</v>
      </c>
      <c r="D1770" s="348" t="s">
        <v>914</v>
      </c>
      <c r="E1770" s="253" t="s">
        <v>926</v>
      </c>
      <c r="F1770" s="348" t="s">
        <v>915</v>
      </c>
      <c r="G1770" s="253" t="s">
        <v>954</v>
      </c>
      <c r="H1770" s="18">
        <v>2340</v>
      </c>
      <c r="I1770" s="369" t="s">
        <v>680</v>
      </c>
      <c r="J1770" s="368" t="str">
        <f>IF(ISBLANK(INDEX('Policy Characteristics'!D:D,MATCH($C1770,'Policy Characteristics'!$C:$C,0))),"",INDEX('Policy Characteristics'!D:D,MATCH($C1770,'Policy Characteristics'!$C:$C,0)))</f>
        <v>Fuel Taxes or Subsidies</v>
      </c>
      <c r="K1770" s="354" t="str">
        <f>IF(ISBLANK(INDEX('Policy Characteristics'!E:E,MATCH($C1770,'Policy Characteristics'!$C:$C,0))),"",INDEX('Policy Characteristics'!E:E,MATCH($C1770,'Policy Characteristics'!$C:$C,0)))</f>
        <v>cross fuel tax</v>
      </c>
      <c r="L1770" s="222">
        <f>IF(ISBLANK(INDEX('Policy Characteristics'!F:F,MATCH($C1770,'Policy Characteristics'!$C:$C,0))),"",INDEX('Policy Characteristics'!F:F,MATCH($C1770,'Policy Characteristics'!$C:$C,0)))</f>
        <v>-0.9</v>
      </c>
      <c r="M1770" s="222">
        <f>IF(ISBLANK(INDEX('Policy Characteristics'!G:G,MATCH($C1770,'Policy Characteristics'!$C:$C,0))),"",INDEX('Policy Characteristics'!G:G,MATCH($C1770,'Policy Characteristics'!$C:$C,0)))</f>
        <v>0.9</v>
      </c>
      <c r="N1770" s="222">
        <f>IF(ISBLANK(INDEX('Policy Characteristics'!H:H,MATCH($C1770,'Policy Characteristics'!$C:$C,0))),"",INDEX('Policy Characteristics'!H:H,MATCH($C1770,'Policy Characteristics'!$C:$C,0)))</f>
        <v>0.01</v>
      </c>
      <c r="O1770" s="354" t="str">
        <f>IF(ISBLANK(INDEX('Policy Characteristics'!I:I,MATCH($C1770,'Policy Characteristics'!$C:$C,0))),"",INDEX('Policy Characteristics'!I:I,MATCH($C1770,'Policy Characteristics'!$C:$C,0)))</f>
        <v>% of BAU price</v>
      </c>
      <c r="P1770" s="354"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70" s="354" t="str">
        <f>IF(ISBLANK(INDEX('Policy Characteristics'!K:K,MATCH($C1770,'Policy Characteristics'!$C:$C,0))),"",INDEX('Policy Characteristics'!K:K,MATCH($C1770,'Policy Characteristics'!$C:$C,0)))</f>
        <v>fuels.html#fuel-taxes</v>
      </c>
      <c r="R1770" s="354" t="str">
        <f>IF(ISBLANK(INDEX('Policy Characteristics'!L:L,MATCH($C1770,'Policy Characteristics'!$C:$C,0))),"",INDEX('Policy Characteristics'!L:L,MATCH($C1770,'Policy Characteristics'!$C:$C,0)))</f>
        <v>fuel-taxes.html</v>
      </c>
    </row>
    <row r="1771" spans="1:18" ht="19.899999999999999" customHeight="1">
      <c r="A1771" s="354" t="str">
        <f>IF(ISBLANK(INDEX('Policy Characteristics'!A:A,MATCH($C1771,'Policy Characteristics'!$C:$C,0))),"",INDEX('Policy Characteristics'!A:A,MATCH($C1771,'Policy Characteristics'!$C:$C,0)))</f>
        <v>Cross-Sector</v>
      </c>
      <c r="B1771" s="366" t="str">
        <f>IF(ISBLANK(INDEX('Policy Characteristics'!B:B,MATCH($C1771,'Policy Characteristics'!$C:$C,0))),"",INDEX('Policy Characteristics'!B:B,MATCH($C1771,'Policy Characteristics'!$C:$C,0)))</f>
        <v>Fuel Taxes or Subsidies</v>
      </c>
      <c r="C1771" s="242" t="str">
        <f t="shared" si="69"/>
        <v>Additional Fuel Tax or Subsidy Rate by Fuel</v>
      </c>
      <c r="D1771" s="348" t="s">
        <v>948</v>
      </c>
      <c r="E1771" s="253" t="s">
        <v>926</v>
      </c>
      <c r="F1771" s="348" t="s">
        <v>949</v>
      </c>
      <c r="G1771" s="253" t="s">
        <v>954</v>
      </c>
      <c r="H1771" s="18">
        <v>2341</v>
      </c>
      <c r="I1771" s="369" t="s">
        <v>680</v>
      </c>
      <c r="J1771" s="368" t="str">
        <f>IF(ISBLANK(INDEX('Policy Characteristics'!D:D,MATCH($C1771,'Policy Characteristics'!$C:$C,0))),"",INDEX('Policy Characteristics'!D:D,MATCH($C1771,'Policy Characteristics'!$C:$C,0)))</f>
        <v>Fuel Taxes or Subsidies</v>
      </c>
      <c r="K1771" s="354" t="str">
        <f>IF(ISBLANK(INDEX('Policy Characteristics'!E:E,MATCH($C1771,'Policy Characteristics'!$C:$C,0))),"",INDEX('Policy Characteristics'!E:E,MATCH($C1771,'Policy Characteristics'!$C:$C,0)))</f>
        <v>cross fuel tax</v>
      </c>
      <c r="L1771" s="222">
        <f>IF(ISBLANK(INDEX('Policy Characteristics'!F:F,MATCH($C1771,'Policy Characteristics'!$C:$C,0))),"",INDEX('Policy Characteristics'!F:F,MATCH($C1771,'Policy Characteristics'!$C:$C,0)))</f>
        <v>-0.9</v>
      </c>
      <c r="M1771" s="222">
        <f>IF(ISBLANK(INDEX('Policy Characteristics'!G:G,MATCH($C1771,'Policy Characteristics'!$C:$C,0))),"",INDEX('Policy Characteristics'!G:G,MATCH($C1771,'Policy Characteristics'!$C:$C,0)))</f>
        <v>0.9</v>
      </c>
      <c r="N1771" s="222">
        <f>IF(ISBLANK(INDEX('Policy Characteristics'!H:H,MATCH($C1771,'Policy Characteristics'!$C:$C,0))),"",INDEX('Policy Characteristics'!H:H,MATCH($C1771,'Policy Characteristics'!$C:$C,0)))</f>
        <v>0.01</v>
      </c>
      <c r="O1771" s="354" t="str">
        <f>IF(ISBLANK(INDEX('Policy Characteristics'!I:I,MATCH($C1771,'Policy Characteristics'!$C:$C,0))),"",INDEX('Policy Characteristics'!I:I,MATCH($C1771,'Policy Characteristics'!$C:$C,0)))</f>
        <v>% of BAU price</v>
      </c>
      <c r="P1771" s="354"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71" s="354" t="str">
        <f>IF(ISBLANK(INDEX('Policy Characteristics'!K:K,MATCH($C1771,'Policy Characteristics'!$C:$C,0))),"",INDEX('Policy Characteristics'!K:K,MATCH($C1771,'Policy Characteristics'!$C:$C,0)))</f>
        <v>fuels.html#fuel-taxes</v>
      </c>
      <c r="R1771" s="354" t="str">
        <f>IF(ISBLANK(INDEX('Policy Characteristics'!L:L,MATCH($C1771,'Policy Characteristics'!$C:$C,0))),"",INDEX('Policy Characteristics'!L:L,MATCH($C1771,'Policy Characteristics'!$C:$C,0)))</f>
        <v>fuel-taxes.html</v>
      </c>
    </row>
    <row r="1772" spans="1:18" ht="19.899999999999999" customHeight="1">
      <c r="A1772" s="354" t="str">
        <f>IF(ISBLANK(INDEX('Policy Characteristics'!A:A,MATCH($C1772,'Policy Characteristics'!$C:$C,0))),"",INDEX('Policy Characteristics'!A:A,MATCH($C1772,'Policy Characteristics'!$C:$C,0)))</f>
        <v>Cross-Sector</v>
      </c>
      <c r="B1772" s="366" t="str">
        <f>IF(ISBLANK(INDEX('Policy Characteristics'!B:B,MATCH($C1772,'Policy Characteristics'!$C:$C,0))),"",INDEX('Policy Characteristics'!B:B,MATCH($C1772,'Policy Characteristics'!$C:$C,0)))</f>
        <v>Fuel Taxes or Subsidies</v>
      </c>
      <c r="C1772" s="242" t="str">
        <f t="shared" si="69"/>
        <v>Additional Fuel Tax or Subsidy Rate by Fuel</v>
      </c>
      <c r="D1772" s="348" t="s">
        <v>916</v>
      </c>
      <c r="E1772" s="253" t="s">
        <v>926</v>
      </c>
      <c r="F1772" s="348" t="s">
        <v>761</v>
      </c>
      <c r="G1772" s="253" t="s">
        <v>954</v>
      </c>
      <c r="H1772" s="18">
        <v>2342</v>
      </c>
      <c r="I1772" s="369" t="s">
        <v>680</v>
      </c>
      <c r="J1772" s="368" t="str">
        <f>IF(ISBLANK(INDEX('Policy Characteristics'!D:D,MATCH($C1772,'Policy Characteristics'!$C:$C,0))),"",INDEX('Policy Characteristics'!D:D,MATCH($C1772,'Policy Characteristics'!$C:$C,0)))</f>
        <v>Fuel Taxes or Subsidies</v>
      </c>
      <c r="K1772" s="354" t="str">
        <f>IF(ISBLANK(INDEX('Policy Characteristics'!E:E,MATCH($C1772,'Policy Characteristics'!$C:$C,0))),"",INDEX('Policy Characteristics'!E:E,MATCH($C1772,'Policy Characteristics'!$C:$C,0)))</f>
        <v>cross fuel tax</v>
      </c>
      <c r="L1772" s="222">
        <f>IF(ISBLANK(INDEX('Policy Characteristics'!F:F,MATCH($C1772,'Policy Characteristics'!$C:$C,0))),"",INDEX('Policy Characteristics'!F:F,MATCH($C1772,'Policy Characteristics'!$C:$C,0)))</f>
        <v>-0.9</v>
      </c>
      <c r="M1772" s="222">
        <f>IF(ISBLANK(INDEX('Policy Characteristics'!G:G,MATCH($C1772,'Policy Characteristics'!$C:$C,0))),"",INDEX('Policy Characteristics'!G:G,MATCH($C1772,'Policy Characteristics'!$C:$C,0)))</f>
        <v>0.9</v>
      </c>
      <c r="N1772" s="222">
        <f>IF(ISBLANK(INDEX('Policy Characteristics'!H:H,MATCH($C1772,'Policy Characteristics'!$C:$C,0))),"",INDEX('Policy Characteristics'!H:H,MATCH($C1772,'Policy Characteristics'!$C:$C,0)))</f>
        <v>0.01</v>
      </c>
      <c r="O1772" s="354" t="str">
        <f>IF(ISBLANK(INDEX('Policy Characteristics'!I:I,MATCH($C1772,'Policy Characteristics'!$C:$C,0))),"",INDEX('Policy Characteristics'!I:I,MATCH($C1772,'Policy Characteristics'!$C:$C,0)))</f>
        <v>% of BAU price</v>
      </c>
      <c r="P1772" s="354"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72" s="354" t="str">
        <f>IF(ISBLANK(INDEX('Policy Characteristics'!K:K,MATCH($C1772,'Policy Characteristics'!$C:$C,0))),"",INDEX('Policy Characteristics'!K:K,MATCH($C1772,'Policy Characteristics'!$C:$C,0)))</f>
        <v>fuels.html#fuel-taxes</v>
      </c>
      <c r="R1772" s="354" t="str">
        <f>IF(ISBLANK(INDEX('Policy Characteristics'!L:L,MATCH($C1772,'Policy Characteristics'!$C:$C,0))),"",INDEX('Policy Characteristics'!L:L,MATCH($C1772,'Policy Characteristics'!$C:$C,0)))</f>
        <v>fuel-taxes.html</v>
      </c>
    </row>
    <row r="1773" spans="1:18" ht="19.899999999999999" customHeight="1">
      <c r="A1773" s="354" t="str">
        <f>IF(ISBLANK(INDEX('Policy Characteristics'!A:A,MATCH($C1773,'Policy Characteristics'!$C:$C,0))),"",INDEX('Policy Characteristics'!A:A,MATCH($C1773,'Policy Characteristics'!$C:$C,0)))</f>
        <v>Cross-Sector</v>
      </c>
      <c r="B1773" s="366" t="str">
        <f>IF(ISBLANK(INDEX('Policy Characteristics'!B:B,MATCH($C1773,'Policy Characteristics'!$C:$C,0))),"",INDEX('Policy Characteristics'!B:B,MATCH($C1773,'Policy Characteristics'!$C:$C,0)))</f>
        <v>Fuel Taxes or Subsidies</v>
      </c>
      <c r="C1773" s="242" t="str">
        <f t="shared" si="69"/>
        <v>Additional Fuel Tax or Subsidy Rate by Fuel</v>
      </c>
      <c r="D1773" s="348" t="s">
        <v>917</v>
      </c>
      <c r="E1773" s="253" t="s">
        <v>926</v>
      </c>
      <c r="F1773" s="348" t="s">
        <v>765</v>
      </c>
      <c r="G1773" s="253" t="s">
        <v>954</v>
      </c>
      <c r="H1773" s="18">
        <v>2343</v>
      </c>
      <c r="I1773" s="369" t="s">
        <v>680</v>
      </c>
      <c r="J1773" s="368" t="str">
        <f>IF(ISBLANK(INDEX('Policy Characteristics'!D:D,MATCH($C1773,'Policy Characteristics'!$C:$C,0))),"",INDEX('Policy Characteristics'!D:D,MATCH($C1773,'Policy Characteristics'!$C:$C,0)))</f>
        <v>Fuel Taxes or Subsidies</v>
      </c>
      <c r="K1773" s="354" t="str">
        <f>IF(ISBLANK(INDEX('Policy Characteristics'!E:E,MATCH($C1773,'Policy Characteristics'!$C:$C,0))),"",INDEX('Policy Characteristics'!E:E,MATCH($C1773,'Policy Characteristics'!$C:$C,0)))</f>
        <v>cross fuel tax</v>
      </c>
      <c r="L1773" s="222">
        <f>IF(ISBLANK(INDEX('Policy Characteristics'!F:F,MATCH($C1773,'Policy Characteristics'!$C:$C,0))),"",INDEX('Policy Characteristics'!F:F,MATCH($C1773,'Policy Characteristics'!$C:$C,0)))</f>
        <v>-0.9</v>
      </c>
      <c r="M1773" s="222">
        <f>IF(ISBLANK(INDEX('Policy Characteristics'!G:G,MATCH($C1773,'Policy Characteristics'!$C:$C,0))),"",INDEX('Policy Characteristics'!G:G,MATCH($C1773,'Policy Characteristics'!$C:$C,0)))</f>
        <v>0.9</v>
      </c>
      <c r="N1773" s="222">
        <f>IF(ISBLANK(INDEX('Policy Characteristics'!H:H,MATCH($C1773,'Policy Characteristics'!$C:$C,0))),"",INDEX('Policy Characteristics'!H:H,MATCH($C1773,'Policy Characteristics'!$C:$C,0)))</f>
        <v>0.01</v>
      </c>
      <c r="O1773" s="354" t="str">
        <f>IF(ISBLANK(INDEX('Policy Characteristics'!I:I,MATCH($C1773,'Policy Characteristics'!$C:$C,0))),"",INDEX('Policy Characteristics'!I:I,MATCH($C1773,'Policy Characteristics'!$C:$C,0)))</f>
        <v>% of BAU price</v>
      </c>
      <c r="P1773" s="354"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73" s="354" t="str">
        <f>IF(ISBLANK(INDEX('Policy Characteristics'!K:K,MATCH($C1773,'Policy Characteristics'!$C:$C,0))),"",INDEX('Policy Characteristics'!K:K,MATCH($C1773,'Policy Characteristics'!$C:$C,0)))</f>
        <v>fuels.html#fuel-taxes</v>
      </c>
      <c r="R1773" s="354" t="str">
        <f>IF(ISBLANK(INDEX('Policy Characteristics'!L:L,MATCH($C1773,'Policy Characteristics'!$C:$C,0))),"",INDEX('Policy Characteristics'!L:L,MATCH($C1773,'Policy Characteristics'!$C:$C,0)))</f>
        <v>fuel-taxes.html</v>
      </c>
    </row>
    <row r="1774" spans="1:18" ht="19.899999999999999" customHeight="1">
      <c r="A1774" s="354" t="str">
        <f>IF(ISBLANK(INDEX('Policy Characteristics'!A:A,MATCH($C1774,'Policy Characteristics'!$C:$C,0))),"",INDEX('Policy Characteristics'!A:A,MATCH($C1774,'Policy Characteristics'!$C:$C,0)))</f>
        <v>Cross-Sector</v>
      </c>
      <c r="B1774" s="366" t="str">
        <f>IF(ISBLANK(INDEX('Policy Characteristics'!B:B,MATCH($C1774,'Policy Characteristics'!$C:$C,0))),"",INDEX('Policy Characteristics'!B:B,MATCH($C1774,'Policy Characteristics'!$C:$C,0)))</f>
        <v>Fuel Taxes or Subsidies</v>
      </c>
      <c r="C1774" s="242" t="str">
        <f t="shared" si="69"/>
        <v>Additional Fuel Tax or Subsidy Rate by Fuel</v>
      </c>
      <c r="D1774" s="348" t="s">
        <v>918</v>
      </c>
      <c r="E1774" s="253" t="s">
        <v>926</v>
      </c>
      <c r="F1774" s="348" t="s">
        <v>919</v>
      </c>
      <c r="G1774" s="253" t="s">
        <v>954</v>
      </c>
      <c r="H1774" s="18">
        <v>2344</v>
      </c>
      <c r="I1774" s="369" t="s">
        <v>680</v>
      </c>
      <c r="J1774" s="368" t="str">
        <f>IF(ISBLANK(INDEX('Policy Characteristics'!D:D,MATCH($C1774,'Policy Characteristics'!$C:$C,0))),"",INDEX('Policy Characteristics'!D:D,MATCH($C1774,'Policy Characteristics'!$C:$C,0)))</f>
        <v>Fuel Taxes or Subsidies</v>
      </c>
      <c r="K1774" s="354" t="str">
        <f>IF(ISBLANK(INDEX('Policy Characteristics'!E:E,MATCH($C1774,'Policy Characteristics'!$C:$C,0))),"",INDEX('Policy Characteristics'!E:E,MATCH($C1774,'Policy Characteristics'!$C:$C,0)))</f>
        <v>cross fuel tax</v>
      </c>
      <c r="L1774" s="222">
        <f>IF(ISBLANK(INDEX('Policy Characteristics'!F:F,MATCH($C1774,'Policy Characteristics'!$C:$C,0))),"",INDEX('Policy Characteristics'!F:F,MATCH($C1774,'Policy Characteristics'!$C:$C,0)))</f>
        <v>-0.9</v>
      </c>
      <c r="M1774" s="222">
        <f>IF(ISBLANK(INDEX('Policy Characteristics'!G:G,MATCH($C1774,'Policy Characteristics'!$C:$C,0))),"",INDEX('Policy Characteristics'!G:G,MATCH($C1774,'Policy Characteristics'!$C:$C,0)))</f>
        <v>0.9</v>
      </c>
      <c r="N1774" s="222">
        <f>IF(ISBLANK(INDEX('Policy Characteristics'!H:H,MATCH($C1774,'Policy Characteristics'!$C:$C,0))),"",INDEX('Policy Characteristics'!H:H,MATCH($C1774,'Policy Characteristics'!$C:$C,0)))</f>
        <v>0.01</v>
      </c>
      <c r="O1774" s="354" t="str">
        <f>IF(ISBLANK(INDEX('Policy Characteristics'!I:I,MATCH($C1774,'Policy Characteristics'!$C:$C,0))),"",INDEX('Policy Characteristics'!I:I,MATCH($C1774,'Policy Characteristics'!$C:$C,0)))</f>
        <v>% of BAU price</v>
      </c>
      <c r="P1774" s="354"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74" s="354" t="str">
        <f>IF(ISBLANK(INDEX('Policy Characteristics'!K:K,MATCH($C1774,'Policy Characteristics'!$C:$C,0))),"",INDEX('Policy Characteristics'!K:K,MATCH($C1774,'Policy Characteristics'!$C:$C,0)))</f>
        <v>fuels.html#fuel-taxes</v>
      </c>
      <c r="R1774" s="354" t="str">
        <f>IF(ISBLANK(INDEX('Policy Characteristics'!L:L,MATCH($C1774,'Policy Characteristics'!$C:$C,0))),"",INDEX('Policy Characteristics'!L:L,MATCH($C1774,'Policy Characteristics'!$C:$C,0)))</f>
        <v>fuel-taxes.html</v>
      </c>
    </row>
    <row r="1775" spans="1:18" ht="19.899999999999999" customHeight="1">
      <c r="A1775" s="354" t="str">
        <f>IF(ISBLANK(INDEX('Policy Characteristics'!A:A,MATCH($C1775,'Policy Characteristics'!$C:$C,0))),"",INDEX('Policy Characteristics'!A:A,MATCH($C1775,'Policy Characteristics'!$C:$C,0)))</f>
        <v>Cross-Sector</v>
      </c>
      <c r="B1775" s="366" t="str">
        <f>IF(ISBLANK(INDEX('Policy Characteristics'!B:B,MATCH($C1775,'Policy Characteristics'!$C:$C,0))),"",INDEX('Policy Characteristics'!B:B,MATCH($C1775,'Policy Characteristics'!$C:$C,0)))</f>
        <v>Fuel Taxes or Subsidies</v>
      </c>
      <c r="C1775" s="242" t="str">
        <f t="shared" si="69"/>
        <v>Additional Fuel Tax or Subsidy Rate by Fuel</v>
      </c>
      <c r="D1775" s="348" t="s">
        <v>920</v>
      </c>
      <c r="E1775" s="253" t="s">
        <v>926</v>
      </c>
      <c r="F1775" s="348" t="s">
        <v>921</v>
      </c>
      <c r="G1775" s="253" t="s">
        <v>954</v>
      </c>
      <c r="H1775" s="18">
        <v>2345</v>
      </c>
      <c r="I1775" s="369" t="s">
        <v>680</v>
      </c>
      <c r="J1775" s="368" t="str">
        <f>IF(ISBLANK(INDEX('Policy Characteristics'!D:D,MATCH($C1775,'Policy Characteristics'!$C:$C,0))),"",INDEX('Policy Characteristics'!D:D,MATCH($C1775,'Policy Characteristics'!$C:$C,0)))</f>
        <v>Fuel Taxes or Subsidies</v>
      </c>
      <c r="K1775" s="354" t="str">
        <f>IF(ISBLANK(INDEX('Policy Characteristics'!E:E,MATCH($C1775,'Policy Characteristics'!$C:$C,0))),"",INDEX('Policy Characteristics'!E:E,MATCH($C1775,'Policy Characteristics'!$C:$C,0)))</f>
        <v>cross fuel tax</v>
      </c>
      <c r="L1775" s="222">
        <f>IF(ISBLANK(INDEX('Policy Characteristics'!F:F,MATCH($C1775,'Policy Characteristics'!$C:$C,0))),"",INDEX('Policy Characteristics'!F:F,MATCH($C1775,'Policy Characteristics'!$C:$C,0)))</f>
        <v>-0.9</v>
      </c>
      <c r="M1775" s="222">
        <f>IF(ISBLANK(INDEX('Policy Characteristics'!G:G,MATCH($C1775,'Policy Characteristics'!$C:$C,0))),"",INDEX('Policy Characteristics'!G:G,MATCH($C1775,'Policy Characteristics'!$C:$C,0)))</f>
        <v>0.9</v>
      </c>
      <c r="N1775" s="222">
        <f>IF(ISBLANK(INDEX('Policy Characteristics'!H:H,MATCH($C1775,'Policy Characteristics'!$C:$C,0))),"",INDEX('Policy Characteristics'!H:H,MATCH($C1775,'Policy Characteristics'!$C:$C,0)))</f>
        <v>0.01</v>
      </c>
      <c r="O1775" s="354" t="str">
        <f>IF(ISBLANK(INDEX('Policy Characteristics'!I:I,MATCH($C1775,'Policy Characteristics'!$C:$C,0))),"",INDEX('Policy Characteristics'!I:I,MATCH($C1775,'Policy Characteristics'!$C:$C,0)))</f>
        <v>% of BAU price</v>
      </c>
      <c r="P1775" s="354"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75" s="354" t="str">
        <f>IF(ISBLANK(INDEX('Policy Characteristics'!K:K,MATCH($C1775,'Policy Characteristics'!$C:$C,0))),"",INDEX('Policy Characteristics'!K:K,MATCH($C1775,'Policy Characteristics'!$C:$C,0)))</f>
        <v>fuels.html#fuel-taxes</v>
      </c>
      <c r="R1775" s="354" t="str">
        <f>IF(ISBLANK(INDEX('Policy Characteristics'!L:L,MATCH($C1775,'Policy Characteristics'!$C:$C,0))),"",INDEX('Policy Characteristics'!L:L,MATCH($C1775,'Policy Characteristics'!$C:$C,0)))</f>
        <v>fuel-taxes.html</v>
      </c>
    </row>
    <row r="1776" spans="1:18" ht="19.899999999999999" customHeight="1">
      <c r="A1776" s="354" t="str">
        <f>IF(ISBLANK(INDEX('Policy Characteristics'!A:A,MATCH($C1776,'Policy Characteristics'!$C:$C,0))),"",INDEX('Policy Characteristics'!A:A,MATCH($C1776,'Policy Characteristics'!$C:$C,0)))</f>
        <v>Cross-Sector</v>
      </c>
      <c r="B1776" s="366" t="str">
        <f>IF(ISBLANK(INDEX('Policy Characteristics'!B:B,MATCH($C1776,'Policy Characteristics'!$C:$C,0))),"",INDEX('Policy Characteristics'!B:B,MATCH($C1776,'Policy Characteristics'!$C:$C,0)))</f>
        <v>Fuel Taxes or Subsidies</v>
      </c>
      <c r="C1776" s="242" t="str">
        <f t="shared" si="69"/>
        <v>Additional Fuel Tax or Subsidy Rate by Fuel</v>
      </c>
      <c r="D1776" s="348" t="s">
        <v>951</v>
      </c>
      <c r="E1776" s="253" t="s">
        <v>926</v>
      </c>
      <c r="F1776" s="348" t="s">
        <v>769</v>
      </c>
      <c r="G1776" s="253" t="s">
        <v>954</v>
      </c>
      <c r="H1776" s="18">
        <v>2346</v>
      </c>
      <c r="I1776" s="369" t="s">
        <v>680</v>
      </c>
      <c r="J1776" s="368" t="str">
        <f>IF(ISBLANK(INDEX('Policy Characteristics'!D:D,MATCH($C1776,'Policy Characteristics'!$C:$C,0))),"",INDEX('Policy Characteristics'!D:D,MATCH($C1776,'Policy Characteristics'!$C:$C,0)))</f>
        <v>Fuel Taxes or Subsidies</v>
      </c>
      <c r="K1776" s="354" t="str">
        <f>IF(ISBLANK(INDEX('Policy Characteristics'!E:E,MATCH($C1776,'Policy Characteristics'!$C:$C,0))),"",INDEX('Policy Characteristics'!E:E,MATCH($C1776,'Policy Characteristics'!$C:$C,0)))</f>
        <v>cross fuel tax</v>
      </c>
      <c r="L1776" s="222">
        <f>IF(ISBLANK(INDEX('Policy Characteristics'!F:F,MATCH($C1776,'Policy Characteristics'!$C:$C,0))),"",INDEX('Policy Characteristics'!F:F,MATCH($C1776,'Policy Characteristics'!$C:$C,0)))</f>
        <v>-0.9</v>
      </c>
      <c r="M1776" s="222">
        <f>IF(ISBLANK(INDEX('Policy Characteristics'!G:G,MATCH($C1776,'Policy Characteristics'!$C:$C,0))),"",INDEX('Policy Characteristics'!G:G,MATCH($C1776,'Policy Characteristics'!$C:$C,0)))</f>
        <v>0.9</v>
      </c>
      <c r="N1776" s="222">
        <f>IF(ISBLANK(INDEX('Policy Characteristics'!H:H,MATCH($C1776,'Policy Characteristics'!$C:$C,0))),"",INDEX('Policy Characteristics'!H:H,MATCH($C1776,'Policy Characteristics'!$C:$C,0)))</f>
        <v>0.01</v>
      </c>
      <c r="O1776" s="354" t="str">
        <f>IF(ISBLANK(INDEX('Policy Characteristics'!I:I,MATCH($C1776,'Policy Characteristics'!$C:$C,0))),"",INDEX('Policy Characteristics'!I:I,MATCH($C1776,'Policy Characteristics'!$C:$C,0)))</f>
        <v>% of BAU price</v>
      </c>
      <c r="P1776" s="354"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76" s="354" t="str">
        <f>IF(ISBLANK(INDEX('Policy Characteristics'!K:K,MATCH($C1776,'Policy Characteristics'!$C:$C,0))),"",INDEX('Policy Characteristics'!K:K,MATCH($C1776,'Policy Characteristics'!$C:$C,0)))</f>
        <v>fuels.html#fuel-taxes</v>
      </c>
      <c r="R1776" s="354" t="str">
        <f>IF(ISBLANK(INDEX('Policy Characteristics'!L:L,MATCH($C1776,'Policy Characteristics'!$C:$C,0))),"",INDEX('Policy Characteristics'!L:L,MATCH($C1776,'Policy Characteristics'!$C:$C,0)))</f>
        <v>fuel-taxes.html</v>
      </c>
    </row>
    <row r="1777" spans="1:18" ht="19.899999999999999" customHeight="1">
      <c r="A1777" s="354" t="str">
        <f>IF(ISBLANK(INDEX('Policy Characteristics'!A:A,MATCH($C1777,'Policy Characteristics'!$C:$C,0))),"",INDEX('Policy Characteristics'!A:A,MATCH($C1777,'Policy Characteristics'!$C:$C,0)))</f>
        <v>Cross-Sector</v>
      </c>
      <c r="B1777" s="366" t="str">
        <f>IF(ISBLANK(INDEX('Policy Characteristics'!B:B,MATCH($C1777,'Policy Characteristics'!$C:$C,0))),"",INDEX('Policy Characteristics'!B:B,MATCH($C1777,'Policy Characteristics'!$C:$C,0)))</f>
        <v>Fuel Taxes or Subsidies</v>
      </c>
      <c r="C1777" s="242" t="str">
        <f t="shared" si="69"/>
        <v>Additional Fuel Tax or Subsidy Rate by Fuel</v>
      </c>
      <c r="D1777" s="348" t="s">
        <v>952</v>
      </c>
      <c r="E1777" s="253" t="s">
        <v>926</v>
      </c>
      <c r="F1777" s="348" t="s">
        <v>953</v>
      </c>
      <c r="G1777" s="253" t="s">
        <v>954</v>
      </c>
      <c r="H1777" s="18">
        <v>2347</v>
      </c>
      <c r="I1777" s="369" t="s">
        <v>680</v>
      </c>
      <c r="J1777" s="368" t="str">
        <f>IF(ISBLANK(INDEX('Policy Characteristics'!D:D,MATCH($C1777,'Policy Characteristics'!$C:$C,0))),"",INDEX('Policy Characteristics'!D:D,MATCH($C1777,'Policy Characteristics'!$C:$C,0)))</f>
        <v>Fuel Taxes or Subsidies</v>
      </c>
      <c r="K1777" s="354" t="str">
        <f>IF(ISBLANK(INDEX('Policy Characteristics'!E:E,MATCH($C1777,'Policy Characteristics'!$C:$C,0))),"",INDEX('Policy Characteristics'!E:E,MATCH($C1777,'Policy Characteristics'!$C:$C,0)))</f>
        <v>cross fuel tax</v>
      </c>
      <c r="L1777" s="222">
        <f>IF(ISBLANK(INDEX('Policy Characteristics'!F:F,MATCH($C1777,'Policy Characteristics'!$C:$C,0))),"",INDEX('Policy Characteristics'!F:F,MATCH($C1777,'Policy Characteristics'!$C:$C,0)))</f>
        <v>-0.9</v>
      </c>
      <c r="M1777" s="222">
        <f>IF(ISBLANK(INDEX('Policy Characteristics'!G:G,MATCH($C1777,'Policy Characteristics'!$C:$C,0))),"",INDEX('Policy Characteristics'!G:G,MATCH($C1777,'Policy Characteristics'!$C:$C,0)))</f>
        <v>0.9</v>
      </c>
      <c r="N1777" s="222">
        <f>IF(ISBLANK(INDEX('Policy Characteristics'!H:H,MATCH($C1777,'Policy Characteristics'!$C:$C,0))),"",INDEX('Policy Characteristics'!H:H,MATCH($C1777,'Policy Characteristics'!$C:$C,0)))</f>
        <v>0.01</v>
      </c>
      <c r="O1777" s="354" t="str">
        <f>IF(ISBLANK(INDEX('Policy Characteristics'!I:I,MATCH($C1777,'Policy Characteristics'!$C:$C,0))),"",INDEX('Policy Characteristics'!I:I,MATCH($C1777,'Policy Characteristics'!$C:$C,0)))</f>
        <v>% of BAU price</v>
      </c>
      <c r="P1777" s="354"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77" s="354" t="str">
        <f>IF(ISBLANK(INDEX('Policy Characteristics'!K:K,MATCH($C1777,'Policy Characteristics'!$C:$C,0))),"",INDEX('Policy Characteristics'!K:K,MATCH($C1777,'Policy Characteristics'!$C:$C,0)))</f>
        <v>fuels.html#fuel-taxes</v>
      </c>
      <c r="R1777" s="354" t="str">
        <f>IF(ISBLANK(INDEX('Policy Characteristics'!L:L,MATCH($C1777,'Policy Characteristics'!$C:$C,0))),"",INDEX('Policy Characteristics'!L:L,MATCH($C1777,'Policy Characteristics'!$C:$C,0)))</f>
        <v>fuel-taxes.html</v>
      </c>
    </row>
    <row r="1778" spans="1:18" s="354" customFormat="1" ht="19.899999999999999" customHeight="1">
      <c r="A1778" s="354" t="str">
        <f>IF(ISBLANK(INDEX('Policy Characteristics'!A:A,MATCH($C1778,'Policy Characteristics'!$C:$C,0))),"",INDEX('Policy Characteristics'!A:A,MATCH($C1778,'Policy Characteristics'!$C:$C,0)))</f>
        <v>Cross-Sector</v>
      </c>
      <c r="B1778" s="366" t="str">
        <f>IF(ISBLANK(INDEX('Policy Characteristics'!B:B,MATCH($C1778,'Policy Characteristics'!$C:$C,0))),"",INDEX('Policy Characteristics'!B:B,MATCH($C1778,'Policy Characteristics'!$C:$C,0)))</f>
        <v>Fuel Taxes or Subsidies</v>
      </c>
      <c r="C1778" s="242" t="str">
        <f t="shared" si="69"/>
        <v>Additional Fuel Tax or Subsidy Rate by Fuel</v>
      </c>
      <c r="D1778" s="253" t="s">
        <v>934</v>
      </c>
      <c r="E1778" s="253" t="s">
        <v>928</v>
      </c>
      <c r="F1778" s="253" t="s">
        <v>935</v>
      </c>
      <c r="G1778" s="253" t="s">
        <v>955</v>
      </c>
      <c r="H1778" s="18">
        <v>2348</v>
      </c>
      <c r="I1778" s="367" t="s">
        <v>670</v>
      </c>
      <c r="J1778" s="368" t="str">
        <f>IF(ISBLANK(INDEX('Policy Characteristics'!D:D,MATCH($C1778,'Policy Characteristics'!$C:$C,0))),"",INDEX('Policy Characteristics'!D:D,MATCH($C1778,'Policy Characteristics'!$C:$C,0)))</f>
        <v>Fuel Taxes or Subsidies</v>
      </c>
      <c r="K1778" s="354" t="str">
        <f>IF(ISBLANK(INDEX('Policy Characteristics'!E:E,MATCH($C1778,'Policy Characteristics'!$C:$C,0))),"",INDEX('Policy Characteristics'!E:E,MATCH($C1778,'Policy Characteristics'!$C:$C,0)))</f>
        <v>cross fuel tax</v>
      </c>
      <c r="L1778" s="222">
        <f>IF(ISBLANK(INDEX('Policy Characteristics'!F:F,MATCH($C1778,'Policy Characteristics'!$C:$C,0))),"",INDEX('Policy Characteristics'!F:F,MATCH($C1778,'Policy Characteristics'!$C:$C,0)))</f>
        <v>-0.9</v>
      </c>
      <c r="M1778" s="222">
        <f>IF(ISBLANK(INDEX('Policy Characteristics'!G:G,MATCH($C1778,'Policy Characteristics'!$C:$C,0))),"",INDEX('Policy Characteristics'!G:G,MATCH($C1778,'Policy Characteristics'!$C:$C,0)))</f>
        <v>0.9</v>
      </c>
      <c r="N1778" s="222">
        <f>IF(ISBLANK(INDEX('Policy Characteristics'!H:H,MATCH($C1778,'Policy Characteristics'!$C:$C,0))),"",INDEX('Policy Characteristics'!H:H,MATCH($C1778,'Policy Characteristics'!$C:$C,0)))</f>
        <v>0.01</v>
      </c>
      <c r="O1778" s="354" t="str">
        <f>IF(ISBLANK(INDEX('Policy Characteristics'!I:I,MATCH($C1778,'Policy Characteristics'!$C:$C,0))),"",INDEX('Policy Characteristics'!I:I,MATCH($C1778,'Policy Characteristics'!$C:$C,0)))</f>
        <v>% of BAU price</v>
      </c>
      <c r="P1778" s="354"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78" s="354" t="str">
        <f>IF(ISBLANK(INDEX('Policy Characteristics'!K:K,MATCH($C1778,'Policy Characteristics'!$C:$C,0))),"",INDEX('Policy Characteristics'!K:K,MATCH($C1778,'Policy Characteristics'!$C:$C,0)))</f>
        <v>fuels.html#fuel-taxes</v>
      </c>
      <c r="R1778" s="354" t="str">
        <f>IF(ISBLANK(INDEX('Policy Characteristics'!L:L,MATCH($C1778,'Policy Characteristics'!$C:$C,0))),"",INDEX('Policy Characteristics'!L:L,MATCH($C1778,'Policy Characteristics'!$C:$C,0)))</f>
        <v>fuel-taxes.html</v>
      </c>
    </row>
    <row r="1779" spans="1:18" s="354" customFormat="1" ht="19.899999999999999" customHeight="1">
      <c r="A1779" s="354" t="str">
        <f>IF(ISBLANK(INDEX('Policy Characteristics'!A:A,MATCH($C1779,'Policy Characteristics'!$C:$C,0))),"",INDEX('Policy Characteristics'!A:A,MATCH($C1779,'Policy Characteristics'!$C:$C,0)))</f>
        <v>Cross-Sector</v>
      </c>
      <c r="B1779" s="366" t="str">
        <f>IF(ISBLANK(INDEX('Policy Characteristics'!B:B,MATCH($C1779,'Policy Characteristics'!$C:$C,0))),"",INDEX('Policy Characteristics'!B:B,MATCH($C1779,'Policy Characteristics'!$C:$C,0)))</f>
        <v>Fuel Taxes or Subsidies</v>
      </c>
      <c r="C1779" s="242" t="str">
        <f t="shared" si="69"/>
        <v>Additional Fuel Tax or Subsidy Rate by Fuel</v>
      </c>
      <c r="D1779" s="348" t="s">
        <v>907</v>
      </c>
      <c r="E1779" s="253" t="s">
        <v>928</v>
      </c>
      <c r="F1779" s="348" t="s">
        <v>737</v>
      </c>
      <c r="G1779" s="253" t="s">
        <v>955</v>
      </c>
      <c r="H1779" s="18">
        <v>2349</v>
      </c>
      <c r="I1779" s="369" t="s">
        <v>680</v>
      </c>
      <c r="J1779" s="368" t="str">
        <f>IF(ISBLANK(INDEX('Policy Characteristics'!D:D,MATCH($C1779,'Policy Characteristics'!$C:$C,0))),"",INDEX('Policy Characteristics'!D:D,MATCH($C1779,'Policy Characteristics'!$C:$C,0)))</f>
        <v>Fuel Taxes or Subsidies</v>
      </c>
      <c r="K1779" s="354" t="str">
        <f>IF(ISBLANK(INDEX('Policy Characteristics'!E:E,MATCH($C1779,'Policy Characteristics'!$C:$C,0))),"",INDEX('Policy Characteristics'!E:E,MATCH($C1779,'Policy Characteristics'!$C:$C,0)))</f>
        <v>cross fuel tax</v>
      </c>
      <c r="L1779" s="222">
        <f>IF(ISBLANK(INDEX('Policy Characteristics'!F:F,MATCH($C1779,'Policy Characteristics'!$C:$C,0))),"",INDEX('Policy Characteristics'!F:F,MATCH($C1779,'Policy Characteristics'!$C:$C,0)))</f>
        <v>-0.9</v>
      </c>
      <c r="M1779" s="222">
        <f>IF(ISBLANK(INDEX('Policy Characteristics'!G:G,MATCH($C1779,'Policy Characteristics'!$C:$C,0))),"",INDEX('Policy Characteristics'!G:G,MATCH($C1779,'Policy Characteristics'!$C:$C,0)))</f>
        <v>0.9</v>
      </c>
      <c r="N1779" s="222">
        <f>IF(ISBLANK(INDEX('Policy Characteristics'!H:H,MATCH($C1779,'Policy Characteristics'!$C:$C,0))),"",INDEX('Policy Characteristics'!H:H,MATCH($C1779,'Policy Characteristics'!$C:$C,0)))</f>
        <v>0.01</v>
      </c>
      <c r="O1779" s="354" t="str">
        <f>IF(ISBLANK(INDEX('Policy Characteristics'!I:I,MATCH($C1779,'Policy Characteristics'!$C:$C,0))),"",INDEX('Policy Characteristics'!I:I,MATCH($C1779,'Policy Characteristics'!$C:$C,0)))</f>
        <v>% of BAU price</v>
      </c>
      <c r="P1779" s="354"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79" s="354" t="str">
        <f>IF(ISBLANK(INDEX('Policy Characteristics'!K:K,MATCH($C1779,'Policy Characteristics'!$C:$C,0))),"",INDEX('Policy Characteristics'!K:K,MATCH($C1779,'Policy Characteristics'!$C:$C,0)))</f>
        <v>fuels.html#fuel-taxes</v>
      </c>
      <c r="R1779" s="354" t="str">
        <f>IF(ISBLANK(INDEX('Policy Characteristics'!L:L,MATCH($C1779,'Policy Characteristics'!$C:$C,0))),"",INDEX('Policy Characteristics'!L:L,MATCH($C1779,'Policy Characteristics'!$C:$C,0)))</f>
        <v>fuel-taxes.html</v>
      </c>
    </row>
    <row r="1780" spans="1:18" s="354" customFormat="1" ht="19.899999999999999" customHeight="1">
      <c r="A1780" s="354" t="str">
        <f>IF(ISBLANK(INDEX('Policy Characteristics'!A:A,MATCH($C1780,'Policy Characteristics'!$C:$C,0))),"",INDEX('Policy Characteristics'!A:A,MATCH($C1780,'Policy Characteristics'!$C:$C,0)))</f>
        <v>Cross-Sector</v>
      </c>
      <c r="B1780" s="366" t="str">
        <f>IF(ISBLANK(INDEX('Policy Characteristics'!B:B,MATCH($C1780,'Policy Characteristics'!$C:$C,0))),"",INDEX('Policy Characteristics'!B:B,MATCH($C1780,'Policy Characteristics'!$C:$C,0)))</f>
        <v>Fuel Taxes or Subsidies</v>
      </c>
      <c r="C1780" s="242" t="str">
        <f t="shared" si="69"/>
        <v>Additional Fuel Tax or Subsidy Rate by Fuel</v>
      </c>
      <c r="D1780" s="348" t="s">
        <v>908</v>
      </c>
      <c r="E1780" s="253" t="s">
        <v>928</v>
      </c>
      <c r="F1780" s="348" t="s">
        <v>909</v>
      </c>
      <c r="G1780" s="253" t="s">
        <v>955</v>
      </c>
      <c r="H1780" s="18">
        <v>2350</v>
      </c>
      <c r="I1780" s="369" t="s">
        <v>670</v>
      </c>
      <c r="J1780" s="368" t="str">
        <f>IF(ISBLANK(INDEX('Policy Characteristics'!D:D,MATCH($C1780,'Policy Characteristics'!$C:$C,0))),"",INDEX('Policy Characteristics'!D:D,MATCH($C1780,'Policy Characteristics'!$C:$C,0)))</f>
        <v>Fuel Taxes or Subsidies</v>
      </c>
      <c r="K1780" s="354" t="str">
        <f>IF(ISBLANK(INDEX('Policy Characteristics'!E:E,MATCH($C1780,'Policy Characteristics'!$C:$C,0))),"",INDEX('Policy Characteristics'!E:E,MATCH($C1780,'Policy Characteristics'!$C:$C,0)))</f>
        <v>cross fuel tax</v>
      </c>
      <c r="L1780" s="222">
        <f>IF(ISBLANK(INDEX('Policy Characteristics'!F:F,MATCH($C1780,'Policy Characteristics'!$C:$C,0))),"",INDEX('Policy Characteristics'!F:F,MATCH($C1780,'Policy Characteristics'!$C:$C,0)))</f>
        <v>-0.9</v>
      </c>
      <c r="M1780" s="222">
        <f>IF(ISBLANK(INDEX('Policy Characteristics'!G:G,MATCH($C1780,'Policy Characteristics'!$C:$C,0))),"",INDEX('Policy Characteristics'!G:G,MATCH($C1780,'Policy Characteristics'!$C:$C,0)))</f>
        <v>0.9</v>
      </c>
      <c r="N1780" s="222">
        <f>IF(ISBLANK(INDEX('Policy Characteristics'!H:H,MATCH($C1780,'Policy Characteristics'!$C:$C,0))),"",INDEX('Policy Characteristics'!H:H,MATCH($C1780,'Policy Characteristics'!$C:$C,0)))</f>
        <v>0.01</v>
      </c>
      <c r="O1780" s="354" t="str">
        <f>IF(ISBLANK(INDEX('Policy Characteristics'!I:I,MATCH($C1780,'Policy Characteristics'!$C:$C,0))),"",INDEX('Policy Characteristics'!I:I,MATCH($C1780,'Policy Characteristics'!$C:$C,0)))</f>
        <v>% of BAU price</v>
      </c>
      <c r="P1780" s="354"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80" s="354" t="str">
        <f>IF(ISBLANK(INDEX('Policy Characteristics'!K:K,MATCH($C1780,'Policy Characteristics'!$C:$C,0))),"",INDEX('Policy Characteristics'!K:K,MATCH($C1780,'Policy Characteristics'!$C:$C,0)))</f>
        <v>fuels.html#fuel-taxes</v>
      </c>
      <c r="R1780" s="354" t="str">
        <f>IF(ISBLANK(INDEX('Policy Characteristics'!L:L,MATCH($C1780,'Policy Characteristics'!$C:$C,0))),"",INDEX('Policy Characteristics'!L:L,MATCH($C1780,'Policy Characteristics'!$C:$C,0)))</f>
        <v>fuel-taxes.html</v>
      </c>
    </row>
    <row r="1781" spans="1:18" s="354" customFormat="1" ht="19.899999999999999" customHeight="1">
      <c r="A1781" s="354" t="str">
        <f>IF(ISBLANK(INDEX('Policy Characteristics'!A:A,MATCH($C1781,'Policy Characteristics'!$C:$C,0))),"",INDEX('Policy Characteristics'!A:A,MATCH($C1781,'Policy Characteristics'!$C:$C,0)))</f>
        <v>Cross-Sector</v>
      </c>
      <c r="B1781" s="366" t="str">
        <f>IF(ISBLANK(INDEX('Policy Characteristics'!B:B,MATCH($C1781,'Policy Characteristics'!$C:$C,0))),"",INDEX('Policy Characteristics'!B:B,MATCH($C1781,'Policy Characteristics'!$C:$C,0)))</f>
        <v>Fuel Taxes or Subsidies</v>
      </c>
      <c r="C1781" s="242" t="str">
        <f t="shared" si="69"/>
        <v>Additional Fuel Tax or Subsidy Rate by Fuel</v>
      </c>
      <c r="D1781" s="348" t="s">
        <v>936</v>
      </c>
      <c r="E1781" s="253" t="s">
        <v>928</v>
      </c>
      <c r="F1781" s="348" t="s">
        <v>937</v>
      </c>
      <c r="G1781" s="253" t="s">
        <v>955</v>
      </c>
      <c r="H1781" s="18">
        <v>2351</v>
      </c>
      <c r="I1781" s="369" t="s">
        <v>680</v>
      </c>
      <c r="J1781" s="368" t="str">
        <f>IF(ISBLANK(INDEX('Policy Characteristics'!D:D,MATCH($C1781,'Policy Characteristics'!$C:$C,0))),"",INDEX('Policy Characteristics'!D:D,MATCH($C1781,'Policy Characteristics'!$C:$C,0)))</f>
        <v>Fuel Taxes or Subsidies</v>
      </c>
      <c r="K1781" s="354" t="str">
        <f>IF(ISBLANK(INDEX('Policy Characteristics'!E:E,MATCH($C1781,'Policy Characteristics'!$C:$C,0))),"",INDEX('Policy Characteristics'!E:E,MATCH($C1781,'Policy Characteristics'!$C:$C,0)))</f>
        <v>cross fuel tax</v>
      </c>
      <c r="L1781" s="222">
        <f>IF(ISBLANK(INDEX('Policy Characteristics'!F:F,MATCH($C1781,'Policy Characteristics'!$C:$C,0))),"",INDEX('Policy Characteristics'!F:F,MATCH($C1781,'Policy Characteristics'!$C:$C,0)))</f>
        <v>-0.9</v>
      </c>
      <c r="M1781" s="222">
        <f>IF(ISBLANK(INDEX('Policy Characteristics'!G:G,MATCH($C1781,'Policy Characteristics'!$C:$C,0))),"",INDEX('Policy Characteristics'!G:G,MATCH($C1781,'Policy Characteristics'!$C:$C,0)))</f>
        <v>0.9</v>
      </c>
      <c r="N1781" s="222">
        <f>IF(ISBLANK(INDEX('Policy Characteristics'!H:H,MATCH($C1781,'Policy Characteristics'!$C:$C,0))),"",INDEX('Policy Characteristics'!H:H,MATCH($C1781,'Policy Characteristics'!$C:$C,0)))</f>
        <v>0.01</v>
      </c>
      <c r="O1781" s="354" t="str">
        <f>IF(ISBLANK(INDEX('Policy Characteristics'!I:I,MATCH($C1781,'Policy Characteristics'!$C:$C,0))),"",INDEX('Policy Characteristics'!I:I,MATCH($C1781,'Policy Characteristics'!$C:$C,0)))</f>
        <v>% of BAU price</v>
      </c>
      <c r="P1781" s="354"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81" s="354" t="str">
        <f>IF(ISBLANK(INDEX('Policy Characteristics'!K:K,MATCH($C1781,'Policy Characteristics'!$C:$C,0))),"",INDEX('Policy Characteristics'!K:K,MATCH($C1781,'Policy Characteristics'!$C:$C,0)))</f>
        <v>fuels.html#fuel-taxes</v>
      </c>
      <c r="R1781" s="354" t="str">
        <f>IF(ISBLANK(INDEX('Policy Characteristics'!L:L,MATCH($C1781,'Policy Characteristics'!$C:$C,0))),"",INDEX('Policy Characteristics'!L:L,MATCH($C1781,'Policy Characteristics'!$C:$C,0)))</f>
        <v>fuel-taxes.html</v>
      </c>
    </row>
    <row r="1782" spans="1:18" s="354" customFormat="1" ht="19.899999999999999" customHeight="1">
      <c r="A1782" s="354" t="str">
        <f>IF(ISBLANK(INDEX('Policy Characteristics'!A:A,MATCH($C1782,'Policy Characteristics'!$C:$C,0))),"",INDEX('Policy Characteristics'!A:A,MATCH($C1782,'Policy Characteristics'!$C:$C,0)))</f>
        <v>Cross-Sector</v>
      </c>
      <c r="B1782" s="366" t="str">
        <f>IF(ISBLANK(INDEX('Policy Characteristics'!B:B,MATCH($C1782,'Policy Characteristics'!$C:$C,0))),"",INDEX('Policy Characteristics'!B:B,MATCH($C1782,'Policy Characteristics'!$C:$C,0)))</f>
        <v>Fuel Taxes or Subsidies</v>
      </c>
      <c r="C1782" s="242" t="str">
        <f t="shared" si="69"/>
        <v>Additional Fuel Tax or Subsidy Rate by Fuel</v>
      </c>
      <c r="D1782" s="348" t="s">
        <v>943</v>
      </c>
      <c r="E1782" s="253" t="s">
        <v>928</v>
      </c>
      <c r="F1782" s="348" t="s">
        <v>753</v>
      </c>
      <c r="G1782" s="253" t="s">
        <v>955</v>
      </c>
      <c r="H1782" s="18">
        <v>2352</v>
      </c>
      <c r="I1782" s="369" t="s">
        <v>680</v>
      </c>
      <c r="J1782" s="368" t="str">
        <f>IF(ISBLANK(INDEX('Policy Characteristics'!D:D,MATCH($C1782,'Policy Characteristics'!$C:$C,0))),"",INDEX('Policy Characteristics'!D:D,MATCH($C1782,'Policy Characteristics'!$C:$C,0)))</f>
        <v>Fuel Taxes or Subsidies</v>
      </c>
      <c r="K1782" s="354" t="str">
        <f>IF(ISBLANK(INDEX('Policy Characteristics'!E:E,MATCH($C1782,'Policy Characteristics'!$C:$C,0))),"",INDEX('Policy Characteristics'!E:E,MATCH($C1782,'Policy Characteristics'!$C:$C,0)))</f>
        <v>cross fuel tax</v>
      </c>
      <c r="L1782" s="222">
        <f>IF(ISBLANK(INDEX('Policy Characteristics'!F:F,MATCH($C1782,'Policy Characteristics'!$C:$C,0))),"",INDEX('Policy Characteristics'!F:F,MATCH($C1782,'Policy Characteristics'!$C:$C,0)))</f>
        <v>-0.9</v>
      </c>
      <c r="M1782" s="222">
        <f>IF(ISBLANK(INDEX('Policy Characteristics'!G:G,MATCH($C1782,'Policy Characteristics'!$C:$C,0))),"",INDEX('Policy Characteristics'!G:G,MATCH($C1782,'Policy Characteristics'!$C:$C,0)))</f>
        <v>0.9</v>
      </c>
      <c r="N1782" s="222">
        <f>IF(ISBLANK(INDEX('Policy Characteristics'!H:H,MATCH($C1782,'Policy Characteristics'!$C:$C,0))),"",INDEX('Policy Characteristics'!H:H,MATCH($C1782,'Policy Characteristics'!$C:$C,0)))</f>
        <v>0.01</v>
      </c>
      <c r="O1782" s="354" t="str">
        <f>IF(ISBLANK(INDEX('Policy Characteristics'!I:I,MATCH($C1782,'Policy Characteristics'!$C:$C,0))),"",INDEX('Policy Characteristics'!I:I,MATCH($C1782,'Policy Characteristics'!$C:$C,0)))</f>
        <v>% of BAU price</v>
      </c>
      <c r="P1782" s="354"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82" s="354" t="str">
        <f>IF(ISBLANK(INDEX('Policy Characteristics'!K:K,MATCH($C1782,'Policy Characteristics'!$C:$C,0))),"",INDEX('Policy Characteristics'!K:K,MATCH($C1782,'Policy Characteristics'!$C:$C,0)))</f>
        <v>fuels.html#fuel-taxes</v>
      </c>
      <c r="R1782" s="354" t="str">
        <f>IF(ISBLANK(INDEX('Policy Characteristics'!L:L,MATCH($C1782,'Policy Characteristics'!$C:$C,0))),"",INDEX('Policy Characteristics'!L:L,MATCH($C1782,'Policy Characteristics'!$C:$C,0)))</f>
        <v>fuel-taxes.html</v>
      </c>
    </row>
    <row r="1783" spans="1:18" s="354" customFormat="1" ht="19.899999999999999" customHeight="1">
      <c r="A1783" s="354" t="str">
        <f>IF(ISBLANK(INDEX('Policy Characteristics'!A:A,MATCH($C1783,'Policy Characteristics'!$C:$C,0))),"",INDEX('Policy Characteristics'!A:A,MATCH($C1783,'Policy Characteristics'!$C:$C,0)))</f>
        <v>Cross-Sector</v>
      </c>
      <c r="B1783" s="366" t="str">
        <f>IF(ISBLANK(INDEX('Policy Characteristics'!B:B,MATCH($C1783,'Policy Characteristics'!$C:$C,0))),"",INDEX('Policy Characteristics'!B:B,MATCH($C1783,'Policy Characteristics'!$C:$C,0)))</f>
        <v>Fuel Taxes or Subsidies</v>
      </c>
      <c r="C1783" s="242" t="str">
        <f t="shared" si="69"/>
        <v>Additional Fuel Tax or Subsidy Rate by Fuel</v>
      </c>
      <c r="D1783" s="348" t="s">
        <v>910</v>
      </c>
      <c r="E1783" s="253" t="s">
        <v>928</v>
      </c>
      <c r="F1783" s="348" t="s">
        <v>911</v>
      </c>
      <c r="G1783" s="253" t="s">
        <v>955</v>
      </c>
      <c r="H1783" s="18">
        <v>2353</v>
      </c>
      <c r="I1783" s="369" t="s">
        <v>680</v>
      </c>
      <c r="J1783" s="368" t="str">
        <f>IF(ISBLANK(INDEX('Policy Characteristics'!D:D,MATCH($C1783,'Policy Characteristics'!$C:$C,0))),"",INDEX('Policy Characteristics'!D:D,MATCH($C1783,'Policy Characteristics'!$C:$C,0)))</f>
        <v>Fuel Taxes or Subsidies</v>
      </c>
      <c r="K1783" s="354" t="str">
        <f>IF(ISBLANK(INDEX('Policy Characteristics'!E:E,MATCH($C1783,'Policy Characteristics'!$C:$C,0))),"",INDEX('Policy Characteristics'!E:E,MATCH($C1783,'Policy Characteristics'!$C:$C,0)))</f>
        <v>cross fuel tax</v>
      </c>
      <c r="L1783" s="222">
        <f>IF(ISBLANK(INDEX('Policy Characteristics'!F:F,MATCH($C1783,'Policy Characteristics'!$C:$C,0))),"",INDEX('Policy Characteristics'!F:F,MATCH($C1783,'Policy Characteristics'!$C:$C,0)))</f>
        <v>-0.9</v>
      </c>
      <c r="M1783" s="222">
        <f>IF(ISBLANK(INDEX('Policy Characteristics'!G:G,MATCH($C1783,'Policy Characteristics'!$C:$C,0))),"",INDEX('Policy Characteristics'!G:G,MATCH($C1783,'Policy Characteristics'!$C:$C,0)))</f>
        <v>0.9</v>
      </c>
      <c r="N1783" s="222">
        <f>IF(ISBLANK(INDEX('Policy Characteristics'!H:H,MATCH($C1783,'Policy Characteristics'!$C:$C,0))),"",INDEX('Policy Characteristics'!H:H,MATCH($C1783,'Policy Characteristics'!$C:$C,0)))</f>
        <v>0.01</v>
      </c>
      <c r="O1783" s="354" t="str">
        <f>IF(ISBLANK(INDEX('Policy Characteristics'!I:I,MATCH($C1783,'Policy Characteristics'!$C:$C,0))),"",INDEX('Policy Characteristics'!I:I,MATCH($C1783,'Policy Characteristics'!$C:$C,0)))</f>
        <v>% of BAU price</v>
      </c>
      <c r="P1783" s="354"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83" s="354" t="str">
        <f>IF(ISBLANK(INDEX('Policy Characteristics'!K:K,MATCH($C1783,'Policy Characteristics'!$C:$C,0))),"",INDEX('Policy Characteristics'!K:K,MATCH($C1783,'Policy Characteristics'!$C:$C,0)))</f>
        <v>fuels.html#fuel-taxes</v>
      </c>
      <c r="R1783" s="354" t="str">
        <f>IF(ISBLANK(INDEX('Policy Characteristics'!L:L,MATCH($C1783,'Policy Characteristics'!$C:$C,0))),"",INDEX('Policy Characteristics'!L:L,MATCH($C1783,'Policy Characteristics'!$C:$C,0)))</f>
        <v>fuel-taxes.html</v>
      </c>
    </row>
    <row r="1784" spans="1:18" s="354" customFormat="1" ht="19.899999999999999" customHeight="1">
      <c r="A1784" s="354" t="str">
        <f>IF(ISBLANK(INDEX('Policy Characteristics'!A:A,MATCH($C1784,'Policy Characteristics'!$C:$C,0))),"",INDEX('Policy Characteristics'!A:A,MATCH($C1784,'Policy Characteristics'!$C:$C,0)))</f>
        <v>Cross-Sector</v>
      </c>
      <c r="B1784" s="366" t="str">
        <f>IF(ISBLANK(INDEX('Policy Characteristics'!B:B,MATCH($C1784,'Policy Characteristics'!$C:$C,0))),"",INDEX('Policy Characteristics'!B:B,MATCH($C1784,'Policy Characteristics'!$C:$C,0)))</f>
        <v>Fuel Taxes or Subsidies</v>
      </c>
      <c r="C1784" s="242" t="str">
        <f t="shared" si="69"/>
        <v>Additional Fuel Tax or Subsidy Rate by Fuel</v>
      </c>
      <c r="D1784" s="348" t="s">
        <v>912</v>
      </c>
      <c r="E1784" s="253" t="s">
        <v>928</v>
      </c>
      <c r="F1784" s="348" t="s">
        <v>913</v>
      </c>
      <c r="G1784" s="253" t="s">
        <v>955</v>
      </c>
      <c r="H1784" s="18">
        <v>2354</v>
      </c>
      <c r="I1784" s="369" t="s">
        <v>670</v>
      </c>
      <c r="J1784" s="368" t="str">
        <f>IF(ISBLANK(INDEX('Policy Characteristics'!D:D,MATCH($C1784,'Policy Characteristics'!$C:$C,0))),"",INDEX('Policy Characteristics'!D:D,MATCH($C1784,'Policy Characteristics'!$C:$C,0)))</f>
        <v>Fuel Taxes or Subsidies</v>
      </c>
      <c r="K1784" s="354" t="str">
        <f>IF(ISBLANK(INDEX('Policy Characteristics'!E:E,MATCH($C1784,'Policy Characteristics'!$C:$C,0))),"",INDEX('Policy Characteristics'!E:E,MATCH($C1784,'Policy Characteristics'!$C:$C,0)))</f>
        <v>cross fuel tax</v>
      </c>
      <c r="L1784" s="222">
        <f>IF(ISBLANK(INDEX('Policy Characteristics'!F:F,MATCH($C1784,'Policy Characteristics'!$C:$C,0))),"",INDEX('Policy Characteristics'!F:F,MATCH($C1784,'Policy Characteristics'!$C:$C,0)))</f>
        <v>-0.9</v>
      </c>
      <c r="M1784" s="222">
        <f>IF(ISBLANK(INDEX('Policy Characteristics'!G:G,MATCH($C1784,'Policy Characteristics'!$C:$C,0))),"",INDEX('Policy Characteristics'!G:G,MATCH($C1784,'Policy Characteristics'!$C:$C,0)))</f>
        <v>0.9</v>
      </c>
      <c r="N1784" s="222">
        <f>IF(ISBLANK(INDEX('Policy Characteristics'!H:H,MATCH($C1784,'Policy Characteristics'!$C:$C,0))),"",INDEX('Policy Characteristics'!H:H,MATCH($C1784,'Policy Characteristics'!$C:$C,0)))</f>
        <v>0.01</v>
      </c>
      <c r="O1784" s="354" t="str">
        <f>IF(ISBLANK(INDEX('Policy Characteristics'!I:I,MATCH($C1784,'Policy Characteristics'!$C:$C,0))),"",INDEX('Policy Characteristics'!I:I,MATCH($C1784,'Policy Characteristics'!$C:$C,0)))</f>
        <v>% of BAU price</v>
      </c>
      <c r="P1784" s="354"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84" s="354" t="str">
        <f>IF(ISBLANK(INDEX('Policy Characteristics'!K:K,MATCH($C1784,'Policy Characteristics'!$C:$C,0))),"",INDEX('Policy Characteristics'!K:K,MATCH($C1784,'Policy Characteristics'!$C:$C,0)))</f>
        <v>fuels.html#fuel-taxes</v>
      </c>
      <c r="R1784" s="354" t="str">
        <f>IF(ISBLANK(INDEX('Policy Characteristics'!L:L,MATCH($C1784,'Policy Characteristics'!$C:$C,0))),"",INDEX('Policy Characteristics'!L:L,MATCH($C1784,'Policy Characteristics'!$C:$C,0)))</f>
        <v>fuel-taxes.html</v>
      </c>
    </row>
    <row r="1785" spans="1:18" s="354" customFormat="1" ht="19.899999999999999" customHeight="1">
      <c r="A1785" s="354" t="str">
        <f>IF(ISBLANK(INDEX('Policy Characteristics'!A:A,MATCH($C1785,'Policy Characteristics'!$C:$C,0))),"",INDEX('Policy Characteristics'!A:A,MATCH($C1785,'Policy Characteristics'!$C:$C,0)))</f>
        <v>Cross-Sector</v>
      </c>
      <c r="B1785" s="366" t="str">
        <f>IF(ISBLANK(INDEX('Policy Characteristics'!B:B,MATCH($C1785,'Policy Characteristics'!$C:$C,0))),"",INDEX('Policy Characteristics'!B:B,MATCH($C1785,'Policy Characteristics'!$C:$C,0)))</f>
        <v>Fuel Taxes or Subsidies</v>
      </c>
      <c r="C1785" s="242" t="str">
        <f t="shared" si="69"/>
        <v>Additional Fuel Tax or Subsidy Rate by Fuel</v>
      </c>
      <c r="D1785" s="348" t="s">
        <v>944</v>
      </c>
      <c r="E1785" s="253" t="s">
        <v>928</v>
      </c>
      <c r="F1785" s="348" t="s">
        <v>945</v>
      </c>
      <c r="G1785" s="253" t="s">
        <v>955</v>
      </c>
      <c r="H1785" s="18">
        <v>2355</v>
      </c>
      <c r="I1785" s="369" t="s">
        <v>680</v>
      </c>
      <c r="J1785" s="368" t="str">
        <f>IF(ISBLANK(INDEX('Policy Characteristics'!D:D,MATCH($C1785,'Policy Characteristics'!$C:$C,0))),"",INDEX('Policy Characteristics'!D:D,MATCH($C1785,'Policy Characteristics'!$C:$C,0)))</f>
        <v>Fuel Taxes or Subsidies</v>
      </c>
      <c r="K1785" s="354" t="str">
        <f>IF(ISBLANK(INDEX('Policy Characteristics'!E:E,MATCH($C1785,'Policy Characteristics'!$C:$C,0))),"",INDEX('Policy Characteristics'!E:E,MATCH($C1785,'Policy Characteristics'!$C:$C,0)))</f>
        <v>cross fuel tax</v>
      </c>
      <c r="L1785" s="222">
        <f>IF(ISBLANK(INDEX('Policy Characteristics'!F:F,MATCH($C1785,'Policy Characteristics'!$C:$C,0))),"",INDEX('Policy Characteristics'!F:F,MATCH($C1785,'Policy Characteristics'!$C:$C,0)))</f>
        <v>-0.9</v>
      </c>
      <c r="M1785" s="222">
        <f>IF(ISBLANK(INDEX('Policy Characteristics'!G:G,MATCH($C1785,'Policy Characteristics'!$C:$C,0))),"",INDEX('Policy Characteristics'!G:G,MATCH($C1785,'Policy Characteristics'!$C:$C,0)))</f>
        <v>0.9</v>
      </c>
      <c r="N1785" s="222">
        <f>IF(ISBLANK(INDEX('Policy Characteristics'!H:H,MATCH($C1785,'Policy Characteristics'!$C:$C,0))),"",INDEX('Policy Characteristics'!H:H,MATCH($C1785,'Policy Characteristics'!$C:$C,0)))</f>
        <v>0.01</v>
      </c>
      <c r="O1785" s="354" t="str">
        <f>IF(ISBLANK(INDEX('Policy Characteristics'!I:I,MATCH($C1785,'Policy Characteristics'!$C:$C,0))),"",INDEX('Policy Characteristics'!I:I,MATCH($C1785,'Policy Characteristics'!$C:$C,0)))</f>
        <v>% of BAU price</v>
      </c>
      <c r="P1785" s="354"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85" s="354" t="str">
        <f>IF(ISBLANK(INDEX('Policy Characteristics'!K:K,MATCH($C1785,'Policy Characteristics'!$C:$C,0))),"",INDEX('Policy Characteristics'!K:K,MATCH($C1785,'Policy Characteristics'!$C:$C,0)))</f>
        <v>fuels.html#fuel-taxes</v>
      </c>
      <c r="R1785" s="354" t="str">
        <f>IF(ISBLANK(INDEX('Policy Characteristics'!L:L,MATCH($C1785,'Policy Characteristics'!$C:$C,0))),"",INDEX('Policy Characteristics'!L:L,MATCH($C1785,'Policy Characteristics'!$C:$C,0)))</f>
        <v>fuel-taxes.html</v>
      </c>
    </row>
    <row r="1786" spans="1:18" s="354" customFormat="1" ht="19.899999999999999" customHeight="1">
      <c r="A1786" s="354" t="str">
        <f>IF(ISBLANK(INDEX('Policy Characteristics'!A:A,MATCH($C1786,'Policy Characteristics'!$C:$C,0))),"",INDEX('Policy Characteristics'!A:A,MATCH($C1786,'Policy Characteristics'!$C:$C,0)))</f>
        <v>Cross-Sector</v>
      </c>
      <c r="B1786" s="366" t="str">
        <f>IF(ISBLANK(INDEX('Policy Characteristics'!B:B,MATCH($C1786,'Policy Characteristics'!$C:$C,0))),"",INDEX('Policy Characteristics'!B:B,MATCH($C1786,'Policy Characteristics'!$C:$C,0)))</f>
        <v>Fuel Taxes or Subsidies</v>
      </c>
      <c r="C1786" s="242" t="str">
        <f t="shared" si="69"/>
        <v>Additional Fuel Tax or Subsidy Rate by Fuel</v>
      </c>
      <c r="D1786" s="348" t="s">
        <v>946</v>
      </c>
      <c r="E1786" s="253" t="s">
        <v>928</v>
      </c>
      <c r="F1786" s="348" t="s">
        <v>947</v>
      </c>
      <c r="G1786" s="253" t="s">
        <v>955</v>
      </c>
      <c r="H1786" s="18">
        <v>2356</v>
      </c>
      <c r="I1786" s="369" t="s">
        <v>680</v>
      </c>
      <c r="J1786" s="368" t="str">
        <f>IF(ISBLANK(INDEX('Policy Characteristics'!D:D,MATCH($C1786,'Policy Characteristics'!$C:$C,0))),"",INDEX('Policy Characteristics'!D:D,MATCH($C1786,'Policy Characteristics'!$C:$C,0)))</f>
        <v>Fuel Taxes or Subsidies</v>
      </c>
      <c r="K1786" s="354" t="str">
        <f>IF(ISBLANK(INDEX('Policy Characteristics'!E:E,MATCH($C1786,'Policy Characteristics'!$C:$C,0))),"",INDEX('Policy Characteristics'!E:E,MATCH($C1786,'Policy Characteristics'!$C:$C,0)))</f>
        <v>cross fuel tax</v>
      </c>
      <c r="L1786" s="222">
        <f>IF(ISBLANK(INDEX('Policy Characteristics'!F:F,MATCH($C1786,'Policy Characteristics'!$C:$C,0))),"",INDEX('Policy Characteristics'!F:F,MATCH($C1786,'Policy Characteristics'!$C:$C,0)))</f>
        <v>-0.9</v>
      </c>
      <c r="M1786" s="222">
        <f>IF(ISBLANK(INDEX('Policy Characteristics'!G:G,MATCH($C1786,'Policy Characteristics'!$C:$C,0))),"",INDEX('Policy Characteristics'!G:G,MATCH($C1786,'Policy Characteristics'!$C:$C,0)))</f>
        <v>0.9</v>
      </c>
      <c r="N1786" s="222">
        <f>IF(ISBLANK(INDEX('Policy Characteristics'!H:H,MATCH($C1786,'Policy Characteristics'!$C:$C,0))),"",INDEX('Policy Characteristics'!H:H,MATCH($C1786,'Policy Characteristics'!$C:$C,0)))</f>
        <v>0.01</v>
      </c>
      <c r="O1786" s="354" t="str">
        <f>IF(ISBLANK(INDEX('Policy Characteristics'!I:I,MATCH($C1786,'Policy Characteristics'!$C:$C,0))),"",INDEX('Policy Characteristics'!I:I,MATCH($C1786,'Policy Characteristics'!$C:$C,0)))</f>
        <v>% of BAU price</v>
      </c>
      <c r="P1786" s="354"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86" s="354" t="str">
        <f>IF(ISBLANK(INDEX('Policy Characteristics'!K:K,MATCH($C1786,'Policy Characteristics'!$C:$C,0))),"",INDEX('Policy Characteristics'!K:K,MATCH($C1786,'Policy Characteristics'!$C:$C,0)))</f>
        <v>fuels.html#fuel-taxes</v>
      </c>
      <c r="R1786" s="354" t="str">
        <f>IF(ISBLANK(INDEX('Policy Characteristics'!L:L,MATCH($C1786,'Policy Characteristics'!$C:$C,0))),"",INDEX('Policy Characteristics'!L:L,MATCH($C1786,'Policy Characteristics'!$C:$C,0)))</f>
        <v>fuel-taxes.html</v>
      </c>
    </row>
    <row r="1787" spans="1:18" ht="19.899999999999999" customHeight="1">
      <c r="A1787" s="354" t="str">
        <f>IF(ISBLANK(INDEX('Policy Characteristics'!A:A,MATCH($C1787,'Policy Characteristics'!$C:$C,0))),"",INDEX('Policy Characteristics'!A:A,MATCH($C1787,'Policy Characteristics'!$C:$C,0)))</f>
        <v>Cross-Sector</v>
      </c>
      <c r="B1787" s="366" t="str">
        <f>IF(ISBLANK(INDEX('Policy Characteristics'!B:B,MATCH($C1787,'Policy Characteristics'!$C:$C,0))),"",INDEX('Policy Characteristics'!B:B,MATCH($C1787,'Policy Characteristics'!$C:$C,0)))</f>
        <v>Fuel Taxes or Subsidies</v>
      </c>
      <c r="C1787" s="242" t="str">
        <f t="shared" si="69"/>
        <v>Additional Fuel Tax or Subsidy Rate by Fuel</v>
      </c>
      <c r="D1787" s="348" t="s">
        <v>914</v>
      </c>
      <c r="E1787" s="253" t="s">
        <v>928</v>
      </c>
      <c r="F1787" s="348" t="s">
        <v>915</v>
      </c>
      <c r="G1787" s="253" t="s">
        <v>955</v>
      </c>
      <c r="H1787" s="18">
        <v>2357</v>
      </c>
      <c r="I1787" s="369" t="s">
        <v>680</v>
      </c>
      <c r="J1787" s="368" t="str">
        <f>IF(ISBLANK(INDEX('Policy Characteristics'!D:D,MATCH($C1787,'Policy Characteristics'!$C:$C,0))),"",INDEX('Policy Characteristics'!D:D,MATCH($C1787,'Policy Characteristics'!$C:$C,0)))</f>
        <v>Fuel Taxes or Subsidies</v>
      </c>
      <c r="K1787" s="354" t="str">
        <f>IF(ISBLANK(INDEX('Policy Characteristics'!E:E,MATCH($C1787,'Policy Characteristics'!$C:$C,0))),"",INDEX('Policy Characteristics'!E:E,MATCH($C1787,'Policy Characteristics'!$C:$C,0)))</f>
        <v>cross fuel tax</v>
      </c>
      <c r="L1787" s="222">
        <f>IF(ISBLANK(INDEX('Policy Characteristics'!F:F,MATCH($C1787,'Policy Characteristics'!$C:$C,0))),"",INDEX('Policy Characteristics'!F:F,MATCH($C1787,'Policy Characteristics'!$C:$C,0)))</f>
        <v>-0.9</v>
      </c>
      <c r="M1787" s="222">
        <f>IF(ISBLANK(INDEX('Policy Characteristics'!G:G,MATCH($C1787,'Policy Characteristics'!$C:$C,0))),"",INDEX('Policy Characteristics'!G:G,MATCH($C1787,'Policy Characteristics'!$C:$C,0)))</f>
        <v>0.9</v>
      </c>
      <c r="N1787" s="222">
        <f>IF(ISBLANK(INDEX('Policy Characteristics'!H:H,MATCH($C1787,'Policy Characteristics'!$C:$C,0))),"",INDEX('Policy Characteristics'!H:H,MATCH($C1787,'Policy Characteristics'!$C:$C,0)))</f>
        <v>0.01</v>
      </c>
      <c r="O1787" s="354" t="str">
        <f>IF(ISBLANK(INDEX('Policy Characteristics'!I:I,MATCH($C1787,'Policy Characteristics'!$C:$C,0))),"",INDEX('Policy Characteristics'!I:I,MATCH($C1787,'Policy Characteristics'!$C:$C,0)))</f>
        <v>% of BAU price</v>
      </c>
      <c r="P1787" s="354"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87" s="354" t="str">
        <f>IF(ISBLANK(INDEX('Policy Characteristics'!K:K,MATCH($C1787,'Policy Characteristics'!$C:$C,0))),"",INDEX('Policy Characteristics'!K:K,MATCH($C1787,'Policy Characteristics'!$C:$C,0)))</f>
        <v>fuels.html#fuel-taxes</v>
      </c>
      <c r="R1787" s="354" t="str">
        <f>IF(ISBLANK(INDEX('Policy Characteristics'!L:L,MATCH($C1787,'Policy Characteristics'!$C:$C,0))),"",INDEX('Policy Characteristics'!L:L,MATCH($C1787,'Policy Characteristics'!$C:$C,0)))</f>
        <v>fuel-taxes.html</v>
      </c>
    </row>
    <row r="1788" spans="1:18" ht="19.899999999999999" customHeight="1">
      <c r="A1788" s="354" t="str">
        <f>IF(ISBLANK(INDEX('Policy Characteristics'!A:A,MATCH($C1788,'Policy Characteristics'!$C:$C,0))),"",INDEX('Policy Characteristics'!A:A,MATCH($C1788,'Policy Characteristics'!$C:$C,0)))</f>
        <v>Cross-Sector</v>
      </c>
      <c r="B1788" s="366" t="str">
        <f>IF(ISBLANK(INDEX('Policy Characteristics'!B:B,MATCH($C1788,'Policy Characteristics'!$C:$C,0))),"",INDEX('Policy Characteristics'!B:B,MATCH($C1788,'Policy Characteristics'!$C:$C,0)))</f>
        <v>Fuel Taxes or Subsidies</v>
      </c>
      <c r="C1788" s="242" t="str">
        <f t="shared" si="69"/>
        <v>Additional Fuel Tax or Subsidy Rate by Fuel</v>
      </c>
      <c r="D1788" s="348" t="s">
        <v>948</v>
      </c>
      <c r="E1788" s="253" t="s">
        <v>928</v>
      </c>
      <c r="F1788" s="348" t="s">
        <v>949</v>
      </c>
      <c r="G1788" s="253" t="s">
        <v>955</v>
      </c>
      <c r="H1788" s="18">
        <v>2358</v>
      </c>
      <c r="I1788" s="369" t="s">
        <v>680</v>
      </c>
      <c r="J1788" s="368" t="str">
        <f>IF(ISBLANK(INDEX('Policy Characteristics'!D:D,MATCH($C1788,'Policy Characteristics'!$C:$C,0))),"",INDEX('Policy Characteristics'!D:D,MATCH($C1788,'Policy Characteristics'!$C:$C,0)))</f>
        <v>Fuel Taxes or Subsidies</v>
      </c>
      <c r="K1788" s="354" t="str">
        <f>IF(ISBLANK(INDEX('Policy Characteristics'!E:E,MATCH($C1788,'Policy Characteristics'!$C:$C,0))),"",INDEX('Policy Characteristics'!E:E,MATCH($C1788,'Policy Characteristics'!$C:$C,0)))</f>
        <v>cross fuel tax</v>
      </c>
      <c r="L1788" s="222">
        <f>IF(ISBLANK(INDEX('Policy Characteristics'!F:F,MATCH($C1788,'Policy Characteristics'!$C:$C,0))),"",INDEX('Policy Characteristics'!F:F,MATCH($C1788,'Policy Characteristics'!$C:$C,0)))</f>
        <v>-0.9</v>
      </c>
      <c r="M1788" s="222">
        <f>IF(ISBLANK(INDEX('Policy Characteristics'!G:G,MATCH($C1788,'Policy Characteristics'!$C:$C,0))),"",INDEX('Policy Characteristics'!G:G,MATCH($C1788,'Policy Characteristics'!$C:$C,0)))</f>
        <v>0.9</v>
      </c>
      <c r="N1788" s="222">
        <f>IF(ISBLANK(INDEX('Policy Characteristics'!H:H,MATCH($C1788,'Policy Characteristics'!$C:$C,0))),"",INDEX('Policy Characteristics'!H:H,MATCH($C1788,'Policy Characteristics'!$C:$C,0)))</f>
        <v>0.01</v>
      </c>
      <c r="O1788" s="354" t="str">
        <f>IF(ISBLANK(INDEX('Policy Characteristics'!I:I,MATCH($C1788,'Policy Characteristics'!$C:$C,0))),"",INDEX('Policy Characteristics'!I:I,MATCH($C1788,'Policy Characteristics'!$C:$C,0)))</f>
        <v>% of BAU price</v>
      </c>
      <c r="P1788" s="354"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88" s="354" t="str">
        <f>IF(ISBLANK(INDEX('Policy Characteristics'!K:K,MATCH($C1788,'Policy Characteristics'!$C:$C,0))),"",INDEX('Policy Characteristics'!K:K,MATCH($C1788,'Policy Characteristics'!$C:$C,0)))</f>
        <v>fuels.html#fuel-taxes</v>
      </c>
      <c r="R1788" s="354" t="str">
        <f>IF(ISBLANK(INDEX('Policy Characteristics'!L:L,MATCH($C1788,'Policy Characteristics'!$C:$C,0))),"",INDEX('Policy Characteristics'!L:L,MATCH($C1788,'Policy Characteristics'!$C:$C,0)))</f>
        <v>fuel-taxes.html</v>
      </c>
    </row>
    <row r="1789" spans="1:18" ht="19.899999999999999" customHeight="1">
      <c r="A1789" s="354" t="str">
        <f>IF(ISBLANK(INDEX('Policy Characteristics'!A:A,MATCH($C1789,'Policy Characteristics'!$C:$C,0))),"",INDEX('Policy Characteristics'!A:A,MATCH($C1789,'Policy Characteristics'!$C:$C,0)))</f>
        <v>Cross-Sector</v>
      </c>
      <c r="B1789" s="366" t="str">
        <f>IF(ISBLANK(INDEX('Policy Characteristics'!B:B,MATCH($C1789,'Policy Characteristics'!$C:$C,0))),"",INDEX('Policy Characteristics'!B:B,MATCH($C1789,'Policy Characteristics'!$C:$C,0)))</f>
        <v>Fuel Taxes or Subsidies</v>
      </c>
      <c r="C1789" s="242" t="str">
        <f t="shared" si="69"/>
        <v>Additional Fuel Tax or Subsidy Rate by Fuel</v>
      </c>
      <c r="D1789" s="348" t="s">
        <v>916</v>
      </c>
      <c r="E1789" s="253" t="s">
        <v>928</v>
      </c>
      <c r="F1789" s="348" t="s">
        <v>761</v>
      </c>
      <c r="G1789" s="253" t="s">
        <v>955</v>
      </c>
      <c r="H1789" s="18">
        <v>2359</v>
      </c>
      <c r="I1789" s="369" t="s">
        <v>680</v>
      </c>
      <c r="J1789" s="368" t="str">
        <f>IF(ISBLANK(INDEX('Policy Characteristics'!D:D,MATCH($C1789,'Policy Characteristics'!$C:$C,0))),"",INDEX('Policy Characteristics'!D:D,MATCH($C1789,'Policy Characteristics'!$C:$C,0)))</f>
        <v>Fuel Taxes or Subsidies</v>
      </c>
      <c r="K1789" s="354" t="str">
        <f>IF(ISBLANK(INDEX('Policy Characteristics'!E:E,MATCH($C1789,'Policy Characteristics'!$C:$C,0))),"",INDEX('Policy Characteristics'!E:E,MATCH($C1789,'Policy Characteristics'!$C:$C,0)))</f>
        <v>cross fuel tax</v>
      </c>
      <c r="L1789" s="222">
        <f>IF(ISBLANK(INDEX('Policy Characteristics'!F:F,MATCH($C1789,'Policy Characteristics'!$C:$C,0))),"",INDEX('Policy Characteristics'!F:F,MATCH($C1789,'Policy Characteristics'!$C:$C,0)))</f>
        <v>-0.9</v>
      </c>
      <c r="M1789" s="222">
        <f>IF(ISBLANK(INDEX('Policy Characteristics'!G:G,MATCH($C1789,'Policy Characteristics'!$C:$C,0))),"",INDEX('Policy Characteristics'!G:G,MATCH($C1789,'Policy Characteristics'!$C:$C,0)))</f>
        <v>0.9</v>
      </c>
      <c r="N1789" s="222">
        <f>IF(ISBLANK(INDEX('Policy Characteristics'!H:H,MATCH($C1789,'Policy Characteristics'!$C:$C,0))),"",INDEX('Policy Characteristics'!H:H,MATCH($C1789,'Policy Characteristics'!$C:$C,0)))</f>
        <v>0.01</v>
      </c>
      <c r="O1789" s="354" t="str">
        <f>IF(ISBLANK(INDEX('Policy Characteristics'!I:I,MATCH($C1789,'Policy Characteristics'!$C:$C,0))),"",INDEX('Policy Characteristics'!I:I,MATCH($C1789,'Policy Characteristics'!$C:$C,0)))</f>
        <v>% of BAU price</v>
      </c>
      <c r="P1789" s="354"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89" s="354" t="str">
        <f>IF(ISBLANK(INDEX('Policy Characteristics'!K:K,MATCH($C1789,'Policy Characteristics'!$C:$C,0))),"",INDEX('Policy Characteristics'!K:K,MATCH($C1789,'Policy Characteristics'!$C:$C,0)))</f>
        <v>fuels.html#fuel-taxes</v>
      </c>
      <c r="R1789" s="354" t="str">
        <f>IF(ISBLANK(INDEX('Policy Characteristics'!L:L,MATCH($C1789,'Policy Characteristics'!$C:$C,0))),"",INDEX('Policy Characteristics'!L:L,MATCH($C1789,'Policy Characteristics'!$C:$C,0)))</f>
        <v>fuel-taxes.html</v>
      </c>
    </row>
    <row r="1790" spans="1:18" ht="19.899999999999999" customHeight="1">
      <c r="A1790" s="354" t="str">
        <f>IF(ISBLANK(INDEX('Policy Characteristics'!A:A,MATCH($C1790,'Policy Characteristics'!$C:$C,0))),"",INDEX('Policy Characteristics'!A:A,MATCH($C1790,'Policy Characteristics'!$C:$C,0)))</f>
        <v>Cross-Sector</v>
      </c>
      <c r="B1790" s="366" t="str">
        <f>IF(ISBLANK(INDEX('Policy Characteristics'!B:B,MATCH($C1790,'Policy Characteristics'!$C:$C,0))),"",INDEX('Policy Characteristics'!B:B,MATCH($C1790,'Policy Characteristics'!$C:$C,0)))</f>
        <v>Fuel Taxes or Subsidies</v>
      </c>
      <c r="C1790" s="242" t="str">
        <f t="shared" si="69"/>
        <v>Additional Fuel Tax or Subsidy Rate by Fuel</v>
      </c>
      <c r="D1790" s="348" t="s">
        <v>917</v>
      </c>
      <c r="E1790" s="253" t="s">
        <v>928</v>
      </c>
      <c r="F1790" s="348" t="s">
        <v>765</v>
      </c>
      <c r="G1790" s="253" t="s">
        <v>955</v>
      </c>
      <c r="H1790" s="18">
        <v>2360</v>
      </c>
      <c r="I1790" s="369" t="s">
        <v>680</v>
      </c>
      <c r="J1790" s="368" t="str">
        <f>IF(ISBLANK(INDEX('Policy Characteristics'!D:D,MATCH($C1790,'Policy Characteristics'!$C:$C,0))),"",INDEX('Policy Characteristics'!D:D,MATCH($C1790,'Policy Characteristics'!$C:$C,0)))</f>
        <v>Fuel Taxes or Subsidies</v>
      </c>
      <c r="K1790" s="354" t="str">
        <f>IF(ISBLANK(INDEX('Policy Characteristics'!E:E,MATCH($C1790,'Policy Characteristics'!$C:$C,0))),"",INDEX('Policy Characteristics'!E:E,MATCH($C1790,'Policy Characteristics'!$C:$C,0)))</f>
        <v>cross fuel tax</v>
      </c>
      <c r="L1790" s="222">
        <f>IF(ISBLANK(INDEX('Policy Characteristics'!F:F,MATCH($C1790,'Policy Characteristics'!$C:$C,0))),"",INDEX('Policy Characteristics'!F:F,MATCH($C1790,'Policy Characteristics'!$C:$C,0)))</f>
        <v>-0.9</v>
      </c>
      <c r="M1790" s="222">
        <f>IF(ISBLANK(INDEX('Policy Characteristics'!G:G,MATCH($C1790,'Policy Characteristics'!$C:$C,0))),"",INDEX('Policy Characteristics'!G:G,MATCH($C1790,'Policy Characteristics'!$C:$C,0)))</f>
        <v>0.9</v>
      </c>
      <c r="N1790" s="222">
        <f>IF(ISBLANK(INDEX('Policy Characteristics'!H:H,MATCH($C1790,'Policy Characteristics'!$C:$C,0))),"",INDEX('Policy Characteristics'!H:H,MATCH($C1790,'Policy Characteristics'!$C:$C,0)))</f>
        <v>0.01</v>
      </c>
      <c r="O1790" s="354" t="str">
        <f>IF(ISBLANK(INDEX('Policy Characteristics'!I:I,MATCH($C1790,'Policy Characteristics'!$C:$C,0))),"",INDEX('Policy Characteristics'!I:I,MATCH($C1790,'Policy Characteristics'!$C:$C,0)))</f>
        <v>% of BAU price</v>
      </c>
      <c r="P1790" s="354"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90" s="354" t="str">
        <f>IF(ISBLANK(INDEX('Policy Characteristics'!K:K,MATCH($C1790,'Policy Characteristics'!$C:$C,0))),"",INDEX('Policy Characteristics'!K:K,MATCH($C1790,'Policy Characteristics'!$C:$C,0)))</f>
        <v>fuels.html#fuel-taxes</v>
      </c>
      <c r="R1790" s="354" t="str">
        <f>IF(ISBLANK(INDEX('Policy Characteristics'!L:L,MATCH($C1790,'Policy Characteristics'!$C:$C,0))),"",INDEX('Policy Characteristics'!L:L,MATCH($C1790,'Policy Characteristics'!$C:$C,0)))</f>
        <v>fuel-taxes.html</v>
      </c>
    </row>
    <row r="1791" spans="1:18" ht="19.899999999999999" customHeight="1">
      <c r="A1791" s="354" t="str">
        <f>IF(ISBLANK(INDEX('Policy Characteristics'!A:A,MATCH($C1791,'Policy Characteristics'!$C:$C,0))),"",INDEX('Policy Characteristics'!A:A,MATCH($C1791,'Policy Characteristics'!$C:$C,0)))</f>
        <v>Cross-Sector</v>
      </c>
      <c r="B1791" s="366" t="str">
        <f>IF(ISBLANK(INDEX('Policy Characteristics'!B:B,MATCH($C1791,'Policy Characteristics'!$C:$C,0))),"",INDEX('Policy Characteristics'!B:B,MATCH($C1791,'Policy Characteristics'!$C:$C,0)))</f>
        <v>Fuel Taxes or Subsidies</v>
      </c>
      <c r="C1791" s="242" t="str">
        <f t="shared" si="69"/>
        <v>Additional Fuel Tax or Subsidy Rate by Fuel</v>
      </c>
      <c r="D1791" s="348" t="s">
        <v>918</v>
      </c>
      <c r="E1791" s="253" t="s">
        <v>928</v>
      </c>
      <c r="F1791" s="348" t="s">
        <v>919</v>
      </c>
      <c r="G1791" s="253" t="s">
        <v>955</v>
      </c>
      <c r="H1791" s="18">
        <v>2361</v>
      </c>
      <c r="I1791" s="369" t="s">
        <v>680</v>
      </c>
      <c r="J1791" s="368" t="str">
        <f>IF(ISBLANK(INDEX('Policy Characteristics'!D:D,MATCH($C1791,'Policy Characteristics'!$C:$C,0))),"",INDEX('Policy Characteristics'!D:D,MATCH($C1791,'Policy Characteristics'!$C:$C,0)))</f>
        <v>Fuel Taxes or Subsidies</v>
      </c>
      <c r="K1791" s="354" t="str">
        <f>IF(ISBLANK(INDEX('Policy Characteristics'!E:E,MATCH($C1791,'Policy Characteristics'!$C:$C,0))),"",INDEX('Policy Characteristics'!E:E,MATCH($C1791,'Policy Characteristics'!$C:$C,0)))</f>
        <v>cross fuel tax</v>
      </c>
      <c r="L1791" s="222">
        <f>IF(ISBLANK(INDEX('Policy Characteristics'!F:F,MATCH($C1791,'Policy Characteristics'!$C:$C,0))),"",INDEX('Policy Characteristics'!F:F,MATCH($C1791,'Policy Characteristics'!$C:$C,0)))</f>
        <v>-0.9</v>
      </c>
      <c r="M1791" s="222">
        <f>IF(ISBLANK(INDEX('Policy Characteristics'!G:G,MATCH($C1791,'Policy Characteristics'!$C:$C,0))),"",INDEX('Policy Characteristics'!G:G,MATCH($C1791,'Policy Characteristics'!$C:$C,0)))</f>
        <v>0.9</v>
      </c>
      <c r="N1791" s="222">
        <f>IF(ISBLANK(INDEX('Policy Characteristics'!H:H,MATCH($C1791,'Policy Characteristics'!$C:$C,0))),"",INDEX('Policy Characteristics'!H:H,MATCH($C1791,'Policy Characteristics'!$C:$C,0)))</f>
        <v>0.01</v>
      </c>
      <c r="O1791" s="354" t="str">
        <f>IF(ISBLANK(INDEX('Policy Characteristics'!I:I,MATCH($C1791,'Policy Characteristics'!$C:$C,0))),"",INDEX('Policy Characteristics'!I:I,MATCH($C1791,'Policy Characteristics'!$C:$C,0)))</f>
        <v>% of BAU price</v>
      </c>
      <c r="P1791" s="354"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91" s="354" t="str">
        <f>IF(ISBLANK(INDEX('Policy Characteristics'!K:K,MATCH($C1791,'Policy Characteristics'!$C:$C,0))),"",INDEX('Policy Characteristics'!K:K,MATCH($C1791,'Policy Characteristics'!$C:$C,0)))</f>
        <v>fuels.html#fuel-taxes</v>
      </c>
      <c r="R1791" s="354" t="str">
        <f>IF(ISBLANK(INDEX('Policy Characteristics'!L:L,MATCH($C1791,'Policy Characteristics'!$C:$C,0))),"",INDEX('Policy Characteristics'!L:L,MATCH($C1791,'Policy Characteristics'!$C:$C,0)))</f>
        <v>fuel-taxes.html</v>
      </c>
    </row>
    <row r="1792" spans="1:18" ht="19.899999999999999" customHeight="1">
      <c r="A1792" s="354" t="str">
        <f>IF(ISBLANK(INDEX('Policy Characteristics'!A:A,MATCH($C1792,'Policy Characteristics'!$C:$C,0))),"",INDEX('Policy Characteristics'!A:A,MATCH($C1792,'Policy Characteristics'!$C:$C,0)))</f>
        <v>Cross-Sector</v>
      </c>
      <c r="B1792" s="366" t="str">
        <f>IF(ISBLANK(INDEX('Policy Characteristics'!B:B,MATCH($C1792,'Policy Characteristics'!$C:$C,0))),"",INDEX('Policy Characteristics'!B:B,MATCH($C1792,'Policy Characteristics'!$C:$C,0)))</f>
        <v>Fuel Taxes or Subsidies</v>
      </c>
      <c r="C1792" s="242" t="str">
        <f t="shared" ref="C1792:C1855" si="70">C$1727</f>
        <v>Additional Fuel Tax or Subsidy Rate by Fuel</v>
      </c>
      <c r="D1792" s="348" t="s">
        <v>920</v>
      </c>
      <c r="E1792" s="253" t="s">
        <v>928</v>
      </c>
      <c r="F1792" s="348" t="s">
        <v>921</v>
      </c>
      <c r="G1792" s="253" t="s">
        <v>955</v>
      </c>
      <c r="H1792" s="18">
        <v>2362</v>
      </c>
      <c r="I1792" s="369" t="s">
        <v>680</v>
      </c>
      <c r="J1792" s="368" t="str">
        <f>IF(ISBLANK(INDEX('Policy Characteristics'!D:D,MATCH($C1792,'Policy Characteristics'!$C:$C,0))),"",INDEX('Policy Characteristics'!D:D,MATCH($C1792,'Policy Characteristics'!$C:$C,0)))</f>
        <v>Fuel Taxes or Subsidies</v>
      </c>
      <c r="K1792" s="354" t="str">
        <f>IF(ISBLANK(INDEX('Policy Characteristics'!E:E,MATCH($C1792,'Policy Characteristics'!$C:$C,0))),"",INDEX('Policy Characteristics'!E:E,MATCH($C1792,'Policy Characteristics'!$C:$C,0)))</f>
        <v>cross fuel tax</v>
      </c>
      <c r="L1792" s="222">
        <f>IF(ISBLANK(INDEX('Policy Characteristics'!F:F,MATCH($C1792,'Policy Characteristics'!$C:$C,0))),"",INDEX('Policy Characteristics'!F:F,MATCH($C1792,'Policy Characteristics'!$C:$C,0)))</f>
        <v>-0.9</v>
      </c>
      <c r="M1792" s="222">
        <f>IF(ISBLANK(INDEX('Policy Characteristics'!G:G,MATCH($C1792,'Policy Characteristics'!$C:$C,0))),"",INDEX('Policy Characteristics'!G:G,MATCH($C1792,'Policy Characteristics'!$C:$C,0)))</f>
        <v>0.9</v>
      </c>
      <c r="N1792" s="222">
        <f>IF(ISBLANK(INDEX('Policy Characteristics'!H:H,MATCH($C1792,'Policy Characteristics'!$C:$C,0))),"",INDEX('Policy Characteristics'!H:H,MATCH($C1792,'Policy Characteristics'!$C:$C,0)))</f>
        <v>0.01</v>
      </c>
      <c r="O1792" s="354" t="str">
        <f>IF(ISBLANK(INDEX('Policy Characteristics'!I:I,MATCH($C1792,'Policy Characteristics'!$C:$C,0))),"",INDEX('Policy Characteristics'!I:I,MATCH($C1792,'Policy Characteristics'!$C:$C,0)))</f>
        <v>% of BAU price</v>
      </c>
      <c r="P1792" s="354"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92" s="354" t="str">
        <f>IF(ISBLANK(INDEX('Policy Characteristics'!K:K,MATCH($C1792,'Policy Characteristics'!$C:$C,0))),"",INDEX('Policy Characteristics'!K:K,MATCH($C1792,'Policy Characteristics'!$C:$C,0)))</f>
        <v>fuels.html#fuel-taxes</v>
      </c>
      <c r="R1792" s="354" t="str">
        <f>IF(ISBLANK(INDEX('Policy Characteristics'!L:L,MATCH($C1792,'Policy Characteristics'!$C:$C,0))),"",INDEX('Policy Characteristics'!L:L,MATCH($C1792,'Policy Characteristics'!$C:$C,0)))</f>
        <v>fuel-taxes.html</v>
      </c>
    </row>
    <row r="1793" spans="1:18" ht="19.899999999999999" customHeight="1">
      <c r="A1793" s="354" t="str">
        <f>IF(ISBLANK(INDEX('Policy Characteristics'!A:A,MATCH($C1793,'Policy Characteristics'!$C:$C,0))),"",INDEX('Policy Characteristics'!A:A,MATCH($C1793,'Policy Characteristics'!$C:$C,0)))</f>
        <v>Cross-Sector</v>
      </c>
      <c r="B1793" s="366" t="str">
        <f>IF(ISBLANK(INDEX('Policy Characteristics'!B:B,MATCH($C1793,'Policy Characteristics'!$C:$C,0))),"",INDEX('Policy Characteristics'!B:B,MATCH($C1793,'Policy Characteristics'!$C:$C,0)))</f>
        <v>Fuel Taxes or Subsidies</v>
      </c>
      <c r="C1793" s="242" t="str">
        <f t="shared" si="70"/>
        <v>Additional Fuel Tax or Subsidy Rate by Fuel</v>
      </c>
      <c r="D1793" s="348" t="s">
        <v>951</v>
      </c>
      <c r="E1793" s="253" t="s">
        <v>928</v>
      </c>
      <c r="F1793" s="348" t="s">
        <v>769</v>
      </c>
      <c r="G1793" s="253" t="s">
        <v>955</v>
      </c>
      <c r="H1793" s="18">
        <v>2363</v>
      </c>
      <c r="I1793" s="369" t="s">
        <v>680</v>
      </c>
      <c r="J1793" s="368" t="str">
        <f>IF(ISBLANK(INDEX('Policy Characteristics'!D:D,MATCH($C1793,'Policy Characteristics'!$C:$C,0))),"",INDEX('Policy Characteristics'!D:D,MATCH($C1793,'Policy Characteristics'!$C:$C,0)))</f>
        <v>Fuel Taxes or Subsidies</v>
      </c>
      <c r="K1793" s="354" t="str">
        <f>IF(ISBLANK(INDEX('Policy Characteristics'!E:E,MATCH($C1793,'Policy Characteristics'!$C:$C,0))),"",INDEX('Policy Characteristics'!E:E,MATCH($C1793,'Policy Characteristics'!$C:$C,0)))</f>
        <v>cross fuel tax</v>
      </c>
      <c r="L1793" s="222">
        <f>IF(ISBLANK(INDEX('Policy Characteristics'!F:F,MATCH($C1793,'Policy Characteristics'!$C:$C,0))),"",INDEX('Policy Characteristics'!F:F,MATCH($C1793,'Policy Characteristics'!$C:$C,0)))</f>
        <v>-0.9</v>
      </c>
      <c r="M1793" s="222">
        <f>IF(ISBLANK(INDEX('Policy Characteristics'!G:G,MATCH($C1793,'Policy Characteristics'!$C:$C,0))),"",INDEX('Policy Characteristics'!G:G,MATCH($C1793,'Policy Characteristics'!$C:$C,0)))</f>
        <v>0.9</v>
      </c>
      <c r="N1793" s="222">
        <f>IF(ISBLANK(INDEX('Policy Characteristics'!H:H,MATCH($C1793,'Policy Characteristics'!$C:$C,0))),"",INDEX('Policy Characteristics'!H:H,MATCH($C1793,'Policy Characteristics'!$C:$C,0)))</f>
        <v>0.01</v>
      </c>
      <c r="O1793" s="354" t="str">
        <f>IF(ISBLANK(INDEX('Policy Characteristics'!I:I,MATCH($C1793,'Policy Characteristics'!$C:$C,0))),"",INDEX('Policy Characteristics'!I:I,MATCH($C1793,'Policy Characteristics'!$C:$C,0)))</f>
        <v>% of BAU price</v>
      </c>
      <c r="P1793" s="354"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93" s="354" t="str">
        <f>IF(ISBLANK(INDEX('Policy Characteristics'!K:K,MATCH($C1793,'Policy Characteristics'!$C:$C,0))),"",INDEX('Policy Characteristics'!K:K,MATCH($C1793,'Policy Characteristics'!$C:$C,0)))</f>
        <v>fuels.html#fuel-taxes</v>
      </c>
      <c r="R1793" s="354" t="str">
        <f>IF(ISBLANK(INDEX('Policy Characteristics'!L:L,MATCH($C1793,'Policy Characteristics'!$C:$C,0))),"",INDEX('Policy Characteristics'!L:L,MATCH($C1793,'Policy Characteristics'!$C:$C,0)))</f>
        <v>fuel-taxes.html</v>
      </c>
    </row>
    <row r="1794" spans="1:18" ht="19.899999999999999" customHeight="1">
      <c r="A1794" s="354" t="str">
        <f>IF(ISBLANK(INDEX('Policy Characteristics'!A:A,MATCH($C1794,'Policy Characteristics'!$C:$C,0))),"",INDEX('Policy Characteristics'!A:A,MATCH($C1794,'Policy Characteristics'!$C:$C,0)))</f>
        <v>Cross-Sector</v>
      </c>
      <c r="B1794" s="366" t="str">
        <f>IF(ISBLANK(INDEX('Policy Characteristics'!B:B,MATCH($C1794,'Policy Characteristics'!$C:$C,0))),"",INDEX('Policy Characteristics'!B:B,MATCH($C1794,'Policy Characteristics'!$C:$C,0)))</f>
        <v>Fuel Taxes or Subsidies</v>
      </c>
      <c r="C1794" s="242" t="str">
        <f t="shared" si="70"/>
        <v>Additional Fuel Tax or Subsidy Rate by Fuel</v>
      </c>
      <c r="D1794" s="348" t="s">
        <v>952</v>
      </c>
      <c r="E1794" s="253" t="s">
        <v>928</v>
      </c>
      <c r="F1794" s="348" t="s">
        <v>953</v>
      </c>
      <c r="G1794" s="253" t="s">
        <v>955</v>
      </c>
      <c r="H1794" s="18">
        <v>2364</v>
      </c>
      <c r="I1794" s="369" t="s">
        <v>680</v>
      </c>
      <c r="J1794" s="368" t="str">
        <f>IF(ISBLANK(INDEX('Policy Characteristics'!D:D,MATCH($C1794,'Policy Characteristics'!$C:$C,0))),"",INDEX('Policy Characteristics'!D:D,MATCH($C1794,'Policy Characteristics'!$C:$C,0)))</f>
        <v>Fuel Taxes or Subsidies</v>
      </c>
      <c r="K1794" s="354" t="str">
        <f>IF(ISBLANK(INDEX('Policy Characteristics'!E:E,MATCH($C1794,'Policy Characteristics'!$C:$C,0))),"",INDEX('Policy Characteristics'!E:E,MATCH($C1794,'Policy Characteristics'!$C:$C,0)))</f>
        <v>cross fuel tax</v>
      </c>
      <c r="L1794" s="222">
        <f>IF(ISBLANK(INDEX('Policy Characteristics'!F:F,MATCH($C1794,'Policy Characteristics'!$C:$C,0))),"",INDEX('Policy Characteristics'!F:F,MATCH($C1794,'Policy Characteristics'!$C:$C,0)))</f>
        <v>-0.9</v>
      </c>
      <c r="M1794" s="222">
        <f>IF(ISBLANK(INDEX('Policy Characteristics'!G:G,MATCH($C1794,'Policy Characteristics'!$C:$C,0))),"",INDEX('Policy Characteristics'!G:G,MATCH($C1794,'Policy Characteristics'!$C:$C,0)))</f>
        <v>0.9</v>
      </c>
      <c r="N1794" s="222">
        <f>IF(ISBLANK(INDEX('Policy Characteristics'!H:H,MATCH($C1794,'Policy Characteristics'!$C:$C,0))),"",INDEX('Policy Characteristics'!H:H,MATCH($C1794,'Policy Characteristics'!$C:$C,0)))</f>
        <v>0.01</v>
      </c>
      <c r="O1794" s="354" t="str">
        <f>IF(ISBLANK(INDEX('Policy Characteristics'!I:I,MATCH($C1794,'Policy Characteristics'!$C:$C,0))),"",INDEX('Policy Characteristics'!I:I,MATCH($C1794,'Policy Characteristics'!$C:$C,0)))</f>
        <v>% of BAU price</v>
      </c>
      <c r="P1794" s="354"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94" s="354" t="str">
        <f>IF(ISBLANK(INDEX('Policy Characteristics'!K:K,MATCH($C1794,'Policy Characteristics'!$C:$C,0))),"",INDEX('Policy Characteristics'!K:K,MATCH($C1794,'Policy Characteristics'!$C:$C,0)))</f>
        <v>fuels.html#fuel-taxes</v>
      </c>
      <c r="R1794" s="354" t="str">
        <f>IF(ISBLANK(INDEX('Policy Characteristics'!L:L,MATCH($C1794,'Policy Characteristics'!$C:$C,0))),"",INDEX('Policy Characteristics'!L:L,MATCH($C1794,'Policy Characteristics'!$C:$C,0)))</f>
        <v>fuel-taxes.html</v>
      </c>
    </row>
    <row r="1795" spans="1:18" s="354" customFormat="1" ht="19.899999999999999" customHeight="1">
      <c r="A1795" s="354" t="str">
        <f>IF(ISBLANK(INDEX('Policy Characteristics'!A:A,MATCH($C1795,'Policy Characteristics'!$C:$C,0))),"",INDEX('Policy Characteristics'!A:A,MATCH($C1795,'Policy Characteristics'!$C:$C,0)))</f>
        <v>Cross-Sector</v>
      </c>
      <c r="B1795" s="366" t="str">
        <f>IF(ISBLANK(INDEX('Policy Characteristics'!B:B,MATCH($C1795,'Policy Characteristics'!$C:$C,0))),"",INDEX('Policy Characteristics'!B:B,MATCH($C1795,'Policy Characteristics'!$C:$C,0)))</f>
        <v>Fuel Taxes or Subsidies</v>
      </c>
      <c r="C1795" s="242" t="str">
        <f t="shared" si="70"/>
        <v>Additional Fuel Tax or Subsidy Rate by Fuel</v>
      </c>
      <c r="D1795" s="253" t="s">
        <v>934</v>
      </c>
      <c r="E1795" s="253" t="s">
        <v>930</v>
      </c>
      <c r="F1795" s="253" t="s">
        <v>935</v>
      </c>
      <c r="G1795" s="253" t="s">
        <v>341</v>
      </c>
      <c r="H1795" s="18">
        <v>2365</v>
      </c>
      <c r="I1795" s="367" t="s">
        <v>670</v>
      </c>
      <c r="J1795" s="368" t="str">
        <f>IF(ISBLANK(INDEX('Policy Characteristics'!D:D,MATCH($C1795,'Policy Characteristics'!$C:$C,0))),"",INDEX('Policy Characteristics'!D:D,MATCH($C1795,'Policy Characteristics'!$C:$C,0)))</f>
        <v>Fuel Taxes or Subsidies</v>
      </c>
      <c r="K1795" s="354" t="str">
        <f>IF(ISBLANK(INDEX('Policy Characteristics'!E:E,MATCH($C1795,'Policy Characteristics'!$C:$C,0))),"",INDEX('Policy Characteristics'!E:E,MATCH($C1795,'Policy Characteristics'!$C:$C,0)))</f>
        <v>cross fuel tax</v>
      </c>
      <c r="L1795" s="222">
        <f>IF(ISBLANK(INDEX('Policy Characteristics'!F:F,MATCH($C1795,'Policy Characteristics'!$C:$C,0))),"",INDEX('Policy Characteristics'!F:F,MATCH($C1795,'Policy Characteristics'!$C:$C,0)))</f>
        <v>-0.9</v>
      </c>
      <c r="M1795" s="222">
        <f>IF(ISBLANK(INDEX('Policy Characteristics'!G:G,MATCH($C1795,'Policy Characteristics'!$C:$C,0))),"",INDEX('Policy Characteristics'!G:G,MATCH($C1795,'Policy Characteristics'!$C:$C,0)))</f>
        <v>0.9</v>
      </c>
      <c r="N1795" s="222">
        <f>IF(ISBLANK(INDEX('Policy Characteristics'!H:H,MATCH($C1795,'Policy Characteristics'!$C:$C,0))),"",INDEX('Policy Characteristics'!H:H,MATCH($C1795,'Policy Characteristics'!$C:$C,0)))</f>
        <v>0.01</v>
      </c>
      <c r="O1795" s="354" t="str">
        <f>IF(ISBLANK(INDEX('Policy Characteristics'!I:I,MATCH($C1795,'Policy Characteristics'!$C:$C,0))),"",INDEX('Policy Characteristics'!I:I,MATCH($C1795,'Policy Characteristics'!$C:$C,0)))</f>
        <v>% of BAU price</v>
      </c>
      <c r="P1795" s="354"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95" s="354" t="str">
        <f>IF(ISBLANK(INDEX('Policy Characteristics'!K:K,MATCH($C1795,'Policy Characteristics'!$C:$C,0))),"",INDEX('Policy Characteristics'!K:K,MATCH($C1795,'Policy Characteristics'!$C:$C,0)))</f>
        <v>fuels.html#fuel-taxes</v>
      </c>
      <c r="R1795" s="354" t="str">
        <f>IF(ISBLANK(INDEX('Policy Characteristics'!L:L,MATCH($C1795,'Policy Characteristics'!$C:$C,0))),"",INDEX('Policy Characteristics'!L:L,MATCH($C1795,'Policy Characteristics'!$C:$C,0)))</f>
        <v>fuel-taxes.html</v>
      </c>
    </row>
    <row r="1796" spans="1:18" s="354" customFormat="1" ht="19.899999999999999" customHeight="1">
      <c r="A1796" s="354" t="str">
        <f>IF(ISBLANK(INDEX('Policy Characteristics'!A:A,MATCH($C1796,'Policy Characteristics'!$C:$C,0))),"",INDEX('Policy Characteristics'!A:A,MATCH($C1796,'Policy Characteristics'!$C:$C,0)))</f>
        <v>Cross-Sector</v>
      </c>
      <c r="B1796" s="366" t="str">
        <f>IF(ISBLANK(INDEX('Policy Characteristics'!B:B,MATCH($C1796,'Policy Characteristics'!$C:$C,0))),"",INDEX('Policy Characteristics'!B:B,MATCH($C1796,'Policy Characteristics'!$C:$C,0)))</f>
        <v>Fuel Taxes or Subsidies</v>
      </c>
      <c r="C1796" s="242" t="str">
        <f t="shared" si="70"/>
        <v>Additional Fuel Tax or Subsidy Rate by Fuel</v>
      </c>
      <c r="D1796" s="348" t="s">
        <v>907</v>
      </c>
      <c r="E1796" s="253" t="s">
        <v>930</v>
      </c>
      <c r="F1796" s="348" t="s">
        <v>737</v>
      </c>
      <c r="G1796" s="253" t="s">
        <v>341</v>
      </c>
      <c r="H1796" s="18">
        <v>2366</v>
      </c>
      <c r="I1796" s="369" t="s">
        <v>670</v>
      </c>
      <c r="J1796" s="368" t="str">
        <f>IF(ISBLANK(INDEX('Policy Characteristics'!D:D,MATCH($C1796,'Policy Characteristics'!$C:$C,0))),"",INDEX('Policy Characteristics'!D:D,MATCH($C1796,'Policy Characteristics'!$C:$C,0)))</f>
        <v>Fuel Taxes or Subsidies</v>
      </c>
      <c r="K1796" s="354" t="str">
        <f>IF(ISBLANK(INDEX('Policy Characteristics'!E:E,MATCH($C1796,'Policy Characteristics'!$C:$C,0))),"",INDEX('Policy Characteristics'!E:E,MATCH($C1796,'Policy Characteristics'!$C:$C,0)))</f>
        <v>cross fuel tax</v>
      </c>
      <c r="L1796" s="222">
        <f>IF(ISBLANK(INDEX('Policy Characteristics'!F:F,MATCH($C1796,'Policy Characteristics'!$C:$C,0))),"",INDEX('Policy Characteristics'!F:F,MATCH($C1796,'Policy Characteristics'!$C:$C,0)))</f>
        <v>-0.9</v>
      </c>
      <c r="M1796" s="222">
        <f>IF(ISBLANK(INDEX('Policy Characteristics'!G:G,MATCH($C1796,'Policy Characteristics'!$C:$C,0))),"",INDEX('Policy Characteristics'!G:G,MATCH($C1796,'Policy Characteristics'!$C:$C,0)))</f>
        <v>0.9</v>
      </c>
      <c r="N1796" s="222">
        <f>IF(ISBLANK(INDEX('Policy Characteristics'!H:H,MATCH($C1796,'Policy Characteristics'!$C:$C,0))),"",INDEX('Policy Characteristics'!H:H,MATCH($C1796,'Policy Characteristics'!$C:$C,0)))</f>
        <v>0.01</v>
      </c>
      <c r="O1796" s="354" t="str">
        <f>IF(ISBLANK(INDEX('Policy Characteristics'!I:I,MATCH($C1796,'Policy Characteristics'!$C:$C,0))),"",INDEX('Policy Characteristics'!I:I,MATCH($C1796,'Policy Characteristics'!$C:$C,0)))</f>
        <v>% of BAU price</v>
      </c>
      <c r="P1796" s="354"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96" s="354" t="str">
        <f>IF(ISBLANK(INDEX('Policy Characteristics'!K:K,MATCH($C1796,'Policy Characteristics'!$C:$C,0))),"",INDEX('Policy Characteristics'!K:K,MATCH($C1796,'Policy Characteristics'!$C:$C,0)))</f>
        <v>fuels.html#fuel-taxes</v>
      </c>
      <c r="R1796" s="354" t="str">
        <f>IF(ISBLANK(INDEX('Policy Characteristics'!L:L,MATCH($C1796,'Policy Characteristics'!$C:$C,0))),"",INDEX('Policy Characteristics'!L:L,MATCH($C1796,'Policy Characteristics'!$C:$C,0)))</f>
        <v>fuel-taxes.html</v>
      </c>
    </row>
    <row r="1797" spans="1:18" s="354" customFormat="1" ht="19.899999999999999" customHeight="1">
      <c r="A1797" s="354" t="str">
        <f>IF(ISBLANK(INDEX('Policy Characteristics'!A:A,MATCH($C1797,'Policy Characteristics'!$C:$C,0))),"",INDEX('Policy Characteristics'!A:A,MATCH($C1797,'Policy Characteristics'!$C:$C,0)))</f>
        <v>Cross-Sector</v>
      </c>
      <c r="B1797" s="366" t="str">
        <f>IF(ISBLANK(INDEX('Policy Characteristics'!B:B,MATCH($C1797,'Policy Characteristics'!$C:$C,0))),"",INDEX('Policy Characteristics'!B:B,MATCH($C1797,'Policy Characteristics'!$C:$C,0)))</f>
        <v>Fuel Taxes or Subsidies</v>
      </c>
      <c r="C1797" s="242" t="str">
        <f t="shared" si="70"/>
        <v>Additional Fuel Tax or Subsidy Rate by Fuel</v>
      </c>
      <c r="D1797" s="348" t="s">
        <v>908</v>
      </c>
      <c r="E1797" s="253" t="s">
        <v>930</v>
      </c>
      <c r="F1797" s="348" t="s">
        <v>909</v>
      </c>
      <c r="G1797" s="253" t="s">
        <v>341</v>
      </c>
      <c r="H1797" s="18">
        <v>2367</v>
      </c>
      <c r="I1797" s="369" t="s">
        <v>670</v>
      </c>
      <c r="J1797" s="368" t="str">
        <f>IF(ISBLANK(INDEX('Policy Characteristics'!D:D,MATCH($C1797,'Policy Characteristics'!$C:$C,0))),"",INDEX('Policy Characteristics'!D:D,MATCH($C1797,'Policy Characteristics'!$C:$C,0)))</f>
        <v>Fuel Taxes or Subsidies</v>
      </c>
      <c r="K1797" s="354" t="str">
        <f>IF(ISBLANK(INDEX('Policy Characteristics'!E:E,MATCH($C1797,'Policy Characteristics'!$C:$C,0))),"",INDEX('Policy Characteristics'!E:E,MATCH($C1797,'Policy Characteristics'!$C:$C,0)))</f>
        <v>cross fuel tax</v>
      </c>
      <c r="L1797" s="222">
        <f>IF(ISBLANK(INDEX('Policy Characteristics'!F:F,MATCH($C1797,'Policy Characteristics'!$C:$C,0))),"",INDEX('Policy Characteristics'!F:F,MATCH($C1797,'Policy Characteristics'!$C:$C,0)))</f>
        <v>-0.9</v>
      </c>
      <c r="M1797" s="222">
        <f>IF(ISBLANK(INDEX('Policy Characteristics'!G:G,MATCH($C1797,'Policy Characteristics'!$C:$C,0))),"",INDEX('Policy Characteristics'!G:G,MATCH($C1797,'Policy Characteristics'!$C:$C,0)))</f>
        <v>0.9</v>
      </c>
      <c r="N1797" s="222">
        <f>IF(ISBLANK(INDEX('Policy Characteristics'!H:H,MATCH($C1797,'Policy Characteristics'!$C:$C,0))),"",INDEX('Policy Characteristics'!H:H,MATCH($C1797,'Policy Characteristics'!$C:$C,0)))</f>
        <v>0.01</v>
      </c>
      <c r="O1797" s="354" t="str">
        <f>IF(ISBLANK(INDEX('Policy Characteristics'!I:I,MATCH($C1797,'Policy Characteristics'!$C:$C,0))),"",INDEX('Policy Characteristics'!I:I,MATCH($C1797,'Policy Characteristics'!$C:$C,0)))</f>
        <v>% of BAU price</v>
      </c>
      <c r="P1797" s="354"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97" s="354" t="str">
        <f>IF(ISBLANK(INDEX('Policy Characteristics'!K:K,MATCH($C1797,'Policy Characteristics'!$C:$C,0))),"",INDEX('Policy Characteristics'!K:K,MATCH($C1797,'Policy Characteristics'!$C:$C,0)))</f>
        <v>fuels.html#fuel-taxes</v>
      </c>
      <c r="R1797" s="354" t="str">
        <f>IF(ISBLANK(INDEX('Policy Characteristics'!L:L,MATCH($C1797,'Policy Characteristics'!$C:$C,0))),"",INDEX('Policy Characteristics'!L:L,MATCH($C1797,'Policy Characteristics'!$C:$C,0)))</f>
        <v>fuel-taxes.html</v>
      </c>
    </row>
    <row r="1798" spans="1:18" s="354" customFormat="1" ht="19.899999999999999" customHeight="1">
      <c r="A1798" s="354" t="str">
        <f>IF(ISBLANK(INDEX('Policy Characteristics'!A:A,MATCH($C1798,'Policy Characteristics'!$C:$C,0))),"",INDEX('Policy Characteristics'!A:A,MATCH($C1798,'Policy Characteristics'!$C:$C,0)))</f>
        <v>Cross-Sector</v>
      </c>
      <c r="B1798" s="366" t="str">
        <f>IF(ISBLANK(INDEX('Policy Characteristics'!B:B,MATCH($C1798,'Policy Characteristics'!$C:$C,0))),"",INDEX('Policy Characteristics'!B:B,MATCH($C1798,'Policy Characteristics'!$C:$C,0)))</f>
        <v>Fuel Taxes or Subsidies</v>
      </c>
      <c r="C1798" s="242" t="str">
        <f t="shared" si="70"/>
        <v>Additional Fuel Tax or Subsidy Rate by Fuel</v>
      </c>
      <c r="D1798" s="348" t="s">
        <v>936</v>
      </c>
      <c r="E1798" s="253" t="s">
        <v>930</v>
      </c>
      <c r="F1798" s="348" t="s">
        <v>937</v>
      </c>
      <c r="G1798" s="253" t="s">
        <v>341</v>
      </c>
      <c r="H1798" s="18">
        <v>2368</v>
      </c>
      <c r="I1798" s="369" t="s">
        <v>680</v>
      </c>
      <c r="J1798" s="368" t="str">
        <f>IF(ISBLANK(INDEX('Policy Characteristics'!D:D,MATCH($C1798,'Policy Characteristics'!$C:$C,0))),"",INDEX('Policy Characteristics'!D:D,MATCH($C1798,'Policy Characteristics'!$C:$C,0)))</f>
        <v>Fuel Taxes or Subsidies</v>
      </c>
      <c r="K1798" s="354" t="str">
        <f>IF(ISBLANK(INDEX('Policy Characteristics'!E:E,MATCH($C1798,'Policy Characteristics'!$C:$C,0))),"",INDEX('Policy Characteristics'!E:E,MATCH($C1798,'Policy Characteristics'!$C:$C,0)))</f>
        <v>cross fuel tax</v>
      </c>
      <c r="L1798" s="222">
        <f>IF(ISBLANK(INDEX('Policy Characteristics'!F:F,MATCH($C1798,'Policy Characteristics'!$C:$C,0))),"",INDEX('Policy Characteristics'!F:F,MATCH($C1798,'Policy Characteristics'!$C:$C,0)))</f>
        <v>-0.9</v>
      </c>
      <c r="M1798" s="222">
        <f>IF(ISBLANK(INDEX('Policy Characteristics'!G:G,MATCH($C1798,'Policy Characteristics'!$C:$C,0))),"",INDEX('Policy Characteristics'!G:G,MATCH($C1798,'Policy Characteristics'!$C:$C,0)))</f>
        <v>0.9</v>
      </c>
      <c r="N1798" s="222">
        <f>IF(ISBLANK(INDEX('Policy Characteristics'!H:H,MATCH($C1798,'Policy Characteristics'!$C:$C,0))),"",INDEX('Policy Characteristics'!H:H,MATCH($C1798,'Policy Characteristics'!$C:$C,0)))</f>
        <v>0.01</v>
      </c>
      <c r="O1798" s="354" t="str">
        <f>IF(ISBLANK(INDEX('Policy Characteristics'!I:I,MATCH($C1798,'Policy Characteristics'!$C:$C,0))),"",INDEX('Policy Characteristics'!I:I,MATCH($C1798,'Policy Characteristics'!$C:$C,0)))</f>
        <v>% of BAU price</v>
      </c>
      <c r="P1798" s="354"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98" s="354" t="str">
        <f>IF(ISBLANK(INDEX('Policy Characteristics'!K:K,MATCH($C1798,'Policy Characteristics'!$C:$C,0))),"",INDEX('Policy Characteristics'!K:K,MATCH($C1798,'Policy Characteristics'!$C:$C,0)))</f>
        <v>fuels.html#fuel-taxes</v>
      </c>
      <c r="R1798" s="354" t="str">
        <f>IF(ISBLANK(INDEX('Policy Characteristics'!L:L,MATCH($C1798,'Policy Characteristics'!$C:$C,0))),"",INDEX('Policy Characteristics'!L:L,MATCH($C1798,'Policy Characteristics'!$C:$C,0)))</f>
        <v>fuel-taxes.html</v>
      </c>
    </row>
    <row r="1799" spans="1:18" s="354" customFormat="1" ht="19.899999999999999" customHeight="1">
      <c r="A1799" s="354" t="str">
        <f>IF(ISBLANK(INDEX('Policy Characteristics'!A:A,MATCH($C1799,'Policy Characteristics'!$C:$C,0))),"",INDEX('Policy Characteristics'!A:A,MATCH($C1799,'Policy Characteristics'!$C:$C,0)))</f>
        <v>Cross-Sector</v>
      </c>
      <c r="B1799" s="366" t="str">
        <f>IF(ISBLANK(INDEX('Policy Characteristics'!B:B,MATCH($C1799,'Policy Characteristics'!$C:$C,0))),"",INDEX('Policy Characteristics'!B:B,MATCH($C1799,'Policy Characteristics'!$C:$C,0)))</f>
        <v>Fuel Taxes or Subsidies</v>
      </c>
      <c r="C1799" s="242" t="str">
        <f t="shared" si="70"/>
        <v>Additional Fuel Tax or Subsidy Rate by Fuel</v>
      </c>
      <c r="D1799" s="348" t="s">
        <v>943</v>
      </c>
      <c r="E1799" s="253" t="s">
        <v>930</v>
      </c>
      <c r="F1799" s="348" t="s">
        <v>753</v>
      </c>
      <c r="G1799" s="253" t="s">
        <v>341</v>
      </c>
      <c r="H1799" s="18">
        <v>2369</v>
      </c>
      <c r="I1799" s="369" t="s">
        <v>680</v>
      </c>
      <c r="J1799" s="368" t="str">
        <f>IF(ISBLANK(INDEX('Policy Characteristics'!D:D,MATCH($C1799,'Policy Characteristics'!$C:$C,0))),"",INDEX('Policy Characteristics'!D:D,MATCH($C1799,'Policy Characteristics'!$C:$C,0)))</f>
        <v>Fuel Taxes or Subsidies</v>
      </c>
      <c r="K1799" s="354" t="str">
        <f>IF(ISBLANK(INDEX('Policy Characteristics'!E:E,MATCH($C1799,'Policy Characteristics'!$C:$C,0))),"",INDEX('Policy Characteristics'!E:E,MATCH($C1799,'Policy Characteristics'!$C:$C,0)))</f>
        <v>cross fuel tax</v>
      </c>
      <c r="L1799" s="222">
        <f>IF(ISBLANK(INDEX('Policy Characteristics'!F:F,MATCH($C1799,'Policy Characteristics'!$C:$C,0))),"",INDEX('Policy Characteristics'!F:F,MATCH($C1799,'Policy Characteristics'!$C:$C,0)))</f>
        <v>-0.9</v>
      </c>
      <c r="M1799" s="222">
        <f>IF(ISBLANK(INDEX('Policy Characteristics'!G:G,MATCH($C1799,'Policy Characteristics'!$C:$C,0))),"",INDEX('Policy Characteristics'!G:G,MATCH($C1799,'Policy Characteristics'!$C:$C,0)))</f>
        <v>0.9</v>
      </c>
      <c r="N1799" s="222">
        <f>IF(ISBLANK(INDEX('Policy Characteristics'!H:H,MATCH($C1799,'Policy Characteristics'!$C:$C,0))),"",INDEX('Policy Characteristics'!H:H,MATCH($C1799,'Policy Characteristics'!$C:$C,0)))</f>
        <v>0.01</v>
      </c>
      <c r="O1799" s="354" t="str">
        <f>IF(ISBLANK(INDEX('Policy Characteristics'!I:I,MATCH($C1799,'Policy Characteristics'!$C:$C,0))),"",INDEX('Policy Characteristics'!I:I,MATCH($C1799,'Policy Characteristics'!$C:$C,0)))</f>
        <v>% of BAU price</v>
      </c>
      <c r="P1799" s="354"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799" s="354" t="str">
        <f>IF(ISBLANK(INDEX('Policy Characteristics'!K:K,MATCH($C1799,'Policy Characteristics'!$C:$C,0))),"",INDEX('Policy Characteristics'!K:K,MATCH($C1799,'Policy Characteristics'!$C:$C,0)))</f>
        <v>fuels.html#fuel-taxes</v>
      </c>
      <c r="R1799" s="354" t="str">
        <f>IF(ISBLANK(INDEX('Policy Characteristics'!L:L,MATCH($C1799,'Policy Characteristics'!$C:$C,0))),"",INDEX('Policy Characteristics'!L:L,MATCH($C1799,'Policy Characteristics'!$C:$C,0)))</f>
        <v>fuel-taxes.html</v>
      </c>
    </row>
    <row r="1800" spans="1:18" s="354" customFormat="1" ht="19.899999999999999" customHeight="1">
      <c r="A1800" s="354" t="str">
        <f>IF(ISBLANK(INDEX('Policy Characteristics'!A:A,MATCH($C1800,'Policy Characteristics'!$C:$C,0))),"",INDEX('Policy Characteristics'!A:A,MATCH($C1800,'Policy Characteristics'!$C:$C,0)))</f>
        <v>Cross-Sector</v>
      </c>
      <c r="B1800" s="366" t="str">
        <f>IF(ISBLANK(INDEX('Policy Characteristics'!B:B,MATCH($C1800,'Policy Characteristics'!$C:$C,0))),"",INDEX('Policy Characteristics'!B:B,MATCH($C1800,'Policy Characteristics'!$C:$C,0)))</f>
        <v>Fuel Taxes or Subsidies</v>
      </c>
      <c r="C1800" s="242" t="str">
        <f t="shared" si="70"/>
        <v>Additional Fuel Tax or Subsidy Rate by Fuel</v>
      </c>
      <c r="D1800" s="348" t="s">
        <v>910</v>
      </c>
      <c r="E1800" s="253" t="s">
        <v>930</v>
      </c>
      <c r="F1800" s="348" t="s">
        <v>911</v>
      </c>
      <c r="G1800" s="253" t="s">
        <v>341</v>
      </c>
      <c r="H1800" s="18">
        <v>2370</v>
      </c>
      <c r="I1800" s="369" t="s">
        <v>680</v>
      </c>
      <c r="J1800" s="368" t="str">
        <f>IF(ISBLANK(INDEX('Policy Characteristics'!D:D,MATCH($C1800,'Policy Characteristics'!$C:$C,0))),"",INDEX('Policy Characteristics'!D:D,MATCH($C1800,'Policy Characteristics'!$C:$C,0)))</f>
        <v>Fuel Taxes or Subsidies</v>
      </c>
      <c r="K1800" s="354" t="str">
        <f>IF(ISBLANK(INDEX('Policy Characteristics'!E:E,MATCH($C1800,'Policy Characteristics'!$C:$C,0))),"",INDEX('Policy Characteristics'!E:E,MATCH($C1800,'Policy Characteristics'!$C:$C,0)))</f>
        <v>cross fuel tax</v>
      </c>
      <c r="L1800" s="222">
        <f>IF(ISBLANK(INDEX('Policy Characteristics'!F:F,MATCH($C1800,'Policy Characteristics'!$C:$C,0))),"",INDEX('Policy Characteristics'!F:F,MATCH($C1800,'Policy Characteristics'!$C:$C,0)))</f>
        <v>-0.9</v>
      </c>
      <c r="M1800" s="222">
        <f>IF(ISBLANK(INDEX('Policy Characteristics'!G:G,MATCH($C1800,'Policy Characteristics'!$C:$C,0))),"",INDEX('Policy Characteristics'!G:G,MATCH($C1800,'Policy Characteristics'!$C:$C,0)))</f>
        <v>0.9</v>
      </c>
      <c r="N1800" s="222">
        <f>IF(ISBLANK(INDEX('Policy Characteristics'!H:H,MATCH($C1800,'Policy Characteristics'!$C:$C,0))),"",INDEX('Policy Characteristics'!H:H,MATCH($C1800,'Policy Characteristics'!$C:$C,0)))</f>
        <v>0.01</v>
      </c>
      <c r="O1800" s="354" t="str">
        <f>IF(ISBLANK(INDEX('Policy Characteristics'!I:I,MATCH($C1800,'Policy Characteristics'!$C:$C,0))),"",INDEX('Policy Characteristics'!I:I,MATCH($C1800,'Policy Characteristics'!$C:$C,0)))</f>
        <v>% of BAU price</v>
      </c>
      <c r="P1800" s="354"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00" s="354" t="str">
        <f>IF(ISBLANK(INDEX('Policy Characteristics'!K:K,MATCH($C1800,'Policy Characteristics'!$C:$C,0))),"",INDEX('Policy Characteristics'!K:K,MATCH($C1800,'Policy Characteristics'!$C:$C,0)))</f>
        <v>fuels.html#fuel-taxes</v>
      </c>
      <c r="R1800" s="354" t="str">
        <f>IF(ISBLANK(INDEX('Policy Characteristics'!L:L,MATCH($C1800,'Policy Characteristics'!$C:$C,0))),"",INDEX('Policy Characteristics'!L:L,MATCH($C1800,'Policy Characteristics'!$C:$C,0)))</f>
        <v>fuel-taxes.html</v>
      </c>
    </row>
    <row r="1801" spans="1:18" s="354" customFormat="1" ht="19.899999999999999" customHeight="1">
      <c r="A1801" s="354" t="str">
        <f>IF(ISBLANK(INDEX('Policy Characteristics'!A:A,MATCH($C1801,'Policy Characteristics'!$C:$C,0))),"",INDEX('Policy Characteristics'!A:A,MATCH($C1801,'Policy Characteristics'!$C:$C,0)))</f>
        <v>Cross-Sector</v>
      </c>
      <c r="B1801" s="366" t="str">
        <f>IF(ISBLANK(INDEX('Policy Characteristics'!B:B,MATCH($C1801,'Policy Characteristics'!$C:$C,0))),"",INDEX('Policy Characteristics'!B:B,MATCH($C1801,'Policy Characteristics'!$C:$C,0)))</f>
        <v>Fuel Taxes or Subsidies</v>
      </c>
      <c r="C1801" s="242" t="str">
        <f t="shared" si="70"/>
        <v>Additional Fuel Tax or Subsidy Rate by Fuel</v>
      </c>
      <c r="D1801" s="348" t="s">
        <v>912</v>
      </c>
      <c r="E1801" s="253" t="s">
        <v>930</v>
      </c>
      <c r="F1801" s="348" t="s">
        <v>913</v>
      </c>
      <c r="G1801" s="253" t="s">
        <v>341</v>
      </c>
      <c r="H1801" s="18">
        <v>2371</v>
      </c>
      <c r="I1801" s="369" t="s">
        <v>670</v>
      </c>
      <c r="J1801" s="368" t="str">
        <f>IF(ISBLANK(INDEX('Policy Characteristics'!D:D,MATCH($C1801,'Policy Characteristics'!$C:$C,0))),"",INDEX('Policy Characteristics'!D:D,MATCH($C1801,'Policy Characteristics'!$C:$C,0)))</f>
        <v>Fuel Taxes or Subsidies</v>
      </c>
      <c r="K1801" s="354" t="str">
        <f>IF(ISBLANK(INDEX('Policy Characteristics'!E:E,MATCH($C1801,'Policy Characteristics'!$C:$C,0))),"",INDEX('Policy Characteristics'!E:E,MATCH($C1801,'Policy Characteristics'!$C:$C,0)))</f>
        <v>cross fuel tax</v>
      </c>
      <c r="L1801" s="222">
        <f>IF(ISBLANK(INDEX('Policy Characteristics'!F:F,MATCH($C1801,'Policy Characteristics'!$C:$C,0))),"",INDEX('Policy Characteristics'!F:F,MATCH($C1801,'Policy Characteristics'!$C:$C,0)))</f>
        <v>-0.9</v>
      </c>
      <c r="M1801" s="222">
        <f>IF(ISBLANK(INDEX('Policy Characteristics'!G:G,MATCH($C1801,'Policy Characteristics'!$C:$C,0))),"",INDEX('Policy Characteristics'!G:G,MATCH($C1801,'Policy Characteristics'!$C:$C,0)))</f>
        <v>0.9</v>
      </c>
      <c r="N1801" s="222">
        <f>IF(ISBLANK(INDEX('Policy Characteristics'!H:H,MATCH($C1801,'Policy Characteristics'!$C:$C,0))),"",INDEX('Policy Characteristics'!H:H,MATCH($C1801,'Policy Characteristics'!$C:$C,0)))</f>
        <v>0.01</v>
      </c>
      <c r="O1801" s="354" t="str">
        <f>IF(ISBLANK(INDEX('Policy Characteristics'!I:I,MATCH($C1801,'Policy Characteristics'!$C:$C,0))),"",INDEX('Policy Characteristics'!I:I,MATCH($C1801,'Policy Characteristics'!$C:$C,0)))</f>
        <v>% of BAU price</v>
      </c>
      <c r="P1801" s="354"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01" s="354" t="str">
        <f>IF(ISBLANK(INDEX('Policy Characteristics'!K:K,MATCH($C1801,'Policy Characteristics'!$C:$C,0))),"",INDEX('Policy Characteristics'!K:K,MATCH($C1801,'Policy Characteristics'!$C:$C,0)))</f>
        <v>fuels.html#fuel-taxes</v>
      </c>
      <c r="R1801" s="354" t="str">
        <f>IF(ISBLANK(INDEX('Policy Characteristics'!L:L,MATCH($C1801,'Policy Characteristics'!$C:$C,0))),"",INDEX('Policy Characteristics'!L:L,MATCH($C1801,'Policy Characteristics'!$C:$C,0)))</f>
        <v>fuel-taxes.html</v>
      </c>
    </row>
    <row r="1802" spans="1:18" s="354" customFormat="1" ht="19.899999999999999" customHeight="1">
      <c r="A1802" s="354" t="str">
        <f>IF(ISBLANK(INDEX('Policy Characteristics'!A:A,MATCH($C1802,'Policy Characteristics'!$C:$C,0))),"",INDEX('Policy Characteristics'!A:A,MATCH($C1802,'Policy Characteristics'!$C:$C,0)))</f>
        <v>Cross-Sector</v>
      </c>
      <c r="B1802" s="366" t="str">
        <f>IF(ISBLANK(INDEX('Policy Characteristics'!B:B,MATCH($C1802,'Policy Characteristics'!$C:$C,0))),"",INDEX('Policy Characteristics'!B:B,MATCH($C1802,'Policy Characteristics'!$C:$C,0)))</f>
        <v>Fuel Taxes or Subsidies</v>
      </c>
      <c r="C1802" s="242" t="str">
        <f t="shared" si="70"/>
        <v>Additional Fuel Tax or Subsidy Rate by Fuel</v>
      </c>
      <c r="D1802" s="348" t="s">
        <v>944</v>
      </c>
      <c r="E1802" s="253" t="s">
        <v>930</v>
      </c>
      <c r="F1802" s="348" t="s">
        <v>945</v>
      </c>
      <c r="G1802" s="253" t="s">
        <v>341</v>
      </c>
      <c r="H1802" s="18">
        <v>2372</v>
      </c>
      <c r="I1802" s="369" t="s">
        <v>680</v>
      </c>
      <c r="J1802" s="368" t="str">
        <f>IF(ISBLANK(INDEX('Policy Characteristics'!D:D,MATCH($C1802,'Policy Characteristics'!$C:$C,0))),"",INDEX('Policy Characteristics'!D:D,MATCH($C1802,'Policy Characteristics'!$C:$C,0)))</f>
        <v>Fuel Taxes or Subsidies</v>
      </c>
      <c r="K1802" s="354" t="str">
        <f>IF(ISBLANK(INDEX('Policy Characteristics'!E:E,MATCH($C1802,'Policy Characteristics'!$C:$C,0))),"",INDEX('Policy Characteristics'!E:E,MATCH($C1802,'Policy Characteristics'!$C:$C,0)))</f>
        <v>cross fuel tax</v>
      </c>
      <c r="L1802" s="222">
        <f>IF(ISBLANK(INDEX('Policy Characteristics'!F:F,MATCH($C1802,'Policy Characteristics'!$C:$C,0))),"",INDEX('Policy Characteristics'!F:F,MATCH($C1802,'Policy Characteristics'!$C:$C,0)))</f>
        <v>-0.9</v>
      </c>
      <c r="M1802" s="222">
        <f>IF(ISBLANK(INDEX('Policy Characteristics'!G:G,MATCH($C1802,'Policy Characteristics'!$C:$C,0))),"",INDEX('Policy Characteristics'!G:G,MATCH($C1802,'Policy Characteristics'!$C:$C,0)))</f>
        <v>0.9</v>
      </c>
      <c r="N1802" s="222">
        <f>IF(ISBLANK(INDEX('Policy Characteristics'!H:H,MATCH($C1802,'Policy Characteristics'!$C:$C,0))),"",INDEX('Policy Characteristics'!H:H,MATCH($C1802,'Policy Characteristics'!$C:$C,0)))</f>
        <v>0.01</v>
      </c>
      <c r="O1802" s="354" t="str">
        <f>IF(ISBLANK(INDEX('Policy Characteristics'!I:I,MATCH($C1802,'Policy Characteristics'!$C:$C,0))),"",INDEX('Policy Characteristics'!I:I,MATCH($C1802,'Policy Characteristics'!$C:$C,0)))</f>
        <v>% of BAU price</v>
      </c>
      <c r="P1802" s="354"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02" s="354" t="str">
        <f>IF(ISBLANK(INDEX('Policy Characteristics'!K:K,MATCH($C1802,'Policy Characteristics'!$C:$C,0))),"",INDEX('Policy Characteristics'!K:K,MATCH($C1802,'Policy Characteristics'!$C:$C,0)))</f>
        <v>fuels.html#fuel-taxes</v>
      </c>
      <c r="R1802" s="354" t="str">
        <f>IF(ISBLANK(INDEX('Policy Characteristics'!L:L,MATCH($C1802,'Policy Characteristics'!$C:$C,0))),"",INDEX('Policy Characteristics'!L:L,MATCH($C1802,'Policy Characteristics'!$C:$C,0)))</f>
        <v>fuel-taxes.html</v>
      </c>
    </row>
    <row r="1803" spans="1:18" s="354" customFormat="1" ht="19.899999999999999" customHeight="1">
      <c r="A1803" s="354" t="str">
        <f>IF(ISBLANK(INDEX('Policy Characteristics'!A:A,MATCH($C1803,'Policy Characteristics'!$C:$C,0))),"",INDEX('Policy Characteristics'!A:A,MATCH($C1803,'Policy Characteristics'!$C:$C,0)))</f>
        <v>Cross-Sector</v>
      </c>
      <c r="B1803" s="366" t="str">
        <f>IF(ISBLANK(INDEX('Policy Characteristics'!B:B,MATCH($C1803,'Policy Characteristics'!$C:$C,0))),"",INDEX('Policy Characteristics'!B:B,MATCH($C1803,'Policy Characteristics'!$C:$C,0)))</f>
        <v>Fuel Taxes or Subsidies</v>
      </c>
      <c r="C1803" s="242" t="str">
        <f t="shared" si="70"/>
        <v>Additional Fuel Tax or Subsidy Rate by Fuel</v>
      </c>
      <c r="D1803" s="348" t="s">
        <v>946</v>
      </c>
      <c r="E1803" s="253" t="s">
        <v>930</v>
      </c>
      <c r="F1803" s="348" t="s">
        <v>947</v>
      </c>
      <c r="G1803" s="253" t="s">
        <v>341</v>
      </c>
      <c r="H1803" s="18">
        <v>2373</v>
      </c>
      <c r="I1803" s="369" t="s">
        <v>680</v>
      </c>
      <c r="J1803" s="368" t="str">
        <f>IF(ISBLANK(INDEX('Policy Characteristics'!D:D,MATCH($C1803,'Policy Characteristics'!$C:$C,0))),"",INDEX('Policy Characteristics'!D:D,MATCH($C1803,'Policy Characteristics'!$C:$C,0)))</f>
        <v>Fuel Taxes or Subsidies</v>
      </c>
      <c r="K1803" s="354" t="str">
        <f>IF(ISBLANK(INDEX('Policy Characteristics'!E:E,MATCH($C1803,'Policy Characteristics'!$C:$C,0))),"",INDEX('Policy Characteristics'!E:E,MATCH($C1803,'Policy Characteristics'!$C:$C,0)))</f>
        <v>cross fuel tax</v>
      </c>
      <c r="L1803" s="222">
        <f>IF(ISBLANK(INDEX('Policy Characteristics'!F:F,MATCH($C1803,'Policy Characteristics'!$C:$C,0))),"",INDEX('Policy Characteristics'!F:F,MATCH($C1803,'Policy Characteristics'!$C:$C,0)))</f>
        <v>-0.9</v>
      </c>
      <c r="M1803" s="222">
        <f>IF(ISBLANK(INDEX('Policy Characteristics'!G:G,MATCH($C1803,'Policy Characteristics'!$C:$C,0))),"",INDEX('Policy Characteristics'!G:G,MATCH($C1803,'Policy Characteristics'!$C:$C,0)))</f>
        <v>0.9</v>
      </c>
      <c r="N1803" s="222">
        <f>IF(ISBLANK(INDEX('Policy Characteristics'!H:H,MATCH($C1803,'Policy Characteristics'!$C:$C,0))),"",INDEX('Policy Characteristics'!H:H,MATCH($C1803,'Policy Characteristics'!$C:$C,0)))</f>
        <v>0.01</v>
      </c>
      <c r="O1803" s="354" t="str">
        <f>IF(ISBLANK(INDEX('Policy Characteristics'!I:I,MATCH($C1803,'Policy Characteristics'!$C:$C,0))),"",INDEX('Policy Characteristics'!I:I,MATCH($C1803,'Policy Characteristics'!$C:$C,0)))</f>
        <v>% of BAU price</v>
      </c>
      <c r="P1803" s="354"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03" s="354" t="str">
        <f>IF(ISBLANK(INDEX('Policy Characteristics'!K:K,MATCH($C1803,'Policy Characteristics'!$C:$C,0))),"",INDEX('Policy Characteristics'!K:K,MATCH($C1803,'Policy Characteristics'!$C:$C,0)))</f>
        <v>fuels.html#fuel-taxes</v>
      </c>
      <c r="R1803" s="354" t="str">
        <f>IF(ISBLANK(INDEX('Policy Characteristics'!L:L,MATCH($C1803,'Policy Characteristics'!$C:$C,0))),"",INDEX('Policy Characteristics'!L:L,MATCH($C1803,'Policy Characteristics'!$C:$C,0)))</f>
        <v>fuel-taxes.html</v>
      </c>
    </row>
    <row r="1804" spans="1:18" ht="19.899999999999999" customHeight="1">
      <c r="A1804" s="354" t="str">
        <f>IF(ISBLANK(INDEX('Policy Characteristics'!A:A,MATCH($C1804,'Policy Characteristics'!$C:$C,0))),"",INDEX('Policy Characteristics'!A:A,MATCH($C1804,'Policy Characteristics'!$C:$C,0)))</f>
        <v>Cross-Sector</v>
      </c>
      <c r="B1804" s="366" t="str">
        <f>IF(ISBLANK(INDEX('Policy Characteristics'!B:B,MATCH($C1804,'Policy Characteristics'!$C:$C,0))),"",INDEX('Policy Characteristics'!B:B,MATCH($C1804,'Policy Characteristics'!$C:$C,0)))</f>
        <v>Fuel Taxes or Subsidies</v>
      </c>
      <c r="C1804" s="242" t="str">
        <f t="shared" si="70"/>
        <v>Additional Fuel Tax or Subsidy Rate by Fuel</v>
      </c>
      <c r="D1804" s="348" t="s">
        <v>914</v>
      </c>
      <c r="E1804" s="253" t="s">
        <v>930</v>
      </c>
      <c r="F1804" s="348" t="s">
        <v>915</v>
      </c>
      <c r="G1804" s="253" t="s">
        <v>341</v>
      </c>
      <c r="H1804" s="18">
        <v>2374</v>
      </c>
      <c r="I1804" s="369" t="s">
        <v>670</v>
      </c>
      <c r="J1804" s="368" t="str">
        <f>IF(ISBLANK(INDEX('Policy Characteristics'!D:D,MATCH($C1804,'Policy Characteristics'!$C:$C,0))),"",INDEX('Policy Characteristics'!D:D,MATCH($C1804,'Policy Characteristics'!$C:$C,0)))</f>
        <v>Fuel Taxes or Subsidies</v>
      </c>
      <c r="K1804" s="354" t="str">
        <f>IF(ISBLANK(INDEX('Policy Characteristics'!E:E,MATCH($C1804,'Policy Characteristics'!$C:$C,0))),"",INDEX('Policy Characteristics'!E:E,MATCH($C1804,'Policy Characteristics'!$C:$C,0)))</f>
        <v>cross fuel tax</v>
      </c>
      <c r="L1804" s="222">
        <f>IF(ISBLANK(INDEX('Policy Characteristics'!F:F,MATCH($C1804,'Policy Characteristics'!$C:$C,0))),"",INDEX('Policy Characteristics'!F:F,MATCH($C1804,'Policy Characteristics'!$C:$C,0)))</f>
        <v>-0.9</v>
      </c>
      <c r="M1804" s="222">
        <f>IF(ISBLANK(INDEX('Policy Characteristics'!G:G,MATCH($C1804,'Policy Characteristics'!$C:$C,0))),"",INDEX('Policy Characteristics'!G:G,MATCH($C1804,'Policy Characteristics'!$C:$C,0)))</f>
        <v>0.9</v>
      </c>
      <c r="N1804" s="222">
        <f>IF(ISBLANK(INDEX('Policy Characteristics'!H:H,MATCH($C1804,'Policy Characteristics'!$C:$C,0))),"",INDEX('Policy Characteristics'!H:H,MATCH($C1804,'Policy Characteristics'!$C:$C,0)))</f>
        <v>0.01</v>
      </c>
      <c r="O1804" s="354" t="str">
        <f>IF(ISBLANK(INDEX('Policy Characteristics'!I:I,MATCH($C1804,'Policy Characteristics'!$C:$C,0))),"",INDEX('Policy Characteristics'!I:I,MATCH($C1804,'Policy Characteristics'!$C:$C,0)))</f>
        <v>% of BAU price</v>
      </c>
      <c r="P1804" s="354"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04" s="354" t="str">
        <f>IF(ISBLANK(INDEX('Policy Characteristics'!K:K,MATCH($C1804,'Policy Characteristics'!$C:$C,0))),"",INDEX('Policy Characteristics'!K:K,MATCH($C1804,'Policy Characteristics'!$C:$C,0)))</f>
        <v>fuels.html#fuel-taxes</v>
      </c>
      <c r="R1804" s="354" t="str">
        <f>IF(ISBLANK(INDEX('Policy Characteristics'!L:L,MATCH($C1804,'Policy Characteristics'!$C:$C,0))),"",INDEX('Policy Characteristics'!L:L,MATCH($C1804,'Policy Characteristics'!$C:$C,0)))</f>
        <v>fuel-taxes.html</v>
      </c>
    </row>
    <row r="1805" spans="1:18" ht="19.899999999999999" customHeight="1">
      <c r="A1805" s="354" t="str">
        <f>IF(ISBLANK(INDEX('Policy Characteristics'!A:A,MATCH($C1805,'Policy Characteristics'!$C:$C,0))),"",INDEX('Policy Characteristics'!A:A,MATCH($C1805,'Policy Characteristics'!$C:$C,0)))</f>
        <v>Cross-Sector</v>
      </c>
      <c r="B1805" s="366" t="str">
        <f>IF(ISBLANK(INDEX('Policy Characteristics'!B:B,MATCH($C1805,'Policy Characteristics'!$C:$C,0))),"",INDEX('Policy Characteristics'!B:B,MATCH($C1805,'Policy Characteristics'!$C:$C,0)))</f>
        <v>Fuel Taxes or Subsidies</v>
      </c>
      <c r="C1805" s="242" t="str">
        <f t="shared" si="70"/>
        <v>Additional Fuel Tax or Subsidy Rate by Fuel</v>
      </c>
      <c r="D1805" s="348" t="s">
        <v>948</v>
      </c>
      <c r="E1805" s="253" t="s">
        <v>930</v>
      </c>
      <c r="F1805" s="348" t="s">
        <v>949</v>
      </c>
      <c r="G1805" s="253" t="s">
        <v>341</v>
      </c>
      <c r="H1805" s="18">
        <v>2375</v>
      </c>
      <c r="I1805" s="369" t="s">
        <v>680</v>
      </c>
      <c r="J1805" s="368" t="str">
        <f>IF(ISBLANK(INDEX('Policy Characteristics'!D:D,MATCH($C1805,'Policy Characteristics'!$C:$C,0))),"",INDEX('Policy Characteristics'!D:D,MATCH($C1805,'Policy Characteristics'!$C:$C,0)))</f>
        <v>Fuel Taxes or Subsidies</v>
      </c>
      <c r="K1805" s="354" t="str">
        <f>IF(ISBLANK(INDEX('Policy Characteristics'!E:E,MATCH($C1805,'Policy Characteristics'!$C:$C,0))),"",INDEX('Policy Characteristics'!E:E,MATCH($C1805,'Policy Characteristics'!$C:$C,0)))</f>
        <v>cross fuel tax</v>
      </c>
      <c r="L1805" s="222">
        <f>IF(ISBLANK(INDEX('Policy Characteristics'!F:F,MATCH($C1805,'Policy Characteristics'!$C:$C,0))),"",INDEX('Policy Characteristics'!F:F,MATCH($C1805,'Policy Characteristics'!$C:$C,0)))</f>
        <v>-0.9</v>
      </c>
      <c r="M1805" s="222">
        <f>IF(ISBLANK(INDEX('Policy Characteristics'!G:G,MATCH($C1805,'Policy Characteristics'!$C:$C,0))),"",INDEX('Policy Characteristics'!G:G,MATCH($C1805,'Policy Characteristics'!$C:$C,0)))</f>
        <v>0.9</v>
      </c>
      <c r="N1805" s="222">
        <f>IF(ISBLANK(INDEX('Policy Characteristics'!H:H,MATCH($C1805,'Policy Characteristics'!$C:$C,0))),"",INDEX('Policy Characteristics'!H:H,MATCH($C1805,'Policy Characteristics'!$C:$C,0)))</f>
        <v>0.01</v>
      </c>
      <c r="O1805" s="354" t="str">
        <f>IF(ISBLANK(INDEX('Policy Characteristics'!I:I,MATCH($C1805,'Policy Characteristics'!$C:$C,0))),"",INDEX('Policy Characteristics'!I:I,MATCH($C1805,'Policy Characteristics'!$C:$C,0)))</f>
        <v>% of BAU price</v>
      </c>
      <c r="P1805" s="354"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05" s="354" t="str">
        <f>IF(ISBLANK(INDEX('Policy Characteristics'!K:K,MATCH($C1805,'Policy Characteristics'!$C:$C,0))),"",INDEX('Policy Characteristics'!K:K,MATCH($C1805,'Policy Characteristics'!$C:$C,0)))</f>
        <v>fuels.html#fuel-taxes</v>
      </c>
      <c r="R1805" s="354" t="str">
        <f>IF(ISBLANK(INDEX('Policy Characteristics'!L:L,MATCH($C1805,'Policy Characteristics'!$C:$C,0))),"",INDEX('Policy Characteristics'!L:L,MATCH($C1805,'Policy Characteristics'!$C:$C,0)))</f>
        <v>fuel-taxes.html</v>
      </c>
    </row>
    <row r="1806" spans="1:18" ht="19.899999999999999" customHeight="1">
      <c r="A1806" s="354" t="str">
        <f>IF(ISBLANK(INDEX('Policy Characteristics'!A:A,MATCH($C1806,'Policy Characteristics'!$C:$C,0))),"",INDEX('Policy Characteristics'!A:A,MATCH($C1806,'Policy Characteristics'!$C:$C,0)))</f>
        <v>Cross-Sector</v>
      </c>
      <c r="B1806" s="366" t="str">
        <f>IF(ISBLANK(INDEX('Policy Characteristics'!B:B,MATCH($C1806,'Policy Characteristics'!$C:$C,0))),"",INDEX('Policy Characteristics'!B:B,MATCH($C1806,'Policy Characteristics'!$C:$C,0)))</f>
        <v>Fuel Taxes or Subsidies</v>
      </c>
      <c r="C1806" s="242" t="str">
        <f t="shared" si="70"/>
        <v>Additional Fuel Tax or Subsidy Rate by Fuel</v>
      </c>
      <c r="D1806" s="348" t="s">
        <v>916</v>
      </c>
      <c r="E1806" s="253" t="s">
        <v>930</v>
      </c>
      <c r="F1806" s="348" t="s">
        <v>761</v>
      </c>
      <c r="G1806" s="253" t="s">
        <v>341</v>
      </c>
      <c r="H1806" s="18">
        <v>2376</v>
      </c>
      <c r="I1806" s="369" t="s">
        <v>680</v>
      </c>
      <c r="J1806" s="368" t="str">
        <f>IF(ISBLANK(INDEX('Policy Characteristics'!D:D,MATCH($C1806,'Policy Characteristics'!$C:$C,0))),"",INDEX('Policy Characteristics'!D:D,MATCH($C1806,'Policy Characteristics'!$C:$C,0)))</f>
        <v>Fuel Taxes or Subsidies</v>
      </c>
      <c r="K1806" s="354" t="str">
        <f>IF(ISBLANK(INDEX('Policy Characteristics'!E:E,MATCH($C1806,'Policy Characteristics'!$C:$C,0))),"",INDEX('Policy Characteristics'!E:E,MATCH($C1806,'Policy Characteristics'!$C:$C,0)))</f>
        <v>cross fuel tax</v>
      </c>
      <c r="L1806" s="222">
        <f>IF(ISBLANK(INDEX('Policy Characteristics'!F:F,MATCH($C1806,'Policy Characteristics'!$C:$C,0))),"",INDEX('Policy Characteristics'!F:F,MATCH($C1806,'Policy Characteristics'!$C:$C,0)))</f>
        <v>-0.9</v>
      </c>
      <c r="M1806" s="222">
        <f>IF(ISBLANK(INDEX('Policy Characteristics'!G:G,MATCH($C1806,'Policy Characteristics'!$C:$C,0))),"",INDEX('Policy Characteristics'!G:G,MATCH($C1806,'Policy Characteristics'!$C:$C,0)))</f>
        <v>0.9</v>
      </c>
      <c r="N1806" s="222">
        <f>IF(ISBLANK(INDEX('Policy Characteristics'!H:H,MATCH($C1806,'Policy Characteristics'!$C:$C,0))),"",INDEX('Policy Characteristics'!H:H,MATCH($C1806,'Policy Characteristics'!$C:$C,0)))</f>
        <v>0.01</v>
      </c>
      <c r="O1806" s="354" t="str">
        <f>IF(ISBLANK(INDEX('Policy Characteristics'!I:I,MATCH($C1806,'Policy Characteristics'!$C:$C,0))),"",INDEX('Policy Characteristics'!I:I,MATCH($C1806,'Policy Characteristics'!$C:$C,0)))</f>
        <v>% of BAU price</v>
      </c>
      <c r="P1806" s="354"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06" s="354" t="str">
        <f>IF(ISBLANK(INDEX('Policy Characteristics'!K:K,MATCH($C1806,'Policy Characteristics'!$C:$C,0))),"",INDEX('Policy Characteristics'!K:K,MATCH($C1806,'Policy Characteristics'!$C:$C,0)))</f>
        <v>fuels.html#fuel-taxes</v>
      </c>
      <c r="R1806" s="354" t="str">
        <f>IF(ISBLANK(INDEX('Policy Characteristics'!L:L,MATCH($C1806,'Policy Characteristics'!$C:$C,0))),"",INDEX('Policy Characteristics'!L:L,MATCH($C1806,'Policy Characteristics'!$C:$C,0)))</f>
        <v>fuel-taxes.html</v>
      </c>
    </row>
    <row r="1807" spans="1:18" ht="19.899999999999999" customHeight="1">
      <c r="A1807" s="354" t="str">
        <f>IF(ISBLANK(INDEX('Policy Characteristics'!A:A,MATCH($C1807,'Policy Characteristics'!$C:$C,0))),"",INDEX('Policy Characteristics'!A:A,MATCH($C1807,'Policy Characteristics'!$C:$C,0)))</f>
        <v>Cross-Sector</v>
      </c>
      <c r="B1807" s="366" t="str">
        <f>IF(ISBLANK(INDEX('Policy Characteristics'!B:B,MATCH($C1807,'Policy Characteristics'!$C:$C,0))),"",INDEX('Policy Characteristics'!B:B,MATCH($C1807,'Policy Characteristics'!$C:$C,0)))</f>
        <v>Fuel Taxes or Subsidies</v>
      </c>
      <c r="C1807" s="242" t="str">
        <f t="shared" si="70"/>
        <v>Additional Fuel Tax or Subsidy Rate by Fuel</v>
      </c>
      <c r="D1807" s="348" t="s">
        <v>917</v>
      </c>
      <c r="E1807" s="253" t="s">
        <v>930</v>
      </c>
      <c r="F1807" s="348" t="s">
        <v>765</v>
      </c>
      <c r="G1807" s="253" t="s">
        <v>341</v>
      </c>
      <c r="H1807" s="18">
        <v>2377</v>
      </c>
      <c r="I1807" s="369" t="s">
        <v>680</v>
      </c>
      <c r="J1807" s="368" t="str">
        <f>IF(ISBLANK(INDEX('Policy Characteristics'!D:D,MATCH($C1807,'Policy Characteristics'!$C:$C,0))),"",INDEX('Policy Characteristics'!D:D,MATCH($C1807,'Policy Characteristics'!$C:$C,0)))</f>
        <v>Fuel Taxes or Subsidies</v>
      </c>
      <c r="K1807" s="354" t="str">
        <f>IF(ISBLANK(INDEX('Policy Characteristics'!E:E,MATCH($C1807,'Policy Characteristics'!$C:$C,0))),"",INDEX('Policy Characteristics'!E:E,MATCH($C1807,'Policy Characteristics'!$C:$C,0)))</f>
        <v>cross fuel tax</v>
      </c>
      <c r="L1807" s="222">
        <f>IF(ISBLANK(INDEX('Policy Characteristics'!F:F,MATCH($C1807,'Policy Characteristics'!$C:$C,0))),"",INDEX('Policy Characteristics'!F:F,MATCH($C1807,'Policy Characteristics'!$C:$C,0)))</f>
        <v>-0.9</v>
      </c>
      <c r="M1807" s="222">
        <f>IF(ISBLANK(INDEX('Policy Characteristics'!G:G,MATCH($C1807,'Policy Characteristics'!$C:$C,0))),"",INDEX('Policy Characteristics'!G:G,MATCH($C1807,'Policy Characteristics'!$C:$C,0)))</f>
        <v>0.9</v>
      </c>
      <c r="N1807" s="222">
        <f>IF(ISBLANK(INDEX('Policy Characteristics'!H:H,MATCH($C1807,'Policy Characteristics'!$C:$C,0))),"",INDEX('Policy Characteristics'!H:H,MATCH($C1807,'Policy Characteristics'!$C:$C,0)))</f>
        <v>0.01</v>
      </c>
      <c r="O1807" s="354" t="str">
        <f>IF(ISBLANK(INDEX('Policy Characteristics'!I:I,MATCH($C1807,'Policy Characteristics'!$C:$C,0))),"",INDEX('Policy Characteristics'!I:I,MATCH($C1807,'Policy Characteristics'!$C:$C,0)))</f>
        <v>% of BAU price</v>
      </c>
      <c r="P1807" s="354"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07" s="354" t="str">
        <f>IF(ISBLANK(INDEX('Policy Characteristics'!K:K,MATCH($C1807,'Policy Characteristics'!$C:$C,0))),"",INDEX('Policy Characteristics'!K:K,MATCH($C1807,'Policy Characteristics'!$C:$C,0)))</f>
        <v>fuels.html#fuel-taxes</v>
      </c>
      <c r="R1807" s="354" t="str">
        <f>IF(ISBLANK(INDEX('Policy Characteristics'!L:L,MATCH($C1807,'Policy Characteristics'!$C:$C,0))),"",INDEX('Policy Characteristics'!L:L,MATCH($C1807,'Policy Characteristics'!$C:$C,0)))</f>
        <v>fuel-taxes.html</v>
      </c>
    </row>
    <row r="1808" spans="1:18" ht="19.899999999999999" customHeight="1">
      <c r="A1808" s="354" t="str">
        <f>IF(ISBLANK(INDEX('Policy Characteristics'!A:A,MATCH($C1808,'Policy Characteristics'!$C:$C,0))),"",INDEX('Policy Characteristics'!A:A,MATCH($C1808,'Policy Characteristics'!$C:$C,0)))</f>
        <v>Cross-Sector</v>
      </c>
      <c r="B1808" s="366" t="str">
        <f>IF(ISBLANK(INDEX('Policy Characteristics'!B:B,MATCH($C1808,'Policy Characteristics'!$C:$C,0))),"",INDEX('Policy Characteristics'!B:B,MATCH($C1808,'Policy Characteristics'!$C:$C,0)))</f>
        <v>Fuel Taxes or Subsidies</v>
      </c>
      <c r="C1808" s="242" t="str">
        <f t="shared" si="70"/>
        <v>Additional Fuel Tax or Subsidy Rate by Fuel</v>
      </c>
      <c r="D1808" s="348" t="s">
        <v>918</v>
      </c>
      <c r="E1808" s="253" t="s">
        <v>930</v>
      </c>
      <c r="F1808" s="348" t="s">
        <v>919</v>
      </c>
      <c r="G1808" s="253" t="s">
        <v>341</v>
      </c>
      <c r="H1808" s="18">
        <v>2378</v>
      </c>
      <c r="I1808" s="369" t="s">
        <v>670</v>
      </c>
      <c r="J1808" s="368" t="str">
        <f>IF(ISBLANK(INDEX('Policy Characteristics'!D:D,MATCH($C1808,'Policy Characteristics'!$C:$C,0))),"",INDEX('Policy Characteristics'!D:D,MATCH($C1808,'Policy Characteristics'!$C:$C,0)))</f>
        <v>Fuel Taxes or Subsidies</v>
      </c>
      <c r="K1808" s="354" t="str">
        <f>IF(ISBLANK(INDEX('Policy Characteristics'!E:E,MATCH($C1808,'Policy Characteristics'!$C:$C,0))),"",INDEX('Policy Characteristics'!E:E,MATCH($C1808,'Policy Characteristics'!$C:$C,0)))</f>
        <v>cross fuel tax</v>
      </c>
      <c r="L1808" s="222">
        <f>IF(ISBLANK(INDEX('Policy Characteristics'!F:F,MATCH($C1808,'Policy Characteristics'!$C:$C,0))),"",INDEX('Policy Characteristics'!F:F,MATCH($C1808,'Policy Characteristics'!$C:$C,0)))</f>
        <v>-0.9</v>
      </c>
      <c r="M1808" s="222">
        <f>IF(ISBLANK(INDEX('Policy Characteristics'!G:G,MATCH($C1808,'Policy Characteristics'!$C:$C,0))),"",INDEX('Policy Characteristics'!G:G,MATCH($C1808,'Policy Characteristics'!$C:$C,0)))</f>
        <v>0.9</v>
      </c>
      <c r="N1808" s="222">
        <f>IF(ISBLANK(INDEX('Policy Characteristics'!H:H,MATCH($C1808,'Policy Characteristics'!$C:$C,0))),"",INDEX('Policy Characteristics'!H:H,MATCH($C1808,'Policy Characteristics'!$C:$C,0)))</f>
        <v>0.01</v>
      </c>
      <c r="O1808" s="354" t="str">
        <f>IF(ISBLANK(INDEX('Policy Characteristics'!I:I,MATCH($C1808,'Policy Characteristics'!$C:$C,0))),"",INDEX('Policy Characteristics'!I:I,MATCH($C1808,'Policy Characteristics'!$C:$C,0)))</f>
        <v>% of BAU price</v>
      </c>
      <c r="P1808" s="354"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08" s="354" t="str">
        <f>IF(ISBLANK(INDEX('Policy Characteristics'!K:K,MATCH($C1808,'Policy Characteristics'!$C:$C,0))),"",INDEX('Policy Characteristics'!K:K,MATCH($C1808,'Policy Characteristics'!$C:$C,0)))</f>
        <v>fuels.html#fuel-taxes</v>
      </c>
      <c r="R1808" s="354" t="str">
        <f>IF(ISBLANK(INDEX('Policy Characteristics'!L:L,MATCH($C1808,'Policy Characteristics'!$C:$C,0))),"",INDEX('Policy Characteristics'!L:L,MATCH($C1808,'Policy Characteristics'!$C:$C,0)))</f>
        <v>fuel-taxes.html</v>
      </c>
    </row>
    <row r="1809" spans="1:18" ht="19.899999999999999" customHeight="1">
      <c r="A1809" s="354" t="str">
        <f>IF(ISBLANK(INDEX('Policy Characteristics'!A:A,MATCH($C1809,'Policy Characteristics'!$C:$C,0))),"",INDEX('Policy Characteristics'!A:A,MATCH($C1809,'Policy Characteristics'!$C:$C,0)))</f>
        <v>Cross-Sector</v>
      </c>
      <c r="B1809" s="366" t="str">
        <f>IF(ISBLANK(INDEX('Policy Characteristics'!B:B,MATCH($C1809,'Policy Characteristics'!$C:$C,0))),"",INDEX('Policy Characteristics'!B:B,MATCH($C1809,'Policy Characteristics'!$C:$C,0)))</f>
        <v>Fuel Taxes or Subsidies</v>
      </c>
      <c r="C1809" s="242" t="str">
        <f t="shared" si="70"/>
        <v>Additional Fuel Tax or Subsidy Rate by Fuel</v>
      </c>
      <c r="D1809" s="348" t="s">
        <v>920</v>
      </c>
      <c r="E1809" s="253" t="s">
        <v>930</v>
      </c>
      <c r="F1809" s="348" t="s">
        <v>921</v>
      </c>
      <c r="G1809" s="253" t="s">
        <v>341</v>
      </c>
      <c r="H1809" s="18">
        <v>2379</v>
      </c>
      <c r="I1809" s="369" t="s">
        <v>670</v>
      </c>
      <c r="J1809" s="368" t="str">
        <f>IF(ISBLANK(INDEX('Policy Characteristics'!D:D,MATCH($C1809,'Policy Characteristics'!$C:$C,0))),"",INDEX('Policy Characteristics'!D:D,MATCH($C1809,'Policy Characteristics'!$C:$C,0)))</f>
        <v>Fuel Taxes or Subsidies</v>
      </c>
      <c r="K1809" s="354" t="str">
        <f>IF(ISBLANK(INDEX('Policy Characteristics'!E:E,MATCH($C1809,'Policy Characteristics'!$C:$C,0))),"",INDEX('Policy Characteristics'!E:E,MATCH($C1809,'Policy Characteristics'!$C:$C,0)))</f>
        <v>cross fuel tax</v>
      </c>
      <c r="L1809" s="222">
        <f>IF(ISBLANK(INDEX('Policy Characteristics'!F:F,MATCH($C1809,'Policy Characteristics'!$C:$C,0))),"",INDEX('Policy Characteristics'!F:F,MATCH($C1809,'Policy Characteristics'!$C:$C,0)))</f>
        <v>-0.9</v>
      </c>
      <c r="M1809" s="222">
        <f>IF(ISBLANK(INDEX('Policy Characteristics'!G:G,MATCH($C1809,'Policy Characteristics'!$C:$C,0))),"",INDEX('Policy Characteristics'!G:G,MATCH($C1809,'Policy Characteristics'!$C:$C,0)))</f>
        <v>0.9</v>
      </c>
      <c r="N1809" s="222">
        <f>IF(ISBLANK(INDEX('Policy Characteristics'!H:H,MATCH($C1809,'Policy Characteristics'!$C:$C,0))),"",INDEX('Policy Characteristics'!H:H,MATCH($C1809,'Policy Characteristics'!$C:$C,0)))</f>
        <v>0.01</v>
      </c>
      <c r="O1809" s="354" t="str">
        <f>IF(ISBLANK(INDEX('Policy Characteristics'!I:I,MATCH($C1809,'Policy Characteristics'!$C:$C,0))),"",INDEX('Policy Characteristics'!I:I,MATCH($C1809,'Policy Characteristics'!$C:$C,0)))</f>
        <v>% of BAU price</v>
      </c>
      <c r="P1809" s="354"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09" s="354" t="str">
        <f>IF(ISBLANK(INDEX('Policy Characteristics'!K:K,MATCH($C1809,'Policy Characteristics'!$C:$C,0))),"",INDEX('Policy Characteristics'!K:K,MATCH($C1809,'Policy Characteristics'!$C:$C,0)))</f>
        <v>fuels.html#fuel-taxes</v>
      </c>
      <c r="R1809" s="354" t="str">
        <f>IF(ISBLANK(INDEX('Policy Characteristics'!L:L,MATCH($C1809,'Policy Characteristics'!$C:$C,0))),"",INDEX('Policy Characteristics'!L:L,MATCH($C1809,'Policy Characteristics'!$C:$C,0)))</f>
        <v>fuel-taxes.html</v>
      </c>
    </row>
    <row r="1810" spans="1:18" ht="19.899999999999999" customHeight="1">
      <c r="A1810" s="354" t="str">
        <f>IF(ISBLANK(INDEX('Policy Characteristics'!A:A,MATCH($C1810,'Policy Characteristics'!$C:$C,0))),"",INDEX('Policy Characteristics'!A:A,MATCH($C1810,'Policy Characteristics'!$C:$C,0)))</f>
        <v>Cross-Sector</v>
      </c>
      <c r="B1810" s="366" t="str">
        <f>IF(ISBLANK(INDEX('Policy Characteristics'!B:B,MATCH($C1810,'Policy Characteristics'!$C:$C,0))),"",INDEX('Policy Characteristics'!B:B,MATCH($C1810,'Policy Characteristics'!$C:$C,0)))</f>
        <v>Fuel Taxes or Subsidies</v>
      </c>
      <c r="C1810" s="242" t="str">
        <f t="shared" si="70"/>
        <v>Additional Fuel Tax or Subsidy Rate by Fuel</v>
      </c>
      <c r="D1810" s="348" t="s">
        <v>951</v>
      </c>
      <c r="E1810" s="253" t="s">
        <v>930</v>
      </c>
      <c r="F1810" s="348" t="s">
        <v>769</v>
      </c>
      <c r="G1810" s="253" t="s">
        <v>341</v>
      </c>
      <c r="H1810" s="18">
        <v>2380</v>
      </c>
      <c r="I1810" s="369" t="s">
        <v>680</v>
      </c>
      <c r="J1810" s="368" t="str">
        <f>IF(ISBLANK(INDEX('Policy Characteristics'!D:D,MATCH($C1810,'Policy Characteristics'!$C:$C,0))),"",INDEX('Policy Characteristics'!D:D,MATCH($C1810,'Policy Characteristics'!$C:$C,0)))</f>
        <v>Fuel Taxes or Subsidies</v>
      </c>
      <c r="K1810" s="354" t="str">
        <f>IF(ISBLANK(INDEX('Policy Characteristics'!E:E,MATCH($C1810,'Policy Characteristics'!$C:$C,0))),"",INDEX('Policy Characteristics'!E:E,MATCH($C1810,'Policy Characteristics'!$C:$C,0)))</f>
        <v>cross fuel tax</v>
      </c>
      <c r="L1810" s="222">
        <f>IF(ISBLANK(INDEX('Policy Characteristics'!F:F,MATCH($C1810,'Policy Characteristics'!$C:$C,0))),"",INDEX('Policy Characteristics'!F:F,MATCH($C1810,'Policy Characteristics'!$C:$C,0)))</f>
        <v>-0.9</v>
      </c>
      <c r="M1810" s="222">
        <f>IF(ISBLANK(INDEX('Policy Characteristics'!G:G,MATCH($C1810,'Policy Characteristics'!$C:$C,0))),"",INDEX('Policy Characteristics'!G:G,MATCH($C1810,'Policy Characteristics'!$C:$C,0)))</f>
        <v>0.9</v>
      </c>
      <c r="N1810" s="222">
        <f>IF(ISBLANK(INDEX('Policy Characteristics'!H:H,MATCH($C1810,'Policy Characteristics'!$C:$C,0))),"",INDEX('Policy Characteristics'!H:H,MATCH($C1810,'Policy Characteristics'!$C:$C,0)))</f>
        <v>0.01</v>
      </c>
      <c r="O1810" s="354" t="str">
        <f>IF(ISBLANK(INDEX('Policy Characteristics'!I:I,MATCH($C1810,'Policy Characteristics'!$C:$C,0))),"",INDEX('Policy Characteristics'!I:I,MATCH($C1810,'Policy Characteristics'!$C:$C,0)))</f>
        <v>% of BAU price</v>
      </c>
      <c r="P1810" s="354"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10" s="354" t="str">
        <f>IF(ISBLANK(INDEX('Policy Characteristics'!K:K,MATCH($C1810,'Policy Characteristics'!$C:$C,0))),"",INDEX('Policy Characteristics'!K:K,MATCH($C1810,'Policy Characteristics'!$C:$C,0)))</f>
        <v>fuels.html#fuel-taxes</v>
      </c>
      <c r="R1810" s="354" t="str">
        <f>IF(ISBLANK(INDEX('Policy Characteristics'!L:L,MATCH($C1810,'Policy Characteristics'!$C:$C,0))),"",INDEX('Policy Characteristics'!L:L,MATCH($C1810,'Policy Characteristics'!$C:$C,0)))</f>
        <v>fuel-taxes.html</v>
      </c>
    </row>
    <row r="1811" spans="1:18" ht="19.899999999999999" customHeight="1">
      <c r="A1811" s="354" t="str">
        <f>IF(ISBLANK(INDEX('Policy Characteristics'!A:A,MATCH($C1811,'Policy Characteristics'!$C:$C,0))),"",INDEX('Policy Characteristics'!A:A,MATCH($C1811,'Policy Characteristics'!$C:$C,0)))</f>
        <v>Cross-Sector</v>
      </c>
      <c r="B1811" s="366" t="str">
        <f>IF(ISBLANK(INDEX('Policy Characteristics'!B:B,MATCH($C1811,'Policy Characteristics'!$C:$C,0))),"",INDEX('Policy Characteristics'!B:B,MATCH($C1811,'Policy Characteristics'!$C:$C,0)))</f>
        <v>Fuel Taxes or Subsidies</v>
      </c>
      <c r="C1811" s="242" t="str">
        <f t="shared" si="70"/>
        <v>Additional Fuel Tax or Subsidy Rate by Fuel</v>
      </c>
      <c r="D1811" s="348" t="s">
        <v>952</v>
      </c>
      <c r="E1811" s="253" t="s">
        <v>930</v>
      </c>
      <c r="F1811" s="348" t="s">
        <v>953</v>
      </c>
      <c r="G1811" s="253" t="s">
        <v>341</v>
      </c>
      <c r="H1811" s="18">
        <v>2381</v>
      </c>
      <c r="I1811" s="369" t="s">
        <v>670</v>
      </c>
      <c r="J1811" s="368" t="str">
        <f>IF(ISBLANK(INDEX('Policy Characteristics'!D:D,MATCH($C1811,'Policy Characteristics'!$C:$C,0))),"",INDEX('Policy Characteristics'!D:D,MATCH($C1811,'Policy Characteristics'!$C:$C,0)))</f>
        <v>Fuel Taxes or Subsidies</v>
      </c>
      <c r="K1811" s="354" t="str">
        <f>IF(ISBLANK(INDEX('Policy Characteristics'!E:E,MATCH($C1811,'Policy Characteristics'!$C:$C,0))),"",INDEX('Policy Characteristics'!E:E,MATCH($C1811,'Policy Characteristics'!$C:$C,0)))</f>
        <v>cross fuel tax</v>
      </c>
      <c r="L1811" s="222">
        <f>IF(ISBLANK(INDEX('Policy Characteristics'!F:F,MATCH($C1811,'Policy Characteristics'!$C:$C,0))),"",INDEX('Policy Characteristics'!F:F,MATCH($C1811,'Policy Characteristics'!$C:$C,0)))</f>
        <v>-0.9</v>
      </c>
      <c r="M1811" s="222">
        <f>IF(ISBLANK(INDEX('Policy Characteristics'!G:G,MATCH($C1811,'Policy Characteristics'!$C:$C,0))),"",INDEX('Policy Characteristics'!G:G,MATCH($C1811,'Policy Characteristics'!$C:$C,0)))</f>
        <v>0.9</v>
      </c>
      <c r="N1811" s="222">
        <f>IF(ISBLANK(INDEX('Policy Characteristics'!H:H,MATCH($C1811,'Policy Characteristics'!$C:$C,0))),"",INDEX('Policy Characteristics'!H:H,MATCH($C1811,'Policy Characteristics'!$C:$C,0)))</f>
        <v>0.01</v>
      </c>
      <c r="O1811" s="354" t="str">
        <f>IF(ISBLANK(INDEX('Policy Characteristics'!I:I,MATCH($C1811,'Policy Characteristics'!$C:$C,0))),"",INDEX('Policy Characteristics'!I:I,MATCH($C1811,'Policy Characteristics'!$C:$C,0)))</f>
        <v>% of BAU price</v>
      </c>
      <c r="P1811" s="354"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11" s="354" t="str">
        <f>IF(ISBLANK(INDEX('Policy Characteristics'!K:K,MATCH($C1811,'Policy Characteristics'!$C:$C,0))),"",INDEX('Policy Characteristics'!K:K,MATCH($C1811,'Policy Characteristics'!$C:$C,0)))</f>
        <v>fuels.html#fuel-taxes</v>
      </c>
      <c r="R1811" s="354" t="str">
        <f>IF(ISBLANK(INDEX('Policy Characteristics'!L:L,MATCH($C1811,'Policy Characteristics'!$C:$C,0))),"",INDEX('Policy Characteristics'!L:L,MATCH($C1811,'Policy Characteristics'!$C:$C,0)))</f>
        <v>fuel-taxes.html</v>
      </c>
    </row>
    <row r="1812" spans="1:18" s="354" customFormat="1" ht="19.899999999999999" customHeight="1">
      <c r="A1812" s="354" t="str">
        <f>IF(ISBLANK(INDEX('Policy Characteristics'!A:A,MATCH($C1812,'Policy Characteristics'!$C:$C,0))),"",INDEX('Policy Characteristics'!A:A,MATCH($C1812,'Policy Characteristics'!$C:$C,0)))</f>
        <v>Cross-Sector</v>
      </c>
      <c r="B1812" s="366" t="str">
        <f>IF(ISBLANK(INDEX('Policy Characteristics'!B:B,MATCH($C1812,'Policy Characteristics'!$C:$C,0))),"",INDEX('Policy Characteristics'!B:B,MATCH($C1812,'Policy Characteristics'!$C:$C,0)))</f>
        <v>Fuel Taxes or Subsidies</v>
      </c>
      <c r="C1812" s="242" t="str">
        <f t="shared" si="70"/>
        <v>Additional Fuel Tax or Subsidy Rate by Fuel</v>
      </c>
      <c r="D1812" s="253" t="s">
        <v>934</v>
      </c>
      <c r="E1812" s="253" t="s">
        <v>932</v>
      </c>
      <c r="F1812" s="253" t="s">
        <v>935</v>
      </c>
      <c r="G1812" s="253" t="s">
        <v>956</v>
      </c>
      <c r="H1812" s="18">
        <v>2382</v>
      </c>
      <c r="I1812" s="367" t="s">
        <v>670</v>
      </c>
      <c r="J1812" s="368" t="str">
        <f>IF(ISBLANK(INDEX('Policy Characteristics'!D:D,MATCH($C1812,'Policy Characteristics'!$C:$C,0))),"",INDEX('Policy Characteristics'!D:D,MATCH($C1812,'Policy Characteristics'!$C:$C,0)))</f>
        <v>Fuel Taxes or Subsidies</v>
      </c>
      <c r="K1812" s="354" t="str">
        <f>IF(ISBLANK(INDEX('Policy Characteristics'!E:E,MATCH($C1812,'Policy Characteristics'!$C:$C,0))),"",INDEX('Policy Characteristics'!E:E,MATCH($C1812,'Policy Characteristics'!$C:$C,0)))</f>
        <v>cross fuel tax</v>
      </c>
      <c r="L1812" s="222">
        <f>IF(ISBLANK(INDEX('Policy Characteristics'!F:F,MATCH($C1812,'Policy Characteristics'!$C:$C,0))),"",INDEX('Policy Characteristics'!F:F,MATCH($C1812,'Policy Characteristics'!$C:$C,0)))</f>
        <v>-0.9</v>
      </c>
      <c r="M1812" s="222">
        <f>IF(ISBLANK(INDEX('Policy Characteristics'!G:G,MATCH($C1812,'Policy Characteristics'!$C:$C,0))),"",INDEX('Policy Characteristics'!G:G,MATCH($C1812,'Policy Characteristics'!$C:$C,0)))</f>
        <v>0.9</v>
      </c>
      <c r="N1812" s="222">
        <f>IF(ISBLANK(INDEX('Policy Characteristics'!H:H,MATCH($C1812,'Policy Characteristics'!$C:$C,0))),"",INDEX('Policy Characteristics'!H:H,MATCH($C1812,'Policy Characteristics'!$C:$C,0)))</f>
        <v>0.01</v>
      </c>
      <c r="O1812" s="354" t="str">
        <f>IF(ISBLANK(INDEX('Policy Characteristics'!I:I,MATCH($C1812,'Policy Characteristics'!$C:$C,0))),"",INDEX('Policy Characteristics'!I:I,MATCH($C1812,'Policy Characteristics'!$C:$C,0)))</f>
        <v>% of BAU price</v>
      </c>
      <c r="P1812" s="354"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12" s="354" t="str">
        <f>IF(ISBLANK(INDEX('Policy Characteristics'!K:K,MATCH($C1812,'Policy Characteristics'!$C:$C,0))),"",INDEX('Policy Characteristics'!K:K,MATCH($C1812,'Policy Characteristics'!$C:$C,0)))</f>
        <v>fuels.html#fuel-taxes</v>
      </c>
      <c r="R1812" s="354" t="str">
        <f>IF(ISBLANK(INDEX('Policy Characteristics'!L:L,MATCH($C1812,'Policy Characteristics'!$C:$C,0))),"",INDEX('Policy Characteristics'!L:L,MATCH($C1812,'Policy Characteristics'!$C:$C,0)))</f>
        <v>fuel-taxes.html</v>
      </c>
    </row>
    <row r="1813" spans="1:18" s="354" customFormat="1" ht="19.899999999999999" customHeight="1">
      <c r="A1813" s="354" t="str">
        <f>IF(ISBLANK(INDEX('Policy Characteristics'!A:A,MATCH($C1813,'Policy Characteristics'!$C:$C,0))),"",INDEX('Policy Characteristics'!A:A,MATCH($C1813,'Policy Characteristics'!$C:$C,0)))</f>
        <v>Cross-Sector</v>
      </c>
      <c r="B1813" s="366" t="str">
        <f>IF(ISBLANK(INDEX('Policy Characteristics'!B:B,MATCH($C1813,'Policy Characteristics'!$C:$C,0))),"",INDEX('Policy Characteristics'!B:B,MATCH($C1813,'Policy Characteristics'!$C:$C,0)))</f>
        <v>Fuel Taxes or Subsidies</v>
      </c>
      <c r="C1813" s="242" t="str">
        <f t="shared" si="70"/>
        <v>Additional Fuel Tax or Subsidy Rate by Fuel</v>
      </c>
      <c r="D1813" s="348" t="s">
        <v>907</v>
      </c>
      <c r="E1813" s="253" t="s">
        <v>932</v>
      </c>
      <c r="F1813" s="348" t="s">
        <v>737</v>
      </c>
      <c r="G1813" s="253" t="s">
        <v>956</v>
      </c>
      <c r="H1813" s="18">
        <v>2383</v>
      </c>
      <c r="I1813" s="369" t="s">
        <v>680</v>
      </c>
      <c r="J1813" s="368" t="str">
        <f>IF(ISBLANK(INDEX('Policy Characteristics'!D:D,MATCH($C1813,'Policy Characteristics'!$C:$C,0))),"",INDEX('Policy Characteristics'!D:D,MATCH($C1813,'Policy Characteristics'!$C:$C,0)))</f>
        <v>Fuel Taxes or Subsidies</v>
      </c>
      <c r="K1813" s="354" t="str">
        <f>IF(ISBLANK(INDEX('Policy Characteristics'!E:E,MATCH($C1813,'Policy Characteristics'!$C:$C,0))),"",INDEX('Policy Characteristics'!E:E,MATCH($C1813,'Policy Characteristics'!$C:$C,0)))</f>
        <v>cross fuel tax</v>
      </c>
      <c r="L1813" s="222">
        <f>IF(ISBLANK(INDEX('Policy Characteristics'!F:F,MATCH($C1813,'Policy Characteristics'!$C:$C,0))),"",INDEX('Policy Characteristics'!F:F,MATCH($C1813,'Policy Characteristics'!$C:$C,0)))</f>
        <v>-0.9</v>
      </c>
      <c r="M1813" s="222">
        <f>IF(ISBLANK(INDEX('Policy Characteristics'!G:G,MATCH($C1813,'Policy Characteristics'!$C:$C,0))),"",INDEX('Policy Characteristics'!G:G,MATCH($C1813,'Policy Characteristics'!$C:$C,0)))</f>
        <v>0.9</v>
      </c>
      <c r="N1813" s="222">
        <f>IF(ISBLANK(INDEX('Policy Characteristics'!H:H,MATCH($C1813,'Policy Characteristics'!$C:$C,0))),"",INDEX('Policy Characteristics'!H:H,MATCH($C1813,'Policy Characteristics'!$C:$C,0)))</f>
        <v>0.01</v>
      </c>
      <c r="O1813" s="354" t="str">
        <f>IF(ISBLANK(INDEX('Policy Characteristics'!I:I,MATCH($C1813,'Policy Characteristics'!$C:$C,0))),"",INDEX('Policy Characteristics'!I:I,MATCH($C1813,'Policy Characteristics'!$C:$C,0)))</f>
        <v>% of BAU price</v>
      </c>
      <c r="P1813" s="354"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13" s="354" t="str">
        <f>IF(ISBLANK(INDEX('Policy Characteristics'!K:K,MATCH($C1813,'Policy Characteristics'!$C:$C,0))),"",INDEX('Policy Characteristics'!K:K,MATCH($C1813,'Policy Characteristics'!$C:$C,0)))</f>
        <v>fuels.html#fuel-taxes</v>
      </c>
      <c r="R1813" s="354" t="str">
        <f>IF(ISBLANK(INDEX('Policy Characteristics'!L:L,MATCH($C1813,'Policy Characteristics'!$C:$C,0))),"",INDEX('Policy Characteristics'!L:L,MATCH($C1813,'Policy Characteristics'!$C:$C,0)))</f>
        <v>fuel-taxes.html</v>
      </c>
    </row>
    <row r="1814" spans="1:18" s="354" customFormat="1" ht="19.899999999999999" customHeight="1">
      <c r="A1814" s="354" t="str">
        <f>IF(ISBLANK(INDEX('Policy Characteristics'!A:A,MATCH($C1814,'Policy Characteristics'!$C:$C,0))),"",INDEX('Policy Characteristics'!A:A,MATCH($C1814,'Policy Characteristics'!$C:$C,0)))</f>
        <v>Cross-Sector</v>
      </c>
      <c r="B1814" s="366" t="str">
        <f>IF(ISBLANK(INDEX('Policy Characteristics'!B:B,MATCH($C1814,'Policy Characteristics'!$C:$C,0))),"",INDEX('Policy Characteristics'!B:B,MATCH($C1814,'Policy Characteristics'!$C:$C,0)))</f>
        <v>Fuel Taxes or Subsidies</v>
      </c>
      <c r="C1814" s="242" t="str">
        <f t="shared" si="70"/>
        <v>Additional Fuel Tax or Subsidy Rate by Fuel</v>
      </c>
      <c r="D1814" s="348" t="s">
        <v>908</v>
      </c>
      <c r="E1814" s="253" t="s">
        <v>932</v>
      </c>
      <c r="F1814" s="348" t="s">
        <v>909</v>
      </c>
      <c r="G1814" s="253" t="s">
        <v>956</v>
      </c>
      <c r="H1814" s="18">
        <v>2384</v>
      </c>
      <c r="I1814" s="369" t="s">
        <v>670</v>
      </c>
      <c r="J1814" s="368" t="str">
        <f>IF(ISBLANK(INDEX('Policy Characteristics'!D:D,MATCH($C1814,'Policy Characteristics'!$C:$C,0))),"",INDEX('Policy Characteristics'!D:D,MATCH($C1814,'Policy Characteristics'!$C:$C,0)))</f>
        <v>Fuel Taxes or Subsidies</v>
      </c>
      <c r="K1814" s="354" t="str">
        <f>IF(ISBLANK(INDEX('Policy Characteristics'!E:E,MATCH($C1814,'Policy Characteristics'!$C:$C,0))),"",INDEX('Policy Characteristics'!E:E,MATCH($C1814,'Policy Characteristics'!$C:$C,0)))</f>
        <v>cross fuel tax</v>
      </c>
      <c r="L1814" s="222">
        <f>IF(ISBLANK(INDEX('Policy Characteristics'!F:F,MATCH($C1814,'Policy Characteristics'!$C:$C,0))),"",INDEX('Policy Characteristics'!F:F,MATCH($C1814,'Policy Characteristics'!$C:$C,0)))</f>
        <v>-0.9</v>
      </c>
      <c r="M1814" s="222">
        <f>IF(ISBLANK(INDEX('Policy Characteristics'!G:G,MATCH($C1814,'Policy Characteristics'!$C:$C,0))),"",INDEX('Policy Characteristics'!G:G,MATCH($C1814,'Policy Characteristics'!$C:$C,0)))</f>
        <v>0.9</v>
      </c>
      <c r="N1814" s="222">
        <f>IF(ISBLANK(INDEX('Policy Characteristics'!H:H,MATCH($C1814,'Policy Characteristics'!$C:$C,0))),"",INDEX('Policy Characteristics'!H:H,MATCH($C1814,'Policy Characteristics'!$C:$C,0)))</f>
        <v>0.01</v>
      </c>
      <c r="O1814" s="354" t="str">
        <f>IF(ISBLANK(INDEX('Policy Characteristics'!I:I,MATCH($C1814,'Policy Characteristics'!$C:$C,0))),"",INDEX('Policy Characteristics'!I:I,MATCH($C1814,'Policy Characteristics'!$C:$C,0)))</f>
        <v>% of BAU price</v>
      </c>
      <c r="P1814" s="354"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14" s="354" t="str">
        <f>IF(ISBLANK(INDEX('Policy Characteristics'!K:K,MATCH($C1814,'Policy Characteristics'!$C:$C,0))),"",INDEX('Policy Characteristics'!K:K,MATCH($C1814,'Policy Characteristics'!$C:$C,0)))</f>
        <v>fuels.html#fuel-taxes</v>
      </c>
      <c r="R1814" s="354" t="str">
        <f>IF(ISBLANK(INDEX('Policy Characteristics'!L:L,MATCH($C1814,'Policy Characteristics'!$C:$C,0))),"",INDEX('Policy Characteristics'!L:L,MATCH($C1814,'Policy Characteristics'!$C:$C,0)))</f>
        <v>fuel-taxes.html</v>
      </c>
    </row>
    <row r="1815" spans="1:18" s="354" customFormat="1" ht="19.899999999999999" customHeight="1">
      <c r="A1815" s="354" t="str">
        <f>IF(ISBLANK(INDEX('Policy Characteristics'!A:A,MATCH($C1815,'Policy Characteristics'!$C:$C,0))),"",INDEX('Policy Characteristics'!A:A,MATCH($C1815,'Policy Characteristics'!$C:$C,0)))</f>
        <v>Cross-Sector</v>
      </c>
      <c r="B1815" s="366" t="str">
        <f>IF(ISBLANK(INDEX('Policy Characteristics'!B:B,MATCH($C1815,'Policy Characteristics'!$C:$C,0))),"",INDEX('Policy Characteristics'!B:B,MATCH($C1815,'Policy Characteristics'!$C:$C,0)))</f>
        <v>Fuel Taxes or Subsidies</v>
      </c>
      <c r="C1815" s="242" t="str">
        <f t="shared" si="70"/>
        <v>Additional Fuel Tax or Subsidy Rate by Fuel</v>
      </c>
      <c r="D1815" s="348" t="s">
        <v>936</v>
      </c>
      <c r="E1815" s="253" t="s">
        <v>932</v>
      </c>
      <c r="F1815" s="348" t="s">
        <v>937</v>
      </c>
      <c r="G1815" s="253" t="s">
        <v>956</v>
      </c>
      <c r="H1815" s="18">
        <v>2385</v>
      </c>
      <c r="I1815" s="369" t="s">
        <v>680</v>
      </c>
      <c r="J1815" s="368" t="str">
        <f>IF(ISBLANK(INDEX('Policy Characteristics'!D:D,MATCH($C1815,'Policy Characteristics'!$C:$C,0))),"",INDEX('Policy Characteristics'!D:D,MATCH($C1815,'Policy Characteristics'!$C:$C,0)))</f>
        <v>Fuel Taxes or Subsidies</v>
      </c>
      <c r="K1815" s="354" t="str">
        <f>IF(ISBLANK(INDEX('Policy Characteristics'!E:E,MATCH($C1815,'Policy Characteristics'!$C:$C,0))),"",INDEX('Policy Characteristics'!E:E,MATCH($C1815,'Policy Characteristics'!$C:$C,0)))</f>
        <v>cross fuel tax</v>
      </c>
      <c r="L1815" s="222">
        <f>IF(ISBLANK(INDEX('Policy Characteristics'!F:F,MATCH($C1815,'Policy Characteristics'!$C:$C,0))),"",INDEX('Policy Characteristics'!F:F,MATCH($C1815,'Policy Characteristics'!$C:$C,0)))</f>
        <v>-0.9</v>
      </c>
      <c r="M1815" s="222">
        <f>IF(ISBLANK(INDEX('Policy Characteristics'!G:G,MATCH($C1815,'Policy Characteristics'!$C:$C,0))),"",INDEX('Policy Characteristics'!G:G,MATCH($C1815,'Policy Characteristics'!$C:$C,0)))</f>
        <v>0.9</v>
      </c>
      <c r="N1815" s="222">
        <f>IF(ISBLANK(INDEX('Policy Characteristics'!H:H,MATCH($C1815,'Policy Characteristics'!$C:$C,0))),"",INDEX('Policy Characteristics'!H:H,MATCH($C1815,'Policy Characteristics'!$C:$C,0)))</f>
        <v>0.01</v>
      </c>
      <c r="O1815" s="354" t="str">
        <f>IF(ISBLANK(INDEX('Policy Characteristics'!I:I,MATCH($C1815,'Policy Characteristics'!$C:$C,0))),"",INDEX('Policy Characteristics'!I:I,MATCH($C1815,'Policy Characteristics'!$C:$C,0)))</f>
        <v>% of BAU price</v>
      </c>
      <c r="P1815" s="354"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15" s="354" t="str">
        <f>IF(ISBLANK(INDEX('Policy Characteristics'!K:K,MATCH($C1815,'Policy Characteristics'!$C:$C,0))),"",INDEX('Policy Characteristics'!K:K,MATCH($C1815,'Policy Characteristics'!$C:$C,0)))</f>
        <v>fuels.html#fuel-taxes</v>
      </c>
      <c r="R1815" s="354" t="str">
        <f>IF(ISBLANK(INDEX('Policy Characteristics'!L:L,MATCH($C1815,'Policy Characteristics'!$C:$C,0))),"",INDEX('Policy Characteristics'!L:L,MATCH($C1815,'Policy Characteristics'!$C:$C,0)))</f>
        <v>fuel-taxes.html</v>
      </c>
    </row>
    <row r="1816" spans="1:18" s="354" customFormat="1" ht="19.899999999999999" customHeight="1">
      <c r="A1816" s="354" t="str">
        <f>IF(ISBLANK(INDEX('Policy Characteristics'!A:A,MATCH($C1816,'Policy Characteristics'!$C:$C,0))),"",INDEX('Policy Characteristics'!A:A,MATCH($C1816,'Policy Characteristics'!$C:$C,0)))</f>
        <v>Cross-Sector</v>
      </c>
      <c r="B1816" s="366" t="str">
        <f>IF(ISBLANK(INDEX('Policy Characteristics'!B:B,MATCH($C1816,'Policy Characteristics'!$C:$C,0))),"",INDEX('Policy Characteristics'!B:B,MATCH($C1816,'Policy Characteristics'!$C:$C,0)))</f>
        <v>Fuel Taxes or Subsidies</v>
      </c>
      <c r="C1816" s="242" t="str">
        <f t="shared" si="70"/>
        <v>Additional Fuel Tax or Subsidy Rate by Fuel</v>
      </c>
      <c r="D1816" s="348" t="s">
        <v>943</v>
      </c>
      <c r="E1816" s="253" t="s">
        <v>932</v>
      </c>
      <c r="F1816" s="348" t="s">
        <v>753</v>
      </c>
      <c r="G1816" s="253" t="s">
        <v>956</v>
      </c>
      <c r="H1816" s="18">
        <v>2386</v>
      </c>
      <c r="I1816" s="369" t="s">
        <v>680</v>
      </c>
      <c r="J1816" s="368" t="str">
        <f>IF(ISBLANK(INDEX('Policy Characteristics'!D:D,MATCH($C1816,'Policy Characteristics'!$C:$C,0))),"",INDEX('Policy Characteristics'!D:D,MATCH($C1816,'Policy Characteristics'!$C:$C,0)))</f>
        <v>Fuel Taxes or Subsidies</v>
      </c>
      <c r="K1816" s="354" t="str">
        <f>IF(ISBLANK(INDEX('Policy Characteristics'!E:E,MATCH($C1816,'Policy Characteristics'!$C:$C,0))),"",INDEX('Policy Characteristics'!E:E,MATCH($C1816,'Policy Characteristics'!$C:$C,0)))</f>
        <v>cross fuel tax</v>
      </c>
      <c r="L1816" s="222">
        <f>IF(ISBLANK(INDEX('Policy Characteristics'!F:F,MATCH($C1816,'Policy Characteristics'!$C:$C,0))),"",INDEX('Policy Characteristics'!F:F,MATCH($C1816,'Policy Characteristics'!$C:$C,0)))</f>
        <v>-0.9</v>
      </c>
      <c r="M1816" s="222">
        <f>IF(ISBLANK(INDEX('Policy Characteristics'!G:G,MATCH($C1816,'Policy Characteristics'!$C:$C,0))),"",INDEX('Policy Characteristics'!G:G,MATCH($C1816,'Policy Characteristics'!$C:$C,0)))</f>
        <v>0.9</v>
      </c>
      <c r="N1816" s="222">
        <f>IF(ISBLANK(INDEX('Policy Characteristics'!H:H,MATCH($C1816,'Policy Characteristics'!$C:$C,0))),"",INDEX('Policy Characteristics'!H:H,MATCH($C1816,'Policy Characteristics'!$C:$C,0)))</f>
        <v>0.01</v>
      </c>
      <c r="O1816" s="354" t="str">
        <f>IF(ISBLANK(INDEX('Policy Characteristics'!I:I,MATCH($C1816,'Policy Characteristics'!$C:$C,0))),"",INDEX('Policy Characteristics'!I:I,MATCH($C1816,'Policy Characteristics'!$C:$C,0)))</f>
        <v>% of BAU price</v>
      </c>
      <c r="P1816" s="354"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16" s="354" t="str">
        <f>IF(ISBLANK(INDEX('Policy Characteristics'!K:K,MATCH($C1816,'Policy Characteristics'!$C:$C,0))),"",INDEX('Policy Characteristics'!K:K,MATCH($C1816,'Policy Characteristics'!$C:$C,0)))</f>
        <v>fuels.html#fuel-taxes</v>
      </c>
      <c r="R1816" s="354" t="str">
        <f>IF(ISBLANK(INDEX('Policy Characteristics'!L:L,MATCH($C1816,'Policy Characteristics'!$C:$C,0))),"",INDEX('Policy Characteristics'!L:L,MATCH($C1816,'Policy Characteristics'!$C:$C,0)))</f>
        <v>fuel-taxes.html</v>
      </c>
    </row>
    <row r="1817" spans="1:18" s="354" customFormat="1" ht="19.899999999999999" customHeight="1">
      <c r="A1817" s="354" t="str">
        <f>IF(ISBLANK(INDEX('Policy Characteristics'!A:A,MATCH($C1817,'Policy Characteristics'!$C:$C,0))),"",INDEX('Policy Characteristics'!A:A,MATCH($C1817,'Policy Characteristics'!$C:$C,0)))</f>
        <v>Cross-Sector</v>
      </c>
      <c r="B1817" s="366" t="str">
        <f>IF(ISBLANK(INDEX('Policy Characteristics'!B:B,MATCH($C1817,'Policy Characteristics'!$C:$C,0))),"",INDEX('Policy Characteristics'!B:B,MATCH($C1817,'Policy Characteristics'!$C:$C,0)))</f>
        <v>Fuel Taxes or Subsidies</v>
      </c>
      <c r="C1817" s="242" t="str">
        <f t="shared" si="70"/>
        <v>Additional Fuel Tax or Subsidy Rate by Fuel</v>
      </c>
      <c r="D1817" s="348" t="s">
        <v>910</v>
      </c>
      <c r="E1817" s="253" t="s">
        <v>932</v>
      </c>
      <c r="F1817" s="348" t="s">
        <v>911</v>
      </c>
      <c r="G1817" s="253" t="s">
        <v>956</v>
      </c>
      <c r="H1817" s="18">
        <v>2387</v>
      </c>
      <c r="I1817" s="369" t="s">
        <v>680</v>
      </c>
      <c r="J1817" s="368" t="str">
        <f>IF(ISBLANK(INDEX('Policy Characteristics'!D:D,MATCH($C1817,'Policy Characteristics'!$C:$C,0))),"",INDEX('Policy Characteristics'!D:D,MATCH($C1817,'Policy Characteristics'!$C:$C,0)))</f>
        <v>Fuel Taxes or Subsidies</v>
      </c>
      <c r="K1817" s="354" t="str">
        <f>IF(ISBLANK(INDEX('Policy Characteristics'!E:E,MATCH($C1817,'Policy Characteristics'!$C:$C,0))),"",INDEX('Policy Characteristics'!E:E,MATCH($C1817,'Policy Characteristics'!$C:$C,0)))</f>
        <v>cross fuel tax</v>
      </c>
      <c r="L1817" s="222">
        <f>IF(ISBLANK(INDEX('Policy Characteristics'!F:F,MATCH($C1817,'Policy Characteristics'!$C:$C,0))),"",INDEX('Policy Characteristics'!F:F,MATCH($C1817,'Policy Characteristics'!$C:$C,0)))</f>
        <v>-0.9</v>
      </c>
      <c r="M1817" s="222">
        <f>IF(ISBLANK(INDEX('Policy Characteristics'!G:G,MATCH($C1817,'Policy Characteristics'!$C:$C,0))),"",INDEX('Policy Characteristics'!G:G,MATCH($C1817,'Policy Characteristics'!$C:$C,0)))</f>
        <v>0.9</v>
      </c>
      <c r="N1817" s="222">
        <f>IF(ISBLANK(INDEX('Policy Characteristics'!H:H,MATCH($C1817,'Policy Characteristics'!$C:$C,0))),"",INDEX('Policy Characteristics'!H:H,MATCH($C1817,'Policy Characteristics'!$C:$C,0)))</f>
        <v>0.01</v>
      </c>
      <c r="O1817" s="354" t="str">
        <f>IF(ISBLANK(INDEX('Policy Characteristics'!I:I,MATCH($C1817,'Policy Characteristics'!$C:$C,0))),"",INDEX('Policy Characteristics'!I:I,MATCH($C1817,'Policy Characteristics'!$C:$C,0)))</f>
        <v>% of BAU price</v>
      </c>
      <c r="P1817" s="354"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17" s="354" t="str">
        <f>IF(ISBLANK(INDEX('Policy Characteristics'!K:K,MATCH($C1817,'Policy Characteristics'!$C:$C,0))),"",INDEX('Policy Characteristics'!K:K,MATCH($C1817,'Policy Characteristics'!$C:$C,0)))</f>
        <v>fuels.html#fuel-taxes</v>
      </c>
      <c r="R1817" s="354" t="str">
        <f>IF(ISBLANK(INDEX('Policy Characteristics'!L:L,MATCH($C1817,'Policy Characteristics'!$C:$C,0))),"",INDEX('Policy Characteristics'!L:L,MATCH($C1817,'Policy Characteristics'!$C:$C,0)))</f>
        <v>fuel-taxes.html</v>
      </c>
    </row>
    <row r="1818" spans="1:18" s="354" customFormat="1" ht="19.899999999999999" customHeight="1">
      <c r="A1818" s="354" t="str">
        <f>IF(ISBLANK(INDEX('Policy Characteristics'!A:A,MATCH($C1818,'Policy Characteristics'!$C:$C,0))),"",INDEX('Policy Characteristics'!A:A,MATCH($C1818,'Policy Characteristics'!$C:$C,0)))</f>
        <v>Cross-Sector</v>
      </c>
      <c r="B1818" s="366" t="str">
        <f>IF(ISBLANK(INDEX('Policy Characteristics'!B:B,MATCH($C1818,'Policy Characteristics'!$C:$C,0))),"",INDEX('Policy Characteristics'!B:B,MATCH($C1818,'Policy Characteristics'!$C:$C,0)))</f>
        <v>Fuel Taxes or Subsidies</v>
      </c>
      <c r="C1818" s="242" t="str">
        <f t="shared" si="70"/>
        <v>Additional Fuel Tax or Subsidy Rate by Fuel</v>
      </c>
      <c r="D1818" s="348" t="s">
        <v>912</v>
      </c>
      <c r="E1818" s="253" t="s">
        <v>932</v>
      </c>
      <c r="F1818" s="348" t="s">
        <v>913</v>
      </c>
      <c r="G1818" s="253" t="s">
        <v>956</v>
      </c>
      <c r="H1818" s="18">
        <v>2388</v>
      </c>
      <c r="I1818" s="369" t="s">
        <v>680</v>
      </c>
      <c r="J1818" s="368" t="str">
        <f>IF(ISBLANK(INDEX('Policy Characteristics'!D:D,MATCH($C1818,'Policy Characteristics'!$C:$C,0))),"",INDEX('Policy Characteristics'!D:D,MATCH($C1818,'Policy Characteristics'!$C:$C,0)))</f>
        <v>Fuel Taxes or Subsidies</v>
      </c>
      <c r="K1818" s="354" t="str">
        <f>IF(ISBLANK(INDEX('Policy Characteristics'!E:E,MATCH($C1818,'Policy Characteristics'!$C:$C,0))),"",INDEX('Policy Characteristics'!E:E,MATCH($C1818,'Policy Characteristics'!$C:$C,0)))</f>
        <v>cross fuel tax</v>
      </c>
      <c r="L1818" s="222">
        <f>IF(ISBLANK(INDEX('Policy Characteristics'!F:F,MATCH($C1818,'Policy Characteristics'!$C:$C,0))),"",INDEX('Policy Characteristics'!F:F,MATCH($C1818,'Policy Characteristics'!$C:$C,0)))</f>
        <v>-0.9</v>
      </c>
      <c r="M1818" s="222">
        <f>IF(ISBLANK(INDEX('Policy Characteristics'!G:G,MATCH($C1818,'Policy Characteristics'!$C:$C,0))),"",INDEX('Policy Characteristics'!G:G,MATCH($C1818,'Policy Characteristics'!$C:$C,0)))</f>
        <v>0.9</v>
      </c>
      <c r="N1818" s="222">
        <f>IF(ISBLANK(INDEX('Policy Characteristics'!H:H,MATCH($C1818,'Policy Characteristics'!$C:$C,0))),"",INDEX('Policy Characteristics'!H:H,MATCH($C1818,'Policy Characteristics'!$C:$C,0)))</f>
        <v>0.01</v>
      </c>
      <c r="O1818" s="354" t="str">
        <f>IF(ISBLANK(INDEX('Policy Characteristics'!I:I,MATCH($C1818,'Policy Characteristics'!$C:$C,0))),"",INDEX('Policy Characteristics'!I:I,MATCH($C1818,'Policy Characteristics'!$C:$C,0)))</f>
        <v>% of BAU price</v>
      </c>
      <c r="P1818" s="354"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18" s="354" t="str">
        <f>IF(ISBLANK(INDEX('Policy Characteristics'!K:K,MATCH($C1818,'Policy Characteristics'!$C:$C,0))),"",INDEX('Policy Characteristics'!K:K,MATCH($C1818,'Policy Characteristics'!$C:$C,0)))</f>
        <v>fuels.html#fuel-taxes</v>
      </c>
      <c r="R1818" s="354" t="str">
        <f>IF(ISBLANK(INDEX('Policy Characteristics'!L:L,MATCH($C1818,'Policy Characteristics'!$C:$C,0))),"",INDEX('Policy Characteristics'!L:L,MATCH($C1818,'Policy Characteristics'!$C:$C,0)))</f>
        <v>fuel-taxes.html</v>
      </c>
    </row>
    <row r="1819" spans="1:18" s="354" customFormat="1" ht="19.899999999999999" customHeight="1">
      <c r="A1819" s="354" t="str">
        <f>IF(ISBLANK(INDEX('Policy Characteristics'!A:A,MATCH($C1819,'Policy Characteristics'!$C:$C,0))),"",INDEX('Policy Characteristics'!A:A,MATCH($C1819,'Policy Characteristics'!$C:$C,0)))</f>
        <v>Cross-Sector</v>
      </c>
      <c r="B1819" s="366" t="str">
        <f>IF(ISBLANK(INDEX('Policy Characteristics'!B:B,MATCH($C1819,'Policy Characteristics'!$C:$C,0))),"",INDEX('Policy Characteristics'!B:B,MATCH($C1819,'Policy Characteristics'!$C:$C,0)))</f>
        <v>Fuel Taxes or Subsidies</v>
      </c>
      <c r="C1819" s="242" t="str">
        <f t="shared" si="70"/>
        <v>Additional Fuel Tax or Subsidy Rate by Fuel</v>
      </c>
      <c r="D1819" s="348" t="s">
        <v>944</v>
      </c>
      <c r="E1819" s="253" t="s">
        <v>932</v>
      </c>
      <c r="F1819" s="348" t="s">
        <v>945</v>
      </c>
      <c r="G1819" s="253" t="s">
        <v>956</v>
      </c>
      <c r="H1819" s="18">
        <v>2389</v>
      </c>
      <c r="I1819" s="369" t="s">
        <v>680</v>
      </c>
      <c r="J1819" s="368" t="str">
        <f>IF(ISBLANK(INDEX('Policy Characteristics'!D:D,MATCH($C1819,'Policy Characteristics'!$C:$C,0))),"",INDEX('Policy Characteristics'!D:D,MATCH($C1819,'Policy Characteristics'!$C:$C,0)))</f>
        <v>Fuel Taxes or Subsidies</v>
      </c>
      <c r="K1819" s="354" t="str">
        <f>IF(ISBLANK(INDEX('Policy Characteristics'!E:E,MATCH($C1819,'Policy Characteristics'!$C:$C,0))),"",INDEX('Policy Characteristics'!E:E,MATCH($C1819,'Policy Characteristics'!$C:$C,0)))</f>
        <v>cross fuel tax</v>
      </c>
      <c r="L1819" s="222">
        <f>IF(ISBLANK(INDEX('Policy Characteristics'!F:F,MATCH($C1819,'Policy Characteristics'!$C:$C,0))),"",INDEX('Policy Characteristics'!F:F,MATCH($C1819,'Policy Characteristics'!$C:$C,0)))</f>
        <v>-0.9</v>
      </c>
      <c r="M1819" s="222">
        <f>IF(ISBLANK(INDEX('Policy Characteristics'!G:G,MATCH($C1819,'Policy Characteristics'!$C:$C,0))),"",INDEX('Policy Characteristics'!G:G,MATCH($C1819,'Policy Characteristics'!$C:$C,0)))</f>
        <v>0.9</v>
      </c>
      <c r="N1819" s="222">
        <f>IF(ISBLANK(INDEX('Policy Characteristics'!H:H,MATCH($C1819,'Policy Characteristics'!$C:$C,0))),"",INDEX('Policy Characteristics'!H:H,MATCH($C1819,'Policy Characteristics'!$C:$C,0)))</f>
        <v>0.01</v>
      </c>
      <c r="O1819" s="354" t="str">
        <f>IF(ISBLANK(INDEX('Policy Characteristics'!I:I,MATCH($C1819,'Policy Characteristics'!$C:$C,0))),"",INDEX('Policy Characteristics'!I:I,MATCH($C1819,'Policy Characteristics'!$C:$C,0)))</f>
        <v>% of BAU price</v>
      </c>
      <c r="P1819" s="354"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19" s="354" t="str">
        <f>IF(ISBLANK(INDEX('Policy Characteristics'!K:K,MATCH($C1819,'Policy Characteristics'!$C:$C,0))),"",INDEX('Policy Characteristics'!K:K,MATCH($C1819,'Policy Characteristics'!$C:$C,0)))</f>
        <v>fuels.html#fuel-taxes</v>
      </c>
      <c r="R1819" s="354" t="str">
        <f>IF(ISBLANK(INDEX('Policy Characteristics'!L:L,MATCH($C1819,'Policy Characteristics'!$C:$C,0))),"",INDEX('Policy Characteristics'!L:L,MATCH($C1819,'Policy Characteristics'!$C:$C,0)))</f>
        <v>fuel-taxes.html</v>
      </c>
    </row>
    <row r="1820" spans="1:18" s="354" customFormat="1" ht="19.899999999999999" customHeight="1">
      <c r="A1820" s="354" t="str">
        <f>IF(ISBLANK(INDEX('Policy Characteristics'!A:A,MATCH($C1820,'Policy Characteristics'!$C:$C,0))),"",INDEX('Policy Characteristics'!A:A,MATCH($C1820,'Policy Characteristics'!$C:$C,0)))</f>
        <v>Cross-Sector</v>
      </c>
      <c r="B1820" s="366" t="str">
        <f>IF(ISBLANK(INDEX('Policy Characteristics'!B:B,MATCH($C1820,'Policy Characteristics'!$C:$C,0))),"",INDEX('Policy Characteristics'!B:B,MATCH($C1820,'Policy Characteristics'!$C:$C,0)))</f>
        <v>Fuel Taxes or Subsidies</v>
      </c>
      <c r="C1820" s="242" t="str">
        <f t="shared" si="70"/>
        <v>Additional Fuel Tax or Subsidy Rate by Fuel</v>
      </c>
      <c r="D1820" s="348" t="s">
        <v>946</v>
      </c>
      <c r="E1820" s="253" t="s">
        <v>932</v>
      </c>
      <c r="F1820" s="348" t="s">
        <v>947</v>
      </c>
      <c r="G1820" s="253" t="s">
        <v>956</v>
      </c>
      <c r="H1820" s="18">
        <v>2390</v>
      </c>
      <c r="I1820" s="369" t="s">
        <v>680</v>
      </c>
      <c r="J1820" s="368" t="str">
        <f>IF(ISBLANK(INDEX('Policy Characteristics'!D:D,MATCH($C1820,'Policy Characteristics'!$C:$C,0))),"",INDEX('Policy Characteristics'!D:D,MATCH($C1820,'Policy Characteristics'!$C:$C,0)))</f>
        <v>Fuel Taxes or Subsidies</v>
      </c>
      <c r="K1820" s="354" t="str">
        <f>IF(ISBLANK(INDEX('Policy Characteristics'!E:E,MATCH($C1820,'Policy Characteristics'!$C:$C,0))),"",INDEX('Policy Characteristics'!E:E,MATCH($C1820,'Policy Characteristics'!$C:$C,0)))</f>
        <v>cross fuel tax</v>
      </c>
      <c r="L1820" s="222">
        <f>IF(ISBLANK(INDEX('Policy Characteristics'!F:F,MATCH($C1820,'Policy Characteristics'!$C:$C,0))),"",INDEX('Policy Characteristics'!F:F,MATCH($C1820,'Policy Characteristics'!$C:$C,0)))</f>
        <v>-0.9</v>
      </c>
      <c r="M1820" s="222">
        <f>IF(ISBLANK(INDEX('Policy Characteristics'!G:G,MATCH($C1820,'Policy Characteristics'!$C:$C,0))),"",INDEX('Policy Characteristics'!G:G,MATCH($C1820,'Policy Characteristics'!$C:$C,0)))</f>
        <v>0.9</v>
      </c>
      <c r="N1820" s="222">
        <f>IF(ISBLANK(INDEX('Policy Characteristics'!H:H,MATCH($C1820,'Policy Characteristics'!$C:$C,0))),"",INDEX('Policy Characteristics'!H:H,MATCH($C1820,'Policy Characteristics'!$C:$C,0)))</f>
        <v>0.01</v>
      </c>
      <c r="O1820" s="354" t="str">
        <f>IF(ISBLANK(INDEX('Policy Characteristics'!I:I,MATCH($C1820,'Policy Characteristics'!$C:$C,0))),"",INDEX('Policy Characteristics'!I:I,MATCH($C1820,'Policy Characteristics'!$C:$C,0)))</f>
        <v>% of BAU price</v>
      </c>
      <c r="P1820" s="354"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20" s="354" t="str">
        <f>IF(ISBLANK(INDEX('Policy Characteristics'!K:K,MATCH($C1820,'Policy Characteristics'!$C:$C,0))),"",INDEX('Policy Characteristics'!K:K,MATCH($C1820,'Policy Characteristics'!$C:$C,0)))</f>
        <v>fuels.html#fuel-taxes</v>
      </c>
      <c r="R1820" s="354" t="str">
        <f>IF(ISBLANK(INDEX('Policy Characteristics'!L:L,MATCH($C1820,'Policy Characteristics'!$C:$C,0))),"",INDEX('Policy Characteristics'!L:L,MATCH($C1820,'Policy Characteristics'!$C:$C,0)))</f>
        <v>fuel-taxes.html</v>
      </c>
    </row>
    <row r="1821" spans="1:18" ht="19.899999999999999" customHeight="1">
      <c r="A1821" s="354" t="str">
        <f>IF(ISBLANK(INDEX('Policy Characteristics'!A:A,MATCH($C1821,'Policy Characteristics'!$C:$C,0))),"",INDEX('Policy Characteristics'!A:A,MATCH($C1821,'Policy Characteristics'!$C:$C,0)))</f>
        <v>Cross-Sector</v>
      </c>
      <c r="B1821" s="366" t="str">
        <f>IF(ISBLANK(INDEX('Policy Characteristics'!B:B,MATCH($C1821,'Policy Characteristics'!$C:$C,0))),"",INDEX('Policy Characteristics'!B:B,MATCH($C1821,'Policy Characteristics'!$C:$C,0)))</f>
        <v>Fuel Taxes or Subsidies</v>
      </c>
      <c r="C1821" s="242" t="str">
        <f t="shared" si="70"/>
        <v>Additional Fuel Tax or Subsidy Rate by Fuel</v>
      </c>
      <c r="D1821" s="348" t="s">
        <v>914</v>
      </c>
      <c r="E1821" s="253" t="s">
        <v>932</v>
      </c>
      <c r="F1821" s="348" t="s">
        <v>915</v>
      </c>
      <c r="G1821" s="253" t="s">
        <v>956</v>
      </c>
      <c r="H1821" s="18">
        <v>2391</v>
      </c>
      <c r="I1821" s="369" t="s">
        <v>680</v>
      </c>
      <c r="J1821" s="368" t="str">
        <f>IF(ISBLANK(INDEX('Policy Characteristics'!D:D,MATCH($C1821,'Policy Characteristics'!$C:$C,0))),"",INDEX('Policy Characteristics'!D:D,MATCH($C1821,'Policy Characteristics'!$C:$C,0)))</f>
        <v>Fuel Taxes or Subsidies</v>
      </c>
      <c r="K1821" s="354" t="str">
        <f>IF(ISBLANK(INDEX('Policy Characteristics'!E:E,MATCH($C1821,'Policy Characteristics'!$C:$C,0))),"",INDEX('Policy Characteristics'!E:E,MATCH($C1821,'Policy Characteristics'!$C:$C,0)))</f>
        <v>cross fuel tax</v>
      </c>
      <c r="L1821" s="222">
        <f>IF(ISBLANK(INDEX('Policy Characteristics'!F:F,MATCH($C1821,'Policy Characteristics'!$C:$C,0))),"",INDEX('Policy Characteristics'!F:F,MATCH($C1821,'Policy Characteristics'!$C:$C,0)))</f>
        <v>-0.9</v>
      </c>
      <c r="M1821" s="222">
        <f>IF(ISBLANK(INDEX('Policy Characteristics'!G:G,MATCH($C1821,'Policy Characteristics'!$C:$C,0))),"",INDEX('Policy Characteristics'!G:G,MATCH($C1821,'Policy Characteristics'!$C:$C,0)))</f>
        <v>0.9</v>
      </c>
      <c r="N1821" s="222">
        <f>IF(ISBLANK(INDEX('Policy Characteristics'!H:H,MATCH($C1821,'Policy Characteristics'!$C:$C,0))),"",INDEX('Policy Characteristics'!H:H,MATCH($C1821,'Policy Characteristics'!$C:$C,0)))</f>
        <v>0.01</v>
      </c>
      <c r="O1821" s="354" t="str">
        <f>IF(ISBLANK(INDEX('Policy Characteristics'!I:I,MATCH($C1821,'Policy Characteristics'!$C:$C,0))),"",INDEX('Policy Characteristics'!I:I,MATCH($C1821,'Policy Characteristics'!$C:$C,0)))</f>
        <v>% of BAU price</v>
      </c>
      <c r="P1821" s="354"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21" s="354" t="str">
        <f>IF(ISBLANK(INDEX('Policy Characteristics'!K:K,MATCH($C1821,'Policy Characteristics'!$C:$C,0))),"",INDEX('Policy Characteristics'!K:K,MATCH($C1821,'Policy Characteristics'!$C:$C,0)))</f>
        <v>fuels.html#fuel-taxes</v>
      </c>
      <c r="R1821" s="354" t="str">
        <f>IF(ISBLANK(INDEX('Policy Characteristics'!L:L,MATCH($C1821,'Policy Characteristics'!$C:$C,0))),"",INDEX('Policy Characteristics'!L:L,MATCH($C1821,'Policy Characteristics'!$C:$C,0)))</f>
        <v>fuel-taxes.html</v>
      </c>
    </row>
    <row r="1822" spans="1:18" ht="19.899999999999999" customHeight="1">
      <c r="A1822" s="354" t="str">
        <f>IF(ISBLANK(INDEX('Policy Characteristics'!A:A,MATCH($C1822,'Policy Characteristics'!$C:$C,0))),"",INDEX('Policy Characteristics'!A:A,MATCH($C1822,'Policy Characteristics'!$C:$C,0)))</f>
        <v>Cross-Sector</v>
      </c>
      <c r="B1822" s="366" t="str">
        <f>IF(ISBLANK(INDEX('Policy Characteristics'!B:B,MATCH($C1822,'Policy Characteristics'!$C:$C,0))),"",INDEX('Policy Characteristics'!B:B,MATCH($C1822,'Policy Characteristics'!$C:$C,0)))</f>
        <v>Fuel Taxes or Subsidies</v>
      </c>
      <c r="C1822" s="242" t="str">
        <f t="shared" si="70"/>
        <v>Additional Fuel Tax or Subsidy Rate by Fuel</v>
      </c>
      <c r="D1822" s="348" t="s">
        <v>948</v>
      </c>
      <c r="E1822" s="253" t="s">
        <v>932</v>
      </c>
      <c r="F1822" s="348" t="s">
        <v>949</v>
      </c>
      <c r="G1822" s="253" t="s">
        <v>956</v>
      </c>
      <c r="H1822" s="18">
        <v>2392</v>
      </c>
      <c r="I1822" s="369" t="s">
        <v>680</v>
      </c>
      <c r="J1822" s="368" t="str">
        <f>IF(ISBLANK(INDEX('Policy Characteristics'!D:D,MATCH($C1822,'Policy Characteristics'!$C:$C,0))),"",INDEX('Policy Characteristics'!D:D,MATCH($C1822,'Policy Characteristics'!$C:$C,0)))</f>
        <v>Fuel Taxes or Subsidies</v>
      </c>
      <c r="K1822" s="354" t="str">
        <f>IF(ISBLANK(INDEX('Policy Characteristics'!E:E,MATCH($C1822,'Policy Characteristics'!$C:$C,0))),"",INDEX('Policy Characteristics'!E:E,MATCH($C1822,'Policy Characteristics'!$C:$C,0)))</f>
        <v>cross fuel tax</v>
      </c>
      <c r="L1822" s="222">
        <f>IF(ISBLANK(INDEX('Policy Characteristics'!F:F,MATCH($C1822,'Policy Characteristics'!$C:$C,0))),"",INDEX('Policy Characteristics'!F:F,MATCH($C1822,'Policy Characteristics'!$C:$C,0)))</f>
        <v>-0.9</v>
      </c>
      <c r="M1822" s="222">
        <f>IF(ISBLANK(INDEX('Policy Characteristics'!G:G,MATCH($C1822,'Policy Characteristics'!$C:$C,0))),"",INDEX('Policy Characteristics'!G:G,MATCH($C1822,'Policy Characteristics'!$C:$C,0)))</f>
        <v>0.9</v>
      </c>
      <c r="N1822" s="222">
        <f>IF(ISBLANK(INDEX('Policy Characteristics'!H:H,MATCH($C1822,'Policy Characteristics'!$C:$C,0))),"",INDEX('Policy Characteristics'!H:H,MATCH($C1822,'Policy Characteristics'!$C:$C,0)))</f>
        <v>0.01</v>
      </c>
      <c r="O1822" s="354" t="str">
        <f>IF(ISBLANK(INDEX('Policy Characteristics'!I:I,MATCH($C1822,'Policy Characteristics'!$C:$C,0))),"",INDEX('Policy Characteristics'!I:I,MATCH($C1822,'Policy Characteristics'!$C:$C,0)))</f>
        <v>% of BAU price</v>
      </c>
      <c r="P1822" s="354"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22" s="354" t="str">
        <f>IF(ISBLANK(INDEX('Policy Characteristics'!K:K,MATCH($C1822,'Policy Characteristics'!$C:$C,0))),"",INDEX('Policy Characteristics'!K:K,MATCH($C1822,'Policy Characteristics'!$C:$C,0)))</f>
        <v>fuels.html#fuel-taxes</v>
      </c>
      <c r="R1822" s="354" t="str">
        <f>IF(ISBLANK(INDEX('Policy Characteristics'!L:L,MATCH($C1822,'Policy Characteristics'!$C:$C,0))),"",INDEX('Policy Characteristics'!L:L,MATCH($C1822,'Policy Characteristics'!$C:$C,0)))</f>
        <v>fuel-taxes.html</v>
      </c>
    </row>
    <row r="1823" spans="1:18" ht="19.899999999999999" customHeight="1">
      <c r="A1823" s="354" t="str">
        <f>IF(ISBLANK(INDEX('Policy Characteristics'!A:A,MATCH($C1823,'Policy Characteristics'!$C:$C,0))),"",INDEX('Policy Characteristics'!A:A,MATCH($C1823,'Policy Characteristics'!$C:$C,0)))</f>
        <v>Cross-Sector</v>
      </c>
      <c r="B1823" s="366" t="str">
        <f>IF(ISBLANK(INDEX('Policy Characteristics'!B:B,MATCH($C1823,'Policy Characteristics'!$C:$C,0))),"",INDEX('Policy Characteristics'!B:B,MATCH($C1823,'Policy Characteristics'!$C:$C,0)))</f>
        <v>Fuel Taxes or Subsidies</v>
      </c>
      <c r="C1823" s="242" t="str">
        <f t="shared" si="70"/>
        <v>Additional Fuel Tax or Subsidy Rate by Fuel</v>
      </c>
      <c r="D1823" s="348" t="s">
        <v>916</v>
      </c>
      <c r="E1823" s="253" t="s">
        <v>932</v>
      </c>
      <c r="F1823" s="348" t="s">
        <v>761</v>
      </c>
      <c r="G1823" s="253" t="s">
        <v>956</v>
      </c>
      <c r="H1823" s="18">
        <v>2393</v>
      </c>
      <c r="I1823" s="369" t="s">
        <v>680</v>
      </c>
      <c r="J1823" s="368" t="str">
        <f>IF(ISBLANK(INDEX('Policy Characteristics'!D:D,MATCH($C1823,'Policy Characteristics'!$C:$C,0))),"",INDEX('Policy Characteristics'!D:D,MATCH($C1823,'Policy Characteristics'!$C:$C,0)))</f>
        <v>Fuel Taxes or Subsidies</v>
      </c>
      <c r="K1823" s="354" t="str">
        <f>IF(ISBLANK(INDEX('Policy Characteristics'!E:E,MATCH($C1823,'Policy Characteristics'!$C:$C,0))),"",INDEX('Policy Characteristics'!E:E,MATCH($C1823,'Policy Characteristics'!$C:$C,0)))</f>
        <v>cross fuel tax</v>
      </c>
      <c r="L1823" s="222">
        <f>IF(ISBLANK(INDEX('Policy Characteristics'!F:F,MATCH($C1823,'Policy Characteristics'!$C:$C,0))),"",INDEX('Policy Characteristics'!F:F,MATCH($C1823,'Policy Characteristics'!$C:$C,0)))</f>
        <v>-0.9</v>
      </c>
      <c r="M1823" s="222">
        <f>IF(ISBLANK(INDEX('Policy Characteristics'!G:G,MATCH($C1823,'Policy Characteristics'!$C:$C,0))),"",INDEX('Policy Characteristics'!G:G,MATCH($C1823,'Policy Characteristics'!$C:$C,0)))</f>
        <v>0.9</v>
      </c>
      <c r="N1823" s="222">
        <f>IF(ISBLANK(INDEX('Policy Characteristics'!H:H,MATCH($C1823,'Policy Characteristics'!$C:$C,0))),"",INDEX('Policy Characteristics'!H:H,MATCH($C1823,'Policy Characteristics'!$C:$C,0)))</f>
        <v>0.01</v>
      </c>
      <c r="O1823" s="354" t="str">
        <f>IF(ISBLANK(INDEX('Policy Characteristics'!I:I,MATCH($C1823,'Policy Characteristics'!$C:$C,0))),"",INDEX('Policy Characteristics'!I:I,MATCH($C1823,'Policy Characteristics'!$C:$C,0)))</f>
        <v>% of BAU price</v>
      </c>
      <c r="P1823" s="354"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23" s="354" t="str">
        <f>IF(ISBLANK(INDEX('Policy Characteristics'!K:K,MATCH($C1823,'Policy Characteristics'!$C:$C,0))),"",INDEX('Policy Characteristics'!K:K,MATCH($C1823,'Policy Characteristics'!$C:$C,0)))</f>
        <v>fuels.html#fuel-taxes</v>
      </c>
      <c r="R1823" s="354" t="str">
        <f>IF(ISBLANK(INDEX('Policy Characteristics'!L:L,MATCH($C1823,'Policy Characteristics'!$C:$C,0))),"",INDEX('Policy Characteristics'!L:L,MATCH($C1823,'Policy Characteristics'!$C:$C,0)))</f>
        <v>fuel-taxes.html</v>
      </c>
    </row>
    <row r="1824" spans="1:18" ht="19.899999999999999" customHeight="1">
      <c r="A1824" s="354" t="str">
        <f>IF(ISBLANK(INDEX('Policy Characteristics'!A:A,MATCH($C1824,'Policy Characteristics'!$C:$C,0))),"",INDEX('Policy Characteristics'!A:A,MATCH($C1824,'Policy Characteristics'!$C:$C,0)))</f>
        <v>Cross-Sector</v>
      </c>
      <c r="B1824" s="366" t="str">
        <f>IF(ISBLANK(INDEX('Policy Characteristics'!B:B,MATCH($C1824,'Policy Characteristics'!$C:$C,0))),"",INDEX('Policy Characteristics'!B:B,MATCH($C1824,'Policy Characteristics'!$C:$C,0)))</f>
        <v>Fuel Taxes or Subsidies</v>
      </c>
      <c r="C1824" s="242" t="str">
        <f t="shared" si="70"/>
        <v>Additional Fuel Tax or Subsidy Rate by Fuel</v>
      </c>
      <c r="D1824" s="348" t="s">
        <v>917</v>
      </c>
      <c r="E1824" s="253" t="s">
        <v>932</v>
      </c>
      <c r="F1824" s="348" t="s">
        <v>765</v>
      </c>
      <c r="G1824" s="253" t="s">
        <v>956</v>
      </c>
      <c r="H1824" s="18">
        <v>2394</v>
      </c>
      <c r="I1824" s="369" t="s">
        <v>680</v>
      </c>
      <c r="J1824" s="368" t="str">
        <f>IF(ISBLANK(INDEX('Policy Characteristics'!D:D,MATCH($C1824,'Policy Characteristics'!$C:$C,0))),"",INDEX('Policy Characteristics'!D:D,MATCH($C1824,'Policy Characteristics'!$C:$C,0)))</f>
        <v>Fuel Taxes or Subsidies</v>
      </c>
      <c r="K1824" s="354" t="str">
        <f>IF(ISBLANK(INDEX('Policy Characteristics'!E:E,MATCH($C1824,'Policy Characteristics'!$C:$C,0))),"",INDEX('Policy Characteristics'!E:E,MATCH($C1824,'Policy Characteristics'!$C:$C,0)))</f>
        <v>cross fuel tax</v>
      </c>
      <c r="L1824" s="222">
        <f>IF(ISBLANK(INDEX('Policy Characteristics'!F:F,MATCH($C1824,'Policy Characteristics'!$C:$C,0))),"",INDEX('Policy Characteristics'!F:F,MATCH($C1824,'Policy Characteristics'!$C:$C,0)))</f>
        <v>-0.9</v>
      </c>
      <c r="M1824" s="222">
        <f>IF(ISBLANK(INDEX('Policy Characteristics'!G:G,MATCH($C1824,'Policy Characteristics'!$C:$C,0))),"",INDEX('Policy Characteristics'!G:G,MATCH($C1824,'Policy Characteristics'!$C:$C,0)))</f>
        <v>0.9</v>
      </c>
      <c r="N1824" s="222">
        <f>IF(ISBLANK(INDEX('Policy Characteristics'!H:H,MATCH($C1824,'Policy Characteristics'!$C:$C,0))),"",INDEX('Policy Characteristics'!H:H,MATCH($C1824,'Policy Characteristics'!$C:$C,0)))</f>
        <v>0.01</v>
      </c>
      <c r="O1824" s="354" t="str">
        <f>IF(ISBLANK(INDEX('Policy Characteristics'!I:I,MATCH($C1824,'Policy Characteristics'!$C:$C,0))),"",INDEX('Policy Characteristics'!I:I,MATCH($C1824,'Policy Characteristics'!$C:$C,0)))</f>
        <v>% of BAU price</v>
      </c>
      <c r="P1824" s="354"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24" s="354" t="str">
        <f>IF(ISBLANK(INDEX('Policy Characteristics'!K:K,MATCH($C1824,'Policy Characteristics'!$C:$C,0))),"",INDEX('Policy Characteristics'!K:K,MATCH($C1824,'Policy Characteristics'!$C:$C,0)))</f>
        <v>fuels.html#fuel-taxes</v>
      </c>
      <c r="R1824" s="354" t="str">
        <f>IF(ISBLANK(INDEX('Policy Characteristics'!L:L,MATCH($C1824,'Policy Characteristics'!$C:$C,0))),"",INDEX('Policy Characteristics'!L:L,MATCH($C1824,'Policy Characteristics'!$C:$C,0)))</f>
        <v>fuel-taxes.html</v>
      </c>
    </row>
    <row r="1825" spans="1:18" ht="19.899999999999999" customHeight="1">
      <c r="A1825" s="354" t="str">
        <f>IF(ISBLANK(INDEX('Policy Characteristics'!A:A,MATCH($C1825,'Policy Characteristics'!$C:$C,0))),"",INDEX('Policy Characteristics'!A:A,MATCH($C1825,'Policy Characteristics'!$C:$C,0)))</f>
        <v>Cross-Sector</v>
      </c>
      <c r="B1825" s="366" t="str">
        <f>IF(ISBLANK(INDEX('Policy Characteristics'!B:B,MATCH($C1825,'Policy Characteristics'!$C:$C,0))),"",INDEX('Policy Characteristics'!B:B,MATCH($C1825,'Policy Characteristics'!$C:$C,0)))</f>
        <v>Fuel Taxes or Subsidies</v>
      </c>
      <c r="C1825" s="242" t="str">
        <f t="shared" si="70"/>
        <v>Additional Fuel Tax or Subsidy Rate by Fuel</v>
      </c>
      <c r="D1825" s="348" t="s">
        <v>918</v>
      </c>
      <c r="E1825" s="253" t="s">
        <v>932</v>
      </c>
      <c r="F1825" s="348" t="s">
        <v>919</v>
      </c>
      <c r="G1825" s="253" t="s">
        <v>956</v>
      </c>
      <c r="H1825" s="18">
        <v>2395</v>
      </c>
      <c r="I1825" s="369" t="s">
        <v>680</v>
      </c>
      <c r="J1825" s="368" t="str">
        <f>IF(ISBLANK(INDEX('Policy Characteristics'!D:D,MATCH($C1825,'Policy Characteristics'!$C:$C,0))),"",INDEX('Policy Characteristics'!D:D,MATCH($C1825,'Policy Characteristics'!$C:$C,0)))</f>
        <v>Fuel Taxes or Subsidies</v>
      </c>
      <c r="K1825" s="354" t="str">
        <f>IF(ISBLANK(INDEX('Policy Characteristics'!E:E,MATCH($C1825,'Policy Characteristics'!$C:$C,0))),"",INDEX('Policy Characteristics'!E:E,MATCH($C1825,'Policy Characteristics'!$C:$C,0)))</f>
        <v>cross fuel tax</v>
      </c>
      <c r="L1825" s="222">
        <f>IF(ISBLANK(INDEX('Policy Characteristics'!F:F,MATCH($C1825,'Policy Characteristics'!$C:$C,0))),"",INDEX('Policy Characteristics'!F:F,MATCH($C1825,'Policy Characteristics'!$C:$C,0)))</f>
        <v>-0.9</v>
      </c>
      <c r="M1825" s="222">
        <f>IF(ISBLANK(INDEX('Policy Characteristics'!G:G,MATCH($C1825,'Policy Characteristics'!$C:$C,0))),"",INDEX('Policy Characteristics'!G:G,MATCH($C1825,'Policy Characteristics'!$C:$C,0)))</f>
        <v>0.9</v>
      </c>
      <c r="N1825" s="222">
        <f>IF(ISBLANK(INDEX('Policy Characteristics'!H:H,MATCH($C1825,'Policy Characteristics'!$C:$C,0))),"",INDEX('Policy Characteristics'!H:H,MATCH($C1825,'Policy Characteristics'!$C:$C,0)))</f>
        <v>0.01</v>
      </c>
      <c r="O1825" s="354" t="str">
        <f>IF(ISBLANK(INDEX('Policy Characteristics'!I:I,MATCH($C1825,'Policy Characteristics'!$C:$C,0))),"",INDEX('Policy Characteristics'!I:I,MATCH($C1825,'Policy Characteristics'!$C:$C,0)))</f>
        <v>% of BAU price</v>
      </c>
      <c r="P1825" s="354"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25" s="354" t="str">
        <f>IF(ISBLANK(INDEX('Policy Characteristics'!K:K,MATCH($C1825,'Policy Characteristics'!$C:$C,0))),"",INDEX('Policy Characteristics'!K:K,MATCH($C1825,'Policy Characteristics'!$C:$C,0)))</f>
        <v>fuels.html#fuel-taxes</v>
      </c>
      <c r="R1825" s="354" t="str">
        <f>IF(ISBLANK(INDEX('Policy Characteristics'!L:L,MATCH($C1825,'Policy Characteristics'!$C:$C,0))),"",INDEX('Policy Characteristics'!L:L,MATCH($C1825,'Policy Characteristics'!$C:$C,0)))</f>
        <v>fuel-taxes.html</v>
      </c>
    </row>
    <row r="1826" spans="1:18" ht="19.899999999999999" customHeight="1">
      <c r="A1826" s="354" t="str">
        <f>IF(ISBLANK(INDEX('Policy Characteristics'!A:A,MATCH($C1826,'Policy Characteristics'!$C:$C,0))),"",INDEX('Policy Characteristics'!A:A,MATCH($C1826,'Policy Characteristics'!$C:$C,0)))</f>
        <v>Cross-Sector</v>
      </c>
      <c r="B1826" s="366" t="str">
        <f>IF(ISBLANK(INDEX('Policy Characteristics'!B:B,MATCH($C1826,'Policy Characteristics'!$C:$C,0))),"",INDEX('Policy Characteristics'!B:B,MATCH($C1826,'Policy Characteristics'!$C:$C,0)))</f>
        <v>Fuel Taxes or Subsidies</v>
      </c>
      <c r="C1826" s="242" t="str">
        <f t="shared" si="70"/>
        <v>Additional Fuel Tax or Subsidy Rate by Fuel</v>
      </c>
      <c r="D1826" s="348" t="s">
        <v>920</v>
      </c>
      <c r="E1826" s="253" t="s">
        <v>932</v>
      </c>
      <c r="F1826" s="348" t="s">
        <v>921</v>
      </c>
      <c r="G1826" s="253" t="s">
        <v>956</v>
      </c>
      <c r="H1826" s="18">
        <v>2396</v>
      </c>
      <c r="I1826" s="369" t="s">
        <v>680</v>
      </c>
      <c r="J1826" s="368" t="str">
        <f>IF(ISBLANK(INDEX('Policy Characteristics'!D:D,MATCH($C1826,'Policy Characteristics'!$C:$C,0))),"",INDEX('Policy Characteristics'!D:D,MATCH($C1826,'Policy Characteristics'!$C:$C,0)))</f>
        <v>Fuel Taxes or Subsidies</v>
      </c>
      <c r="K1826" s="354" t="str">
        <f>IF(ISBLANK(INDEX('Policy Characteristics'!E:E,MATCH($C1826,'Policy Characteristics'!$C:$C,0))),"",INDEX('Policy Characteristics'!E:E,MATCH($C1826,'Policy Characteristics'!$C:$C,0)))</f>
        <v>cross fuel tax</v>
      </c>
      <c r="L1826" s="222">
        <f>IF(ISBLANK(INDEX('Policy Characteristics'!F:F,MATCH($C1826,'Policy Characteristics'!$C:$C,0))),"",INDEX('Policy Characteristics'!F:F,MATCH($C1826,'Policy Characteristics'!$C:$C,0)))</f>
        <v>-0.9</v>
      </c>
      <c r="M1826" s="222">
        <f>IF(ISBLANK(INDEX('Policy Characteristics'!G:G,MATCH($C1826,'Policy Characteristics'!$C:$C,0))),"",INDEX('Policy Characteristics'!G:G,MATCH($C1826,'Policy Characteristics'!$C:$C,0)))</f>
        <v>0.9</v>
      </c>
      <c r="N1826" s="222">
        <f>IF(ISBLANK(INDEX('Policy Characteristics'!H:H,MATCH($C1826,'Policy Characteristics'!$C:$C,0))),"",INDEX('Policy Characteristics'!H:H,MATCH($C1826,'Policy Characteristics'!$C:$C,0)))</f>
        <v>0.01</v>
      </c>
      <c r="O1826" s="354" t="str">
        <f>IF(ISBLANK(INDEX('Policy Characteristics'!I:I,MATCH($C1826,'Policy Characteristics'!$C:$C,0))),"",INDEX('Policy Characteristics'!I:I,MATCH($C1826,'Policy Characteristics'!$C:$C,0)))</f>
        <v>% of BAU price</v>
      </c>
      <c r="P1826" s="354"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26" s="354" t="str">
        <f>IF(ISBLANK(INDEX('Policy Characteristics'!K:K,MATCH($C1826,'Policy Characteristics'!$C:$C,0))),"",INDEX('Policy Characteristics'!K:K,MATCH($C1826,'Policy Characteristics'!$C:$C,0)))</f>
        <v>fuels.html#fuel-taxes</v>
      </c>
      <c r="R1826" s="354" t="str">
        <f>IF(ISBLANK(INDEX('Policy Characteristics'!L:L,MATCH($C1826,'Policy Characteristics'!$C:$C,0))),"",INDEX('Policy Characteristics'!L:L,MATCH($C1826,'Policy Characteristics'!$C:$C,0)))</f>
        <v>fuel-taxes.html</v>
      </c>
    </row>
    <row r="1827" spans="1:18" ht="19.899999999999999" customHeight="1">
      <c r="A1827" s="354" t="str">
        <f>IF(ISBLANK(INDEX('Policy Characteristics'!A:A,MATCH($C1827,'Policy Characteristics'!$C:$C,0))),"",INDEX('Policy Characteristics'!A:A,MATCH($C1827,'Policy Characteristics'!$C:$C,0)))</f>
        <v>Cross-Sector</v>
      </c>
      <c r="B1827" s="366" t="str">
        <f>IF(ISBLANK(INDEX('Policy Characteristics'!B:B,MATCH($C1827,'Policy Characteristics'!$C:$C,0))),"",INDEX('Policy Characteristics'!B:B,MATCH($C1827,'Policy Characteristics'!$C:$C,0)))</f>
        <v>Fuel Taxes or Subsidies</v>
      </c>
      <c r="C1827" s="242" t="str">
        <f t="shared" si="70"/>
        <v>Additional Fuel Tax or Subsidy Rate by Fuel</v>
      </c>
      <c r="D1827" s="348" t="s">
        <v>951</v>
      </c>
      <c r="E1827" s="253" t="s">
        <v>932</v>
      </c>
      <c r="F1827" s="348" t="s">
        <v>769</v>
      </c>
      <c r="G1827" s="253" t="s">
        <v>956</v>
      </c>
      <c r="H1827" s="18">
        <v>2397</v>
      </c>
      <c r="I1827" s="369" t="s">
        <v>680</v>
      </c>
      <c r="J1827" s="368" t="str">
        <f>IF(ISBLANK(INDEX('Policy Characteristics'!D:D,MATCH($C1827,'Policy Characteristics'!$C:$C,0))),"",INDEX('Policy Characteristics'!D:D,MATCH($C1827,'Policy Characteristics'!$C:$C,0)))</f>
        <v>Fuel Taxes or Subsidies</v>
      </c>
      <c r="K1827" s="354" t="str">
        <f>IF(ISBLANK(INDEX('Policy Characteristics'!E:E,MATCH($C1827,'Policy Characteristics'!$C:$C,0))),"",INDEX('Policy Characteristics'!E:E,MATCH($C1827,'Policy Characteristics'!$C:$C,0)))</f>
        <v>cross fuel tax</v>
      </c>
      <c r="L1827" s="222">
        <f>IF(ISBLANK(INDEX('Policy Characteristics'!F:F,MATCH($C1827,'Policy Characteristics'!$C:$C,0))),"",INDEX('Policy Characteristics'!F:F,MATCH($C1827,'Policy Characteristics'!$C:$C,0)))</f>
        <v>-0.9</v>
      </c>
      <c r="M1827" s="222">
        <f>IF(ISBLANK(INDEX('Policy Characteristics'!G:G,MATCH($C1827,'Policy Characteristics'!$C:$C,0))),"",INDEX('Policy Characteristics'!G:G,MATCH($C1827,'Policy Characteristics'!$C:$C,0)))</f>
        <v>0.9</v>
      </c>
      <c r="N1827" s="222">
        <f>IF(ISBLANK(INDEX('Policy Characteristics'!H:H,MATCH($C1827,'Policy Characteristics'!$C:$C,0))),"",INDEX('Policy Characteristics'!H:H,MATCH($C1827,'Policy Characteristics'!$C:$C,0)))</f>
        <v>0.01</v>
      </c>
      <c r="O1827" s="354" t="str">
        <f>IF(ISBLANK(INDEX('Policy Characteristics'!I:I,MATCH($C1827,'Policy Characteristics'!$C:$C,0))),"",INDEX('Policy Characteristics'!I:I,MATCH($C1827,'Policy Characteristics'!$C:$C,0)))</f>
        <v>% of BAU price</v>
      </c>
      <c r="P1827" s="354"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27" s="354" t="str">
        <f>IF(ISBLANK(INDEX('Policy Characteristics'!K:K,MATCH($C1827,'Policy Characteristics'!$C:$C,0))),"",INDEX('Policy Characteristics'!K:K,MATCH($C1827,'Policy Characteristics'!$C:$C,0)))</f>
        <v>fuels.html#fuel-taxes</v>
      </c>
      <c r="R1827" s="354" t="str">
        <f>IF(ISBLANK(INDEX('Policy Characteristics'!L:L,MATCH($C1827,'Policy Characteristics'!$C:$C,0))),"",INDEX('Policy Characteristics'!L:L,MATCH($C1827,'Policy Characteristics'!$C:$C,0)))</f>
        <v>fuel-taxes.html</v>
      </c>
    </row>
    <row r="1828" spans="1:18" ht="19.899999999999999" customHeight="1">
      <c r="A1828" s="354" t="str">
        <f>IF(ISBLANK(INDEX('Policy Characteristics'!A:A,MATCH($C1828,'Policy Characteristics'!$C:$C,0))),"",INDEX('Policy Characteristics'!A:A,MATCH($C1828,'Policy Characteristics'!$C:$C,0)))</f>
        <v>Cross-Sector</v>
      </c>
      <c r="B1828" s="366" t="str">
        <f>IF(ISBLANK(INDEX('Policy Characteristics'!B:B,MATCH($C1828,'Policy Characteristics'!$C:$C,0))),"",INDEX('Policy Characteristics'!B:B,MATCH($C1828,'Policy Characteristics'!$C:$C,0)))</f>
        <v>Fuel Taxes or Subsidies</v>
      </c>
      <c r="C1828" s="242" t="str">
        <f t="shared" si="70"/>
        <v>Additional Fuel Tax or Subsidy Rate by Fuel</v>
      </c>
      <c r="D1828" s="348" t="s">
        <v>952</v>
      </c>
      <c r="E1828" s="253" t="s">
        <v>932</v>
      </c>
      <c r="F1828" s="348" t="s">
        <v>953</v>
      </c>
      <c r="G1828" s="253" t="s">
        <v>956</v>
      </c>
      <c r="H1828" s="18">
        <v>2398</v>
      </c>
      <c r="I1828" s="369" t="s">
        <v>680</v>
      </c>
      <c r="J1828" s="368" t="str">
        <f>IF(ISBLANK(INDEX('Policy Characteristics'!D:D,MATCH($C1828,'Policy Characteristics'!$C:$C,0))),"",INDEX('Policy Characteristics'!D:D,MATCH($C1828,'Policy Characteristics'!$C:$C,0)))</f>
        <v>Fuel Taxes or Subsidies</v>
      </c>
      <c r="K1828" s="354" t="str">
        <f>IF(ISBLANK(INDEX('Policy Characteristics'!E:E,MATCH($C1828,'Policy Characteristics'!$C:$C,0))),"",INDEX('Policy Characteristics'!E:E,MATCH($C1828,'Policy Characteristics'!$C:$C,0)))</f>
        <v>cross fuel tax</v>
      </c>
      <c r="L1828" s="222">
        <f>IF(ISBLANK(INDEX('Policy Characteristics'!F:F,MATCH($C1828,'Policy Characteristics'!$C:$C,0))),"",INDEX('Policy Characteristics'!F:F,MATCH($C1828,'Policy Characteristics'!$C:$C,0)))</f>
        <v>-0.9</v>
      </c>
      <c r="M1828" s="222">
        <f>IF(ISBLANK(INDEX('Policy Characteristics'!G:G,MATCH($C1828,'Policy Characteristics'!$C:$C,0))),"",INDEX('Policy Characteristics'!G:G,MATCH($C1828,'Policy Characteristics'!$C:$C,0)))</f>
        <v>0.9</v>
      </c>
      <c r="N1828" s="222">
        <f>IF(ISBLANK(INDEX('Policy Characteristics'!H:H,MATCH($C1828,'Policy Characteristics'!$C:$C,0))),"",INDEX('Policy Characteristics'!H:H,MATCH($C1828,'Policy Characteristics'!$C:$C,0)))</f>
        <v>0.01</v>
      </c>
      <c r="O1828" s="354" t="str">
        <f>IF(ISBLANK(INDEX('Policy Characteristics'!I:I,MATCH($C1828,'Policy Characteristics'!$C:$C,0))),"",INDEX('Policy Characteristics'!I:I,MATCH($C1828,'Policy Characteristics'!$C:$C,0)))</f>
        <v>% of BAU price</v>
      </c>
      <c r="P1828" s="354"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28" s="354" t="str">
        <f>IF(ISBLANK(INDEX('Policy Characteristics'!K:K,MATCH($C1828,'Policy Characteristics'!$C:$C,0))),"",INDEX('Policy Characteristics'!K:K,MATCH($C1828,'Policy Characteristics'!$C:$C,0)))</f>
        <v>fuels.html#fuel-taxes</v>
      </c>
      <c r="R1828" s="354" t="str">
        <f>IF(ISBLANK(INDEX('Policy Characteristics'!L:L,MATCH($C1828,'Policy Characteristics'!$C:$C,0))),"",INDEX('Policy Characteristics'!L:L,MATCH($C1828,'Policy Characteristics'!$C:$C,0)))</f>
        <v>fuel-taxes.html</v>
      </c>
    </row>
    <row r="1829" spans="1:18" s="354" customFormat="1" ht="19.899999999999999" customHeight="1">
      <c r="A1829" s="354" t="str">
        <f>IF(ISBLANK(INDEX('Policy Characteristics'!A:A,MATCH($C1829,'Policy Characteristics'!$C:$C,0))),"",INDEX('Policy Characteristics'!A:A,MATCH($C1829,'Policy Characteristics'!$C:$C,0)))</f>
        <v>Cross-Sector</v>
      </c>
      <c r="B1829" s="366" t="str">
        <f>IF(ISBLANK(INDEX('Policy Characteristics'!B:B,MATCH($C1829,'Policy Characteristics'!$C:$C,0))),"",INDEX('Policy Characteristics'!B:B,MATCH($C1829,'Policy Characteristics'!$C:$C,0)))</f>
        <v>Fuel Taxes or Subsidies</v>
      </c>
      <c r="C1829" s="242" t="str">
        <f t="shared" si="70"/>
        <v>Additional Fuel Tax or Subsidy Rate by Fuel</v>
      </c>
      <c r="D1829" s="253" t="s">
        <v>934</v>
      </c>
      <c r="E1829" s="253" t="s">
        <v>957</v>
      </c>
      <c r="F1829" s="253" t="s">
        <v>935</v>
      </c>
      <c r="G1829" s="253" t="s">
        <v>958</v>
      </c>
      <c r="H1829" s="18">
        <v>2399</v>
      </c>
      <c r="I1829" s="367" t="s">
        <v>680</v>
      </c>
      <c r="J1829" s="368" t="str">
        <f>IF(ISBLANK(INDEX('Policy Characteristics'!D:D,MATCH($C1829,'Policy Characteristics'!$C:$C,0))),"",INDEX('Policy Characteristics'!D:D,MATCH($C1829,'Policy Characteristics'!$C:$C,0)))</f>
        <v>Fuel Taxes or Subsidies</v>
      </c>
      <c r="K1829" s="354" t="str">
        <f>IF(ISBLANK(INDEX('Policy Characteristics'!E:E,MATCH($C1829,'Policy Characteristics'!$C:$C,0))),"",INDEX('Policy Characteristics'!E:E,MATCH($C1829,'Policy Characteristics'!$C:$C,0)))</f>
        <v>cross fuel tax</v>
      </c>
      <c r="L1829" s="222">
        <f>IF(ISBLANK(INDEX('Policy Characteristics'!F:F,MATCH($C1829,'Policy Characteristics'!$C:$C,0))),"",INDEX('Policy Characteristics'!F:F,MATCH($C1829,'Policy Characteristics'!$C:$C,0)))</f>
        <v>-0.9</v>
      </c>
      <c r="M1829" s="222">
        <f>IF(ISBLANK(INDEX('Policy Characteristics'!G:G,MATCH($C1829,'Policy Characteristics'!$C:$C,0))),"",INDEX('Policy Characteristics'!G:G,MATCH($C1829,'Policy Characteristics'!$C:$C,0)))</f>
        <v>0.9</v>
      </c>
      <c r="N1829" s="222">
        <f>IF(ISBLANK(INDEX('Policy Characteristics'!H:H,MATCH($C1829,'Policy Characteristics'!$C:$C,0))),"",INDEX('Policy Characteristics'!H:H,MATCH($C1829,'Policy Characteristics'!$C:$C,0)))</f>
        <v>0.01</v>
      </c>
      <c r="O1829" s="354" t="str">
        <f>IF(ISBLANK(INDEX('Policy Characteristics'!I:I,MATCH($C1829,'Policy Characteristics'!$C:$C,0))),"",INDEX('Policy Characteristics'!I:I,MATCH($C1829,'Policy Characteristics'!$C:$C,0)))</f>
        <v>% of BAU price</v>
      </c>
      <c r="P1829" s="354"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29" s="354" t="str">
        <f>IF(ISBLANK(INDEX('Policy Characteristics'!K:K,MATCH($C1829,'Policy Characteristics'!$C:$C,0))),"",INDEX('Policy Characteristics'!K:K,MATCH($C1829,'Policy Characteristics'!$C:$C,0)))</f>
        <v>fuels.html#fuel-taxes</v>
      </c>
      <c r="R1829" s="354" t="str">
        <f>IF(ISBLANK(INDEX('Policy Characteristics'!L:L,MATCH($C1829,'Policy Characteristics'!$C:$C,0))),"",INDEX('Policy Characteristics'!L:L,MATCH($C1829,'Policy Characteristics'!$C:$C,0)))</f>
        <v>fuel-taxes.html</v>
      </c>
    </row>
    <row r="1830" spans="1:18" s="354" customFormat="1" ht="19.899999999999999" customHeight="1">
      <c r="A1830" s="354" t="str">
        <f>IF(ISBLANK(INDEX('Policy Characteristics'!A:A,MATCH($C1830,'Policy Characteristics'!$C:$C,0))),"",INDEX('Policy Characteristics'!A:A,MATCH($C1830,'Policy Characteristics'!$C:$C,0)))</f>
        <v>Cross-Sector</v>
      </c>
      <c r="B1830" s="366" t="str">
        <f>IF(ISBLANK(INDEX('Policy Characteristics'!B:B,MATCH($C1830,'Policy Characteristics'!$C:$C,0))),"",INDEX('Policy Characteristics'!B:B,MATCH($C1830,'Policy Characteristics'!$C:$C,0)))</f>
        <v>Fuel Taxes or Subsidies</v>
      </c>
      <c r="C1830" s="242" t="str">
        <f t="shared" si="70"/>
        <v>Additional Fuel Tax or Subsidy Rate by Fuel</v>
      </c>
      <c r="D1830" s="348" t="s">
        <v>907</v>
      </c>
      <c r="E1830" s="253" t="s">
        <v>957</v>
      </c>
      <c r="F1830" s="348" t="s">
        <v>737</v>
      </c>
      <c r="G1830" s="253" t="s">
        <v>958</v>
      </c>
      <c r="H1830" s="18">
        <v>2400</v>
      </c>
      <c r="I1830" s="367" t="s">
        <v>680</v>
      </c>
      <c r="J1830" s="368" t="str">
        <f>IF(ISBLANK(INDEX('Policy Characteristics'!D:D,MATCH($C1830,'Policy Characteristics'!$C:$C,0))),"",INDEX('Policy Characteristics'!D:D,MATCH($C1830,'Policy Characteristics'!$C:$C,0)))</f>
        <v>Fuel Taxes or Subsidies</v>
      </c>
      <c r="K1830" s="354" t="str">
        <f>IF(ISBLANK(INDEX('Policy Characteristics'!E:E,MATCH($C1830,'Policy Characteristics'!$C:$C,0))),"",INDEX('Policy Characteristics'!E:E,MATCH($C1830,'Policy Characteristics'!$C:$C,0)))</f>
        <v>cross fuel tax</v>
      </c>
      <c r="L1830" s="222">
        <f>IF(ISBLANK(INDEX('Policy Characteristics'!F:F,MATCH($C1830,'Policy Characteristics'!$C:$C,0))),"",INDEX('Policy Characteristics'!F:F,MATCH($C1830,'Policy Characteristics'!$C:$C,0)))</f>
        <v>-0.9</v>
      </c>
      <c r="M1830" s="222">
        <f>IF(ISBLANK(INDEX('Policy Characteristics'!G:G,MATCH($C1830,'Policy Characteristics'!$C:$C,0))),"",INDEX('Policy Characteristics'!G:G,MATCH($C1830,'Policy Characteristics'!$C:$C,0)))</f>
        <v>0.9</v>
      </c>
      <c r="N1830" s="222">
        <f>IF(ISBLANK(INDEX('Policy Characteristics'!H:H,MATCH($C1830,'Policy Characteristics'!$C:$C,0))),"",INDEX('Policy Characteristics'!H:H,MATCH($C1830,'Policy Characteristics'!$C:$C,0)))</f>
        <v>0.01</v>
      </c>
      <c r="O1830" s="354" t="str">
        <f>IF(ISBLANK(INDEX('Policy Characteristics'!I:I,MATCH($C1830,'Policy Characteristics'!$C:$C,0))),"",INDEX('Policy Characteristics'!I:I,MATCH($C1830,'Policy Characteristics'!$C:$C,0)))</f>
        <v>% of BAU price</v>
      </c>
      <c r="P1830" s="354"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30" s="354" t="str">
        <f>IF(ISBLANK(INDEX('Policy Characteristics'!K:K,MATCH($C1830,'Policy Characteristics'!$C:$C,0))),"",INDEX('Policy Characteristics'!K:K,MATCH($C1830,'Policy Characteristics'!$C:$C,0)))</f>
        <v>fuels.html#fuel-taxes</v>
      </c>
      <c r="R1830" s="354" t="str">
        <f>IF(ISBLANK(INDEX('Policy Characteristics'!L:L,MATCH($C1830,'Policy Characteristics'!$C:$C,0))),"",INDEX('Policy Characteristics'!L:L,MATCH($C1830,'Policy Characteristics'!$C:$C,0)))</f>
        <v>fuel-taxes.html</v>
      </c>
    </row>
    <row r="1831" spans="1:18" s="354" customFormat="1" ht="19.899999999999999" customHeight="1">
      <c r="A1831" s="354" t="str">
        <f>IF(ISBLANK(INDEX('Policy Characteristics'!A:A,MATCH($C1831,'Policy Characteristics'!$C:$C,0))),"",INDEX('Policy Characteristics'!A:A,MATCH($C1831,'Policy Characteristics'!$C:$C,0)))</f>
        <v>Cross-Sector</v>
      </c>
      <c r="B1831" s="366" t="str">
        <f>IF(ISBLANK(INDEX('Policy Characteristics'!B:B,MATCH($C1831,'Policy Characteristics'!$C:$C,0))),"",INDEX('Policy Characteristics'!B:B,MATCH($C1831,'Policy Characteristics'!$C:$C,0)))</f>
        <v>Fuel Taxes or Subsidies</v>
      </c>
      <c r="C1831" s="242" t="str">
        <f t="shared" si="70"/>
        <v>Additional Fuel Tax or Subsidy Rate by Fuel</v>
      </c>
      <c r="D1831" s="348" t="s">
        <v>908</v>
      </c>
      <c r="E1831" s="253" t="s">
        <v>957</v>
      </c>
      <c r="F1831" s="348" t="s">
        <v>909</v>
      </c>
      <c r="G1831" s="253" t="s">
        <v>958</v>
      </c>
      <c r="H1831" s="18">
        <v>2401</v>
      </c>
      <c r="I1831" s="367" t="s">
        <v>680</v>
      </c>
      <c r="J1831" s="368" t="str">
        <f>IF(ISBLANK(INDEX('Policy Characteristics'!D:D,MATCH($C1831,'Policy Characteristics'!$C:$C,0))),"",INDEX('Policy Characteristics'!D:D,MATCH($C1831,'Policy Characteristics'!$C:$C,0)))</f>
        <v>Fuel Taxes or Subsidies</v>
      </c>
      <c r="K1831" s="354" t="str">
        <f>IF(ISBLANK(INDEX('Policy Characteristics'!E:E,MATCH($C1831,'Policy Characteristics'!$C:$C,0))),"",INDEX('Policy Characteristics'!E:E,MATCH($C1831,'Policy Characteristics'!$C:$C,0)))</f>
        <v>cross fuel tax</v>
      </c>
      <c r="L1831" s="222">
        <f>IF(ISBLANK(INDEX('Policy Characteristics'!F:F,MATCH($C1831,'Policy Characteristics'!$C:$C,0))),"",INDEX('Policy Characteristics'!F:F,MATCH($C1831,'Policy Characteristics'!$C:$C,0)))</f>
        <v>-0.9</v>
      </c>
      <c r="M1831" s="222">
        <f>IF(ISBLANK(INDEX('Policy Characteristics'!G:G,MATCH($C1831,'Policy Characteristics'!$C:$C,0))),"",INDEX('Policy Characteristics'!G:G,MATCH($C1831,'Policy Characteristics'!$C:$C,0)))</f>
        <v>0.9</v>
      </c>
      <c r="N1831" s="222">
        <f>IF(ISBLANK(INDEX('Policy Characteristics'!H:H,MATCH($C1831,'Policy Characteristics'!$C:$C,0))),"",INDEX('Policy Characteristics'!H:H,MATCH($C1831,'Policy Characteristics'!$C:$C,0)))</f>
        <v>0.01</v>
      </c>
      <c r="O1831" s="354" t="str">
        <f>IF(ISBLANK(INDEX('Policy Characteristics'!I:I,MATCH($C1831,'Policy Characteristics'!$C:$C,0))),"",INDEX('Policy Characteristics'!I:I,MATCH($C1831,'Policy Characteristics'!$C:$C,0)))</f>
        <v>% of BAU price</v>
      </c>
      <c r="P1831" s="354"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31" s="354" t="str">
        <f>IF(ISBLANK(INDEX('Policy Characteristics'!K:K,MATCH($C1831,'Policy Characteristics'!$C:$C,0))),"",INDEX('Policy Characteristics'!K:K,MATCH($C1831,'Policy Characteristics'!$C:$C,0)))</f>
        <v>fuels.html#fuel-taxes</v>
      </c>
      <c r="R1831" s="354" t="str">
        <f>IF(ISBLANK(INDEX('Policy Characteristics'!L:L,MATCH($C1831,'Policy Characteristics'!$C:$C,0))),"",INDEX('Policy Characteristics'!L:L,MATCH($C1831,'Policy Characteristics'!$C:$C,0)))</f>
        <v>fuel-taxes.html</v>
      </c>
    </row>
    <row r="1832" spans="1:18" s="354" customFormat="1" ht="19.899999999999999" customHeight="1">
      <c r="A1832" s="354" t="str">
        <f>IF(ISBLANK(INDEX('Policy Characteristics'!A:A,MATCH($C1832,'Policy Characteristics'!$C:$C,0))),"",INDEX('Policy Characteristics'!A:A,MATCH($C1832,'Policy Characteristics'!$C:$C,0)))</f>
        <v>Cross-Sector</v>
      </c>
      <c r="B1832" s="366" t="str">
        <f>IF(ISBLANK(INDEX('Policy Characteristics'!B:B,MATCH($C1832,'Policy Characteristics'!$C:$C,0))),"",INDEX('Policy Characteristics'!B:B,MATCH($C1832,'Policy Characteristics'!$C:$C,0)))</f>
        <v>Fuel Taxes or Subsidies</v>
      </c>
      <c r="C1832" s="242" t="str">
        <f t="shared" si="70"/>
        <v>Additional Fuel Tax or Subsidy Rate by Fuel</v>
      </c>
      <c r="D1832" s="348" t="s">
        <v>936</v>
      </c>
      <c r="E1832" s="253" t="s">
        <v>957</v>
      </c>
      <c r="F1832" s="348" t="s">
        <v>937</v>
      </c>
      <c r="G1832" s="253" t="s">
        <v>958</v>
      </c>
      <c r="H1832" s="18">
        <v>2402</v>
      </c>
      <c r="I1832" s="367" t="s">
        <v>680</v>
      </c>
      <c r="J1832" s="368" t="str">
        <f>IF(ISBLANK(INDEX('Policy Characteristics'!D:D,MATCH($C1832,'Policy Characteristics'!$C:$C,0))),"",INDEX('Policy Characteristics'!D:D,MATCH($C1832,'Policy Characteristics'!$C:$C,0)))</f>
        <v>Fuel Taxes or Subsidies</v>
      </c>
      <c r="K1832" s="354" t="str">
        <f>IF(ISBLANK(INDEX('Policy Characteristics'!E:E,MATCH($C1832,'Policy Characteristics'!$C:$C,0))),"",INDEX('Policy Characteristics'!E:E,MATCH($C1832,'Policy Characteristics'!$C:$C,0)))</f>
        <v>cross fuel tax</v>
      </c>
      <c r="L1832" s="222">
        <f>IF(ISBLANK(INDEX('Policy Characteristics'!F:F,MATCH($C1832,'Policy Characteristics'!$C:$C,0))),"",INDEX('Policy Characteristics'!F:F,MATCH($C1832,'Policy Characteristics'!$C:$C,0)))</f>
        <v>-0.9</v>
      </c>
      <c r="M1832" s="222">
        <f>IF(ISBLANK(INDEX('Policy Characteristics'!G:G,MATCH($C1832,'Policy Characteristics'!$C:$C,0))),"",INDEX('Policy Characteristics'!G:G,MATCH($C1832,'Policy Characteristics'!$C:$C,0)))</f>
        <v>0.9</v>
      </c>
      <c r="N1832" s="222">
        <f>IF(ISBLANK(INDEX('Policy Characteristics'!H:H,MATCH($C1832,'Policy Characteristics'!$C:$C,0))),"",INDEX('Policy Characteristics'!H:H,MATCH($C1832,'Policy Characteristics'!$C:$C,0)))</f>
        <v>0.01</v>
      </c>
      <c r="O1832" s="354" t="str">
        <f>IF(ISBLANK(INDEX('Policy Characteristics'!I:I,MATCH($C1832,'Policy Characteristics'!$C:$C,0))),"",INDEX('Policy Characteristics'!I:I,MATCH($C1832,'Policy Characteristics'!$C:$C,0)))</f>
        <v>% of BAU price</v>
      </c>
      <c r="P1832" s="354"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32" s="354" t="str">
        <f>IF(ISBLANK(INDEX('Policy Characteristics'!K:K,MATCH($C1832,'Policy Characteristics'!$C:$C,0))),"",INDEX('Policy Characteristics'!K:K,MATCH($C1832,'Policy Characteristics'!$C:$C,0)))</f>
        <v>fuels.html#fuel-taxes</v>
      </c>
      <c r="R1832" s="354" t="str">
        <f>IF(ISBLANK(INDEX('Policy Characteristics'!L:L,MATCH($C1832,'Policy Characteristics'!$C:$C,0))),"",INDEX('Policy Characteristics'!L:L,MATCH($C1832,'Policy Characteristics'!$C:$C,0)))</f>
        <v>fuel-taxes.html</v>
      </c>
    </row>
    <row r="1833" spans="1:18" s="354" customFormat="1" ht="19.899999999999999" customHeight="1">
      <c r="A1833" s="354" t="str">
        <f>IF(ISBLANK(INDEX('Policy Characteristics'!A:A,MATCH($C1833,'Policy Characteristics'!$C:$C,0))),"",INDEX('Policy Characteristics'!A:A,MATCH($C1833,'Policy Characteristics'!$C:$C,0)))</f>
        <v>Cross-Sector</v>
      </c>
      <c r="B1833" s="366" t="str">
        <f>IF(ISBLANK(INDEX('Policy Characteristics'!B:B,MATCH($C1833,'Policy Characteristics'!$C:$C,0))),"",INDEX('Policy Characteristics'!B:B,MATCH($C1833,'Policy Characteristics'!$C:$C,0)))</f>
        <v>Fuel Taxes or Subsidies</v>
      </c>
      <c r="C1833" s="242" t="str">
        <f t="shared" si="70"/>
        <v>Additional Fuel Tax or Subsidy Rate by Fuel</v>
      </c>
      <c r="D1833" s="348" t="s">
        <v>943</v>
      </c>
      <c r="E1833" s="253" t="s">
        <v>957</v>
      </c>
      <c r="F1833" s="348" t="s">
        <v>753</v>
      </c>
      <c r="G1833" s="253" t="s">
        <v>958</v>
      </c>
      <c r="H1833" s="18">
        <v>2403</v>
      </c>
      <c r="I1833" s="367" t="s">
        <v>680</v>
      </c>
      <c r="J1833" s="368" t="str">
        <f>IF(ISBLANK(INDEX('Policy Characteristics'!D:D,MATCH($C1833,'Policy Characteristics'!$C:$C,0))),"",INDEX('Policy Characteristics'!D:D,MATCH($C1833,'Policy Characteristics'!$C:$C,0)))</f>
        <v>Fuel Taxes or Subsidies</v>
      </c>
      <c r="K1833" s="354" t="str">
        <f>IF(ISBLANK(INDEX('Policy Characteristics'!E:E,MATCH($C1833,'Policy Characteristics'!$C:$C,0))),"",INDEX('Policy Characteristics'!E:E,MATCH($C1833,'Policy Characteristics'!$C:$C,0)))</f>
        <v>cross fuel tax</v>
      </c>
      <c r="L1833" s="222">
        <f>IF(ISBLANK(INDEX('Policy Characteristics'!F:F,MATCH($C1833,'Policy Characteristics'!$C:$C,0))),"",INDEX('Policy Characteristics'!F:F,MATCH($C1833,'Policy Characteristics'!$C:$C,0)))</f>
        <v>-0.9</v>
      </c>
      <c r="M1833" s="222">
        <f>IF(ISBLANK(INDEX('Policy Characteristics'!G:G,MATCH($C1833,'Policy Characteristics'!$C:$C,0))),"",INDEX('Policy Characteristics'!G:G,MATCH($C1833,'Policy Characteristics'!$C:$C,0)))</f>
        <v>0.9</v>
      </c>
      <c r="N1833" s="222">
        <f>IF(ISBLANK(INDEX('Policy Characteristics'!H:H,MATCH($C1833,'Policy Characteristics'!$C:$C,0))),"",INDEX('Policy Characteristics'!H:H,MATCH($C1833,'Policy Characteristics'!$C:$C,0)))</f>
        <v>0.01</v>
      </c>
      <c r="O1833" s="354" t="str">
        <f>IF(ISBLANK(INDEX('Policy Characteristics'!I:I,MATCH($C1833,'Policy Characteristics'!$C:$C,0))),"",INDEX('Policy Characteristics'!I:I,MATCH($C1833,'Policy Characteristics'!$C:$C,0)))</f>
        <v>% of BAU price</v>
      </c>
      <c r="P1833" s="354"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33" s="354" t="str">
        <f>IF(ISBLANK(INDEX('Policy Characteristics'!K:K,MATCH($C1833,'Policy Characteristics'!$C:$C,0))),"",INDEX('Policy Characteristics'!K:K,MATCH($C1833,'Policy Characteristics'!$C:$C,0)))</f>
        <v>fuels.html#fuel-taxes</v>
      </c>
      <c r="R1833" s="354" t="str">
        <f>IF(ISBLANK(INDEX('Policy Characteristics'!L:L,MATCH($C1833,'Policy Characteristics'!$C:$C,0))),"",INDEX('Policy Characteristics'!L:L,MATCH($C1833,'Policy Characteristics'!$C:$C,0)))</f>
        <v>fuel-taxes.html</v>
      </c>
    </row>
    <row r="1834" spans="1:18" s="354" customFormat="1" ht="19.899999999999999" customHeight="1">
      <c r="A1834" s="354" t="str">
        <f>IF(ISBLANK(INDEX('Policy Characteristics'!A:A,MATCH($C1834,'Policy Characteristics'!$C:$C,0))),"",INDEX('Policy Characteristics'!A:A,MATCH($C1834,'Policy Characteristics'!$C:$C,0)))</f>
        <v>Cross-Sector</v>
      </c>
      <c r="B1834" s="366" t="str">
        <f>IF(ISBLANK(INDEX('Policy Characteristics'!B:B,MATCH($C1834,'Policy Characteristics'!$C:$C,0))),"",INDEX('Policy Characteristics'!B:B,MATCH($C1834,'Policy Characteristics'!$C:$C,0)))</f>
        <v>Fuel Taxes or Subsidies</v>
      </c>
      <c r="C1834" s="242" t="str">
        <f t="shared" si="70"/>
        <v>Additional Fuel Tax or Subsidy Rate by Fuel</v>
      </c>
      <c r="D1834" s="348" t="s">
        <v>910</v>
      </c>
      <c r="E1834" s="253" t="s">
        <v>957</v>
      </c>
      <c r="F1834" s="348" t="s">
        <v>911</v>
      </c>
      <c r="G1834" s="253" t="s">
        <v>958</v>
      </c>
      <c r="H1834" s="18">
        <v>2404</v>
      </c>
      <c r="I1834" s="367" t="s">
        <v>680</v>
      </c>
      <c r="J1834" s="368" t="str">
        <f>IF(ISBLANK(INDEX('Policy Characteristics'!D:D,MATCH($C1834,'Policy Characteristics'!$C:$C,0))),"",INDEX('Policy Characteristics'!D:D,MATCH($C1834,'Policy Characteristics'!$C:$C,0)))</f>
        <v>Fuel Taxes or Subsidies</v>
      </c>
      <c r="K1834" s="354" t="str">
        <f>IF(ISBLANK(INDEX('Policy Characteristics'!E:E,MATCH($C1834,'Policy Characteristics'!$C:$C,0))),"",INDEX('Policy Characteristics'!E:E,MATCH($C1834,'Policy Characteristics'!$C:$C,0)))</f>
        <v>cross fuel tax</v>
      </c>
      <c r="L1834" s="222">
        <f>IF(ISBLANK(INDEX('Policy Characteristics'!F:F,MATCH($C1834,'Policy Characteristics'!$C:$C,0))),"",INDEX('Policy Characteristics'!F:F,MATCH($C1834,'Policy Characteristics'!$C:$C,0)))</f>
        <v>-0.9</v>
      </c>
      <c r="M1834" s="222">
        <f>IF(ISBLANK(INDEX('Policy Characteristics'!G:G,MATCH($C1834,'Policy Characteristics'!$C:$C,0))),"",INDEX('Policy Characteristics'!G:G,MATCH($C1834,'Policy Characteristics'!$C:$C,0)))</f>
        <v>0.9</v>
      </c>
      <c r="N1834" s="222">
        <f>IF(ISBLANK(INDEX('Policy Characteristics'!H:H,MATCH($C1834,'Policy Characteristics'!$C:$C,0))),"",INDEX('Policy Characteristics'!H:H,MATCH($C1834,'Policy Characteristics'!$C:$C,0)))</f>
        <v>0.01</v>
      </c>
      <c r="O1834" s="354" t="str">
        <f>IF(ISBLANK(INDEX('Policy Characteristics'!I:I,MATCH($C1834,'Policy Characteristics'!$C:$C,0))),"",INDEX('Policy Characteristics'!I:I,MATCH($C1834,'Policy Characteristics'!$C:$C,0)))</f>
        <v>% of BAU price</v>
      </c>
      <c r="P1834" s="354"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34" s="354" t="str">
        <f>IF(ISBLANK(INDEX('Policy Characteristics'!K:K,MATCH($C1834,'Policy Characteristics'!$C:$C,0))),"",INDEX('Policy Characteristics'!K:K,MATCH($C1834,'Policy Characteristics'!$C:$C,0)))</f>
        <v>fuels.html#fuel-taxes</v>
      </c>
      <c r="R1834" s="354" t="str">
        <f>IF(ISBLANK(INDEX('Policy Characteristics'!L:L,MATCH($C1834,'Policy Characteristics'!$C:$C,0))),"",INDEX('Policy Characteristics'!L:L,MATCH($C1834,'Policy Characteristics'!$C:$C,0)))</f>
        <v>fuel-taxes.html</v>
      </c>
    </row>
    <row r="1835" spans="1:18" s="354" customFormat="1" ht="19.899999999999999" customHeight="1">
      <c r="A1835" s="354" t="str">
        <f>IF(ISBLANK(INDEX('Policy Characteristics'!A:A,MATCH($C1835,'Policy Characteristics'!$C:$C,0))),"",INDEX('Policy Characteristics'!A:A,MATCH($C1835,'Policy Characteristics'!$C:$C,0)))</f>
        <v>Cross-Sector</v>
      </c>
      <c r="B1835" s="366" t="str">
        <f>IF(ISBLANK(INDEX('Policy Characteristics'!B:B,MATCH($C1835,'Policy Characteristics'!$C:$C,0))),"",INDEX('Policy Characteristics'!B:B,MATCH($C1835,'Policy Characteristics'!$C:$C,0)))</f>
        <v>Fuel Taxes or Subsidies</v>
      </c>
      <c r="C1835" s="242" t="str">
        <f t="shared" si="70"/>
        <v>Additional Fuel Tax or Subsidy Rate by Fuel</v>
      </c>
      <c r="D1835" s="348" t="s">
        <v>912</v>
      </c>
      <c r="E1835" s="253" t="s">
        <v>957</v>
      </c>
      <c r="F1835" s="348" t="s">
        <v>913</v>
      </c>
      <c r="G1835" s="253" t="s">
        <v>958</v>
      </c>
      <c r="H1835" s="18">
        <v>2405</v>
      </c>
      <c r="I1835" s="367" t="s">
        <v>680</v>
      </c>
      <c r="J1835" s="368" t="str">
        <f>IF(ISBLANK(INDEX('Policy Characteristics'!D:D,MATCH($C1835,'Policy Characteristics'!$C:$C,0))),"",INDEX('Policy Characteristics'!D:D,MATCH($C1835,'Policy Characteristics'!$C:$C,0)))</f>
        <v>Fuel Taxes or Subsidies</v>
      </c>
      <c r="K1835" s="354" t="str">
        <f>IF(ISBLANK(INDEX('Policy Characteristics'!E:E,MATCH($C1835,'Policy Characteristics'!$C:$C,0))),"",INDEX('Policy Characteristics'!E:E,MATCH($C1835,'Policy Characteristics'!$C:$C,0)))</f>
        <v>cross fuel tax</v>
      </c>
      <c r="L1835" s="222">
        <f>IF(ISBLANK(INDEX('Policy Characteristics'!F:F,MATCH($C1835,'Policy Characteristics'!$C:$C,0))),"",INDEX('Policy Characteristics'!F:F,MATCH($C1835,'Policy Characteristics'!$C:$C,0)))</f>
        <v>-0.9</v>
      </c>
      <c r="M1835" s="222">
        <f>IF(ISBLANK(INDEX('Policy Characteristics'!G:G,MATCH($C1835,'Policy Characteristics'!$C:$C,0))),"",INDEX('Policy Characteristics'!G:G,MATCH($C1835,'Policy Characteristics'!$C:$C,0)))</f>
        <v>0.9</v>
      </c>
      <c r="N1835" s="222">
        <f>IF(ISBLANK(INDEX('Policy Characteristics'!H:H,MATCH($C1835,'Policy Characteristics'!$C:$C,0))),"",INDEX('Policy Characteristics'!H:H,MATCH($C1835,'Policy Characteristics'!$C:$C,0)))</f>
        <v>0.01</v>
      </c>
      <c r="O1835" s="354" t="str">
        <f>IF(ISBLANK(INDEX('Policy Characteristics'!I:I,MATCH($C1835,'Policy Characteristics'!$C:$C,0))),"",INDEX('Policy Characteristics'!I:I,MATCH($C1835,'Policy Characteristics'!$C:$C,0)))</f>
        <v>% of BAU price</v>
      </c>
      <c r="P1835" s="354"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35" s="354" t="str">
        <f>IF(ISBLANK(INDEX('Policy Characteristics'!K:K,MATCH($C1835,'Policy Characteristics'!$C:$C,0))),"",INDEX('Policy Characteristics'!K:K,MATCH($C1835,'Policy Characteristics'!$C:$C,0)))</f>
        <v>fuels.html#fuel-taxes</v>
      </c>
      <c r="R1835" s="354" t="str">
        <f>IF(ISBLANK(INDEX('Policy Characteristics'!L:L,MATCH($C1835,'Policy Characteristics'!$C:$C,0))),"",INDEX('Policy Characteristics'!L:L,MATCH($C1835,'Policy Characteristics'!$C:$C,0)))</f>
        <v>fuel-taxes.html</v>
      </c>
    </row>
    <row r="1836" spans="1:18" s="354" customFormat="1" ht="19.899999999999999" customHeight="1">
      <c r="A1836" s="354" t="str">
        <f>IF(ISBLANK(INDEX('Policy Characteristics'!A:A,MATCH($C1836,'Policy Characteristics'!$C:$C,0))),"",INDEX('Policy Characteristics'!A:A,MATCH($C1836,'Policy Characteristics'!$C:$C,0)))</f>
        <v>Cross-Sector</v>
      </c>
      <c r="B1836" s="366" t="str">
        <f>IF(ISBLANK(INDEX('Policy Characteristics'!B:B,MATCH($C1836,'Policy Characteristics'!$C:$C,0))),"",INDEX('Policy Characteristics'!B:B,MATCH($C1836,'Policy Characteristics'!$C:$C,0)))</f>
        <v>Fuel Taxes or Subsidies</v>
      </c>
      <c r="C1836" s="242" t="str">
        <f t="shared" si="70"/>
        <v>Additional Fuel Tax or Subsidy Rate by Fuel</v>
      </c>
      <c r="D1836" s="348" t="s">
        <v>944</v>
      </c>
      <c r="E1836" s="253" t="s">
        <v>957</v>
      </c>
      <c r="F1836" s="348" t="s">
        <v>945</v>
      </c>
      <c r="G1836" s="253" t="s">
        <v>958</v>
      </c>
      <c r="H1836" s="18">
        <v>2406</v>
      </c>
      <c r="I1836" s="367" t="s">
        <v>680</v>
      </c>
      <c r="J1836" s="368" t="str">
        <f>IF(ISBLANK(INDEX('Policy Characteristics'!D:D,MATCH($C1836,'Policy Characteristics'!$C:$C,0))),"",INDEX('Policy Characteristics'!D:D,MATCH($C1836,'Policy Characteristics'!$C:$C,0)))</f>
        <v>Fuel Taxes or Subsidies</v>
      </c>
      <c r="K1836" s="354" t="str">
        <f>IF(ISBLANK(INDEX('Policy Characteristics'!E:E,MATCH($C1836,'Policy Characteristics'!$C:$C,0))),"",INDEX('Policy Characteristics'!E:E,MATCH($C1836,'Policy Characteristics'!$C:$C,0)))</f>
        <v>cross fuel tax</v>
      </c>
      <c r="L1836" s="222">
        <f>IF(ISBLANK(INDEX('Policy Characteristics'!F:F,MATCH($C1836,'Policy Characteristics'!$C:$C,0))),"",INDEX('Policy Characteristics'!F:F,MATCH($C1836,'Policy Characteristics'!$C:$C,0)))</f>
        <v>-0.9</v>
      </c>
      <c r="M1836" s="222">
        <f>IF(ISBLANK(INDEX('Policy Characteristics'!G:G,MATCH($C1836,'Policy Characteristics'!$C:$C,0))),"",INDEX('Policy Characteristics'!G:G,MATCH($C1836,'Policy Characteristics'!$C:$C,0)))</f>
        <v>0.9</v>
      </c>
      <c r="N1836" s="222">
        <f>IF(ISBLANK(INDEX('Policy Characteristics'!H:H,MATCH($C1836,'Policy Characteristics'!$C:$C,0))),"",INDEX('Policy Characteristics'!H:H,MATCH($C1836,'Policy Characteristics'!$C:$C,0)))</f>
        <v>0.01</v>
      </c>
      <c r="O1836" s="354" t="str">
        <f>IF(ISBLANK(INDEX('Policy Characteristics'!I:I,MATCH($C1836,'Policy Characteristics'!$C:$C,0))),"",INDEX('Policy Characteristics'!I:I,MATCH($C1836,'Policy Characteristics'!$C:$C,0)))</f>
        <v>% of BAU price</v>
      </c>
      <c r="P1836" s="354"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36" s="354" t="str">
        <f>IF(ISBLANK(INDEX('Policy Characteristics'!K:K,MATCH($C1836,'Policy Characteristics'!$C:$C,0))),"",INDEX('Policy Characteristics'!K:K,MATCH($C1836,'Policy Characteristics'!$C:$C,0)))</f>
        <v>fuels.html#fuel-taxes</v>
      </c>
      <c r="R1836" s="354" t="str">
        <f>IF(ISBLANK(INDEX('Policy Characteristics'!L:L,MATCH($C1836,'Policy Characteristics'!$C:$C,0))),"",INDEX('Policy Characteristics'!L:L,MATCH($C1836,'Policy Characteristics'!$C:$C,0)))</f>
        <v>fuel-taxes.html</v>
      </c>
    </row>
    <row r="1837" spans="1:18" s="354" customFormat="1" ht="19.899999999999999" customHeight="1">
      <c r="A1837" s="354" t="str">
        <f>IF(ISBLANK(INDEX('Policy Characteristics'!A:A,MATCH($C1837,'Policy Characteristics'!$C:$C,0))),"",INDEX('Policy Characteristics'!A:A,MATCH($C1837,'Policy Characteristics'!$C:$C,0)))</f>
        <v>Cross-Sector</v>
      </c>
      <c r="B1837" s="366" t="str">
        <f>IF(ISBLANK(INDEX('Policy Characteristics'!B:B,MATCH($C1837,'Policy Characteristics'!$C:$C,0))),"",INDEX('Policy Characteristics'!B:B,MATCH($C1837,'Policy Characteristics'!$C:$C,0)))</f>
        <v>Fuel Taxes or Subsidies</v>
      </c>
      <c r="C1837" s="242" t="str">
        <f t="shared" si="70"/>
        <v>Additional Fuel Tax or Subsidy Rate by Fuel</v>
      </c>
      <c r="D1837" s="348" t="s">
        <v>946</v>
      </c>
      <c r="E1837" s="253" t="s">
        <v>957</v>
      </c>
      <c r="F1837" s="348" t="s">
        <v>947</v>
      </c>
      <c r="G1837" s="253" t="s">
        <v>958</v>
      </c>
      <c r="H1837" s="18">
        <v>2407</v>
      </c>
      <c r="I1837" s="367" t="s">
        <v>680</v>
      </c>
      <c r="J1837" s="368" t="str">
        <f>IF(ISBLANK(INDEX('Policy Characteristics'!D:D,MATCH($C1837,'Policy Characteristics'!$C:$C,0))),"",INDEX('Policy Characteristics'!D:D,MATCH($C1837,'Policy Characteristics'!$C:$C,0)))</f>
        <v>Fuel Taxes or Subsidies</v>
      </c>
      <c r="K1837" s="354" t="str">
        <f>IF(ISBLANK(INDEX('Policy Characteristics'!E:E,MATCH($C1837,'Policy Characteristics'!$C:$C,0))),"",INDEX('Policy Characteristics'!E:E,MATCH($C1837,'Policy Characteristics'!$C:$C,0)))</f>
        <v>cross fuel tax</v>
      </c>
      <c r="L1837" s="222">
        <f>IF(ISBLANK(INDEX('Policy Characteristics'!F:F,MATCH($C1837,'Policy Characteristics'!$C:$C,0))),"",INDEX('Policy Characteristics'!F:F,MATCH($C1837,'Policy Characteristics'!$C:$C,0)))</f>
        <v>-0.9</v>
      </c>
      <c r="M1837" s="222">
        <f>IF(ISBLANK(INDEX('Policy Characteristics'!G:G,MATCH($C1837,'Policy Characteristics'!$C:$C,0))),"",INDEX('Policy Characteristics'!G:G,MATCH($C1837,'Policy Characteristics'!$C:$C,0)))</f>
        <v>0.9</v>
      </c>
      <c r="N1837" s="222">
        <f>IF(ISBLANK(INDEX('Policy Characteristics'!H:H,MATCH($C1837,'Policy Characteristics'!$C:$C,0))),"",INDEX('Policy Characteristics'!H:H,MATCH($C1837,'Policy Characteristics'!$C:$C,0)))</f>
        <v>0.01</v>
      </c>
      <c r="O1837" s="354" t="str">
        <f>IF(ISBLANK(INDEX('Policy Characteristics'!I:I,MATCH($C1837,'Policy Characteristics'!$C:$C,0))),"",INDEX('Policy Characteristics'!I:I,MATCH($C1837,'Policy Characteristics'!$C:$C,0)))</f>
        <v>% of BAU price</v>
      </c>
      <c r="P1837" s="354"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37" s="354" t="str">
        <f>IF(ISBLANK(INDEX('Policy Characteristics'!K:K,MATCH($C1837,'Policy Characteristics'!$C:$C,0))),"",INDEX('Policy Characteristics'!K:K,MATCH($C1837,'Policy Characteristics'!$C:$C,0)))</f>
        <v>fuels.html#fuel-taxes</v>
      </c>
      <c r="R1837" s="354" t="str">
        <f>IF(ISBLANK(INDEX('Policy Characteristics'!L:L,MATCH($C1837,'Policy Characteristics'!$C:$C,0))),"",INDEX('Policy Characteristics'!L:L,MATCH($C1837,'Policy Characteristics'!$C:$C,0)))</f>
        <v>fuel-taxes.html</v>
      </c>
    </row>
    <row r="1838" spans="1:18" ht="19.899999999999999" customHeight="1">
      <c r="A1838" s="354" t="str">
        <f>IF(ISBLANK(INDEX('Policy Characteristics'!A:A,MATCH($C1838,'Policy Characteristics'!$C:$C,0))),"",INDEX('Policy Characteristics'!A:A,MATCH($C1838,'Policy Characteristics'!$C:$C,0)))</f>
        <v>Cross-Sector</v>
      </c>
      <c r="B1838" s="366" t="str">
        <f>IF(ISBLANK(INDEX('Policy Characteristics'!B:B,MATCH($C1838,'Policy Characteristics'!$C:$C,0))),"",INDEX('Policy Characteristics'!B:B,MATCH($C1838,'Policy Characteristics'!$C:$C,0)))</f>
        <v>Fuel Taxes or Subsidies</v>
      </c>
      <c r="C1838" s="242" t="str">
        <f t="shared" si="70"/>
        <v>Additional Fuel Tax or Subsidy Rate by Fuel</v>
      </c>
      <c r="D1838" s="348" t="s">
        <v>914</v>
      </c>
      <c r="E1838" s="253" t="s">
        <v>957</v>
      </c>
      <c r="F1838" s="348" t="s">
        <v>915</v>
      </c>
      <c r="G1838" s="253" t="s">
        <v>958</v>
      </c>
      <c r="H1838" s="18">
        <v>2408</v>
      </c>
      <c r="I1838" s="367" t="s">
        <v>680</v>
      </c>
      <c r="J1838" s="368" t="str">
        <f>IF(ISBLANK(INDEX('Policy Characteristics'!D:D,MATCH($C1838,'Policy Characteristics'!$C:$C,0))),"",INDEX('Policy Characteristics'!D:D,MATCH($C1838,'Policy Characteristics'!$C:$C,0)))</f>
        <v>Fuel Taxes or Subsidies</v>
      </c>
      <c r="K1838" s="354" t="str">
        <f>IF(ISBLANK(INDEX('Policy Characteristics'!E:E,MATCH($C1838,'Policy Characteristics'!$C:$C,0))),"",INDEX('Policy Characteristics'!E:E,MATCH($C1838,'Policy Characteristics'!$C:$C,0)))</f>
        <v>cross fuel tax</v>
      </c>
      <c r="L1838" s="222">
        <f>IF(ISBLANK(INDEX('Policy Characteristics'!F:F,MATCH($C1838,'Policy Characteristics'!$C:$C,0))),"",INDEX('Policy Characteristics'!F:F,MATCH($C1838,'Policy Characteristics'!$C:$C,0)))</f>
        <v>-0.9</v>
      </c>
      <c r="M1838" s="222">
        <f>IF(ISBLANK(INDEX('Policy Characteristics'!G:G,MATCH($C1838,'Policy Characteristics'!$C:$C,0))),"",INDEX('Policy Characteristics'!G:G,MATCH($C1838,'Policy Characteristics'!$C:$C,0)))</f>
        <v>0.9</v>
      </c>
      <c r="N1838" s="222">
        <f>IF(ISBLANK(INDEX('Policy Characteristics'!H:H,MATCH($C1838,'Policy Characteristics'!$C:$C,0))),"",INDEX('Policy Characteristics'!H:H,MATCH($C1838,'Policy Characteristics'!$C:$C,0)))</f>
        <v>0.01</v>
      </c>
      <c r="O1838" s="354" t="str">
        <f>IF(ISBLANK(INDEX('Policy Characteristics'!I:I,MATCH($C1838,'Policy Characteristics'!$C:$C,0))),"",INDEX('Policy Characteristics'!I:I,MATCH($C1838,'Policy Characteristics'!$C:$C,0)))</f>
        <v>% of BAU price</v>
      </c>
      <c r="P1838" s="354"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38" s="354" t="str">
        <f>IF(ISBLANK(INDEX('Policy Characteristics'!K:K,MATCH($C1838,'Policy Characteristics'!$C:$C,0))),"",INDEX('Policy Characteristics'!K:K,MATCH($C1838,'Policy Characteristics'!$C:$C,0)))</f>
        <v>fuels.html#fuel-taxes</v>
      </c>
      <c r="R1838" s="354" t="str">
        <f>IF(ISBLANK(INDEX('Policy Characteristics'!L:L,MATCH($C1838,'Policy Characteristics'!$C:$C,0))),"",INDEX('Policy Characteristics'!L:L,MATCH($C1838,'Policy Characteristics'!$C:$C,0)))</f>
        <v>fuel-taxes.html</v>
      </c>
    </row>
    <row r="1839" spans="1:18" ht="19.899999999999999" customHeight="1">
      <c r="A1839" s="354" t="str">
        <f>IF(ISBLANK(INDEX('Policy Characteristics'!A:A,MATCH($C1839,'Policy Characteristics'!$C:$C,0))),"",INDEX('Policy Characteristics'!A:A,MATCH($C1839,'Policy Characteristics'!$C:$C,0)))</f>
        <v>Cross-Sector</v>
      </c>
      <c r="B1839" s="366" t="str">
        <f>IF(ISBLANK(INDEX('Policy Characteristics'!B:B,MATCH($C1839,'Policy Characteristics'!$C:$C,0))),"",INDEX('Policy Characteristics'!B:B,MATCH($C1839,'Policy Characteristics'!$C:$C,0)))</f>
        <v>Fuel Taxes or Subsidies</v>
      </c>
      <c r="C1839" s="242" t="str">
        <f t="shared" si="70"/>
        <v>Additional Fuel Tax or Subsidy Rate by Fuel</v>
      </c>
      <c r="D1839" s="348" t="s">
        <v>948</v>
      </c>
      <c r="E1839" s="253" t="s">
        <v>957</v>
      </c>
      <c r="F1839" s="348" t="s">
        <v>949</v>
      </c>
      <c r="G1839" s="253" t="s">
        <v>958</v>
      </c>
      <c r="H1839" s="18">
        <v>2409</v>
      </c>
      <c r="I1839" s="367" t="s">
        <v>680</v>
      </c>
      <c r="J1839" s="368" t="str">
        <f>IF(ISBLANK(INDEX('Policy Characteristics'!D:D,MATCH($C1839,'Policy Characteristics'!$C:$C,0))),"",INDEX('Policy Characteristics'!D:D,MATCH($C1839,'Policy Characteristics'!$C:$C,0)))</f>
        <v>Fuel Taxes or Subsidies</v>
      </c>
      <c r="K1839" s="354" t="str">
        <f>IF(ISBLANK(INDEX('Policy Characteristics'!E:E,MATCH($C1839,'Policy Characteristics'!$C:$C,0))),"",INDEX('Policy Characteristics'!E:E,MATCH($C1839,'Policy Characteristics'!$C:$C,0)))</f>
        <v>cross fuel tax</v>
      </c>
      <c r="L1839" s="222">
        <f>IF(ISBLANK(INDEX('Policy Characteristics'!F:F,MATCH($C1839,'Policy Characteristics'!$C:$C,0))),"",INDEX('Policy Characteristics'!F:F,MATCH($C1839,'Policy Characteristics'!$C:$C,0)))</f>
        <v>-0.9</v>
      </c>
      <c r="M1839" s="222">
        <f>IF(ISBLANK(INDEX('Policy Characteristics'!G:G,MATCH($C1839,'Policy Characteristics'!$C:$C,0))),"",INDEX('Policy Characteristics'!G:G,MATCH($C1839,'Policy Characteristics'!$C:$C,0)))</f>
        <v>0.9</v>
      </c>
      <c r="N1839" s="222">
        <f>IF(ISBLANK(INDEX('Policy Characteristics'!H:H,MATCH($C1839,'Policy Characteristics'!$C:$C,0))),"",INDEX('Policy Characteristics'!H:H,MATCH($C1839,'Policy Characteristics'!$C:$C,0)))</f>
        <v>0.01</v>
      </c>
      <c r="O1839" s="354" t="str">
        <f>IF(ISBLANK(INDEX('Policy Characteristics'!I:I,MATCH($C1839,'Policy Characteristics'!$C:$C,0))),"",INDEX('Policy Characteristics'!I:I,MATCH($C1839,'Policy Characteristics'!$C:$C,0)))</f>
        <v>% of BAU price</v>
      </c>
      <c r="P1839" s="354"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39" s="354" t="str">
        <f>IF(ISBLANK(INDEX('Policy Characteristics'!K:K,MATCH($C1839,'Policy Characteristics'!$C:$C,0))),"",INDEX('Policy Characteristics'!K:K,MATCH($C1839,'Policy Characteristics'!$C:$C,0)))</f>
        <v>fuels.html#fuel-taxes</v>
      </c>
      <c r="R1839" s="354" t="str">
        <f>IF(ISBLANK(INDEX('Policy Characteristics'!L:L,MATCH($C1839,'Policy Characteristics'!$C:$C,0))),"",INDEX('Policy Characteristics'!L:L,MATCH($C1839,'Policy Characteristics'!$C:$C,0)))</f>
        <v>fuel-taxes.html</v>
      </c>
    </row>
    <row r="1840" spans="1:18" ht="19.899999999999999" customHeight="1">
      <c r="A1840" s="354" t="str">
        <f>IF(ISBLANK(INDEX('Policy Characteristics'!A:A,MATCH($C1840,'Policy Characteristics'!$C:$C,0))),"",INDEX('Policy Characteristics'!A:A,MATCH($C1840,'Policy Characteristics'!$C:$C,0)))</f>
        <v>Cross-Sector</v>
      </c>
      <c r="B1840" s="366" t="str">
        <f>IF(ISBLANK(INDEX('Policy Characteristics'!B:B,MATCH($C1840,'Policy Characteristics'!$C:$C,0))),"",INDEX('Policy Characteristics'!B:B,MATCH($C1840,'Policy Characteristics'!$C:$C,0)))</f>
        <v>Fuel Taxes or Subsidies</v>
      </c>
      <c r="C1840" s="242" t="str">
        <f t="shared" si="70"/>
        <v>Additional Fuel Tax or Subsidy Rate by Fuel</v>
      </c>
      <c r="D1840" s="348" t="s">
        <v>916</v>
      </c>
      <c r="E1840" s="253" t="s">
        <v>957</v>
      </c>
      <c r="F1840" s="348" t="s">
        <v>761</v>
      </c>
      <c r="G1840" s="253" t="s">
        <v>958</v>
      </c>
      <c r="H1840" s="18">
        <v>2410</v>
      </c>
      <c r="I1840" s="367" t="s">
        <v>680</v>
      </c>
      <c r="J1840" s="368" t="str">
        <f>IF(ISBLANK(INDEX('Policy Characteristics'!D:D,MATCH($C1840,'Policy Characteristics'!$C:$C,0))),"",INDEX('Policy Characteristics'!D:D,MATCH($C1840,'Policy Characteristics'!$C:$C,0)))</f>
        <v>Fuel Taxes or Subsidies</v>
      </c>
      <c r="K1840" s="354" t="str">
        <f>IF(ISBLANK(INDEX('Policy Characteristics'!E:E,MATCH($C1840,'Policy Characteristics'!$C:$C,0))),"",INDEX('Policy Characteristics'!E:E,MATCH($C1840,'Policy Characteristics'!$C:$C,0)))</f>
        <v>cross fuel tax</v>
      </c>
      <c r="L1840" s="222">
        <f>IF(ISBLANK(INDEX('Policy Characteristics'!F:F,MATCH($C1840,'Policy Characteristics'!$C:$C,0))),"",INDEX('Policy Characteristics'!F:F,MATCH($C1840,'Policy Characteristics'!$C:$C,0)))</f>
        <v>-0.9</v>
      </c>
      <c r="M1840" s="222">
        <f>IF(ISBLANK(INDEX('Policy Characteristics'!G:G,MATCH($C1840,'Policy Characteristics'!$C:$C,0))),"",INDEX('Policy Characteristics'!G:G,MATCH($C1840,'Policy Characteristics'!$C:$C,0)))</f>
        <v>0.9</v>
      </c>
      <c r="N1840" s="222">
        <f>IF(ISBLANK(INDEX('Policy Characteristics'!H:H,MATCH($C1840,'Policy Characteristics'!$C:$C,0))),"",INDEX('Policy Characteristics'!H:H,MATCH($C1840,'Policy Characteristics'!$C:$C,0)))</f>
        <v>0.01</v>
      </c>
      <c r="O1840" s="354" t="str">
        <f>IF(ISBLANK(INDEX('Policy Characteristics'!I:I,MATCH($C1840,'Policy Characteristics'!$C:$C,0))),"",INDEX('Policy Characteristics'!I:I,MATCH($C1840,'Policy Characteristics'!$C:$C,0)))</f>
        <v>% of BAU price</v>
      </c>
      <c r="P1840" s="354"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40" s="354" t="str">
        <f>IF(ISBLANK(INDEX('Policy Characteristics'!K:K,MATCH($C1840,'Policy Characteristics'!$C:$C,0))),"",INDEX('Policy Characteristics'!K:K,MATCH($C1840,'Policy Characteristics'!$C:$C,0)))</f>
        <v>fuels.html#fuel-taxes</v>
      </c>
      <c r="R1840" s="354" t="str">
        <f>IF(ISBLANK(INDEX('Policy Characteristics'!L:L,MATCH($C1840,'Policy Characteristics'!$C:$C,0))),"",INDEX('Policy Characteristics'!L:L,MATCH($C1840,'Policy Characteristics'!$C:$C,0)))</f>
        <v>fuel-taxes.html</v>
      </c>
    </row>
    <row r="1841" spans="1:18" ht="19.899999999999999" customHeight="1">
      <c r="A1841" s="354" t="str">
        <f>IF(ISBLANK(INDEX('Policy Characteristics'!A:A,MATCH($C1841,'Policy Characteristics'!$C:$C,0))),"",INDEX('Policy Characteristics'!A:A,MATCH($C1841,'Policy Characteristics'!$C:$C,0)))</f>
        <v>Cross-Sector</v>
      </c>
      <c r="B1841" s="366" t="str">
        <f>IF(ISBLANK(INDEX('Policy Characteristics'!B:B,MATCH($C1841,'Policy Characteristics'!$C:$C,0))),"",INDEX('Policy Characteristics'!B:B,MATCH($C1841,'Policy Characteristics'!$C:$C,0)))</f>
        <v>Fuel Taxes or Subsidies</v>
      </c>
      <c r="C1841" s="242" t="str">
        <f t="shared" si="70"/>
        <v>Additional Fuel Tax or Subsidy Rate by Fuel</v>
      </c>
      <c r="D1841" s="348" t="s">
        <v>917</v>
      </c>
      <c r="E1841" s="253" t="s">
        <v>957</v>
      </c>
      <c r="F1841" s="348" t="s">
        <v>765</v>
      </c>
      <c r="G1841" s="253" t="s">
        <v>958</v>
      </c>
      <c r="H1841" s="18">
        <v>2411</v>
      </c>
      <c r="I1841" s="367" t="s">
        <v>680</v>
      </c>
      <c r="J1841" s="368" t="str">
        <f>IF(ISBLANK(INDEX('Policy Characteristics'!D:D,MATCH($C1841,'Policy Characteristics'!$C:$C,0))),"",INDEX('Policy Characteristics'!D:D,MATCH($C1841,'Policy Characteristics'!$C:$C,0)))</f>
        <v>Fuel Taxes or Subsidies</v>
      </c>
      <c r="K1841" s="354" t="str">
        <f>IF(ISBLANK(INDEX('Policy Characteristics'!E:E,MATCH($C1841,'Policy Characteristics'!$C:$C,0))),"",INDEX('Policy Characteristics'!E:E,MATCH($C1841,'Policy Characteristics'!$C:$C,0)))</f>
        <v>cross fuel tax</v>
      </c>
      <c r="L1841" s="222">
        <f>IF(ISBLANK(INDEX('Policy Characteristics'!F:F,MATCH($C1841,'Policy Characteristics'!$C:$C,0))),"",INDEX('Policy Characteristics'!F:F,MATCH($C1841,'Policy Characteristics'!$C:$C,0)))</f>
        <v>-0.9</v>
      </c>
      <c r="M1841" s="222">
        <f>IF(ISBLANK(INDEX('Policy Characteristics'!G:G,MATCH($C1841,'Policy Characteristics'!$C:$C,0))),"",INDEX('Policy Characteristics'!G:G,MATCH($C1841,'Policy Characteristics'!$C:$C,0)))</f>
        <v>0.9</v>
      </c>
      <c r="N1841" s="222">
        <f>IF(ISBLANK(INDEX('Policy Characteristics'!H:H,MATCH($C1841,'Policy Characteristics'!$C:$C,0))),"",INDEX('Policy Characteristics'!H:H,MATCH($C1841,'Policy Characteristics'!$C:$C,0)))</f>
        <v>0.01</v>
      </c>
      <c r="O1841" s="354" t="str">
        <f>IF(ISBLANK(INDEX('Policy Characteristics'!I:I,MATCH($C1841,'Policy Characteristics'!$C:$C,0))),"",INDEX('Policy Characteristics'!I:I,MATCH($C1841,'Policy Characteristics'!$C:$C,0)))</f>
        <v>% of BAU price</v>
      </c>
      <c r="P1841" s="354"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41" s="354" t="str">
        <f>IF(ISBLANK(INDEX('Policy Characteristics'!K:K,MATCH($C1841,'Policy Characteristics'!$C:$C,0))),"",INDEX('Policy Characteristics'!K:K,MATCH($C1841,'Policy Characteristics'!$C:$C,0)))</f>
        <v>fuels.html#fuel-taxes</v>
      </c>
      <c r="R1841" s="354" t="str">
        <f>IF(ISBLANK(INDEX('Policy Characteristics'!L:L,MATCH($C1841,'Policy Characteristics'!$C:$C,0))),"",INDEX('Policy Characteristics'!L:L,MATCH($C1841,'Policy Characteristics'!$C:$C,0)))</f>
        <v>fuel-taxes.html</v>
      </c>
    </row>
    <row r="1842" spans="1:18" ht="19.899999999999999" customHeight="1">
      <c r="A1842" s="354" t="str">
        <f>IF(ISBLANK(INDEX('Policy Characteristics'!A:A,MATCH($C1842,'Policy Characteristics'!$C:$C,0))),"",INDEX('Policy Characteristics'!A:A,MATCH($C1842,'Policy Characteristics'!$C:$C,0)))</f>
        <v>Cross-Sector</v>
      </c>
      <c r="B1842" s="366" t="str">
        <f>IF(ISBLANK(INDEX('Policy Characteristics'!B:B,MATCH($C1842,'Policy Characteristics'!$C:$C,0))),"",INDEX('Policy Characteristics'!B:B,MATCH($C1842,'Policy Characteristics'!$C:$C,0)))</f>
        <v>Fuel Taxes or Subsidies</v>
      </c>
      <c r="C1842" s="242" t="str">
        <f t="shared" si="70"/>
        <v>Additional Fuel Tax or Subsidy Rate by Fuel</v>
      </c>
      <c r="D1842" s="348" t="s">
        <v>918</v>
      </c>
      <c r="E1842" s="253" t="s">
        <v>957</v>
      </c>
      <c r="F1842" s="348" t="s">
        <v>919</v>
      </c>
      <c r="G1842" s="253" t="s">
        <v>958</v>
      </c>
      <c r="H1842" s="18">
        <v>2412</v>
      </c>
      <c r="I1842" s="367" t="s">
        <v>680</v>
      </c>
      <c r="J1842" s="368" t="str">
        <f>IF(ISBLANK(INDEX('Policy Characteristics'!D:D,MATCH($C1842,'Policy Characteristics'!$C:$C,0))),"",INDEX('Policy Characteristics'!D:D,MATCH($C1842,'Policy Characteristics'!$C:$C,0)))</f>
        <v>Fuel Taxes or Subsidies</v>
      </c>
      <c r="K1842" s="354" t="str">
        <f>IF(ISBLANK(INDEX('Policy Characteristics'!E:E,MATCH($C1842,'Policy Characteristics'!$C:$C,0))),"",INDEX('Policy Characteristics'!E:E,MATCH($C1842,'Policy Characteristics'!$C:$C,0)))</f>
        <v>cross fuel tax</v>
      </c>
      <c r="L1842" s="222">
        <f>IF(ISBLANK(INDEX('Policy Characteristics'!F:F,MATCH($C1842,'Policy Characteristics'!$C:$C,0))),"",INDEX('Policy Characteristics'!F:F,MATCH($C1842,'Policy Characteristics'!$C:$C,0)))</f>
        <v>-0.9</v>
      </c>
      <c r="M1842" s="222">
        <f>IF(ISBLANK(INDEX('Policy Characteristics'!G:G,MATCH($C1842,'Policy Characteristics'!$C:$C,0))),"",INDEX('Policy Characteristics'!G:G,MATCH($C1842,'Policy Characteristics'!$C:$C,0)))</f>
        <v>0.9</v>
      </c>
      <c r="N1842" s="222">
        <f>IF(ISBLANK(INDEX('Policy Characteristics'!H:H,MATCH($C1842,'Policy Characteristics'!$C:$C,0))),"",INDEX('Policy Characteristics'!H:H,MATCH($C1842,'Policy Characteristics'!$C:$C,0)))</f>
        <v>0.01</v>
      </c>
      <c r="O1842" s="354" t="str">
        <f>IF(ISBLANK(INDEX('Policy Characteristics'!I:I,MATCH($C1842,'Policy Characteristics'!$C:$C,0))),"",INDEX('Policy Characteristics'!I:I,MATCH($C1842,'Policy Characteristics'!$C:$C,0)))</f>
        <v>% of BAU price</v>
      </c>
      <c r="P1842" s="354"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42" s="354" t="str">
        <f>IF(ISBLANK(INDEX('Policy Characteristics'!K:K,MATCH($C1842,'Policy Characteristics'!$C:$C,0))),"",INDEX('Policy Characteristics'!K:K,MATCH($C1842,'Policy Characteristics'!$C:$C,0)))</f>
        <v>fuels.html#fuel-taxes</v>
      </c>
      <c r="R1842" s="354" t="str">
        <f>IF(ISBLANK(INDEX('Policy Characteristics'!L:L,MATCH($C1842,'Policy Characteristics'!$C:$C,0))),"",INDEX('Policy Characteristics'!L:L,MATCH($C1842,'Policy Characteristics'!$C:$C,0)))</f>
        <v>fuel-taxes.html</v>
      </c>
    </row>
    <row r="1843" spans="1:18" ht="19.899999999999999" customHeight="1">
      <c r="A1843" s="354" t="str">
        <f>IF(ISBLANK(INDEX('Policy Characteristics'!A:A,MATCH($C1843,'Policy Characteristics'!$C:$C,0))),"",INDEX('Policy Characteristics'!A:A,MATCH($C1843,'Policy Characteristics'!$C:$C,0)))</f>
        <v>Cross-Sector</v>
      </c>
      <c r="B1843" s="366" t="str">
        <f>IF(ISBLANK(INDEX('Policy Characteristics'!B:B,MATCH($C1843,'Policy Characteristics'!$C:$C,0))),"",INDEX('Policy Characteristics'!B:B,MATCH($C1843,'Policy Characteristics'!$C:$C,0)))</f>
        <v>Fuel Taxes or Subsidies</v>
      </c>
      <c r="C1843" s="242" t="str">
        <f t="shared" si="70"/>
        <v>Additional Fuel Tax or Subsidy Rate by Fuel</v>
      </c>
      <c r="D1843" s="348" t="s">
        <v>920</v>
      </c>
      <c r="E1843" s="253" t="s">
        <v>957</v>
      </c>
      <c r="F1843" s="348" t="s">
        <v>921</v>
      </c>
      <c r="G1843" s="253" t="s">
        <v>958</v>
      </c>
      <c r="H1843" s="18">
        <v>2413</v>
      </c>
      <c r="I1843" s="367" t="s">
        <v>680</v>
      </c>
      <c r="J1843" s="368" t="str">
        <f>IF(ISBLANK(INDEX('Policy Characteristics'!D:D,MATCH($C1843,'Policy Characteristics'!$C:$C,0))),"",INDEX('Policy Characteristics'!D:D,MATCH($C1843,'Policy Characteristics'!$C:$C,0)))</f>
        <v>Fuel Taxes or Subsidies</v>
      </c>
      <c r="K1843" s="354" t="str">
        <f>IF(ISBLANK(INDEX('Policy Characteristics'!E:E,MATCH($C1843,'Policy Characteristics'!$C:$C,0))),"",INDEX('Policy Characteristics'!E:E,MATCH($C1843,'Policy Characteristics'!$C:$C,0)))</f>
        <v>cross fuel tax</v>
      </c>
      <c r="L1843" s="222">
        <f>IF(ISBLANK(INDEX('Policy Characteristics'!F:F,MATCH($C1843,'Policy Characteristics'!$C:$C,0))),"",INDEX('Policy Characteristics'!F:F,MATCH($C1843,'Policy Characteristics'!$C:$C,0)))</f>
        <v>-0.9</v>
      </c>
      <c r="M1843" s="222">
        <f>IF(ISBLANK(INDEX('Policy Characteristics'!G:G,MATCH($C1843,'Policy Characteristics'!$C:$C,0))),"",INDEX('Policy Characteristics'!G:G,MATCH($C1843,'Policy Characteristics'!$C:$C,0)))</f>
        <v>0.9</v>
      </c>
      <c r="N1843" s="222">
        <f>IF(ISBLANK(INDEX('Policy Characteristics'!H:H,MATCH($C1843,'Policy Characteristics'!$C:$C,0))),"",INDEX('Policy Characteristics'!H:H,MATCH($C1843,'Policy Characteristics'!$C:$C,0)))</f>
        <v>0.01</v>
      </c>
      <c r="O1843" s="354" t="str">
        <f>IF(ISBLANK(INDEX('Policy Characteristics'!I:I,MATCH($C1843,'Policy Characteristics'!$C:$C,0))),"",INDEX('Policy Characteristics'!I:I,MATCH($C1843,'Policy Characteristics'!$C:$C,0)))</f>
        <v>% of BAU price</v>
      </c>
      <c r="P1843" s="354"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43" s="354" t="str">
        <f>IF(ISBLANK(INDEX('Policy Characteristics'!K:K,MATCH($C1843,'Policy Characteristics'!$C:$C,0))),"",INDEX('Policy Characteristics'!K:K,MATCH($C1843,'Policy Characteristics'!$C:$C,0)))</f>
        <v>fuels.html#fuel-taxes</v>
      </c>
      <c r="R1843" s="354" t="str">
        <f>IF(ISBLANK(INDEX('Policy Characteristics'!L:L,MATCH($C1843,'Policy Characteristics'!$C:$C,0))),"",INDEX('Policy Characteristics'!L:L,MATCH($C1843,'Policy Characteristics'!$C:$C,0)))</f>
        <v>fuel-taxes.html</v>
      </c>
    </row>
    <row r="1844" spans="1:18" ht="19.899999999999999" customHeight="1">
      <c r="A1844" s="354" t="str">
        <f>IF(ISBLANK(INDEX('Policy Characteristics'!A:A,MATCH($C1844,'Policy Characteristics'!$C:$C,0))),"",INDEX('Policy Characteristics'!A:A,MATCH($C1844,'Policy Characteristics'!$C:$C,0)))</f>
        <v>Cross-Sector</v>
      </c>
      <c r="B1844" s="366" t="str">
        <f>IF(ISBLANK(INDEX('Policy Characteristics'!B:B,MATCH($C1844,'Policy Characteristics'!$C:$C,0))),"",INDEX('Policy Characteristics'!B:B,MATCH($C1844,'Policy Characteristics'!$C:$C,0)))</f>
        <v>Fuel Taxes or Subsidies</v>
      </c>
      <c r="C1844" s="242" t="str">
        <f t="shared" si="70"/>
        <v>Additional Fuel Tax or Subsidy Rate by Fuel</v>
      </c>
      <c r="D1844" s="348" t="s">
        <v>951</v>
      </c>
      <c r="E1844" s="253" t="s">
        <v>957</v>
      </c>
      <c r="F1844" s="348" t="s">
        <v>769</v>
      </c>
      <c r="G1844" s="253" t="s">
        <v>958</v>
      </c>
      <c r="H1844" s="18">
        <v>2414</v>
      </c>
      <c r="I1844" s="367" t="s">
        <v>680</v>
      </c>
      <c r="J1844" s="368" t="str">
        <f>IF(ISBLANK(INDEX('Policy Characteristics'!D:D,MATCH($C1844,'Policy Characteristics'!$C:$C,0))),"",INDEX('Policy Characteristics'!D:D,MATCH($C1844,'Policy Characteristics'!$C:$C,0)))</f>
        <v>Fuel Taxes or Subsidies</v>
      </c>
      <c r="K1844" s="354" t="str">
        <f>IF(ISBLANK(INDEX('Policy Characteristics'!E:E,MATCH($C1844,'Policy Characteristics'!$C:$C,0))),"",INDEX('Policy Characteristics'!E:E,MATCH($C1844,'Policy Characteristics'!$C:$C,0)))</f>
        <v>cross fuel tax</v>
      </c>
      <c r="L1844" s="222">
        <f>IF(ISBLANK(INDEX('Policy Characteristics'!F:F,MATCH($C1844,'Policy Characteristics'!$C:$C,0))),"",INDEX('Policy Characteristics'!F:F,MATCH($C1844,'Policy Characteristics'!$C:$C,0)))</f>
        <v>-0.9</v>
      </c>
      <c r="M1844" s="222">
        <f>IF(ISBLANK(INDEX('Policy Characteristics'!G:G,MATCH($C1844,'Policy Characteristics'!$C:$C,0))),"",INDEX('Policy Characteristics'!G:G,MATCH($C1844,'Policy Characteristics'!$C:$C,0)))</f>
        <v>0.9</v>
      </c>
      <c r="N1844" s="222">
        <f>IF(ISBLANK(INDEX('Policy Characteristics'!H:H,MATCH($C1844,'Policy Characteristics'!$C:$C,0))),"",INDEX('Policy Characteristics'!H:H,MATCH($C1844,'Policy Characteristics'!$C:$C,0)))</f>
        <v>0.01</v>
      </c>
      <c r="O1844" s="354" t="str">
        <f>IF(ISBLANK(INDEX('Policy Characteristics'!I:I,MATCH($C1844,'Policy Characteristics'!$C:$C,0))),"",INDEX('Policy Characteristics'!I:I,MATCH($C1844,'Policy Characteristics'!$C:$C,0)))</f>
        <v>% of BAU price</v>
      </c>
      <c r="P1844" s="354"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44" s="354" t="str">
        <f>IF(ISBLANK(INDEX('Policy Characteristics'!K:K,MATCH($C1844,'Policy Characteristics'!$C:$C,0))),"",INDEX('Policy Characteristics'!K:K,MATCH($C1844,'Policy Characteristics'!$C:$C,0)))</f>
        <v>fuels.html#fuel-taxes</v>
      </c>
      <c r="R1844" s="354" t="str">
        <f>IF(ISBLANK(INDEX('Policy Characteristics'!L:L,MATCH($C1844,'Policy Characteristics'!$C:$C,0))),"",INDEX('Policy Characteristics'!L:L,MATCH($C1844,'Policy Characteristics'!$C:$C,0)))</f>
        <v>fuel-taxes.html</v>
      </c>
    </row>
    <row r="1845" spans="1:18" ht="19.899999999999999" customHeight="1">
      <c r="A1845" s="354" t="str">
        <f>IF(ISBLANK(INDEX('Policy Characteristics'!A:A,MATCH($C1845,'Policy Characteristics'!$C:$C,0))),"",INDEX('Policy Characteristics'!A:A,MATCH($C1845,'Policy Characteristics'!$C:$C,0)))</f>
        <v>Cross-Sector</v>
      </c>
      <c r="B1845" s="366" t="str">
        <f>IF(ISBLANK(INDEX('Policy Characteristics'!B:B,MATCH($C1845,'Policy Characteristics'!$C:$C,0))),"",INDEX('Policy Characteristics'!B:B,MATCH($C1845,'Policy Characteristics'!$C:$C,0)))</f>
        <v>Fuel Taxes or Subsidies</v>
      </c>
      <c r="C1845" s="242" t="str">
        <f t="shared" si="70"/>
        <v>Additional Fuel Tax or Subsidy Rate by Fuel</v>
      </c>
      <c r="D1845" s="348" t="s">
        <v>952</v>
      </c>
      <c r="E1845" s="253" t="s">
        <v>957</v>
      </c>
      <c r="F1845" s="348" t="s">
        <v>953</v>
      </c>
      <c r="G1845" s="253" t="s">
        <v>958</v>
      </c>
      <c r="H1845" s="18">
        <v>2415</v>
      </c>
      <c r="I1845" s="367" t="s">
        <v>680</v>
      </c>
      <c r="J1845" s="368" t="str">
        <f>IF(ISBLANK(INDEX('Policy Characteristics'!D:D,MATCH($C1845,'Policy Characteristics'!$C:$C,0))),"",INDEX('Policy Characteristics'!D:D,MATCH($C1845,'Policy Characteristics'!$C:$C,0)))</f>
        <v>Fuel Taxes or Subsidies</v>
      </c>
      <c r="K1845" s="354" t="str">
        <f>IF(ISBLANK(INDEX('Policy Characteristics'!E:E,MATCH($C1845,'Policy Characteristics'!$C:$C,0))),"",INDEX('Policy Characteristics'!E:E,MATCH($C1845,'Policy Characteristics'!$C:$C,0)))</f>
        <v>cross fuel tax</v>
      </c>
      <c r="L1845" s="222">
        <f>IF(ISBLANK(INDEX('Policy Characteristics'!F:F,MATCH($C1845,'Policy Characteristics'!$C:$C,0))),"",INDEX('Policy Characteristics'!F:F,MATCH($C1845,'Policy Characteristics'!$C:$C,0)))</f>
        <v>-0.9</v>
      </c>
      <c r="M1845" s="222">
        <f>IF(ISBLANK(INDEX('Policy Characteristics'!G:G,MATCH($C1845,'Policy Characteristics'!$C:$C,0))),"",INDEX('Policy Characteristics'!G:G,MATCH($C1845,'Policy Characteristics'!$C:$C,0)))</f>
        <v>0.9</v>
      </c>
      <c r="N1845" s="222">
        <f>IF(ISBLANK(INDEX('Policy Characteristics'!H:H,MATCH($C1845,'Policy Characteristics'!$C:$C,0))),"",INDEX('Policy Characteristics'!H:H,MATCH($C1845,'Policy Characteristics'!$C:$C,0)))</f>
        <v>0.01</v>
      </c>
      <c r="O1845" s="354" t="str">
        <f>IF(ISBLANK(INDEX('Policy Characteristics'!I:I,MATCH($C1845,'Policy Characteristics'!$C:$C,0))),"",INDEX('Policy Characteristics'!I:I,MATCH($C1845,'Policy Characteristics'!$C:$C,0)))</f>
        <v>% of BAU price</v>
      </c>
      <c r="P1845" s="354"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45" s="354" t="str">
        <f>IF(ISBLANK(INDEX('Policy Characteristics'!K:K,MATCH($C1845,'Policy Characteristics'!$C:$C,0))),"",INDEX('Policy Characteristics'!K:K,MATCH($C1845,'Policy Characteristics'!$C:$C,0)))</f>
        <v>fuels.html#fuel-taxes</v>
      </c>
      <c r="R1845" s="354" t="str">
        <f>IF(ISBLANK(INDEX('Policy Characteristics'!L:L,MATCH($C1845,'Policy Characteristics'!$C:$C,0))),"",INDEX('Policy Characteristics'!L:L,MATCH($C1845,'Policy Characteristics'!$C:$C,0)))</f>
        <v>fuel-taxes.html</v>
      </c>
    </row>
    <row r="1846" spans="1:18" s="354" customFormat="1" ht="19.899999999999999" customHeight="1">
      <c r="A1846" s="354" t="str">
        <f>IF(ISBLANK(INDEX('Policy Characteristics'!A:A,MATCH($C1846,'Policy Characteristics'!$C:$C,0))),"",INDEX('Policy Characteristics'!A:A,MATCH($C1846,'Policy Characteristics'!$C:$C,0)))</f>
        <v>Cross-Sector</v>
      </c>
      <c r="B1846" s="366" t="str">
        <f>IF(ISBLANK(INDEX('Policy Characteristics'!B:B,MATCH($C1846,'Policy Characteristics'!$C:$C,0))),"",INDEX('Policy Characteristics'!B:B,MATCH($C1846,'Policy Characteristics'!$C:$C,0)))</f>
        <v>Fuel Taxes or Subsidies</v>
      </c>
      <c r="C1846" s="242" t="str">
        <f t="shared" si="70"/>
        <v>Additional Fuel Tax or Subsidy Rate by Fuel</v>
      </c>
      <c r="D1846" s="253" t="s">
        <v>934</v>
      </c>
      <c r="E1846" s="253" t="s">
        <v>959</v>
      </c>
      <c r="F1846" s="253" t="s">
        <v>935</v>
      </c>
      <c r="G1846" s="253" t="s">
        <v>960</v>
      </c>
      <c r="H1846" s="18">
        <v>2416</v>
      </c>
      <c r="I1846" s="367" t="s">
        <v>670</v>
      </c>
      <c r="J1846" s="368" t="str">
        <f>IF(ISBLANK(INDEX('Policy Characteristics'!D:D,MATCH($C1846,'Policy Characteristics'!$C:$C,0))),"",INDEX('Policy Characteristics'!D:D,MATCH($C1846,'Policy Characteristics'!$C:$C,0)))</f>
        <v>Fuel Taxes or Subsidies</v>
      </c>
      <c r="K1846" s="354" t="str">
        <f>IF(ISBLANK(INDEX('Policy Characteristics'!E:E,MATCH($C1846,'Policy Characteristics'!$C:$C,0))),"",INDEX('Policy Characteristics'!E:E,MATCH($C1846,'Policy Characteristics'!$C:$C,0)))</f>
        <v>cross fuel tax</v>
      </c>
      <c r="L1846" s="222">
        <f>IF(ISBLANK(INDEX('Policy Characteristics'!F:F,MATCH($C1846,'Policy Characteristics'!$C:$C,0))),"",INDEX('Policy Characteristics'!F:F,MATCH($C1846,'Policy Characteristics'!$C:$C,0)))</f>
        <v>-0.9</v>
      </c>
      <c r="M1846" s="222">
        <f>IF(ISBLANK(INDEX('Policy Characteristics'!G:G,MATCH($C1846,'Policy Characteristics'!$C:$C,0))),"",INDEX('Policy Characteristics'!G:G,MATCH($C1846,'Policy Characteristics'!$C:$C,0)))</f>
        <v>0.9</v>
      </c>
      <c r="N1846" s="222">
        <f>IF(ISBLANK(INDEX('Policy Characteristics'!H:H,MATCH($C1846,'Policy Characteristics'!$C:$C,0))),"",INDEX('Policy Characteristics'!H:H,MATCH($C1846,'Policy Characteristics'!$C:$C,0)))</f>
        <v>0.01</v>
      </c>
      <c r="O1846" s="354" t="str">
        <f>IF(ISBLANK(INDEX('Policy Characteristics'!I:I,MATCH($C1846,'Policy Characteristics'!$C:$C,0))),"",INDEX('Policy Characteristics'!I:I,MATCH($C1846,'Policy Characteristics'!$C:$C,0)))</f>
        <v>% of BAU price</v>
      </c>
      <c r="P1846" s="354"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46" s="354" t="str">
        <f>IF(ISBLANK(INDEX('Policy Characteristics'!K:K,MATCH($C1846,'Policy Characteristics'!$C:$C,0))),"",INDEX('Policy Characteristics'!K:K,MATCH($C1846,'Policy Characteristics'!$C:$C,0)))</f>
        <v>fuels.html#fuel-taxes</v>
      </c>
      <c r="R1846" s="354" t="str">
        <f>IF(ISBLANK(INDEX('Policy Characteristics'!L:L,MATCH($C1846,'Policy Characteristics'!$C:$C,0))),"",INDEX('Policy Characteristics'!L:L,MATCH($C1846,'Policy Characteristics'!$C:$C,0)))</f>
        <v>fuel-taxes.html</v>
      </c>
    </row>
    <row r="1847" spans="1:18" s="354" customFormat="1" ht="19.899999999999999" customHeight="1">
      <c r="A1847" s="354" t="str">
        <f>IF(ISBLANK(INDEX('Policy Characteristics'!A:A,MATCH($C1847,'Policy Characteristics'!$C:$C,0))),"",INDEX('Policy Characteristics'!A:A,MATCH($C1847,'Policy Characteristics'!$C:$C,0)))</f>
        <v>Cross-Sector</v>
      </c>
      <c r="B1847" s="366" t="str">
        <f>IF(ISBLANK(INDEX('Policy Characteristics'!B:B,MATCH($C1847,'Policy Characteristics'!$C:$C,0))),"",INDEX('Policy Characteristics'!B:B,MATCH($C1847,'Policy Characteristics'!$C:$C,0)))</f>
        <v>Fuel Taxes or Subsidies</v>
      </c>
      <c r="C1847" s="242" t="str">
        <f t="shared" si="70"/>
        <v>Additional Fuel Tax or Subsidy Rate by Fuel</v>
      </c>
      <c r="D1847" s="348" t="s">
        <v>907</v>
      </c>
      <c r="E1847" s="253" t="s">
        <v>959</v>
      </c>
      <c r="F1847" s="348" t="s">
        <v>737</v>
      </c>
      <c r="G1847" s="253" t="s">
        <v>960</v>
      </c>
      <c r="H1847" s="18">
        <v>2417</v>
      </c>
      <c r="I1847" s="369" t="s">
        <v>680</v>
      </c>
      <c r="J1847" s="368" t="str">
        <f>IF(ISBLANK(INDEX('Policy Characteristics'!D:D,MATCH($C1847,'Policy Characteristics'!$C:$C,0))),"",INDEX('Policy Characteristics'!D:D,MATCH($C1847,'Policy Characteristics'!$C:$C,0)))</f>
        <v>Fuel Taxes or Subsidies</v>
      </c>
      <c r="K1847" s="354" t="str">
        <f>IF(ISBLANK(INDEX('Policy Characteristics'!E:E,MATCH($C1847,'Policy Characteristics'!$C:$C,0))),"",INDEX('Policy Characteristics'!E:E,MATCH($C1847,'Policy Characteristics'!$C:$C,0)))</f>
        <v>cross fuel tax</v>
      </c>
      <c r="L1847" s="222">
        <f>IF(ISBLANK(INDEX('Policy Characteristics'!F:F,MATCH($C1847,'Policy Characteristics'!$C:$C,0))),"",INDEX('Policy Characteristics'!F:F,MATCH($C1847,'Policy Characteristics'!$C:$C,0)))</f>
        <v>-0.9</v>
      </c>
      <c r="M1847" s="222">
        <f>IF(ISBLANK(INDEX('Policy Characteristics'!G:G,MATCH($C1847,'Policy Characteristics'!$C:$C,0))),"",INDEX('Policy Characteristics'!G:G,MATCH($C1847,'Policy Characteristics'!$C:$C,0)))</f>
        <v>0.9</v>
      </c>
      <c r="N1847" s="222">
        <f>IF(ISBLANK(INDEX('Policy Characteristics'!H:H,MATCH($C1847,'Policy Characteristics'!$C:$C,0))),"",INDEX('Policy Characteristics'!H:H,MATCH($C1847,'Policy Characteristics'!$C:$C,0)))</f>
        <v>0.01</v>
      </c>
      <c r="O1847" s="354" t="str">
        <f>IF(ISBLANK(INDEX('Policy Characteristics'!I:I,MATCH($C1847,'Policy Characteristics'!$C:$C,0))),"",INDEX('Policy Characteristics'!I:I,MATCH($C1847,'Policy Characteristics'!$C:$C,0)))</f>
        <v>% of BAU price</v>
      </c>
      <c r="P1847" s="354"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47" s="354" t="str">
        <f>IF(ISBLANK(INDEX('Policy Characteristics'!K:K,MATCH($C1847,'Policy Characteristics'!$C:$C,0))),"",INDEX('Policy Characteristics'!K:K,MATCH($C1847,'Policy Characteristics'!$C:$C,0)))</f>
        <v>fuels.html#fuel-taxes</v>
      </c>
      <c r="R1847" s="354" t="str">
        <f>IF(ISBLANK(INDEX('Policy Characteristics'!L:L,MATCH($C1847,'Policy Characteristics'!$C:$C,0))),"",INDEX('Policy Characteristics'!L:L,MATCH($C1847,'Policy Characteristics'!$C:$C,0)))</f>
        <v>fuel-taxes.html</v>
      </c>
    </row>
    <row r="1848" spans="1:18" s="354" customFormat="1" ht="19.899999999999999" customHeight="1">
      <c r="A1848" s="354" t="str">
        <f>IF(ISBLANK(INDEX('Policy Characteristics'!A:A,MATCH($C1848,'Policy Characteristics'!$C:$C,0))),"",INDEX('Policy Characteristics'!A:A,MATCH($C1848,'Policy Characteristics'!$C:$C,0)))</f>
        <v>Cross-Sector</v>
      </c>
      <c r="B1848" s="366" t="str">
        <f>IF(ISBLANK(INDEX('Policy Characteristics'!B:B,MATCH($C1848,'Policy Characteristics'!$C:$C,0))),"",INDEX('Policy Characteristics'!B:B,MATCH($C1848,'Policy Characteristics'!$C:$C,0)))</f>
        <v>Fuel Taxes or Subsidies</v>
      </c>
      <c r="C1848" s="242" t="str">
        <f t="shared" si="70"/>
        <v>Additional Fuel Tax or Subsidy Rate by Fuel</v>
      </c>
      <c r="D1848" s="348" t="s">
        <v>908</v>
      </c>
      <c r="E1848" s="253" t="s">
        <v>959</v>
      </c>
      <c r="F1848" s="348" t="s">
        <v>909</v>
      </c>
      <c r="G1848" s="253" t="s">
        <v>960</v>
      </c>
      <c r="H1848" s="18">
        <v>2418</v>
      </c>
      <c r="I1848" s="369" t="s">
        <v>680</v>
      </c>
      <c r="J1848" s="368" t="str">
        <f>IF(ISBLANK(INDEX('Policy Characteristics'!D:D,MATCH($C1848,'Policy Characteristics'!$C:$C,0))),"",INDEX('Policy Characteristics'!D:D,MATCH($C1848,'Policy Characteristics'!$C:$C,0)))</f>
        <v>Fuel Taxes or Subsidies</v>
      </c>
      <c r="K1848" s="354" t="str">
        <f>IF(ISBLANK(INDEX('Policy Characteristics'!E:E,MATCH($C1848,'Policy Characteristics'!$C:$C,0))),"",INDEX('Policy Characteristics'!E:E,MATCH($C1848,'Policy Characteristics'!$C:$C,0)))</f>
        <v>cross fuel tax</v>
      </c>
      <c r="L1848" s="222">
        <f>IF(ISBLANK(INDEX('Policy Characteristics'!F:F,MATCH($C1848,'Policy Characteristics'!$C:$C,0))),"",INDEX('Policy Characteristics'!F:F,MATCH($C1848,'Policy Characteristics'!$C:$C,0)))</f>
        <v>-0.9</v>
      </c>
      <c r="M1848" s="222">
        <f>IF(ISBLANK(INDEX('Policy Characteristics'!G:G,MATCH($C1848,'Policy Characteristics'!$C:$C,0))),"",INDEX('Policy Characteristics'!G:G,MATCH($C1848,'Policy Characteristics'!$C:$C,0)))</f>
        <v>0.9</v>
      </c>
      <c r="N1848" s="222">
        <f>IF(ISBLANK(INDEX('Policy Characteristics'!H:H,MATCH($C1848,'Policy Characteristics'!$C:$C,0))),"",INDEX('Policy Characteristics'!H:H,MATCH($C1848,'Policy Characteristics'!$C:$C,0)))</f>
        <v>0.01</v>
      </c>
      <c r="O1848" s="354" t="str">
        <f>IF(ISBLANK(INDEX('Policy Characteristics'!I:I,MATCH($C1848,'Policy Characteristics'!$C:$C,0))),"",INDEX('Policy Characteristics'!I:I,MATCH($C1848,'Policy Characteristics'!$C:$C,0)))</f>
        <v>% of BAU price</v>
      </c>
      <c r="P1848" s="354"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48" s="354" t="str">
        <f>IF(ISBLANK(INDEX('Policy Characteristics'!K:K,MATCH($C1848,'Policy Characteristics'!$C:$C,0))),"",INDEX('Policy Characteristics'!K:K,MATCH($C1848,'Policy Characteristics'!$C:$C,0)))</f>
        <v>fuels.html#fuel-taxes</v>
      </c>
      <c r="R1848" s="354" t="str">
        <f>IF(ISBLANK(INDEX('Policy Characteristics'!L:L,MATCH($C1848,'Policy Characteristics'!$C:$C,0))),"",INDEX('Policy Characteristics'!L:L,MATCH($C1848,'Policy Characteristics'!$C:$C,0)))</f>
        <v>fuel-taxes.html</v>
      </c>
    </row>
    <row r="1849" spans="1:18" s="354" customFormat="1" ht="19.899999999999999" customHeight="1">
      <c r="A1849" s="354" t="str">
        <f>IF(ISBLANK(INDEX('Policy Characteristics'!A:A,MATCH($C1849,'Policy Characteristics'!$C:$C,0))),"",INDEX('Policy Characteristics'!A:A,MATCH($C1849,'Policy Characteristics'!$C:$C,0)))</f>
        <v>Cross-Sector</v>
      </c>
      <c r="B1849" s="366" t="str">
        <f>IF(ISBLANK(INDEX('Policy Characteristics'!B:B,MATCH($C1849,'Policy Characteristics'!$C:$C,0))),"",INDEX('Policy Characteristics'!B:B,MATCH($C1849,'Policy Characteristics'!$C:$C,0)))</f>
        <v>Fuel Taxes or Subsidies</v>
      </c>
      <c r="C1849" s="242" t="str">
        <f t="shared" si="70"/>
        <v>Additional Fuel Tax or Subsidy Rate by Fuel</v>
      </c>
      <c r="D1849" s="348" t="s">
        <v>936</v>
      </c>
      <c r="E1849" s="253" t="s">
        <v>959</v>
      </c>
      <c r="F1849" s="348" t="s">
        <v>937</v>
      </c>
      <c r="G1849" s="253" t="s">
        <v>960</v>
      </c>
      <c r="H1849" s="18">
        <v>2419</v>
      </c>
      <c r="I1849" s="369" t="s">
        <v>680</v>
      </c>
      <c r="J1849" s="368" t="str">
        <f>IF(ISBLANK(INDEX('Policy Characteristics'!D:D,MATCH($C1849,'Policy Characteristics'!$C:$C,0))),"",INDEX('Policy Characteristics'!D:D,MATCH($C1849,'Policy Characteristics'!$C:$C,0)))</f>
        <v>Fuel Taxes or Subsidies</v>
      </c>
      <c r="K1849" s="354" t="str">
        <f>IF(ISBLANK(INDEX('Policy Characteristics'!E:E,MATCH($C1849,'Policy Characteristics'!$C:$C,0))),"",INDEX('Policy Characteristics'!E:E,MATCH($C1849,'Policy Characteristics'!$C:$C,0)))</f>
        <v>cross fuel tax</v>
      </c>
      <c r="L1849" s="222">
        <f>IF(ISBLANK(INDEX('Policy Characteristics'!F:F,MATCH($C1849,'Policy Characteristics'!$C:$C,0))),"",INDEX('Policy Characteristics'!F:F,MATCH($C1849,'Policy Characteristics'!$C:$C,0)))</f>
        <v>-0.9</v>
      </c>
      <c r="M1849" s="222">
        <f>IF(ISBLANK(INDEX('Policy Characteristics'!G:G,MATCH($C1849,'Policy Characteristics'!$C:$C,0))),"",INDEX('Policy Characteristics'!G:G,MATCH($C1849,'Policy Characteristics'!$C:$C,0)))</f>
        <v>0.9</v>
      </c>
      <c r="N1849" s="222">
        <f>IF(ISBLANK(INDEX('Policy Characteristics'!H:H,MATCH($C1849,'Policy Characteristics'!$C:$C,0))),"",INDEX('Policy Characteristics'!H:H,MATCH($C1849,'Policy Characteristics'!$C:$C,0)))</f>
        <v>0.01</v>
      </c>
      <c r="O1849" s="354" t="str">
        <f>IF(ISBLANK(INDEX('Policy Characteristics'!I:I,MATCH($C1849,'Policy Characteristics'!$C:$C,0))),"",INDEX('Policy Characteristics'!I:I,MATCH($C1849,'Policy Characteristics'!$C:$C,0)))</f>
        <v>% of BAU price</v>
      </c>
      <c r="P1849" s="354"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49" s="354" t="str">
        <f>IF(ISBLANK(INDEX('Policy Characteristics'!K:K,MATCH($C1849,'Policy Characteristics'!$C:$C,0))),"",INDEX('Policy Characteristics'!K:K,MATCH($C1849,'Policy Characteristics'!$C:$C,0)))</f>
        <v>fuels.html#fuel-taxes</v>
      </c>
      <c r="R1849" s="354" t="str">
        <f>IF(ISBLANK(INDEX('Policy Characteristics'!L:L,MATCH($C1849,'Policy Characteristics'!$C:$C,0))),"",INDEX('Policy Characteristics'!L:L,MATCH($C1849,'Policy Characteristics'!$C:$C,0)))</f>
        <v>fuel-taxes.html</v>
      </c>
    </row>
    <row r="1850" spans="1:18" s="354" customFormat="1" ht="19.899999999999999" customHeight="1">
      <c r="A1850" s="354" t="str">
        <f>IF(ISBLANK(INDEX('Policy Characteristics'!A:A,MATCH($C1850,'Policy Characteristics'!$C:$C,0))),"",INDEX('Policy Characteristics'!A:A,MATCH($C1850,'Policy Characteristics'!$C:$C,0)))</f>
        <v>Cross-Sector</v>
      </c>
      <c r="B1850" s="366" t="str">
        <f>IF(ISBLANK(INDEX('Policy Characteristics'!B:B,MATCH($C1850,'Policy Characteristics'!$C:$C,0))),"",INDEX('Policy Characteristics'!B:B,MATCH($C1850,'Policy Characteristics'!$C:$C,0)))</f>
        <v>Fuel Taxes or Subsidies</v>
      </c>
      <c r="C1850" s="242" t="str">
        <f t="shared" si="70"/>
        <v>Additional Fuel Tax or Subsidy Rate by Fuel</v>
      </c>
      <c r="D1850" s="348" t="s">
        <v>943</v>
      </c>
      <c r="E1850" s="253" t="s">
        <v>959</v>
      </c>
      <c r="F1850" s="348" t="s">
        <v>753</v>
      </c>
      <c r="G1850" s="253" t="s">
        <v>960</v>
      </c>
      <c r="H1850" s="18">
        <v>2420</v>
      </c>
      <c r="I1850" s="369" t="s">
        <v>680</v>
      </c>
      <c r="J1850" s="368" t="str">
        <f>IF(ISBLANK(INDEX('Policy Characteristics'!D:D,MATCH($C1850,'Policy Characteristics'!$C:$C,0))),"",INDEX('Policy Characteristics'!D:D,MATCH($C1850,'Policy Characteristics'!$C:$C,0)))</f>
        <v>Fuel Taxes or Subsidies</v>
      </c>
      <c r="K1850" s="354" t="str">
        <f>IF(ISBLANK(INDEX('Policy Characteristics'!E:E,MATCH($C1850,'Policy Characteristics'!$C:$C,0))),"",INDEX('Policy Characteristics'!E:E,MATCH($C1850,'Policy Characteristics'!$C:$C,0)))</f>
        <v>cross fuel tax</v>
      </c>
      <c r="L1850" s="222">
        <f>IF(ISBLANK(INDEX('Policy Characteristics'!F:F,MATCH($C1850,'Policy Characteristics'!$C:$C,0))),"",INDEX('Policy Characteristics'!F:F,MATCH($C1850,'Policy Characteristics'!$C:$C,0)))</f>
        <v>-0.9</v>
      </c>
      <c r="M1850" s="222">
        <f>IF(ISBLANK(INDEX('Policy Characteristics'!G:G,MATCH($C1850,'Policy Characteristics'!$C:$C,0))),"",INDEX('Policy Characteristics'!G:G,MATCH($C1850,'Policy Characteristics'!$C:$C,0)))</f>
        <v>0.9</v>
      </c>
      <c r="N1850" s="222">
        <f>IF(ISBLANK(INDEX('Policy Characteristics'!H:H,MATCH($C1850,'Policy Characteristics'!$C:$C,0))),"",INDEX('Policy Characteristics'!H:H,MATCH($C1850,'Policy Characteristics'!$C:$C,0)))</f>
        <v>0.01</v>
      </c>
      <c r="O1850" s="354" t="str">
        <f>IF(ISBLANK(INDEX('Policy Characteristics'!I:I,MATCH($C1850,'Policy Characteristics'!$C:$C,0))),"",INDEX('Policy Characteristics'!I:I,MATCH($C1850,'Policy Characteristics'!$C:$C,0)))</f>
        <v>% of BAU price</v>
      </c>
      <c r="P1850" s="354"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50" s="354" t="str">
        <f>IF(ISBLANK(INDEX('Policy Characteristics'!K:K,MATCH($C1850,'Policy Characteristics'!$C:$C,0))),"",INDEX('Policy Characteristics'!K:K,MATCH($C1850,'Policy Characteristics'!$C:$C,0)))</f>
        <v>fuels.html#fuel-taxes</v>
      </c>
      <c r="R1850" s="354" t="str">
        <f>IF(ISBLANK(INDEX('Policy Characteristics'!L:L,MATCH($C1850,'Policy Characteristics'!$C:$C,0))),"",INDEX('Policy Characteristics'!L:L,MATCH($C1850,'Policy Characteristics'!$C:$C,0)))</f>
        <v>fuel-taxes.html</v>
      </c>
    </row>
    <row r="1851" spans="1:18" s="354" customFormat="1" ht="19.899999999999999" customHeight="1">
      <c r="A1851" s="354" t="str">
        <f>IF(ISBLANK(INDEX('Policy Characteristics'!A:A,MATCH($C1851,'Policy Characteristics'!$C:$C,0))),"",INDEX('Policy Characteristics'!A:A,MATCH($C1851,'Policy Characteristics'!$C:$C,0)))</f>
        <v>Cross-Sector</v>
      </c>
      <c r="B1851" s="366" t="str">
        <f>IF(ISBLANK(INDEX('Policy Characteristics'!B:B,MATCH($C1851,'Policy Characteristics'!$C:$C,0))),"",INDEX('Policy Characteristics'!B:B,MATCH($C1851,'Policy Characteristics'!$C:$C,0)))</f>
        <v>Fuel Taxes or Subsidies</v>
      </c>
      <c r="C1851" s="242" t="str">
        <f t="shared" si="70"/>
        <v>Additional Fuel Tax or Subsidy Rate by Fuel</v>
      </c>
      <c r="D1851" s="348" t="s">
        <v>910</v>
      </c>
      <c r="E1851" s="253" t="s">
        <v>959</v>
      </c>
      <c r="F1851" s="348" t="s">
        <v>911</v>
      </c>
      <c r="G1851" s="253" t="s">
        <v>960</v>
      </c>
      <c r="H1851" s="18">
        <v>2421</v>
      </c>
      <c r="I1851" s="369" t="s">
        <v>680</v>
      </c>
      <c r="J1851" s="368" t="str">
        <f>IF(ISBLANK(INDEX('Policy Characteristics'!D:D,MATCH($C1851,'Policy Characteristics'!$C:$C,0))),"",INDEX('Policy Characteristics'!D:D,MATCH($C1851,'Policy Characteristics'!$C:$C,0)))</f>
        <v>Fuel Taxes or Subsidies</v>
      </c>
      <c r="K1851" s="354" t="str">
        <f>IF(ISBLANK(INDEX('Policy Characteristics'!E:E,MATCH($C1851,'Policy Characteristics'!$C:$C,0))),"",INDEX('Policy Characteristics'!E:E,MATCH($C1851,'Policy Characteristics'!$C:$C,0)))</f>
        <v>cross fuel tax</v>
      </c>
      <c r="L1851" s="222">
        <f>IF(ISBLANK(INDEX('Policy Characteristics'!F:F,MATCH($C1851,'Policy Characteristics'!$C:$C,0))),"",INDEX('Policy Characteristics'!F:F,MATCH($C1851,'Policy Characteristics'!$C:$C,0)))</f>
        <v>-0.9</v>
      </c>
      <c r="M1851" s="222">
        <f>IF(ISBLANK(INDEX('Policy Characteristics'!G:G,MATCH($C1851,'Policy Characteristics'!$C:$C,0))),"",INDEX('Policy Characteristics'!G:G,MATCH($C1851,'Policy Characteristics'!$C:$C,0)))</f>
        <v>0.9</v>
      </c>
      <c r="N1851" s="222">
        <f>IF(ISBLANK(INDEX('Policy Characteristics'!H:H,MATCH($C1851,'Policy Characteristics'!$C:$C,0))),"",INDEX('Policy Characteristics'!H:H,MATCH($C1851,'Policy Characteristics'!$C:$C,0)))</f>
        <v>0.01</v>
      </c>
      <c r="O1851" s="354" t="str">
        <f>IF(ISBLANK(INDEX('Policy Characteristics'!I:I,MATCH($C1851,'Policy Characteristics'!$C:$C,0))),"",INDEX('Policy Characteristics'!I:I,MATCH($C1851,'Policy Characteristics'!$C:$C,0)))</f>
        <v>% of BAU price</v>
      </c>
      <c r="P1851" s="354"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51" s="354" t="str">
        <f>IF(ISBLANK(INDEX('Policy Characteristics'!K:K,MATCH($C1851,'Policy Characteristics'!$C:$C,0))),"",INDEX('Policy Characteristics'!K:K,MATCH($C1851,'Policy Characteristics'!$C:$C,0)))</f>
        <v>fuels.html#fuel-taxes</v>
      </c>
      <c r="R1851" s="354" t="str">
        <f>IF(ISBLANK(INDEX('Policy Characteristics'!L:L,MATCH($C1851,'Policy Characteristics'!$C:$C,0))),"",INDEX('Policy Characteristics'!L:L,MATCH($C1851,'Policy Characteristics'!$C:$C,0)))</f>
        <v>fuel-taxes.html</v>
      </c>
    </row>
    <row r="1852" spans="1:18" s="354" customFormat="1" ht="19.899999999999999" customHeight="1">
      <c r="A1852" s="354" t="str">
        <f>IF(ISBLANK(INDEX('Policy Characteristics'!A:A,MATCH($C1852,'Policy Characteristics'!$C:$C,0))),"",INDEX('Policy Characteristics'!A:A,MATCH($C1852,'Policy Characteristics'!$C:$C,0)))</f>
        <v>Cross-Sector</v>
      </c>
      <c r="B1852" s="366" t="str">
        <f>IF(ISBLANK(INDEX('Policy Characteristics'!B:B,MATCH($C1852,'Policy Characteristics'!$C:$C,0))),"",INDEX('Policy Characteristics'!B:B,MATCH($C1852,'Policy Characteristics'!$C:$C,0)))</f>
        <v>Fuel Taxes or Subsidies</v>
      </c>
      <c r="C1852" s="242" t="str">
        <f t="shared" si="70"/>
        <v>Additional Fuel Tax or Subsidy Rate by Fuel</v>
      </c>
      <c r="D1852" s="348" t="s">
        <v>912</v>
      </c>
      <c r="E1852" s="253" t="s">
        <v>959</v>
      </c>
      <c r="F1852" s="348" t="s">
        <v>913</v>
      </c>
      <c r="G1852" s="253" t="s">
        <v>960</v>
      </c>
      <c r="H1852" s="18">
        <v>2422</v>
      </c>
      <c r="I1852" s="369" t="s">
        <v>680</v>
      </c>
      <c r="J1852" s="368" t="str">
        <f>IF(ISBLANK(INDEX('Policy Characteristics'!D:D,MATCH($C1852,'Policy Characteristics'!$C:$C,0))),"",INDEX('Policy Characteristics'!D:D,MATCH($C1852,'Policy Characteristics'!$C:$C,0)))</f>
        <v>Fuel Taxes or Subsidies</v>
      </c>
      <c r="K1852" s="354" t="str">
        <f>IF(ISBLANK(INDEX('Policy Characteristics'!E:E,MATCH($C1852,'Policy Characteristics'!$C:$C,0))),"",INDEX('Policy Characteristics'!E:E,MATCH($C1852,'Policy Characteristics'!$C:$C,0)))</f>
        <v>cross fuel tax</v>
      </c>
      <c r="L1852" s="222">
        <f>IF(ISBLANK(INDEX('Policy Characteristics'!F:F,MATCH($C1852,'Policy Characteristics'!$C:$C,0))),"",INDEX('Policy Characteristics'!F:F,MATCH($C1852,'Policy Characteristics'!$C:$C,0)))</f>
        <v>-0.9</v>
      </c>
      <c r="M1852" s="222">
        <f>IF(ISBLANK(INDEX('Policy Characteristics'!G:G,MATCH($C1852,'Policy Characteristics'!$C:$C,0))),"",INDEX('Policy Characteristics'!G:G,MATCH($C1852,'Policy Characteristics'!$C:$C,0)))</f>
        <v>0.9</v>
      </c>
      <c r="N1852" s="222">
        <f>IF(ISBLANK(INDEX('Policy Characteristics'!H:H,MATCH($C1852,'Policy Characteristics'!$C:$C,0))),"",INDEX('Policy Characteristics'!H:H,MATCH($C1852,'Policy Characteristics'!$C:$C,0)))</f>
        <v>0.01</v>
      </c>
      <c r="O1852" s="354" t="str">
        <f>IF(ISBLANK(INDEX('Policy Characteristics'!I:I,MATCH($C1852,'Policy Characteristics'!$C:$C,0))),"",INDEX('Policy Characteristics'!I:I,MATCH($C1852,'Policy Characteristics'!$C:$C,0)))</f>
        <v>% of BAU price</v>
      </c>
      <c r="P1852" s="354"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52" s="354" t="str">
        <f>IF(ISBLANK(INDEX('Policy Characteristics'!K:K,MATCH($C1852,'Policy Characteristics'!$C:$C,0))),"",INDEX('Policy Characteristics'!K:K,MATCH($C1852,'Policy Characteristics'!$C:$C,0)))</f>
        <v>fuels.html#fuel-taxes</v>
      </c>
      <c r="R1852" s="354" t="str">
        <f>IF(ISBLANK(INDEX('Policy Characteristics'!L:L,MATCH($C1852,'Policy Characteristics'!$C:$C,0))),"",INDEX('Policy Characteristics'!L:L,MATCH($C1852,'Policy Characteristics'!$C:$C,0)))</f>
        <v>fuel-taxes.html</v>
      </c>
    </row>
    <row r="1853" spans="1:18" s="354" customFormat="1" ht="19.899999999999999" customHeight="1">
      <c r="A1853" s="354" t="str">
        <f>IF(ISBLANK(INDEX('Policy Characteristics'!A:A,MATCH($C1853,'Policy Characteristics'!$C:$C,0))),"",INDEX('Policy Characteristics'!A:A,MATCH($C1853,'Policy Characteristics'!$C:$C,0)))</f>
        <v>Cross-Sector</v>
      </c>
      <c r="B1853" s="366" t="str">
        <f>IF(ISBLANK(INDEX('Policy Characteristics'!B:B,MATCH($C1853,'Policy Characteristics'!$C:$C,0))),"",INDEX('Policy Characteristics'!B:B,MATCH($C1853,'Policy Characteristics'!$C:$C,0)))</f>
        <v>Fuel Taxes or Subsidies</v>
      </c>
      <c r="C1853" s="242" t="str">
        <f t="shared" si="70"/>
        <v>Additional Fuel Tax or Subsidy Rate by Fuel</v>
      </c>
      <c r="D1853" s="348" t="s">
        <v>944</v>
      </c>
      <c r="E1853" s="253" t="s">
        <v>959</v>
      </c>
      <c r="F1853" s="348" t="s">
        <v>945</v>
      </c>
      <c r="G1853" s="253" t="s">
        <v>960</v>
      </c>
      <c r="H1853" s="18">
        <v>2423</v>
      </c>
      <c r="I1853" s="369" t="s">
        <v>680</v>
      </c>
      <c r="J1853" s="368" t="str">
        <f>IF(ISBLANK(INDEX('Policy Characteristics'!D:D,MATCH($C1853,'Policy Characteristics'!$C:$C,0))),"",INDEX('Policy Characteristics'!D:D,MATCH($C1853,'Policy Characteristics'!$C:$C,0)))</f>
        <v>Fuel Taxes or Subsidies</v>
      </c>
      <c r="K1853" s="354" t="str">
        <f>IF(ISBLANK(INDEX('Policy Characteristics'!E:E,MATCH($C1853,'Policy Characteristics'!$C:$C,0))),"",INDEX('Policy Characteristics'!E:E,MATCH($C1853,'Policy Characteristics'!$C:$C,0)))</f>
        <v>cross fuel tax</v>
      </c>
      <c r="L1853" s="222">
        <f>IF(ISBLANK(INDEX('Policy Characteristics'!F:F,MATCH($C1853,'Policy Characteristics'!$C:$C,0))),"",INDEX('Policy Characteristics'!F:F,MATCH($C1853,'Policy Characteristics'!$C:$C,0)))</f>
        <v>-0.9</v>
      </c>
      <c r="M1853" s="222">
        <f>IF(ISBLANK(INDEX('Policy Characteristics'!G:G,MATCH($C1853,'Policy Characteristics'!$C:$C,0))),"",INDEX('Policy Characteristics'!G:G,MATCH($C1853,'Policy Characteristics'!$C:$C,0)))</f>
        <v>0.9</v>
      </c>
      <c r="N1853" s="222">
        <f>IF(ISBLANK(INDEX('Policy Characteristics'!H:H,MATCH($C1853,'Policy Characteristics'!$C:$C,0))),"",INDEX('Policy Characteristics'!H:H,MATCH($C1853,'Policy Characteristics'!$C:$C,0)))</f>
        <v>0.01</v>
      </c>
      <c r="O1853" s="354" t="str">
        <f>IF(ISBLANK(INDEX('Policy Characteristics'!I:I,MATCH($C1853,'Policy Characteristics'!$C:$C,0))),"",INDEX('Policy Characteristics'!I:I,MATCH($C1853,'Policy Characteristics'!$C:$C,0)))</f>
        <v>% of BAU price</v>
      </c>
      <c r="P1853" s="354"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53" s="354" t="str">
        <f>IF(ISBLANK(INDEX('Policy Characteristics'!K:K,MATCH($C1853,'Policy Characteristics'!$C:$C,0))),"",INDEX('Policy Characteristics'!K:K,MATCH($C1853,'Policy Characteristics'!$C:$C,0)))</f>
        <v>fuels.html#fuel-taxes</v>
      </c>
      <c r="R1853" s="354" t="str">
        <f>IF(ISBLANK(INDEX('Policy Characteristics'!L:L,MATCH($C1853,'Policy Characteristics'!$C:$C,0))),"",INDEX('Policy Characteristics'!L:L,MATCH($C1853,'Policy Characteristics'!$C:$C,0)))</f>
        <v>fuel-taxes.html</v>
      </c>
    </row>
    <row r="1854" spans="1:18" s="354" customFormat="1" ht="19.899999999999999" customHeight="1">
      <c r="A1854" s="354" t="str">
        <f>IF(ISBLANK(INDEX('Policy Characteristics'!A:A,MATCH($C1854,'Policy Characteristics'!$C:$C,0))),"",INDEX('Policy Characteristics'!A:A,MATCH($C1854,'Policy Characteristics'!$C:$C,0)))</f>
        <v>Cross-Sector</v>
      </c>
      <c r="B1854" s="366" t="str">
        <f>IF(ISBLANK(INDEX('Policy Characteristics'!B:B,MATCH($C1854,'Policy Characteristics'!$C:$C,0))),"",INDEX('Policy Characteristics'!B:B,MATCH($C1854,'Policy Characteristics'!$C:$C,0)))</f>
        <v>Fuel Taxes or Subsidies</v>
      </c>
      <c r="C1854" s="242" t="str">
        <f t="shared" si="70"/>
        <v>Additional Fuel Tax or Subsidy Rate by Fuel</v>
      </c>
      <c r="D1854" s="348" t="s">
        <v>946</v>
      </c>
      <c r="E1854" s="253" t="s">
        <v>959</v>
      </c>
      <c r="F1854" s="348" t="s">
        <v>947</v>
      </c>
      <c r="G1854" s="253" t="s">
        <v>960</v>
      </c>
      <c r="H1854" s="18">
        <v>2424</v>
      </c>
      <c r="I1854" s="369" t="s">
        <v>680</v>
      </c>
      <c r="J1854" s="368" t="str">
        <f>IF(ISBLANK(INDEX('Policy Characteristics'!D:D,MATCH($C1854,'Policy Characteristics'!$C:$C,0))),"",INDEX('Policy Characteristics'!D:D,MATCH($C1854,'Policy Characteristics'!$C:$C,0)))</f>
        <v>Fuel Taxes or Subsidies</v>
      </c>
      <c r="K1854" s="354" t="str">
        <f>IF(ISBLANK(INDEX('Policy Characteristics'!E:E,MATCH($C1854,'Policy Characteristics'!$C:$C,0))),"",INDEX('Policy Characteristics'!E:E,MATCH($C1854,'Policy Characteristics'!$C:$C,0)))</f>
        <v>cross fuel tax</v>
      </c>
      <c r="L1854" s="222">
        <f>IF(ISBLANK(INDEX('Policy Characteristics'!F:F,MATCH($C1854,'Policy Characteristics'!$C:$C,0))),"",INDEX('Policy Characteristics'!F:F,MATCH($C1854,'Policy Characteristics'!$C:$C,0)))</f>
        <v>-0.9</v>
      </c>
      <c r="M1854" s="222">
        <f>IF(ISBLANK(INDEX('Policy Characteristics'!G:G,MATCH($C1854,'Policy Characteristics'!$C:$C,0))),"",INDEX('Policy Characteristics'!G:G,MATCH($C1854,'Policy Characteristics'!$C:$C,0)))</f>
        <v>0.9</v>
      </c>
      <c r="N1854" s="222">
        <f>IF(ISBLANK(INDEX('Policy Characteristics'!H:H,MATCH($C1854,'Policy Characteristics'!$C:$C,0))),"",INDEX('Policy Characteristics'!H:H,MATCH($C1854,'Policy Characteristics'!$C:$C,0)))</f>
        <v>0.01</v>
      </c>
      <c r="O1854" s="354" t="str">
        <f>IF(ISBLANK(INDEX('Policy Characteristics'!I:I,MATCH($C1854,'Policy Characteristics'!$C:$C,0))),"",INDEX('Policy Characteristics'!I:I,MATCH($C1854,'Policy Characteristics'!$C:$C,0)))</f>
        <v>% of BAU price</v>
      </c>
      <c r="P1854" s="354"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54" s="354" t="str">
        <f>IF(ISBLANK(INDEX('Policy Characteristics'!K:K,MATCH($C1854,'Policy Characteristics'!$C:$C,0))),"",INDEX('Policy Characteristics'!K:K,MATCH($C1854,'Policy Characteristics'!$C:$C,0)))</f>
        <v>fuels.html#fuel-taxes</v>
      </c>
      <c r="R1854" s="354" t="str">
        <f>IF(ISBLANK(INDEX('Policy Characteristics'!L:L,MATCH($C1854,'Policy Characteristics'!$C:$C,0))),"",INDEX('Policy Characteristics'!L:L,MATCH($C1854,'Policy Characteristics'!$C:$C,0)))</f>
        <v>fuel-taxes.html</v>
      </c>
    </row>
    <row r="1855" spans="1:18" ht="19.899999999999999" customHeight="1">
      <c r="A1855" s="354" t="str">
        <f>IF(ISBLANK(INDEX('Policy Characteristics'!A:A,MATCH($C1855,'Policy Characteristics'!$C:$C,0))),"",INDEX('Policy Characteristics'!A:A,MATCH($C1855,'Policy Characteristics'!$C:$C,0)))</f>
        <v>Cross-Sector</v>
      </c>
      <c r="B1855" s="366" t="str">
        <f>IF(ISBLANK(INDEX('Policy Characteristics'!B:B,MATCH($C1855,'Policy Characteristics'!$C:$C,0))),"",INDEX('Policy Characteristics'!B:B,MATCH($C1855,'Policy Characteristics'!$C:$C,0)))</f>
        <v>Fuel Taxes or Subsidies</v>
      </c>
      <c r="C1855" s="242" t="str">
        <f t="shared" si="70"/>
        <v>Additional Fuel Tax or Subsidy Rate by Fuel</v>
      </c>
      <c r="D1855" s="348" t="s">
        <v>914</v>
      </c>
      <c r="E1855" s="253" t="s">
        <v>959</v>
      </c>
      <c r="F1855" s="348" t="s">
        <v>915</v>
      </c>
      <c r="G1855" s="253" t="s">
        <v>960</v>
      </c>
      <c r="H1855" s="18">
        <v>2425</v>
      </c>
      <c r="I1855" s="369" t="s">
        <v>680</v>
      </c>
      <c r="J1855" s="368" t="str">
        <f>IF(ISBLANK(INDEX('Policy Characteristics'!D:D,MATCH($C1855,'Policy Characteristics'!$C:$C,0))),"",INDEX('Policy Characteristics'!D:D,MATCH($C1855,'Policy Characteristics'!$C:$C,0)))</f>
        <v>Fuel Taxes or Subsidies</v>
      </c>
      <c r="K1855" s="354" t="str">
        <f>IF(ISBLANK(INDEX('Policy Characteristics'!E:E,MATCH($C1855,'Policy Characteristics'!$C:$C,0))),"",INDEX('Policy Characteristics'!E:E,MATCH($C1855,'Policy Characteristics'!$C:$C,0)))</f>
        <v>cross fuel tax</v>
      </c>
      <c r="L1855" s="222">
        <f>IF(ISBLANK(INDEX('Policy Characteristics'!F:F,MATCH($C1855,'Policy Characteristics'!$C:$C,0))),"",INDEX('Policy Characteristics'!F:F,MATCH($C1855,'Policy Characteristics'!$C:$C,0)))</f>
        <v>-0.9</v>
      </c>
      <c r="M1855" s="222">
        <f>IF(ISBLANK(INDEX('Policy Characteristics'!G:G,MATCH($C1855,'Policy Characteristics'!$C:$C,0))),"",INDEX('Policy Characteristics'!G:G,MATCH($C1855,'Policy Characteristics'!$C:$C,0)))</f>
        <v>0.9</v>
      </c>
      <c r="N1855" s="222">
        <f>IF(ISBLANK(INDEX('Policy Characteristics'!H:H,MATCH($C1855,'Policy Characteristics'!$C:$C,0))),"",INDEX('Policy Characteristics'!H:H,MATCH($C1855,'Policy Characteristics'!$C:$C,0)))</f>
        <v>0.01</v>
      </c>
      <c r="O1855" s="354" t="str">
        <f>IF(ISBLANK(INDEX('Policy Characteristics'!I:I,MATCH($C1855,'Policy Characteristics'!$C:$C,0))),"",INDEX('Policy Characteristics'!I:I,MATCH($C1855,'Policy Characteristics'!$C:$C,0)))</f>
        <v>% of BAU price</v>
      </c>
      <c r="P1855" s="354"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55" s="354" t="str">
        <f>IF(ISBLANK(INDEX('Policy Characteristics'!K:K,MATCH($C1855,'Policy Characteristics'!$C:$C,0))),"",INDEX('Policy Characteristics'!K:K,MATCH($C1855,'Policy Characteristics'!$C:$C,0)))</f>
        <v>fuels.html#fuel-taxes</v>
      </c>
      <c r="R1855" s="354" t="str">
        <f>IF(ISBLANK(INDEX('Policy Characteristics'!L:L,MATCH($C1855,'Policy Characteristics'!$C:$C,0))),"",INDEX('Policy Characteristics'!L:L,MATCH($C1855,'Policy Characteristics'!$C:$C,0)))</f>
        <v>fuel-taxes.html</v>
      </c>
    </row>
    <row r="1856" spans="1:18" ht="19.899999999999999" customHeight="1">
      <c r="A1856" s="354" t="str">
        <f>IF(ISBLANK(INDEX('Policy Characteristics'!A:A,MATCH($C1856,'Policy Characteristics'!$C:$C,0))),"",INDEX('Policy Characteristics'!A:A,MATCH($C1856,'Policy Characteristics'!$C:$C,0)))</f>
        <v>Cross-Sector</v>
      </c>
      <c r="B1856" s="366" t="str">
        <f>IF(ISBLANK(INDEX('Policy Characteristics'!B:B,MATCH($C1856,'Policy Characteristics'!$C:$C,0))),"",INDEX('Policy Characteristics'!B:B,MATCH($C1856,'Policy Characteristics'!$C:$C,0)))</f>
        <v>Fuel Taxes or Subsidies</v>
      </c>
      <c r="C1856" s="242" t="str">
        <f t="shared" ref="C1856:C1862" si="71">C$1727</f>
        <v>Additional Fuel Tax or Subsidy Rate by Fuel</v>
      </c>
      <c r="D1856" s="348" t="s">
        <v>948</v>
      </c>
      <c r="E1856" s="253" t="s">
        <v>959</v>
      </c>
      <c r="F1856" s="348" t="s">
        <v>949</v>
      </c>
      <c r="G1856" s="253" t="s">
        <v>960</v>
      </c>
      <c r="H1856" s="18">
        <v>2426</v>
      </c>
      <c r="I1856" s="369" t="s">
        <v>680</v>
      </c>
      <c r="J1856" s="368" t="str">
        <f>IF(ISBLANK(INDEX('Policy Characteristics'!D:D,MATCH($C1856,'Policy Characteristics'!$C:$C,0))),"",INDEX('Policy Characteristics'!D:D,MATCH($C1856,'Policy Characteristics'!$C:$C,0)))</f>
        <v>Fuel Taxes or Subsidies</v>
      </c>
      <c r="K1856" s="354" t="str">
        <f>IF(ISBLANK(INDEX('Policy Characteristics'!E:E,MATCH($C1856,'Policy Characteristics'!$C:$C,0))),"",INDEX('Policy Characteristics'!E:E,MATCH($C1856,'Policy Characteristics'!$C:$C,0)))</f>
        <v>cross fuel tax</v>
      </c>
      <c r="L1856" s="222">
        <f>IF(ISBLANK(INDEX('Policy Characteristics'!F:F,MATCH($C1856,'Policy Characteristics'!$C:$C,0))),"",INDEX('Policy Characteristics'!F:F,MATCH($C1856,'Policy Characteristics'!$C:$C,0)))</f>
        <v>-0.9</v>
      </c>
      <c r="M1856" s="222">
        <f>IF(ISBLANK(INDEX('Policy Characteristics'!G:G,MATCH($C1856,'Policy Characteristics'!$C:$C,0))),"",INDEX('Policy Characteristics'!G:G,MATCH($C1856,'Policy Characteristics'!$C:$C,0)))</f>
        <v>0.9</v>
      </c>
      <c r="N1856" s="222">
        <f>IF(ISBLANK(INDEX('Policy Characteristics'!H:H,MATCH($C1856,'Policy Characteristics'!$C:$C,0))),"",INDEX('Policy Characteristics'!H:H,MATCH($C1856,'Policy Characteristics'!$C:$C,0)))</f>
        <v>0.01</v>
      </c>
      <c r="O1856" s="354" t="str">
        <f>IF(ISBLANK(INDEX('Policy Characteristics'!I:I,MATCH($C1856,'Policy Characteristics'!$C:$C,0))),"",INDEX('Policy Characteristics'!I:I,MATCH($C1856,'Policy Characteristics'!$C:$C,0)))</f>
        <v>% of BAU price</v>
      </c>
      <c r="P1856" s="354"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56" s="354" t="str">
        <f>IF(ISBLANK(INDEX('Policy Characteristics'!K:K,MATCH($C1856,'Policy Characteristics'!$C:$C,0))),"",INDEX('Policy Characteristics'!K:K,MATCH($C1856,'Policy Characteristics'!$C:$C,0)))</f>
        <v>fuels.html#fuel-taxes</v>
      </c>
      <c r="R1856" s="354" t="str">
        <f>IF(ISBLANK(INDEX('Policy Characteristics'!L:L,MATCH($C1856,'Policy Characteristics'!$C:$C,0))),"",INDEX('Policy Characteristics'!L:L,MATCH($C1856,'Policy Characteristics'!$C:$C,0)))</f>
        <v>fuel-taxes.html</v>
      </c>
    </row>
    <row r="1857" spans="1:19" ht="19.899999999999999" customHeight="1">
      <c r="A1857" s="354" t="str">
        <f>IF(ISBLANK(INDEX('Policy Characteristics'!A:A,MATCH($C1857,'Policy Characteristics'!$C:$C,0))),"",INDEX('Policy Characteristics'!A:A,MATCH($C1857,'Policy Characteristics'!$C:$C,0)))</f>
        <v>Cross-Sector</v>
      </c>
      <c r="B1857" s="366" t="str">
        <f>IF(ISBLANK(INDEX('Policy Characteristics'!B:B,MATCH($C1857,'Policy Characteristics'!$C:$C,0))),"",INDEX('Policy Characteristics'!B:B,MATCH($C1857,'Policy Characteristics'!$C:$C,0)))</f>
        <v>Fuel Taxes or Subsidies</v>
      </c>
      <c r="C1857" s="242" t="str">
        <f t="shared" si="71"/>
        <v>Additional Fuel Tax or Subsidy Rate by Fuel</v>
      </c>
      <c r="D1857" s="348" t="s">
        <v>916</v>
      </c>
      <c r="E1857" s="253" t="s">
        <v>959</v>
      </c>
      <c r="F1857" s="348" t="s">
        <v>761</v>
      </c>
      <c r="G1857" s="253" t="s">
        <v>960</v>
      </c>
      <c r="H1857" s="18">
        <v>2427</v>
      </c>
      <c r="I1857" s="369" t="s">
        <v>680</v>
      </c>
      <c r="J1857" s="368" t="str">
        <f>IF(ISBLANK(INDEX('Policy Characteristics'!D:D,MATCH($C1857,'Policy Characteristics'!$C:$C,0))),"",INDEX('Policy Characteristics'!D:D,MATCH($C1857,'Policy Characteristics'!$C:$C,0)))</f>
        <v>Fuel Taxes or Subsidies</v>
      </c>
      <c r="K1857" s="354" t="str">
        <f>IF(ISBLANK(INDEX('Policy Characteristics'!E:E,MATCH($C1857,'Policy Characteristics'!$C:$C,0))),"",INDEX('Policy Characteristics'!E:E,MATCH($C1857,'Policy Characteristics'!$C:$C,0)))</f>
        <v>cross fuel tax</v>
      </c>
      <c r="L1857" s="222">
        <f>IF(ISBLANK(INDEX('Policy Characteristics'!F:F,MATCH($C1857,'Policy Characteristics'!$C:$C,0))),"",INDEX('Policy Characteristics'!F:F,MATCH($C1857,'Policy Characteristics'!$C:$C,0)))</f>
        <v>-0.9</v>
      </c>
      <c r="M1857" s="222">
        <f>IF(ISBLANK(INDEX('Policy Characteristics'!G:G,MATCH($C1857,'Policy Characteristics'!$C:$C,0))),"",INDEX('Policy Characteristics'!G:G,MATCH($C1857,'Policy Characteristics'!$C:$C,0)))</f>
        <v>0.9</v>
      </c>
      <c r="N1857" s="222">
        <f>IF(ISBLANK(INDEX('Policy Characteristics'!H:H,MATCH($C1857,'Policy Characteristics'!$C:$C,0))),"",INDEX('Policy Characteristics'!H:H,MATCH($C1857,'Policy Characteristics'!$C:$C,0)))</f>
        <v>0.01</v>
      </c>
      <c r="O1857" s="354" t="str">
        <f>IF(ISBLANK(INDEX('Policy Characteristics'!I:I,MATCH($C1857,'Policy Characteristics'!$C:$C,0))),"",INDEX('Policy Characteristics'!I:I,MATCH($C1857,'Policy Characteristics'!$C:$C,0)))</f>
        <v>% of BAU price</v>
      </c>
      <c r="P1857" s="354"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57" s="354" t="str">
        <f>IF(ISBLANK(INDEX('Policy Characteristics'!K:K,MATCH($C1857,'Policy Characteristics'!$C:$C,0))),"",INDEX('Policy Characteristics'!K:K,MATCH($C1857,'Policy Characteristics'!$C:$C,0)))</f>
        <v>fuels.html#fuel-taxes</v>
      </c>
      <c r="R1857" s="354" t="str">
        <f>IF(ISBLANK(INDEX('Policy Characteristics'!L:L,MATCH($C1857,'Policy Characteristics'!$C:$C,0))),"",INDEX('Policy Characteristics'!L:L,MATCH($C1857,'Policy Characteristics'!$C:$C,0)))</f>
        <v>fuel-taxes.html</v>
      </c>
    </row>
    <row r="1858" spans="1:19" ht="19.899999999999999" customHeight="1">
      <c r="A1858" s="354" t="str">
        <f>IF(ISBLANK(INDEX('Policy Characteristics'!A:A,MATCH($C1858,'Policy Characteristics'!$C:$C,0))),"",INDEX('Policy Characteristics'!A:A,MATCH($C1858,'Policy Characteristics'!$C:$C,0)))</f>
        <v>Cross-Sector</v>
      </c>
      <c r="B1858" s="366" t="str">
        <f>IF(ISBLANK(INDEX('Policy Characteristics'!B:B,MATCH($C1858,'Policy Characteristics'!$C:$C,0))),"",INDEX('Policy Characteristics'!B:B,MATCH($C1858,'Policy Characteristics'!$C:$C,0)))</f>
        <v>Fuel Taxes or Subsidies</v>
      </c>
      <c r="C1858" s="242" t="str">
        <f t="shared" si="71"/>
        <v>Additional Fuel Tax or Subsidy Rate by Fuel</v>
      </c>
      <c r="D1858" s="348" t="s">
        <v>917</v>
      </c>
      <c r="E1858" s="253" t="s">
        <v>959</v>
      </c>
      <c r="F1858" s="348" t="s">
        <v>765</v>
      </c>
      <c r="G1858" s="253" t="s">
        <v>960</v>
      </c>
      <c r="H1858" s="18">
        <v>2428</v>
      </c>
      <c r="I1858" s="369" t="s">
        <v>680</v>
      </c>
      <c r="J1858" s="368" t="str">
        <f>IF(ISBLANK(INDEX('Policy Characteristics'!D:D,MATCH($C1858,'Policy Characteristics'!$C:$C,0))),"",INDEX('Policy Characteristics'!D:D,MATCH($C1858,'Policy Characteristics'!$C:$C,0)))</f>
        <v>Fuel Taxes or Subsidies</v>
      </c>
      <c r="K1858" s="354" t="str">
        <f>IF(ISBLANK(INDEX('Policy Characteristics'!E:E,MATCH($C1858,'Policy Characteristics'!$C:$C,0))),"",INDEX('Policy Characteristics'!E:E,MATCH($C1858,'Policy Characteristics'!$C:$C,0)))</f>
        <v>cross fuel tax</v>
      </c>
      <c r="L1858" s="222">
        <f>IF(ISBLANK(INDEX('Policy Characteristics'!F:F,MATCH($C1858,'Policy Characteristics'!$C:$C,0))),"",INDEX('Policy Characteristics'!F:F,MATCH($C1858,'Policy Characteristics'!$C:$C,0)))</f>
        <v>-0.9</v>
      </c>
      <c r="M1858" s="222">
        <f>IF(ISBLANK(INDEX('Policy Characteristics'!G:G,MATCH($C1858,'Policy Characteristics'!$C:$C,0))),"",INDEX('Policy Characteristics'!G:G,MATCH($C1858,'Policy Characteristics'!$C:$C,0)))</f>
        <v>0.9</v>
      </c>
      <c r="N1858" s="222">
        <f>IF(ISBLANK(INDEX('Policy Characteristics'!H:H,MATCH($C1858,'Policy Characteristics'!$C:$C,0))),"",INDEX('Policy Characteristics'!H:H,MATCH($C1858,'Policy Characteristics'!$C:$C,0)))</f>
        <v>0.01</v>
      </c>
      <c r="O1858" s="354" t="str">
        <f>IF(ISBLANK(INDEX('Policy Characteristics'!I:I,MATCH($C1858,'Policy Characteristics'!$C:$C,0))),"",INDEX('Policy Characteristics'!I:I,MATCH($C1858,'Policy Characteristics'!$C:$C,0)))</f>
        <v>% of BAU price</v>
      </c>
      <c r="P1858" s="354"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58" s="354" t="str">
        <f>IF(ISBLANK(INDEX('Policy Characteristics'!K:K,MATCH($C1858,'Policy Characteristics'!$C:$C,0))),"",INDEX('Policy Characteristics'!K:K,MATCH($C1858,'Policy Characteristics'!$C:$C,0)))</f>
        <v>fuels.html#fuel-taxes</v>
      </c>
      <c r="R1858" s="354" t="str">
        <f>IF(ISBLANK(INDEX('Policy Characteristics'!L:L,MATCH($C1858,'Policy Characteristics'!$C:$C,0))),"",INDEX('Policy Characteristics'!L:L,MATCH($C1858,'Policy Characteristics'!$C:$C,0)))</f>
        <v>fuel-taxes.html</v>
      </c>
    </row>
    <row r="1859" spans="1:19" ht="19.899999999999999" customHeight="1">
      <c r="A1859" s="354" t="str">
        <f>IF(ISBLANK(INDEX('Policy Characteristics'!A:A,MATCH($C1859,'Policy Characteristics'!$C:$C,0))),"",INDEX('Policy Characteristics'!A:A,MATCH($C1859,'Policy Characteristics'!$C:$C,0)))</f>
        <v>Cross-Sector</v>
      </c>
      <c r="B1859" s="366" t="str">
        <f>IF(ISBLANK(INDEX('Policy Characteristics'!B:B,MATCH($C1859,'Policy Characteristics'!$C:$C,0))),"",INDEX('Policy Characteristics'!B:B,MATCH($C1859,'Policy Characteristics'!$C:$C,0)))</f>
        <v>Fuel Taxes or Subsidies</v>
      </c>
      <c r="C1859" s="242" t="str">
        <f t="shared" si="71"/>
        <v>Additional Fuel Tax or Subsidy Rate by Fuel</v>
      </c>
      <c r="D1859" s="348" t="s">
        <v>918</v>
      </c>
      <c r="E1859" s="253" t="s">
        <v>959</v>
      </c>
      <c r="F1859" s="348" t="s">
        <v>919</v>
      </c>
      <c r="G1859" s="253" t="s">
        <v>960</v>
      </c>
      <c r="H1859" s="18">
        <v>2429</v>
      </c>
      <c r="I1859" s="369" t="s">
        <v>680</v>
      </c>
      <c r="J1859" s="368" t="str">
        <f>IF(ISBLANK(INDEX('Policy Characteristics'!D:D,MATCH($C1859,'Policy Characteristics'!$C:$C,0))),"",INDEX('Policy Characteristics'!D:D,MATCH($C1859,'Policy Characteristics'!$C:$C,0)))</f>
        <v>Fuel Taxes or Subsidies</v>
      </c>
      <c r="K1859" s="354" t="str">
        <f>IF(ISBLANK(INDEX('Policy Characteristics'!E:E,MATCH($C1859,'Policy Characteristics'!$C:$C,0))),"",INDEX('Policy Characteristics'!E:E,MATCH($C1859,'Policy Characteristics'!$C:$C,0)))</f>
        <v>cross fuel tax</v>
      </c>
      <c r="L1859" s="222">
        <f>IF(ISBLANK(INDEX('Policy Characteristics'!F:F,MATCH($C1859,'Policy Characteristics'!$C:$C,0))),"",INDEX('Policy Characteristics'!F:F,MATCH($C1859,'Policy Characteristics'!$C:$C,0)))</f>
        <v>-0.9</v>
      </c>
      <c r="M1859" s="222">
        <f>IF(ISBLANK(INDEX('Policy Characteristics'!G:G,MATCH($C1859,'Policy Characteristics'!$C:$C,0))),"",INDEX('Policy Characteristics'!G:G,MATCH($C1859,'Policy Characteristics'!$C:$C,0)))</f>
        <v>0.9</v>
      </c>
      <c r="N1859" s="222">
        <f>IF(ISBLANK(INDEX('Policy Characteristics'!H:H,MATCH($C1859,'Policy Characteristics'!$C:$C,0))),"",INDEX('Policy Characteristics'!H:H,MATCH($C1859,'Policy Characteristics'!$C:$C,0)))</f>
        <v>0.01</v>
      </c>
      <c r="O1859" s="354" t="str">
        <f>IF(ISBLANK(INDEX('Policy Characteristics'!I:I,MATCH($C1859,'Policy Characteristics'!$C:$C,0))),"",INDEX('Policy Characteristics'!I:I,MATCH($C1859,'Policy Characteristics'!$C:$C,0)))</f>
        <v>% of BAU price</v>
      </c>
      <c r="P1859" s="354"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59" s="354" t="str">
        <f>IF(ISBLANK(INDEX('Policy Characteristics'!K:K,MATCH($C1859,'Policy Characteristics'!$C:$C,0))),"",INDEX('Policy Characteristics'!K:K,MATCH($C1859,'Policy Characteristics'!$C:$C,0)))</f>
        <v>fuels.html#fuel-taxes</v>
      </c>
      <c r="R1859" s="354" t="str">
        <f>IF(ISBLANK(INDEX('Policy Characteristics'!L:L,MATCH($C1859,'Policy Characteristics'!$C:$C,0))),"",INDEX('Policy Characteristics'!L:L,MATCH($C1859,'Policy Characteristics'!$C:$C,0)))</f>
        <v>fuel-taxes.html</v>
      </c>
    </row>
    <row r="1860" spans="1:19" ht="19.899999999999999" customHeight="1">
      <c r="A1860" s="354" t="str">
        <f>IF(ISBLANK(INDEX('Policy Characteristics'!A:A,MATCH($C1860,'Policy Characteristics'!$C:$C,0))),"",INDEX('Policy Characteristics'!A:A,MATCH($C1860,'Policy Characteristics'!$C:$C,0)))</f>
        <v>Cross-Sector</v>
      </c>
      <c r="B1860" s="366" t="str">
        <f>IF(ISBLANK(INDEX('Policy Characteristics'!B:B,MATCH($C1860,'Policy Characteristics'!$C:$C,0))),"",INDEX('Policy Characteristics'!B:B,MATCH($C1860,'Policy Characteristics'!$C:$C,0)))</f>
        <v>Fuel Taxes or Subsidies</v>
      </c>
      <c r="C1860" s="242" t="str">
        <f t="shared" si="71"/>
        <v>Additional Fuel Tax or Subsidy Rate by Fuel</v>
      </c>
      <c r="D1860" s="348" t="s">
        <v>920</v>
      </c>
      <c r="E1860" s="253" t="s">
        <v>959</v>
      </c>
      <c r="F1860" s="348" t="s">
        <v>921</v>
      </c>
      <c r="G1860" s="253" t="s">
        <v>960</v>
      </c>
      <c r="H1860" s="18">
        <v>2430</v>
      </c>
      <c r="I1860" s="369" t="s">
        <v>680</v>
      </c>
      <c r="J1860" s="368" t="str">
        <f>IF(ISBLANK(INDEX('Policy Characteristics'!D:D,MATCH($C1860,'Policy Characteristics'!$C:$C,0))),"",INDEX('Policy Characteristics'!D:D,MATCH($C1860,'Policy Characteristics'!$C:$C,0)))</f>
        <v>Fuel Taxes or Subsidies</v>
      </c>
      <c r="K1860" s="354" t="str">
        <f>IF(ISBLANK(INDEX('Policy Characteristics'!E:E,MATCH($C1860,'Policy Characteristics'!$C:$C,0))),"",INDEX('Policy Characteristics'!E:E,MATCH($C1860,'Policy Characteristics'!$C:$C,0)))</f>
        <v>cross fuel tax</v>
      </c>
      <c r="L1860" s="222">
        <f>IF(ISBLANK(INDEX('Policy Characteristics'!F:F,MATCH($C1860,'Policy Characteristics'!$C:$C,0))),"",INDEX('Policy Characteristics'!F:F,MATCH($C1860,'Policy Characteristics'!$C:$C,0)))</f>
        <v>-0.9</v>
      </c>
      <c r="M1860" s="222">
        <f>IF(ISBLANK(INDEX('Policy Characteristics'!G:G,MATCH($C1860,'Policy Characteristics'!$C:$C,0))),"",INDEX('Policy Characteristics'!G:G,MATCH($C1860,'Policy Characteristics'!$C:$C,0)))</f>
        <v>0.9</v>
      </c>
      <c r="N1860" s="222">
        <f>IF(ISBLANK(INDEX('Policy Characteristics'!H:H,MATCH($C1860,'Policy Characteristics'!$C:$C,0))),"",INDEX('Policy Characteristics'!H:H,MATCH($C1860,'Policy Characteristics'!$C:$C,0)))</f>
        <v>0.01</v>
      </c>
      <c r="O1860" s="354" t="str">
        <f>IF(ISBLANK(INDEX('Policy Characteristics'!I:I,MATCH($C1860,'Policy Characteristics'!$C:$C,0))),"",INDEX('Policy Characteristics'!I:I,MATCH($C1860,'Policy Characteristics'!$C:$C,0)))</f>
        <v>% of BAU price</v>
      </c>
      <c r="P1860" s="354"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60" s="354" t="str">
        <f>IF(ISBLANK(INDEX('Policy Characteristics'!K:K,MATCH($C1860,'Policy Characteristics'!$C:$C,0))),"",INDEX('Policy Characteristics'!K:K,MATCH($C1860,'Policy Characteristics'!$C:$C,0)))</f>
        <v>fuels.html#fuel-taxes</v>
      </c>
      <c r="R1860" s="354" t="str">
        <f>IF(ISBLANK(INDEX('Policy Characteristics'!L:L,MATCH($C1860,'Policy Characteristics'!$C:$C,0))),"",INDEX('Policy Characteristics'!L:L,MATCH($C1860,'Policy Characteristics'!$C:$C,0)))</f>
        <v>fuel-taxes.html</v>
      </c>
    </row>
    <row r="1861" spans="1:19" ht="19.899999999999999" customHeight="1">
      <c r="A1861" s="354" t="str">
        <f>IF(ISBLANK(INDEX('Policy Characteristics'!A:A,MATCH($C1861,'Policy Characteristics'!$C:$C,0))),"",INDEX('Policy Characteristics'!A:A,MATCH($C1861,'Policy Characteristics'!$C:$C,0)))</f>
        <v>Cross-Sector</v>
      </c>
      <c r="B1861" s="366" t="str">
        <f>IF(ISBLANK(INDEX('Policy Characteristics'!B:B,MATCH($C1861,'Policy Characteristics'!$C:$C,0))),"",INDEX('Policy Characteristics'!B:B,MATCH($C1861,'Policy Characteristics'!$C:$C,0)))</f>
        <v>Fuel Taxes or Subsidies</v>
      </c>
      <c r="C1861" s="242" t="str">
        <f t="shared" si="71"/>
        <v>Additional Fuel Tax or Subsidy Rate by Fuel</v>
      </c>
      <c r="D1861" s="348" t="s">
        <v>951</v>
      </c>
      <c r="E1861" s="253" t="s">
        <v>959</v>
      </c>
      <c r="F1861" s="348" t="s">
        <v>769</v>
      </c>
      <c r="G1861" s="253" t="s">
        <v>960</v>
      </c>
      <c r="H1861" s="18">
        <v>2431</v>
      </c>
      <c r="I1861" s="369" t="s">
        <v>680</v>
      </c>
      <c r="J1861" s="368" t="str">
        <f>IF(ISBLANK(INDEX('Policy Characteristics'!D:D,MATCH($C1861,'Policy Characteristics'!$C:$C,0))),"",INDEX('Policy Characteristics'!D:D,MATCH($C1861,'Policy Characteristics'!$C:$C,0)))</f>
        <v>Fuel Taxes or Subsidies</v>
      </c>
      <c r="K1861" s="354" t="str">
        <f>IF(ISBLANK(INDEX('Policy Characteristics'!E:E,MATCH($C1861,'Policy Characteristics'!$C:$C,0))),"",INDEX('Policy Characteristics'!E:E,MATCH($C1861,'Policy Characteristics'!$C:$C,0)))</f>
        <v>cross fuel tax</v>
      </c>
      <c r="L1861" s="222">
        <f>IF(ISBLANK(INDEX('Policy Characteristics'!F:F,MATCH($C1861,'Policy Characteristics'!$C:$C,0))),"",INDEX('Policy Characteristics'!F:F,MATCH($C1861,'Policy Characteristics'!$C:$C,0)))</f>
        <v>-0.9</v>
      </c>
      <c r="M1861" s="222">
        <f>IF(ISBLANK(INDEX('Policy Characteristics'!G:G,MATCH($C1861,'Policy Characteristics'!$C:$C,0))),"",INDEX('Policy Characteristics'!G:G,MATCH($C1861,'Policy Characteristics'!$C:$C,0)))</f>
        <v>0.9</v>
      </c>
      <c r="N1861" s="222">
        <f>IF(ISBLANK(INDEX('Policy Characteristics'!H:H,MATCH($C1861,'Policy Characteristics'!$C:$C,0))),"",INDEX('Policy Characteristics'!H:H,MATCH($C1861,'Policy Characteristics'!$C:$C,0)))</f>
        <v>0.01</v>
      </c>
      <c r="O1861" s="354" t="str">
        <f>IF(ISBLANK(INDEX('Policy Characteristics'!I:I,MATCH($C1861,'Policy Characteristics'!$C:$C,0))),"",INDEX('Policy Characteristics'!I:I,MATCH($C1861,'Policy Characteristics'!$C:$C,0)))</f>
        <v>% of BAU price</v>
      </c>
      <c r="P1861" s="354"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61" s="354" t="str">
        <f>IF(ISBLANK(INDEX('Policy Characteristics'!K:K,MATCH($C1861,'Policy Characteristics'!$C:$C,0))),"",INDEX('Policy Characteristics'!K:K,MATCH($C1861,'Policy Characteristics'!$C:$C,0)))</f>
        <v>fuels.html#fuel-taxes</v>
      </c>
      <c r="R1861" s="354" t="str">
        <f>IF(ISBLANK(INDEX('Policy Characteristics'!L:L,MATCH($C1861,'Policy Characteristics'!$C:$C,0))),"",INDEX('Policy Characteristics'!L:L,MATCH($C1861,'Policy Characteristics'!$C:$C,0)))</f>
        <v>fuel-taxes.html</v>
      </c>
    </row>
    <row r="1862" spans="1:19" ht="19.899999999999999" customHeight="1">
      <c r="A1862" s="354" t="str">
        <f>IF(ISBLANK(INDEX('Policy Characteristics'!A:A,MATCH($C1862,'Policy Characteristics'!$C:$C,0))),"",INDEX('Policy Characteristics'!A:A,MATCH($C1862,'Policy Characteristics'!$C:$C,0)))</f>
        <v>Cross-Sector</v>
      </c>
      <c r="B1862" s="366" t="str">
        <f>IF(ISBLANK(INDEX('Policy Characteristics'!B:B,MATCH($C1862,'Policy Characteristics'!$C:$C,0))),"",INDEX('Policy Characteristics'!B:B,MATCH($C1862,'Policy Characteristics'!$C:$C,0)))</f>
        <v>Fuel Taxes or Subsidies</v>
      </c>
      <c r="C1862" s="242" t="str">
        <f t="shared" si="71"/>
        <v>Additional Fuel Tax or Subsidy Rate by Fuel</v>
      </c>
      <c r="D1862" s="348" t="s">
        <v>952</v>
      </c>
      <c r="E1862" s="253" t="s">
        <v>959</v>
      </c>
      <c r="F1862" s="348" t="s">
        <v>953</v>
      </c>
      <c r="G1862" s="253" t="s">
        <v>960</v>
      </c>
      <c r="H1862" s="18">
        <v>2432</v>
      </c>
      <c r="I1862" s="369" t="s">
        <v>680</v>
      </c>
      <c r="J1862" s="368" t="str">
        <f>IF(ISBLANK(INDEX('Policy Characteristics'!D:D,MATCH($C1862,'Policy Characteristics'!$C:$C,0))),"",INDEX('Policy Characteristics'!D:D,MATCH($C1862,'Policy Characteristics'!$C:$C,0)))</f>
        <v>Fuel Taxes or Subsidies</v>
      </c>
      <c r="K1862" s="354" t="str">
        <f>IF(ISBLANK(INDEX('Policy Characteristics'!E:E,MATCH($C1862,'Policy Characteristics'!$C:$C,0))),"",INDEX('Policy Characteristics'!E:E,MATCH($C1862,'Policy Characteristics'!$C:$C,0)))</f>
        <v>cross fuel tax</v>
      </c>
      <c r="L1862" s="222">
        <f>IF(ISBLANK(INDEX('Policy Characteristics'!F:F,MATCH($C1862,'Policy Characteristics'!$C:$C,0))),"",INDEX('Policy Characteristics'!F:F,MATCH($C1862,'Policy Characteristics'!$C:$C,0)))</f>
        <v>-0.9</v>
      </c>
      <c r="M1862" s="222">
        <f>IF(ISBLANK(INDEX('Policy Characteristics'!G:G,MATCH($C1862,'Policy Characteristics'!$C:$C,0))),"",INDEX('Policy Characteristics'!G:G,MATCH($C1862,'Policy Characteristics'!$C:$C,0)))</f>
        <v>0.9</v>
      </c>
      <c r="N1862" s="222">
        <f>IF(ISBLANK(INDEX('Policy Characteristics'!H:H,MATCH($C1862,'Policy Characteristics'!$C:$C,0))),"",INDEX('Policy Characteristics'!H:H,MATCH($C1862,'Policy Characteristics'!$C:$C,0)))</f>
        <v>0.01</v>
      </c>
      <c r="O1862" s="354" t="str">
        <f>IF(ISBLANK(INDEX('Policy Characteristics'!I:I,MATCH($C1862,'Policy Characteristics'!$C:$C,0))),"",INDEX('Policy Characteristics'!I:I,MATCH($C1862,'Policy Characteristics'!$C:$C,0)))</f>
        <v>% of BAU price</v>
      </c>
      <c r="P1862" s="354"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employs a specific tax structure, where taxes are levied per unit of fuel consumed. The tax burden is heavily concentrated on transportation fuels, notably gasoline, diesel, and LPG (butane). As of 2019, the applicable specific tax rates were as follows://Transportation: 762.36 won/L for gasoline, 545.22 won/L for diesel, and 383.057 won/kg for LPG (butane).//Heating &amp; Industrial: 88.92 won/L for kerosene, 36.02 won/L for heavy fuel oil, and 24.527 won/kg for LPG (propane).//Power Generation &amp; Other: 20.63 won/kg for LNG and 46 won/kg for bituminous coal.</v>
      </c>
      <c r="Q1862" s="354" t="str">
        <f>IF(ISBLANK(INDEX('Policy Characteristics'!K:K,MATCH($C1862,'Policy Characteristics'!$C:$C,0))),"",INDEX('Policy Characteristics'!K:K,MATCH($C1862,'Policy Characteristics'!$C:$C,0)))</f>
        <v>fuels.html#fuel-taxes</v>
      </c>
      <c r="R1862" s="354" t="str">
        <f>IF(ISBLANK(INDEX('Policy Characteristics'!L:L,MATCH($C1862,'Policy Characteristics'!$C:$C,0))),"",INDEX('Policy Characteristics'!L:L,MATCH($C1862,'Policy Characteristics'!$C:$C,0)))</f>
        <v>fuel-taxes.html</v>
      </c>
    </row>
    <row r="1863" spans="1:19" ht="19.899999999999999" customHeight="1">
      <c r="A1863" s="354" t="str">
        <f>IF(ISBLANK(INDEX('Policy Characteristics'!A:A,MATCH($C1863,'Policy Characteristics'!$C:$C,0))),"",INDEX('Policy Characteristics'!A:A,MATCH($C1863,'Policy Characteristics'!$C:$C,0)))</f>
        <v>Cross-Sector</v>
      </c>
      <c r="B1863" s="366" t="str">
        <f>IF(ISBLANK(INDEX('Policy Characteristics'!B:B,MATCH($C1863,'Policy Characteristics'!$C:$C,0))),"",INDEX('Policy Characteristics'!B:B,MATCH($C1863,'Policy Characteristics'!$C:$C,0)))</f>
        <v>Non BAU Carbon Tax Vehicle Qualification</v>
      </c>
      <c r="C1863" t="s">
        <v>566</v>
      </c>
      <c r="H1863" s="18">
        <v>2286</v>
      </c>
      <c r="I1863" s="378" t="s">
        <v>670</v>
      </c>
      <c r="J1863" s="368" t="str">
        <f>IF(ISBLANK(INDEX('Policy Characteristics'!D:D,MATCH($C1863,'Policy Characteristics'!$C:$C,0))),"",INDEX('Policy Characteristics'!D:D,MATCH($C1863,'Policy Characteristics'!$C:$C,0)))</f>
        <v/>
      </c>
      <c r="K1863" s="354" t="str">
        <f>IF(ISBLANK(INDEX('Policy Characteristics'!E:E,MATCH($C1863,'Policy Characteristics'!$C:$C,0))),"",INDEX('Policy Characteristics'!E:E,MATCH($C1863,'Policy Characteristics'!$C:$C,0)))</f>
        <v/>
      </c>
      <c r="L1863" s="245">
        <f>IF(ISBLANK(INDEX('Policy Characteristics'!F:F,MATCH($C1863,'Policy Characteristics'!$C:$C,0))),"",INDEX('Policy Characteristics'!F:F,MATCH($C1863,'Policy Characteristics'!$C:$C,0)))</f>
        <v>0</v>
      </c>
      <c r="M1863" s="245">
        <f>IF(ISBLANK(INDEX('Policy Characteristics'!G:G,MATCH($C1863,'Policy Characteristics'!$C:$C,0))),"",INDEX('Policy Characteristics'!G:G,MATCH($C1863,'Policy Characteristics'!$C:$C,0)))</f>
        <v>1</v>
      </c>
      <c r="N1863" s="245">
        <f>IF(ISBLANK(INDEX('Policy Characteristics'!H:H,MATCH($C1863,'Policy Characteristics'!$C:$C,0))),"",INDEX('Policy Characteristics'!H:H,MATCH($C1863,'Policy Characteristics'!$C:$C,0)))</f>
        <v>1</v>
      </c>
      <c r="O1863" s="354" t="str">
        <f>IF(ISBLANK(INDEX('Policy Characteristics'!I:I,MATCH($C1863,'Policy Characteristics'!$C:$C,0))),"",INDEX('Policy Characteristics'!I:I,MATCH($C1863,'Policy Characteristics'!$C:$C,0)))</f>
        <v>on/off</v>
      </c>
      <c r="P1863" s="354" t="str">
        <f>IF(ISBLANK(INDEX('Policy Characteristics'!J:J,MATCH($C1863,'Policy Characteristics'!$C:$C,0))),"",INDEX('Policy Characteristics'!J:J,MATCH($C1863,'Policy Characteristics'!$C:$C,0)))</f>
        <v xml:space="preserve">**Description:** This lever determines which vehicle types are captured under the scope of a carbon tax. In some regions, only certain vehicle types are covered by a carbon tax or cap. </v>
      </c>
      <c r="Q1863" s="354" t="str">
        <f>IF(ISBLANK(INDEX('Policy Characteristics'!K:K,MATCH($C1863,'Policy Characteristics'!$C:$C,0))),"",INDEX('Policy Characteristics'!K:K,MATCH($C1863,'Policy Characteristics'!$C:$C,0)))</f>
        <v/>
      </c>
      <c r="R1863" s="354" t="str">
        <f>IF(ISBLANK(INDEX('Policy Characteristics'!L:L,MATCH($C1863,'Policy Characteristics'!$C:$C,0))),"",INDEX('Policy Characteristics'!L:L,MATCH($C1863,'Policy Characteristics'!$C:$C,0)))</f>
        <v/>
      </c>
    </row>
    <row r="1864" spans="1:19" ht="19.899999999999999" customHeight="1">
      <c r="A1864" s="354" t="str">
        <f>IF(ISBLANK(INDEX('Policy Characteristics'!A:A,MATCH($C1864,'Policy Characteristics'!$C:$C,0))),"",INDEX('Policy Characteristics'!A:A,MATCH($C1864,'Policy Characteristics'!$C:$C,0)))</f>
        <v>Cross-Sector</v>
      </c>
      <c r="B1864" s="366" t="str">
        <f>IF(ISBLANK(INDEX('Policy Characteristics'!B:B,MATCH($C1864,'Policy Characteristics'!$C:$C,0))),"",INDEX('Policy Characteristics'!B:B,MATCH($C1864,'Policy Characteristics'!$C:$C,0)))</f>
        <v>Non BAU Carbon Tax Industry Qualification</v>
      </c>
      <c r="C1864" t="s">
        <v>569</v>
      </c>
      <c r="H1864" s="18">
        <v>2287</v>
      </c>
      <c r="I1864" s="378" t="s">
        <v>670</v>
      </c>
      <c r="J1864" s="368" t="str">
        <f>IF(ISBLANK(INDEX('Policy Characteristics'!D:D,MATCH($C1864,'Policy Characteristics'!$C:$C,0))),"",INDEX('Policy Characteristics'!D:D,MATCH($C1864,'Policy Characteristics'!$C:$C,0)))</f>
        <v/>
      </c>
      <c r="K1864" s="354" t="str">
        <f>IF(ISBLANK(INDEX('Policy Characteristics'!E:E,MATCH($C1864,'Policy Characteristics'!$C:$C,0))),"",INDEX('Policy Characteristics'!E:E,MATCH($C1864,'Policy Characteristics'!$C:$C,0)))</f>
        <v/>
      </c>
      <c r="L1864" s="245">
        <f>IF(ISBLANK(INDEX('Policy Characteristics'!F:F,MATCH($C1864,'Policy Characteristics'!$C:$C,0))),"",INDEX('Policy Characteristics'!F:F,MATCH($C1864,'Policy Characteristics'!$C:$C,0)))</f>
        <v>0</v>
      </c>
      <c r="M1864" s="245">
        <f>IF(ISBLANK(INDEX('Policy Characteristics'!G:G,MATCH($C1864,'Policy Characteristics'!$C:$C,0))),"",INDEX('Policy Characteristics'!G:G,MATCH($C1864,'Policy Characteristics'!$C:$C,0)))</f>
        <v>1</v>
      </c>
      <c r="N1864" s="245">
        <f>IF(ISBLANK(INDEX('Policy Characteristics'!H:H,MATCH($C1864,'Policy Characteristics'!$C:$C,0))),"",INDEX('Policy Characteristics'!H:H,MATCH($C1864,'Policy Characteristics'!$C:$C,0)))</f>
        <v>1</v>
      </c>
      <c r="O1864" s="354" t="str">
        <f>IF(ISBLANK(INDEX('Policy Characteristics'!I:I,MATCH($C1864,'Policy Characteristics'!$C:$C,0))),"",INDEX('Policy Characteristics'!I:I,MATCH($C1864,'Policy Characteristics'!$C:$C,0)))</f>
        <v>on/off</v>
      </c>
      <c r="P1864" s="354" t="str">
        <f>IF(ISBLANK(INDEX('Policy Characteristics'!J:J,MATCH($C1864,'Policy Characteristics'!$C:$C,0))),"",INDEX('Policy Characteristics'!J:J,MATCH($C1864,'Policy Characteristics'!$C:$C,0)))</f>
        <v xml:space="preserve">**Description:** This lever determines which industry categories are captured under the scope of a carbon tax. In some regions, only certain industries are covered by a carbon tax or cap. </v>
      </c>
      <c r="Q1864" s="354" t="str">
        <f>IF(ISBLANK(INDEX('Policy Characteristics'!K:K,MATCH($C1864,'Policy Characteristics'!$C:$C,0))),"",INDEX('Policy Characteristics'!K:K,MATCH($C1864,'Policy Characteristics'!$C:$C,0)))</f>
        <v/>
      </c>
      <c r="R1864" s="354" t="str">
        <f>IF(ISBLANK(INDEX('Policy Characteristics'!L:L,MATCH($C1864,'Policy Characteristics'!$C:$C,0))),"",INDEX('Policy Characteristics'!L:L,MATCH($C1864,'Policy Characteristics'!$C:$C,0)))</f>
        <v/>
      </c>
    </row>
    <row r="1865" spans="1:19" ht="19.899999999999999" customHeight="1">
      <c r="A1865" s="354" t="str">
        <f>IF(ISBLANK(INDEX('Policy Characteristics'!A:A,MATCH($C1865,'Policy Characteristics'!$C:$C,0))),"",INDEX('Policy Characteristics'!A:A,MATCH($C1865,'Policy Characteristics'!$C:$C,0)))</f>
        <v>Cross-Sector</v>
      </c>
      <c r="B1865" s="366" t="str">
        <f>IF(ISBLANK(INDEX('Policy Characteristics'!B:B,MATCH($C1865,'Policy Characteristics'!$C:$C,0))),"",INDEX('Policy Characteristics'!B:B,MATCH($C1865,'Policy Characteristics'!$C:$C,0)))</f>
        <v>Non BAU CBAM Industry Qualification</v>
      </c>
      <c r="C1865" t="s">
        <v>572</v>
      </c>
      <c r="H1865" s="18">
        <v>2288</v>
      </c>
      <c r="I1865" s="378" t="s">
        <v>670</v>
      </c>
      <c r="J1865" s="368" t="str">
        <f>IF(ISBLANK(INDEX('Policy Characteristics'!D:D,MATCH($C1865,'Policy Characteristics'!$C:$C,0))),"",INDEX('Policy Characteristics'!D:D,MATCH($C1865,'Policy Characteristics'!$C:$C,0)))</f>
        <v/>
      </c>
      <c r="K1865" s="354" t="str">
        <f>IF(ISBLANK(INDEX('Policy Characteristics'!E:E,MATCH($C1865,'Policy Characteristics'!$C:$C,0))),"",INDEX('Policy Characteristics'!E:E,MATCH($C1865,'Policy Characteristics'!$C:$C,0)))</f>
        <v/>
      </c>
      <c r="L1865" s="245">
        <f>IF(ISBLANK(INDEX('Policy Characteristics'!F:F,MATCH($C1865,'Policy Characteristics'!$C:$C,0))),"",INDEX('Policy Characteristics'!F:F,MATCH($C1865,'Policy Characteristics'!$C:$C,0)))</f>
        <v>0</v>
      </c>
      <c r="M1865" s="245">
        <f>IF(ISBLANK(INDEX('Policy Characteristics'!G:G,MATCH($C1865,'Policy Characteristics'!$C:$C,0))),"",INDEX('Policy Characteristics'!G:G,MATCH($C1865,'Policy Characteristics'!$C:$C,0)))</f>
        <v>1</v>
      </c>
      <c r="N1865" s="245">
        <f>IF(ISBLANK(INDEX('Policy Characteristics'!H:H,MATCH($C1865,'Policy Characteristics'!$C:$C,0))),"",INDEX('Policy Characteristics'!H:H,MATCH($C1865,'Policy Characteristics'!$C:$C,0)))</f>
        <v>1</v>
      </c>
      <c r="O1865" s="354" t="str">
        <f>IF(ISBLANK(INDEX('Policy Characteristics'!I:I,MATCH($C1865,'Policy Characteristics'!$C:$C,0))),"",INDEX('Policy Characteristics'!I:I,MATCH($C1865,'Policy Characteristics'!$C:$C,0)))</f>
        <v>on/off</v>
      </c>
      <c r="P1865" s="354" t="str">
        <f>IF(ISBLANK(INDEX('Policy Characteristics'!J:J,MATCH($C1865,'Policy Characteristics'!$C:$C,0))),"",INDEX('Policy Characteristics'!J:J,MATCH($C1865,'Policy Characteristics'!$C:$C,0)))</f>
        <v>**Description:** This lever determines which industry categories are captured under the scope of a carbon border adjustment mechanism. In some regions, only certain industries are covered by a border mechanism.</v>
      </c>
      <c r="Q1865" s="354" t="str">
        <f>IF(ISBLANK(INDEX('Policy Characteristics'!K:K,MATCH($C1865,'Policy Characteristics'!$C:$C,0))),"",INDEX('Policy Characteristics'!K:K,MATCH($C1865,'Policy Characteristics'!$C:$C,0)))</f>
        <v/>
      </c>
      <c r="R1865" s="354" t="str">
        <f>IF(ISBLANK(INDEX('Policy Characteristics'!L:L,MATCH($C1865,'Policy Characteristics'!$C:$C,0))),"",INDEX('Policy Characteristics'!L:L,MATCH($C1865,'Policy Characteristics'!$C:$C,0)))</f>
        <v/>
      </c>
    </row>
    <row r="1866" spans="1:19" ht="14.5">
      <c r="A1866" s="354" t="str">
        <f>IF(ISBLANK(INDEX('Policy Characteristics'!A:A,MATCH($C1866,'Policy Characteristics'!$C:$C,0))),"",INDEX('Policy Characteristics'!A:A,MATCH($C1866,'Policy Characteristics'!$C:$C,0)))</f>
        <v>Cross-Sector</v>
      </c>
      <c r="B1866" s="366" t="str">
        <f>IF(ISBLANK(INDEX('Policy Characteristics'!B:B,MATCH($C1866,'Policy Characteristics'!$C:$C,0))),"",INDEX('Policy Characteristics'!B:B,MATCH($C1866,'Policy Characteristics'!$C:$C,0)))</f>
        <v>Change in Fuel Prices</v>
      </c>
      <c r="C1866" t="s">
        <v>3873</v>
      </c>
      <c r="H1866" s="18">
        <v>2773</v>
      </c>
      <c r="I1866" s="378" t="s">
        <v>680</v>
      </c>
      <c r="J1866" s="368" t="str">
        <f>IF(ISBLANK(INDEX('Policy Characteristics'!D:D,MATCH($C1866,'Policy Characteristics'!$C:$C,0))),"",INDEX('Policy Characteristics'!D:D,MATCH($C1866,'Policy Characteristics'!$C:$C,0)))</f>
        <v>Change in Fuel Prices</v>
      </c>
      <c r="K1866" s="354" t="str">
        <f>IF(ISBLANK(INDEX('Policy Characteristics'!E:E,MATCH($C1866,'Policy Characteristics'!$C:$C,0))),"",INDEX('Policy Characteristics'!E:E,MATCH($C1866,'Policy Characteristics'!$C:$C,0)))</f>
        <v>cross fuel price change</v>
      </c>
      <c r="L1866" s="245">
        <f>IF(ISBLANK(INDEX('Policy Characteristics'!F:F,MATCH($C1866,'Policy Characteristics'!$C:$C,0))),"",INDEX('Policy Characteristics'!F:F,MATCH($C1866,'Policy Characteristics'!$C:$C,0)))</f>
        <v>-0.5</v>
      </c>
      <c r="M1866" s="245">
        <f>IF(ISBLANK(INDEX('Policy Characteristics'!G:G,MATCH($C1866,'Policy Characteristics'!$C:$C,0))),"",INDEX('Policy Characteristics'!G:G,MATCH($C1866,'Policy Characteristics'!$C:$C,0)))</f>
        <v>0.5</v>
      </c>
      <c r="N1866" s="245">
        <f>IF(ISBLANK(INDEX('Policy Characteristics'!H:H,MATCH($C1866,'Policy Characteristics'!$C:$C,0))),"",INDEX('Policy Characteristics'!H:H,MATCH($C1866,'Policy Characteristics'!$C:$C,0)))</f>
        <v>0.01</v>
      </c>
      <c r="O1866" s="354" t="str">
        <f>IF(ISBLANK(INDEX('Policy Characteristics'!I:I,MATCH($C1866,'Policy Characteristics'!$C:$C,0))),"",INDEX('Policy Characteristics'!I:I,MATCH($C1866,'Policy Characteristics'!$C:$C,0)))</f>
        <v>% change in fuel price</v>
      </c>
      <c r="P1866" s="354" t="str">
        <f>IF(ISBLANK(INDEX('Policy Characteristics'!J:J,MATCH($C1866,'Policy Characteristics'!$C:$C,0))),"",INDEX('Policy Characteristics'!J:J,MATCH($C1866,'Policy Characteristics'!$C:$C,0)))</f>
        <v xml:space="preserve">**Description:** The EPS endogenously  adjusts electricity prices in response to policies that shift supply, demand, and costs. But it does not endogenously adjust the price of other fuels. This lever allows the user to exogenously adjust prices to represent economic changes from other policies. </v>
      </c>
      <c r="Q1866" s="354" t="str">
        <f>IF(ISBLANK(INDEX('Policy Characteristics'!K:K,MATCH($C1866,'Policy Characteristics'!$C:$C,0))),"",INDEX('Policy Characteristics'!K:K,MATCH($C1866,'Policy Characteristics'!$C:$C,0)))</f>
        <v/>
      </c>
      <c r="R1866" s="354" t="str">
        <f>IF(ISBLANK(INDEX('Policy Characteristics'!L:L,MATCH($C1866,'Policy Characteristics'!$C:$C,0))),"",INDEX('Policy Characteristics'!L:L,MATCH($C1866,'Policy Characteristics'!$C:$C,0)))</f>
        <v/>
      </c>
      <c r="S1866" s="345"/>
    </row>
    <row r="1867" spans="1:19" ht="19.899999999999999" customHeight="1">
      <c r="A1867" s="354" t="str">
        <f>IF(ISBLANK(INDEX('Policy Characteristics'!A:A,MATCH($C1867,'Policy Characteristics'!$C:$C,0))),"",INDEX('Policy Characteristics'!A:A,MATCH($C1867,'Policy Characteristics'!$C:$C,0)))</f>
        <v>Research and Development</v>
      </c>
      <c r="B1867" s="366" t="str">
        <f>IF(ISBLANK(INDEX('Policy Characteristics'!B:B,MATCH($C1867,'Policy Characteristics'!$C:$C,0))),"",INDEX('Policy Characteristics'!B:B,MATCH($C1867,'Policy Characteristics'!$C:$C,0)))</f>
        <v>Capital Cost Reduction</v>
      </c>
      <c r="C1867" t="s">
        <v>576</v>
      </c>
      <c r="D1867" s="253" t="s">
        <v>718</v>
      </c>
      <c r="E1867" s="253"/>
      <c r="F1867" s="253" t="s">
        <v>961</v>
      </c>
      <c r="G1867" s="253"/>
      <c r="H1867" s="18">
        <v>85</v>
      </c>
      <c r="I1867" s="367" t="s">
        <v>670</v>
      </c>
      <c r="J1867" s="368" t="str">
        <f>IF(ISBLANK(INDEX('Policy Characteristics'!D:D,MATCH($C1867,'Policy Characteristics'!$C:$C,0))),"",INDEX('Policy Characteristics'!D:D,MATCH($C1867,'Policy Characteristics'!$C:$C,0)))</f>
        <v>R&amp;D Capital Cost Reductions</v>
      </c>
      <c r="K1867" s="354" t="str">
        <f>IF(ISBLANK(INDEX('Policy Characteristics'!E:E,MATCH($C1867,'Policy Characteristics'!$C:$C,0))),"",INDEX('Policy Characteristics'!E:E,MATCH($C1867,'Policy Characteristics'!$C:$C,0)))</f>
        <v>RnD building capital cost reduction</v>
      </c>
      <c r="L1867" s="222">
        <f>IF(ISBLANK(INDEX('Policy Characteristics'!F:F,MATCH($C1867,'Policy Characteristics'!$C:$C,0))),"",INDEX('Policy Characteristics'!F:F,MATCH($C1867,'Policy Characteristics'!$C:$C,0)))</f>
        <v>0</v>
      </c>
      <c r="M1867" s="222">
        <f>IF(ISBLANK(INDEX('Policy Characteristics'!G:G,MATCH($C1867,'Policy Characteristics'!$C:$C,0))),"",INDEX('Policy Characteristics'!G:G,MATCH($C1867,'Policy Characteristics'!$C:$C,0)))</f>
        <v>0.4</v>
      </c>
      <c r="N1867" s="222">
        <f>IF(ISBLANK(INDEX('Policy Characteristics'!H:H,MATCH($C1867,'Policy Characteristics'!$C:$C,0))),"",INDEX('Policy Characteristics'!H:H,MATCH($C1867,'Policy Characteristics'!$C:$C,0)))</f>
        <v>0.01</v>
      </c>
      <c r="O1867" s="354" t="str">
        <f>IF(ISBLANK(INDEX('Policy Characteristics'!I:I,MATCH($C1867,'Policy Characteristics'!$C:$C,0))),"",INDEX('Policy Characteristics'!I:I,MATCH($C1867,'Policy Characteristics'!$C:$C,0)))</f>
        <v>% reduction in cost</v>
      </c>
      <c r="P1867" s="354" t="str">
        <f>IF(ISBLANK(INDEX('Policy Characteristics'!J:J,MATCH($C1867,'Policy Characteristics'!$C:$C,0))),"",INDEX('Policy Characteristics'!J:J,MATCH($C1867,'Policy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7" s="354" t="str">
        <f>IF(ISBLANK(INDEX('Policy Characteristics'!K:K,MATCH($C1867,'Policy Characteristics'!$C:$C,0))),"",INDEX('Policy Characteristics'!K:K,MATCH($C1867,'Policy Characteristics'!$C:$C,0)))</f>
        <v>architectural-design.html#rnd</v>
      </c>
      <c r="R1867" s="354" t="str">
        <f>IF(ISBLANK(INDEX('Policy Characteristics'!L:L,MATCH($C1867,'Policy Characteristics'!$C:$C,0))),"",INDEX('Policy Characteristics'!L:L,MATCH($C1867,'Policy Characteristics'!$C:$C,0)))</f>
        <v>research-and-development.html</v>
      </c>
    </row>
    <row r="1868" spans="1:19" ht="19.899999999999999" customHeight="1">
      <c r="A1868" s="354" t="str">
        <f>IF(ISBLANK(INDEX('Policy Characteristics'!A:A,MATCH($C1868,'Policy Characteristics'!$C:$C,0))),"",INDEX('Policy Characteristics'!A:A,MATCH($C1868,'Policy Characteristics'!$C:$C,0)))</f>
        <v>Research and Development</v>
      </c>
      <c r="B1868" s="366" t="str">
        <f>IF(ISBLANK(INDEX('Policy Characteristics'!B:B,MATCH($C1868,'Policy Characteristics'!$C:$C,0))),"",INDEX('Policy Characteristics'!B:B,MATCH($C1868,'Policy Characteristics'!$C:$C,0)))</f>
        <v>Capital Cost Reduction</v>
      </c>
      <c r="C1868" s="354" t="str">
        <f t="shared" ref="C1868:C1872" si="72">C$1867</f>
        <v>RnD Building Capital Cost Perc Reduction</v>
      </c>
      <c r="D1868" s="253" t="s">
        <v>722</v>
      </c>
      <c r="E1868" s="253"/>
      <c r="F1868" s="253" t="s">
        <v>962</v>
      </c>
      <c r="G1868" s="253"/>
      <c r="H1868" s="18">
        <v>86</v>
      </c>
      <c r="I1868" s="367" t="s">
        <v>670</v>
      </c>
      <c r="J1868" s="368" t="str">
        <f>IF(ISBLANK(INDEX('Policy Characteristics'!D:D,MATCH($C1868,'Policy Characteristics'!$C:$C,0))),"",INDEX('Policy Characteristics'!D:D,MATCH($C1868,'Policy Characteristics'!$C:$C,0)))</f>
        <v>R&amp;D Capital Cost Reductions</v>
      </c>
      <c r="K1868" s="354" t="str">
        <f>IF(ISBLANK(INDEX('Policy Characteristics'!E:E,MATCH($C1868,'Policy Characteristics'!$C:$C,0))),"",INDEX('Policy Characteristics'!E:E,MATCH($C1868,'Policy Characteristics'!$C:$C,0)))</f>
        <v>RnD building capital cost reduction</v>
      </c>
      <c r="L1868" s="222">
        <f>IF(ISBLANK(INDEX('Policy Characteristics'!F:F,MATCH($C1868,'Policy Characteristics'!$C:$C,0))),"",INDEX('Policy Characteristics'!F:F,MATCH($C1868,'Policy Characteristics'!$C:$C,0)))</f>
        <v>0</v>
      </c>
      <c r="M1868" s="222">
        <f>IF(ISBLANK(INDEX('Policy Characteristics'!G:G,MATCH($C1868,'Policy Characteristics'!$C:$C,0))),"",INDEX('Policy Characteristics'!G:G,MATCH($C1868,'Policy Characteristics'!$C:$C,0)))</f>
        <v>0.4</v>
      </c>
      <c r="N1868" s="222">
        <f>IF(ISBLANK(INDEX('Policy Characteristics'!H:H,MATCH($C1868,'Policy Characteristics'!$C:$C,0))),"",INDEX('Policy Characteristics'!H:H,MATCH($C1868,'Policy Characteristics'!$C:$C,0)))</f>
        <v>0.01</v>
      </c>
      <c r="O1868" s="354" t="str">
        <f>IF(ISBLANK(INDEX('Policy Characteristics'!I:I,MATCH($C1868,'Policy Characteristics'!$C:$C,0))),"",INDEX('Policy Characteristics'!I:I,MATCH($C1868,'Policy Characteristics'!$C:$C,0)))</f>
        <v>% reduction in cost</v>
      </c>
      <c r="P1868" s="354" t="str">
        <f>IF(ISBLANK(INDEX('Policy Characteristics'!J:J,MATCH($C1868,'Policy Characteristics'!$C:$C,0))),"",INDEX('Policy Characteristics'!J:J,MATCH($C1868,'Policy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8" s="354" t="str">
        <f>IF(ISBLANK(INDEX('Policy Characteristics'!K:K,MATCH($C1868,'Policy Characteristics'!$C:$C,0))),"",INDEX('Policy Characteristics'!K:K,MATCH($C1868,'Policy Characteristics'!$C:$C,0)))</f>
        <v>architectural-design.html#rnd</v>
      </c>
      <c r="R1868" s="354" t="str">
        <f>IF(ISBLANK(INDEX('Policy Characteristics'!L:L,MATCH($C1868,'Policy Characteristics'!$C:$C,0))),"",INDEX('Policy Characteristics'!L:L,MATCH($C1868,'Policy Characteristics'!$C:$C,0)))</f>
        <v>research-and-development.html</v>
      </c>
    </row>
    <row r="1869" spans="1:19" ht="19.899999999999999" customHeight="1">
      <c r="A1869" s="354" t="str">
        <f>IF(ISBLANK(INDEX('Policy Characteristics'!A:A,MATCH($C1869,'Policy Characteristics'!$C:$C,0))),"",INDEX('Policy Characteristics'!A:A,MATCH($C1869,'Policy Characteristics'!$C:$C,0)))</f>
        <v>Research and Development</v>
      </c>
      <c r="B1869" s="366" t="str">
        <f>IF(ISBLANK(INDEX('Policy Characteristics'!B:B,MATCH($C1869,'Policy Characteristics'!$C:$C,0))),"",INDEX('Policy Characteristics'!B:B,MATCH($C1869,'Policy Characteristics'!$C:$C,0)))</f>
        <v>Capital Cost Reduction</v>
      </c>
      <c r="C1869" s="354" t="str">
        <f t="shared" si="72"/>
        <v>RnD Building Capital Cost Perc Reduction</v>
      </c>
      <c r="D1869" s="253" t="s">
        <v>734</v>
      </c>
      <c r="E1869" s="253"/>
      <c r="F1869" s="253" t="s">
        <v>963</v>
      </c>
      <c r="G1869" s="253"/>
      <c r="H1869" s="18">
        <v>87</v>
      </c>
      <c r="I1869" s="367" t="s">
        <v>670</v>
      </c>
      <c r="J1869" s="368" t="str">
        <f>IF(ISBLANK(INDEX('Policy Characteristics'!D:D,MATCH($C1869,'Policy Characteristics'!$C:$C,0))),"",INDEX('Policy Characteristics'!D:D,MATCH($C1869,'Policy Characteristics'!$C:$C,0)))</f>
        <v>R&amp;D Capital Cost Reductions</v>
      </c>
      <c r="K1869" s="354" t="str">
        <f>IF(ISBLANK(INDEX('Policy Characteristics'!E:E,MATCH($C1869,'Policy Characteristics'!$C:$C,0))),"",INDEX('Policy Characteristics'!E:E,MATCH($C1869,'Policy Characteristics'!$C:$C,0)))</f>
        <v>RnD building capital cost reduction</v>
      </c>
      <c r="L1869" s="222">
        <f>IF(ISBLANK(INDEX('Policy Characteristics'!F:F,MATCH($C1869,'Policy Characteristics'!$C:$C,0))),"",INDEX('Policy Characteristics'!F:F,MATCH($C1869,'Policy Characteristics'!$C:$C,0)))</f>
        <v>0</v>
      </c>
      <c r="M1869" s="222">
        <f>IF(ISBLANK(INDEX('Policy Characteristics'!G:G,MATCH($C1869,'Policy Characteristics'!$C:$C,0))),"",INDEX('Policy Characteristics'!G:G,MATCH($C1869,'Policy Characteristics'!$C:$C,0)))</f>
        <v>0.4</v>
      </c>
      <c r="N1869" s="222">
        <f>IF(ISBLANK(INDEX('Policy Characteristics'!H:H,MATCH($C1869,'Policy Characteristics'!$C:$C,0))),"",INDEX('Policy Characteristics'!H:H,MATCH($C1869,'Policy Characteristics'!$C:$C,0)))</f>
        <v>0.01</v>
      </c>
      <c r="O1869" s="354" t="str">
        <f>IF(ISBLANK(INDEX('Policy Characteristics'!I:I,MATCH($C1869,'Policy Characteristics'!$C:$C,0))),"",INDEX('Policy Characteristics'!I:I,MATCH($C1869,'Policy Characteristics'!$C:$C,0)))</f>
        <v>% reduction in cost</v>
      </c>
      <c r="P1869" s="354" t="str">
        <f>IF(ISBLANK(INDEX('Policy Characteristics'!J:J,MATCH($C1869,'Policy Characteristics'!$C:$C,0))),"",INDEX('Policy Characteristics'!J:J,MATCH($C1869,'Policy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9" s="354" t="str">
        <f>IF(ISBLANK(INDEX('Policy Characteristics'!K:K,MATCH($C1869,'Policy Characteristics'!$C:$C,0))),"",INDEX('Policy Characteristics'!K:K,MATCH($C1869,'Policy Characteristics'!$C:$C,0)))</f>
        <v>architectural-design.html#rnd</v>
      </c>
      <c r="R1869" s="354" t="str">
        <f>IF(ISBLANK(INDEX('Policy Characteristics'!L:L,MATCH($C1869,'Policy Characteristics'!$C:$C,0))),"",INDEX('Policy Characteristics'!L:L,MATCH($C1869,'Policy Characteristics'!$C:$C,0)))</f>
        <v>research-and-development.html</v>
      </c>
    </row>
    <row r="1870" spans="1:19" ht="19.899999999999999" customHeight="1">
      <c r="A1870" s="354" t="str">
        <f>IF(ISBLANK(INDEX('Policy Characteristics'!A:A,MATCH($C1870,'Policy Characteristics'!$C:$C,0))),"",INDEX('Policy Characteristics'!A:A,MATCH($C1870,'Policy Characteristics'!$C:$C,0)))</f>
        <v>Research and Development</v>
      </c>
      <c r="B1870" s="366" t="str">
        <f>IF(ISBLANK(INDEX('Policy Characteristics'!B:B,MATCH($C1870,'Policy Characteristics'!$C:$C,0))),"",INDEX('Policy Characteristics'!B:B,MATCH($C1870,'Policy Characteristics'!$C:$C,0)))</f>
        <v>Capital Cost Reduction</v>
      </c>
      <c r="C1870" s="354" t="str">
        <f t="shared" si="72"/>
        <v>RnD Building Capital Cost Perc Reduction</v>
      </c>
      <c r="D1870" s="253" t="s">
        <v>724</v>
      </c>
      <c r="E1870" s="253"/>
      <c r="F1870" s="253" t="s">
        <v>964</v>
      </c>
      <c r="G1870" s="253"/>
      <c r="H1870" s="18">
        <v>88</v>
      </c>
      <c r="I1870" s="367" t="s">
        <v>670</v>
      </c>
      <c r="J1870" s="368" t="str">
        <f>IF(ISBLANK(INDEX('Policy Characteristics'!D:D,MATCH($C1870,'Policy Characteristics'!$C:$C,0))),"",INDEX('Policy Characteristics'!D:D,MATCH($C1870,'Policy Characteristics'!$C:$C,0)))</f>
        <v>R&amp;D Capital Cost Reductions</v>
      </c>
      <c r="K1870" s="354" t="str">
        <f>IF(ISBLANK(INDEX('Policy Characteristics'!E:E,MATCH($C1870,'Policy Characteristics'!$C:$C,0))),"",INDEX('Policy Characteristics'!E:E,MATCH($C1870,'Policy Characteristics'!$C:$C,0)))</f>
        <v>RnD building capital cost reduction</v>
      </c>
      <c r="L1870" s="222">
        <f>IF(ISBLANK(INDEX('Policy Characteristics'!F:F,MATCH($C1870,'Policy Characteristics'!$C:$C,0))),"",INDEX('Policy Characteristics'!F:F,MATCH($C1870,'Policy Characteristics'!$C:$C,0)))</f>
        <v>0</v>
      </c>
      <c r="M1870" s="222">
        <f>IF(ISBLANK(INDEX('Policy Characteristics'!G:G,MATCH($C1870,'Policy Characteristics'!$C:$C,0))),"",INDEX('Policy Characteristics'!G:G,MATCH($C1870,'Policy Characteristics'!$C:$C,0)))</f>
        <v>0.4</v>
      </c>
      <c r="N1870" s="222">
        <f>IF(ISBLANK(INDEX('Policy Characteristics'!H:H,MATCH($C1870,'Policy Characteristics'!$C:$C,0))),"",INDEX('Policy Characteristics'!H:H,MATCH($C1870,'Policy Characteristics'!$C:$C,0)))</f>
        <v>0.01</v>
      </c>
      <c r="O1870" s="354" t="str">
        <f>IF(ISBLANK(INDEX('Policy Characteristics'!I:I,MATCH($C1870,'Policy Characteristics'!$C:$C,0))),"",INDEX('Policy Characteristics'!I:I,MATCH($C1870,'Policy Characteristics'!$C:$C,0)))</f>
        <v>% reduction in cost</v>
      </c>
      <c r="P1870" s="354"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354" t="str">
        <f>IF(ISBLANK(INDEX('Policy Characteristics'!K:K,MATCH($C1870,'Policy Characteristics'!$C:$C,0))),"",INDEX('Policy Characteristics'!K:K,MATCH($C1870,'Policy Characteristics'!$C:$C,0)))</f>
        <v>architectural-design.html#rnd</v>
      </c>
      <c r="R1870" s="354" t="str">
        <f>IF(ISBLANK(INDEX('Policy Characteristics'!L:L,MATCH($C1870,'Policy Characteristics'!$C:$C,0))),"",INDEX('Policy Characteristics'!L:L,MATCH($C1870,'Policy Characteristics'!$C:$C,0)))</f>
        <v>research-and-development.html</v>
      </c>
    </row>
    <row r="1871" spans="1:19" ht="19.899999999999999" customHeight="1">
      <c r="A1871" s="354" t="str">
        <f>IF(ISBLANK(INDEX('Policy Characteristics'!A:A,MATCH($C1871,'Policy Characteristics'!$C:$C,0))),"",INDEX('Policy Characteristics'!A:A,MATCH($C1871,'Policy Characteristics'!$C:$C,0)))</f>
        <v>Research and Development</v>
      </c>
      <c r="B1871" s="366" t="str">
        <f>IF(ISBLANK(INDEX('Policy Characteristics'!B:B,MATCH($C1871,'Policy Characteristics'!$C:$C,0))),"",INDEX('Policy Characteristics'!B:B,MATCH($C1871,'Policy Characteristics'!$C:$C,0)))</f>
        <v>Capital Cost Reduction</v>
      </c>
      <c r="C1871" s="354" t="str">
        <f t="shared" si="72"/>
        <v>RnD Building Capital Cost Perc Reduction</v>
      </c>
      <c r="D1871" s="253" t="s">
        <v>726</v>
      </c>
      <c r="E1871" s="253"/>
      <c r="F1871" s="253" t="s">
        <v>965</v>
      </c>
      <c r="G1871" s="253"/>
      <c r="H1871" s="18">
        <v>89</v>
      </c>
      <c r="I1871" s="367" t="s">
        <v>670</v>
      </c>
      <c r="J1871" s="368" t="str">
        <f>IF(ISBLANK(INDEX('Policy Characteristics'!D:D,MATCH($C1871,'Policy Characteristics'!$C:$C,0))),"",INDEX('Policy Characteristics'!D:D,MATCH($C1871,'Policy Characteristics'!$C:$C,0)))</f>
        <v>R&amp;D Capital Cost Reductions</v>
      </c>
      <c r="K1871" s="354" t="str">
        <f>IF(ISBLANK(INDEX('Policy Characteristics'!E:E,MATCH($C1871,'Policy Characteristics'!$C:$C,0))),"",INDEX('Policy Characteristics'!E:E,MATCH($C1871,'Policy Characteristics'!$C:$C,0)))</f>
        <v>RnD building capital cost reduction</v>
      </c>
      <c r="L1871" s="222">
        <f>IF(ISBLANK(INDEX('Policy Characteristics'!F:F,MATCH($C1871,'Policy Characteristics'!$C:$C,0))),"",INDEX('Policy Characteristics'!F:F,MATCH($C1871,'Policy Characteristics'!$C:$C,0)))</f>
        <v>0</v>
      </c>
      <c r="M1871" s="222">
        <f>IF(ISBLANK(INDEX('Policy Characteristics'!G:G,MATCH($C1871,'Policy Characteristics'!$C:$C,0))),"",INDEX('Policy Characteristics'!G:G,MATCH($C1871,'Policy Characteristics'!$C:$C,0)))</f>
        <v>0.4</v>
      </c>
      <c r="N1871" s="222">
        <f>IF(ISBLANK(INDEX('Policy Characteristics'!H:H,MATCH($C1871,'Policy Characteristics'!$C:$C,0))),"",INDEX('Policy Characteristics'!H:H,MATCH($C1871,'Policy Characteristics'!$C:$C,0)))</f>
        <v>0.01</v>
      </c>
      <c r="O1871" s="354" t="str">
        <f>IF(ISBLANK(INDEX('Policy Characteristics'!I:I,MATCH($C1871,'Policy Characteristics'!$C:$C,0))),"",INDEX('Policy Characteristics'!I:I,MATCH($C1871,'Policy Characteristics'!$C:$C,0)))</f>
        <v>% reduction in cost</v>
      </c>
      <c r="P1871" s="354"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354" t="str">
        <f>IF(ISBLANK(INDEX('Policy Characteristics'!K:K,MATCH($C1871,'Policy Characteristics'!$C:$C,0))),"",INDEX('Policy Characteristics'!K:K,MATCH($C1871,'Policy Characteristics'!$C:$C,0)))</f>
        <v>architectural-design.html#rnd</v>
      </c>
      <c r="R1871" s="354" t="str">
        <f>IF(ISBLANK(INDEX('Policy Characteristics'!L:L,MATCH($C1871,'Policy Characteristics'!$C:$C,0))),"",INDEX('Policy Characteristics'!L:L,MATCH($C1871,'Policy Characteristics'!$C:$C,0)))</f>
        <v>research-and-development.html</v>
      </c>
    </row>
    <row r="1872" spans="1:19" ht="19.899999999999999" customHeight="1">
      <c r="A1872" s="354" t="str">
        <f>IF(ISBLANK(INDEX('Policy Characteristics'!A:A,MATCH($C1872,'Policy Characteristics'!$C:$C,0))),"",INDEX('Policy Characteristics'!A:A,MATCH($C1872,'Policy Characteristics'!$C:$C,0)))</f>
        <v>Research and Development</v>
      </c>
      <c r="B1872" s="366" t="str">
        <f>IF(ISBLANK(INDEX('Policy Characteristics'!B:B,MATCH($C1872,'Policy Characteristics'!$C:$C,0))),"",INDEX('Policy Characteristics'!B:B,MATCH($C1872,'Policy Characteristics'!$C:$C,0)))</f>
        <v>Capital Cost Reduction</v>
      </c>
      <c r="C1872" s="354" t="str">
        <f t="shared" si="72"/>
        <v>RnD Building Capital Cost Perc Reduction</v>
      </c>
      <c r="D1872" s="253" t="s">
        <v>728</v>
      </c>
      <c r="E1872" s="253"/>
      <c r="F1872" s="253" t="s">
        <v>966</v>
      </c>
      <c r="G1872" s="253"/>
      <c r="H1872" s="18">
        <v>90</v>
      </c>
      <c r="I1872" s="367" t="s">
        <v>670</v>
      </c>
      <c r="J1872" s="368" t="str">
        <f>IF(ISBLANK(INDEX('Policy Characteristics'!D:D,MATCH($C1872,'Policy Characteristics'!$C:$C,0))),"",INDEX('Policy Characteristics'!D:D,MATCH($C1872,'Policy Characteristics'!$C:$C,0)))</f>
        <v>R&amp;D Capital Cost Reductions</v>
      </c>
      <c r="K1872" s="354" t="str">
        <f>IF(ISBLANK(INDEX('Policy Characteristics'!E:E,MATCH($C1872,'Policy Characteristics'!$C:$C,0))),"",INDEX('Policy Characteristics'!E:E,MATCH($C1872,'Policy Characteristics'!$C:$C,0)))</f>
        <v>RnD building capital cost reduction</v>
      </c>
      <c r="L1872" s="222">
        <f>IF(ISBLANK(INDEX('Policy Characteristics'!F:F,MATCH($C1872,'Policy Characteristics'!$C:$C,0))),"",INDEX('Policy Characteristics'!F:F,MATCH($C1872,'Policy Characteristics'!$C:$C,0)))</f>
        <v>0</v>
      </c>
      <c r="M1872" s="222">
        <f>IF(ISBLANK(INDEX('Policy Characteristics'!G:G,MATCH($C1872,'Policy Characteristics'!$C:$C,0))),"",INDEX('Policy Characteristics'!G:G,MATCH($C1872,'Policy Characteristics'!$C:$C,0)))</f>
        <v>0.4</v>
      </c>
      <c r="N1872" s="222">
        <f>IF(ISBLANK(INDEX('Policy Characteristics'!H:H,MATCH($C1872,'Policy Characteristics'!$C:$C,0))),"",INDEX('Policy Characteristics'!H:H,MATCH($C1872,'Policy Characteristics'!$C:$C,0)))</f>
        <v>0.01</v>
      </c>
      <c r="O1872" s="354" t="str">
        <f>IF(ISBLANK(INDEX('Policy Characteristics'!I:I,MATCH($C1872,'Policy Characteristics'!$C:$C,0))),"",INDEX('Policy Characteristics'!I:I,MATCH($C1872,'Policy Characteristics'!$C:$C,0)))</f>
        <v>% reduction in cost</v>
      </c>
      <c r="P1872" s="354"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354" t="str">
        <f>IF(ISBLANK(INDEX('Policy Characteristics'!K:K,MATCH($C1872,'Policy Characteristics'!$C:$C,0))),"",INDEX('Policy Characteristics'!K:K,MATCH($C1872,'Policy Characteristics'!$C:$C,0)))</f>
        <v>architectural-design.html#rnd</v>
      </c>
      <c r="R1872" s="354" t="str">
        <f>IF(ISBLANK(INDEX('Policy Characteristics'!L:L,MATCH($C1872,'Policy Characteristics'!$C:$C,0))),"",INDEX('Policy Characteristics'!L:L,MATCH($C1872,'Policy Characteristics'!$C:$C,0)))</f>
        <v>research-and-development.html</v>
      </c>
    </row>
    <row r="1873" spans="1:18" ht="19.899999999999999" customHeight="1">
      <c r="A1873" s="354" t="str">
        <f>IF(ISBLANK(INDEX('Policy Characteristics'!A:A,MATCH($C1873,'Policy Characteristics'!$C:$C,0))),"",INDEX('Policy Characteristics'!A:A,MATCH($C1873,'Policy Characteristics'!$C:$C,0)))</f>
        <v>Research and Development</v>
      </c>
      <c r="B1873" s="366" t="str">
        <f>IF(ISBLANK(INDEX('Policy Characteristics'!B:B,MATCH($C1873,'Policy Characteristics'!$C:$C,0))),"",INDEX('Policy Characteristics'!B:B,MATCH($C1873,'Policy Characteristics'!$C:$C,0)))</f>
        <v>Capital Cost Reduction</v>
      </c>
      <c r="C1873" t="s">
        <v>583</v>
      </c>
      <c r="D1873" s="253"/>
      <c r="E1873" s="253"/>
      <c r="F1873" s="253" t="s">
        <v>347</v>
      </c>
      <c r="G1873" s="253"/>
      <c r="H1873" s="18">
        <v>91</v>
      </c>
      <c r="I1873" s="367" t="s">
        <v>670</v>
      </c>
      <c r="J1873" s="368" t="str">
        <f>IF(ISBLANK(INDEX('Policy Characteristics'!D:D,MATCH($C1873,'Policy Characteristics'!$C:$C,0))),"",INDEX('Policy Characteristics'!D:D,MATCH($C1873,'Policy Characteristics'!$C:$C,0)))</f>
        <v>R&amp;D Capital Cost Reductions</v>
      </c>
      <c r="K1873" s="354" t="str">
        <f>IF(ISBLANK(INDEX('Policy Characteristics'!E:E,MATCH($C1873,'Policy Characteristics'!$C:$C,0))),"",INDEX('Policy Characteristics'!E:E,MATCH($C1873,'Policy Characteristics'!$C:$C,0)))</f>
        <v>RnD CCS capital cost reduction</v>
      </c>
      <c r="L1873" s="222">
        <f>IF(ISBLANK(INDEX('Policy Characteristics'!F:F,MATCH($C1873,'Policy Characteristics'!$C:$C,0))),"",INDEX('Policy Characteristics'!F:F,MATCH($C1873,'Policy Characteristics'!$C:$C,0)))</f>
        <v>0</v>
      </c>
      <c r="M1873" s="222">
        <f>IF(ISBLANK(INDEX('Policy Characteristics'!G:G,MATCH($C1873,'Policy Characteristics'!$C:$C,0))),"",INDEX('Policy Characteristics'!G:G,MATCH($C1873,'Policy Characteristics'!$C:$C,0)))</f>
        <v>0.4</v>
      </c>
      <c r="N1873" s="222">
        <f>IF(ISBLANK(INDEX('Policy Characteristics'!H:H,MATCH($C1873,'Policy Characteristics'!$C:$C,0))),"",INDEX('Policy Characteristics'!H:H,MATCH($C1873,'Policy Characteristics'!$C:$C,0)))</f>
        <v>0.01</v>
      </c>
      <c r="O1873" s="354" t="str">
        <f>IF(ISBLANK(INDEX('Policy Characteristics'!I:I,MATCH($C1873,'Policy Characteristics'!$C:$C,0))),"",INDEX('Policy Characteristics'!I:I,MATCH($C1873,'Policy Characteristics'!$C:$C,0)))</f>
        <v>% reduction in cost</v>
      </c>
      <c r="P1873" s="354"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354" t="str">
        <f>IF(ISBLANK(INDEX('Policy Characteristics'!K:K,MATCH($C1873,'Policy Characteristics'!$C:$C,0))),"",INDEX('Policy Characteristics'!K:K,MATCH($C1873,'Policy Characteristics'!$C:$C,0)))</f>
        <v>architectural-design.html#rnd</v>
      </c>
      <c r="R1873" s="354" t="str">
        <f>IF(ISBLANK(INDEX('Policy Characteristics'!L:L,MATCH($C1873,'Policy Characteristics'!$C:$C,0))),"",INDEX('Policy Characteristics'!L:L,MATCH($C1873,'Policy Characteristics'!$C:$C,0)))</f>
        <v>research-and-development.html</v>
      </c>
    </row>
    <row r="1874" spans="1:18" ht="19.899999999999999" customHeight="1">
      <c r="A1874" s="354" t="str">
        <f>IF(ISBLANK(INDEX('Policy Characteristics'!A:A,MATCH($C1874,'Policy Characteristics'!$C:$C,0))),"",INDEX('Policy Characteristics'!A:A,MATCH($C1874,'Policy Characteristics'!$C:$C,0)))</f>
        <v>Research and Development</v>
      </c>
      <c r="B1874" s="366" t="str">
        <f>IF(ISBLANK(INDEX('Policy Characteristics'!B:B,MATCH($C1874,'Policy Characteristics'!$C:$C,0))),"",INDEX('Policy Characteristics'!B:B,MATCH($C1874,'Policy Characteristics'!$C:$C,0)))</f>
        <v>Capital Cost Reduction</v>
      </c>
      <c r="C1874" t="s">
        <v>585</v>
      </c>
      <c r="D1874" s="253" t="s">
        <v>736</v>
      </c>
      <c r="E1874" s="253"/>
      <c r="F1874" s="253" t="s">
        <v>967</v>
      </c>
      <c r="G1874" s="253"/>
      <c r="H1874" s="18">
        <v>92</v>
      </c>
      <c r="I1874" s="367" t="s">
        <v>670</v>
      </c>
      <c r="J1874" s="368" t="str">
        <f>IF(ISBLANK(INDEX('Policy Characteristics'!D:D,MATCH($C1874,'Policy Characteristics'!$C:$C,0))),"",INDEX('Policy Characteristics'!D:D,MATCH($C1874,'Policy Characteristics'!$C:$C,0)))</f>
        <v>R&amp;D Capital Cost Reductions</v>
      </c>
      <c r="K1874" s="354" t="str">
        <f>IF(ISBLANK(INDEX('Policy Characteristics'!E:E,MATCH($C1874,'Policy Characteristics'!$C:$C,0))),"",INDEX('Policy Characteristics'!E:E,MATCH($C1874,'Policy Characteristics'!$C:$C,0)))</f>
        <v>RnD electricity capital cost reduction</v>
      </c>
      <c r="L1874" s="222">
        <f>IF(ISBLANK(INDEX('Policy Characteristics'!F:F,MATCH($C1874,'Policy Characteristics'!$C:$C,0))),"",INDEX('Policy Characteristics'!F:F,MATCH($C1874,'Policy Characteristics'!$C:$C,0)))</f>
        <v>0</v>
      </c>
      <c r="M1874" s="222">
        <f>IF(ISBLANK(INDEX('Policy Characteristics'!G:G,MATCH($C1874,'Policy Characteristics'!$C:$C,0))),"",INDEX('Policy Characteristics'!G:G,MATCH($C1874,'Policy Characteristics'!$C:$C,0)))</f>
        <v>0.4</v>
      </c>
      <c r="N1874" s="222">
        <f>IF(ISBLANK(INDEX('Policy Characteristics'!H:H,MATCH($C1874,'Policy Characteristics'!$C:$C,0))),"",INDEX('Policy Characteristics'!H:H,MATCH($C1874,'Policy Characteristics'!$C:$C,0)))</f>
        <v>0.01</v>
      </c>
      <c r="O1874" s="354" t="str">
        <f>IF(ISBLANK(INDEX('Policy Characteristics'!I:I,MATCH($C1874,'Policy Characteristics'!$C:$C,0))),"",INDEX('Policy Characteristics'!I:I,MATCH($C1874,'Policy Characteristics'!$C:$C,0)))</f>
        <v>% reduction in cost</v>
      </c>
      <c r="P1874" s="354"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354" t="str">
        <f>IF(ISBLANK(INDEX('Policy Characteristics'!K:K,MATCH($C1874,'Policy Characteristics'!$C:$C,0))),"",INDEX('Policy Characteristics'!K:K,MATCH($C1874,'Policy Characteristics'!$C:$C,0)))</f>
        <v>architectural-design.html#rnd</v>
      </c>
      <c r="R1874" s="354" t="str">
        <f>IF(ISBLANK(INDEX('Policy Characteristics'!L:L,MATCH($C1874,'Policy Characteristics'!$C:$C,0))),"",INDEX('Policy Characteristics'!L:L,MATCH($C1874,'Policy Characteristics'!$C:$C,0)))</f>
        <v>research-and-development.html</v>
      </c>
    </row>
    <row r="1875" spans="1:18" ht="19.899999999999999" customHeight="1">
      <c r="A1875" s="354" t="str">
        <f>IF(ISBLANK(INDEX('Policy Characteristics'!A:A,MATCH($C1875,'Policy Characteristics'!$C:$C,0))),"",INDEX('Policy Characteristics'!A:A,MATCH($C1875,'Policy Characteristics'!$C:$C,0)))</f>
        <v>Research and Development</v>
      </c>
      <c r="B1875" s="366" t="str">
        <f>IF(ISBLANK(INDEX('Policy Characteristics'!B:B,MATCH($C1875,'Policy Characteristics'!$C:$C,0))),"",INDEX('Policy Characteristics'!B:B,MATCH($C1875,'Policy Characteristics'!$C:$C,0)))</f>
        <v>Capital Cost Reduction</v>
      </c>
      <c r="C1875" s="354" t="str">
        <f t="shared" ref="C1875:C1897" si="73">C$1874</f>
        <v>RnD Electricity Capital Cost Perc Reduction</v>
      </c>
      <c r="D1875" s="348" t="s">
        <v>738</v>
      </c>
      <c r="E1875" s="253"/>
      <c r="F1875" s="348" t="s">
        <v>968</v>
      </c>
      <c r="G1875" s="253"/>
      <c r="H1875" s="18">
        <v>93</v>
      </c>
      <c r="I1875" s="367" t="s">
        <v>670</v>
      </c>
      <c r="J1875" s="368" t="str">
        <f>IF(ISBLANK(INDEX('Policy Characteristics'!D:D,MATCH($C1875,'Policy Characteristics'!$C:$C,0))),"",INDEX('Policy Characteristics'!D:D,MATCH($C1875,'Policy Characteristics'!$C:$C,0)))</f>
        <v>R&amp;D Capital Cost Reductions</v>
      </c>
      <c r="K1875" s="354" t="str">
        <f>IF(ISBLANK(INDEX('Policy Characteristics'!E:E,MATCH($C1875,'Policy Characteristics'!$C:$C,0))),"",INDEX('Policy Characteristics'!E:E,MATCH($C1875,'Policy Characteristics'!$C:$C,0)))</f>
        <v>RnD electricity capital cost reduction</v>
      </c>
      <c r="L1875" s="222">
        <f>IF(ISBLANK(INDEX('Policy Characteristics'!F:F,MATCH($C1875,'Policy Characteristics'!$C:$C,0))),"",INDEX('Policy Characteristics'!F:F,MATCH($C1875,'Policy Characteristics'!$C:$C,0)))</f>
        <v>0</v>
      </c>
      <c r="M1875" s="222">
        <f>IF(ISBLANK(INDEX('Policy Characteristics'!G:G,MATCH($C1875,'Policy Characteristics'!$C:$C,0))),"",INDEX('Policy Characteristics'!G:G,MATCH($C1875,'Policy Characteristics'!$C:$C,0)))</f>
        <v>0.4</v>
      </c>
      <c r="N1875" s="222">
        <f>IF(ISBLANK(INDEX('Policy Characteristics'!H:H,MATCH($C1875,'Policy Characteristics'!$C:$C,0))),"",INDEX('Policy Characteristics'!H:H,MATCH($C1875,'Policy Characteristics'!$C:$C,0)))</f>
        <v>0.01</v>
      </c>
      <c r="O1875" s="354" t="str">
        <f>IF(ISBLANK(INDEX('Policy Characteristics'!I:I,MATCH($C1875,'Policy Characteristics'!$C:$C,0))),"",INDEX('Policy Characteristics'!I:I,MATCH($C1875,'Policy Characteristics'!$C:$C,0)))</f>
        <v>% reduction in cost</v>
      </c>
      <c r="P1875" s="354"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354" t="str">
        <f>IF(ISBLANK(INDEX('Policy Characteristics'!K:K,MATCH($C1875,'Policy Characteristics'!$C:$C,0))),"",INDEX('Policy Characteristics'!K:K,MATCH($C1875,'Policy Characteristics'!$C:$C,0)))</f>
        <v>architectural-design.html#rnd</v>
      </c>
      <c r="R1875" s="354" t="str">
        <f>IF(ISBLANK(INDEX('Policy Characteristics'!L:L,MATCH($C1875,'Policy Characteristics'!$C:$C,0))),"",INDEX('Policy Characteristics'!L:L,MATCH($C1875,'Policy Characteristics'!$C:$C,0)))</f>
        <v>research-and-development.html</v>
      </c>
    </row>
    <row r="1876" spans="1:18" ht="19.899999999999999" customHeight="1">
      <c r="A1876" s="354" t="str">
        <f>IF(ISBLANK(INDEX('Policy Characteristics'!A:A,MATCH($C1876,'Policy Characteristics'!$C:$C,0))),"",INDEX('Policy Characteristics'!A:A,MATCH($C1876,'Policy Characteristics'!$C:$C,0)))</f>
        <v>Research and Development</v>
      </c>
      <c r="B1876" s="366" t="str">
        <f>IF(ISBLANK(INDEX('Policy Characteristics'!B:B,MATCH($C1876,'Policy Characteristics'!$C:$C,0))),"",INDEX('Policy Characteristics'!B:B,MATCH($C1876,'Policy Characteristics'!$C:$C,0)))</f>
        <v>Capital Cost Reduction</v>
      </c>
      <c r="C1876" s="354" t="str">
        <f t="shared" si="73"/>
        <v>RnD Electricity Capital Cost Perc Reduction</v>
      </c>
      <c r="D1876" s="348" t="s">
        <v>740</v>
      </c>
      <c r="E1876" s="253"/>
      <c r="F1876" s="348" t="s">
        <v>969</v>
      </c>
      <c r="G1876" s="253"/>
      <c r="H1876" s="18">
        <v>1810</v>
      </c>
      <c r="I1876" s="367" t="s">
        <v>670</v>
      </c>
      <c r="J1876" s="368" t="str">
        <f>IF(ISBLANK(INDEX('Policy Characteristics'!D:D,MATCH($C1876,'Policy Characteristics'!$C:$C,0))),"",INDEX('Policy Characteristics'!D:D,MATCH($C1876,'Policy Characteristics'!$C:$C,0)))</f>
        <v>R&amp;D Capital Cost Reductions</v>
      </c>
      <c r="K1876" s="354" t="str">
        <f>IF(ISBLANK(INDEX('Policy Characteristics'!E:E,MATCH($C1876,'Policy Characteristics'!$C:$C,0))),"",INDEX('Policy Characteristics'!E:E,MATCH($C1876,'Policy Characteristics'!$C:$C,0)))</f>
        <v>RnD electricity capital cost reduction</v>
      </c>
      <c r="L1876" s="222">
        <f>IF(ISBLANK(INDEX('Policy Characteristics'!F:F,MATCH($C1876,'Policy Characteristics'!$C:$C,0))),"",INDEX('Policy Characteristics'!F:F,MATCH($C1876,'Policy Characteristics'!$C:$C,0)))</f>
        <v>0</v>
      </c>
      <c r="M1876" s="222">
        <f>IF(ISBLANK(INDEX('Policy Characteristics'!G:G,MATCH($C1876,'Policy Characteristics'!$C:$C,0))),"",INDEX('Policy Characteristics'!G:G,MATCH($C1876,'Policy Characteristics'!$C:$C,0)))</f>
        <v>0.4</v>
      </c>
      <c r="N1876" s="222">
        <f>IF(ISBLANK(INDEX('Policy Characteristics'!H:H,MATCH($C1876,'Policy Characteristics'!$C:$C,0))),"",INDEX('Policy Characteristics'!H:H,MATCH($C1876,'Policy Characteristics'!$C:$C,0)))</f>
        <v>0.01</v>
      </c>
      <c r="O1876" s="354" t="str">
        <f>IF(ISBLANK(INDEX('Policy Characteristics'!I:I,MATCH($C1876,'Policy Characteristics'!$C:$C,0))),"",INDEX('Policy Characteristics'!I:I,MATCH($C1876,'Policy Characteristics'!$C:$C,0)))</f>
        <v>% reduction in cost</v>
      </c>
      <c r="P1876" s="354"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354" t="str">
        <f>IF(ISBLANK(INDEX('Policy Characteristics'!K:K,MATCH($C1876,'Policy Characteristics'!$C:$C,0))),"",INDEX('Policy Characteristics'!K:K,MATCH($C1876,'Policy Characteristics'!$C:$C,0)))</f>
        <v>architectural-design.html#rnd</v>
      </c>
      <c r="R1876" s="354" t="str">
        <f>IF(ISBLANK(INDEX('Policy Characteristics'!L:L,MATCH($C1876,'Policy Characteristics'!$C:$C,0))),"",INDEX('Policy Characteristics'!L:L,MATCH($C1876,'Policy Characteristics'!$C:$C,0)))</f>
        <v>research-and-development.html</v>
      </c>
    </row>
    <row r="1877" spans="1:18" ht="19.899999999999999" customHeight="1">
      <c r="A1877" s="354" t="str">
        <f>IF(ISBLANK(INDEX('Policy Characteristics'!A:A,MATCH($C1877,'Policy Characteristics'!$C:$C,0))),"",INDEX('Policy Characteristics'!A:A,MATCH($C1877,'Policy Characteristics'!$C:$C,0)))</f>
        <v>Research and Development</v>
      </c>
      <c r="B1877" s="366" t="str">
        <f>IF(ISBLANK(INDEX('Policy Characteristics'!B:B,MATCH($C1877,'Policy Characteristics'!$C:$C,0))),"",INDEX('Policy Characteristics'!B:B,MATCH($C1877,'Policy Characteristics'!$C:$C,0)))</f>
        <v>Capital Cost Reduction</v>
      </c>
      <c r="C1877" s="354" t="str">
        <f t="shared" si="73"/>
        <v>RnD Electricity Capital Cost Perc Reduction</v>
      </c>
      <c r="D1877" s="348" t="s">
        <v>742</v>
      </c>
      <c r="E1877" s="253"/>
      <c r="F1877" s="348" t="s">
        <v>970</v>
      </c>
      <c r="G1877" s="253"/>
      <c r="H1877" s="18">
        <v>94</v>
      </c>
      <c r="I1877" s="367" t="s">
        <v>670</v>
      </c>
      <c r="J1877" s="368" t="str">
        <f>IF(ISBLANK(INDEX('Policy Characteristics'!D:D,MATCH($C1877,'Policy Characteristics'!$C:$C,0))),"",INDEX('Policy Characteristics'!D:D,MATCH($C1877,'Policy Characteristics'!$C:$C,0)))</f>
        <v>R&amp;D Capital Cost Reductions</v>
      </c>
      <c r="K1877" s="354" t="str">
        <f>IF(ISBLANK(INDEX('Policy Characteristics'!E:E,MATCH($C1877,'Policy Characteristics'!$C:$C,0))),"",INDEX('Policy Characteristics'!E:E,MATCH($C1877,'Policy Characteristics'!$C:$C,0)))</f>
        <v>RnD electricity capital cost reduction</v>
      </c>
      <c r="L1877" s="222">
        <f>IF(ISBLANK(INDEX('Policy Characteristics'!F:F,MATCH($C1877,'Policy Characteristics'!$C:$C,0))),"",INDEX('Policy Characteristics'!F:F,MATCH($C1877,'Policy Characteristics'!$C:$C,0)))</f>
        <v>0</v>
      </c>
      <c r="M1877" s="222">
        <f>IF(ISBLANK(INDEX('Policy Characteristics'!G:G,MATCH($C1877,'Policy Characteristics'!$C:$C,0))),"",INDEX('Policy Characteristics'!G:G,MATCH($C1877,'Policy Characteristics'!$C:$C,0)))</f>
        <v>0.4</v>
      </c>
      <c r="N1877" s="222">
        <f>IF(ISBLANK(INDEX('Policy Characteristics'!H:H,MATCH($C1877,'Policy Characteristics'!$C:$C,0))),"",INDEX('Policy Characteristics'!H:H,MATCH($C1877,'Policy Characteristics'!$C:$C,0)))</f>
        <v>0.01</v>
      </c>
      <c r="O1877" s="354" t="str">
        <f>IF(ISBLANK(INDEX('Policy Characteristics'!I:I,MATCH($C1877,'Policy Characteristics'!$C:$C,0))),"",INDEX('Policy Characteristics'!I:I,MATCH($C1877,'Policy Characteristics'!$C:$C,0)))</f>
        <v>% reduction in cost</v>
      </c>
      <c r="P1877" s="354"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354" t="str">
        <f>IF(ISBLANK(INDEX('Policy Characteristics'!K:K,MATCH($C1877,'Policy Characteristics'!$C:$C,0))),"",INDEX('Policy Characteristics'!K:K,MATCH($C1877,'Policy Characteristics'!$C:$C,0)))</f>
        <v>architectural-design.html#rnd</v>
      </c>
      <c r="R1877" s="354" t="str">
        <f>IF(ISBLANK(INDEX('Policy Characteristics'!L:L,MATCH($C1877,'Policy Characteristics'!$C:$C,0))),"",INDEX('Policy Characteristics'!L:L,MATCH($C1877,'Policy Characteristics'!$C:$C,0)))</f>
        <v>research-and-development.html</v>
      </c>
    </row>
    <row r="1878" spans="1:18" ht="19.899999999999999" customHeight="1">
      <c r="A1878" s="354" t="str">
        <f>IF(ISBLANK(INDEX('Policy Characteristics'!A:A,MATCH($C1878,'Policy Characteristics'!$C:$C,0))),"",INDEX('Policy Characteristics'!A:A,MATCH($C1878,'Policy Characteristics'!$C:$C,0)))</f>
        <v>Research and Development</v>
      </c>
      <c r="B1878" s="366" t="str">
        <f>IF(ISBLANK(INDEX('Policy Characteristics'!B:B,MATCH($C1878,'Policy Characteristics'!$C:$C,0))),"",INDEX('Policy Characteristics'!B:B,MATCH($C1878,'Policy Characteristics'!$C:$C,0)))</f>
        <v>Capital Cost Reduction</v>
      </c>
      <c r="C1878" s="354" t="str">
        <f t="shared" si="73"/>
        <v>RnD Electricity Capital Cost Perc Reduction</v>
      </c>
      <c r="D1878" s="348" t="s">
        <v>744</v>
      </c>
      <c r="E1878" s="253"/>
      <c r="F1878" s="348" t="s">
        <v>971</v>
      </c>
      <c r="G1878" s="253"/>
      <c r="H1878" s="18">
        <v>95</v>
      </c>
      <c r="I1878" s="367" t="s">
        <v>670</v>
      </c>
      <c r="J1878" s="368" t="str">
        <f>IF(ISBLANK(INDEX('Policy Characteristics'!D:D,MATCH($C1878,'Policy Characteristics'!$C:$C,0))),"",INDEX('Policy Characteristics'!D:D,MATCH($C1878,'Policy Characteristics'!$C:$C,0)))</f>
        <v>R&amp;D Capital Cost Reductions</v>
      </c>
      <c r="K1878" s="354" t="str">
        <f>IF(ISBLANK(INDEX('Policy Characteristics'!E:E,MATCH($C1878,'Policy Characteristics'!$C:$C,0))),"",INDEX('Policy Characteristics'!E:E,MATCH($C1878,'Policy Characteristics'!$C:$C,0)))</f>
        <v>RnD electricity capital cost reduction</v>
      </c>
      <c r="L1878" s="222">
        <f>IF(ISBLANK(INDEX('Policy Characteristics'!F:F,MATCH($C1878,'Policy Characteristics'!$C:$C,0))),"",INDEX('Policy Characteristics'!F:F,MATCH($C1878,'Policy Characteristics'!$C:$C,0)))</f>
        <v>0</v>
      </c>
      <c r="M1878" s="222">
        <f>IF(ISBLANK(INDEX('Policy Characteristics'!G:G,MATCH($C1878,'Policy Characteristics'!$C:$C,0))),"",INDEX('Policy Characteristics'!G:G,MATCH($C1878,'Policy Characteristics'!$C:$C,0)))</f>
        <v>0.4</v>
      </c>
      <c r="N1878" s="222">
        <f>IF(ISBLANK(INDEX('Policy Characteristics'!H:H,MATCH($C1878,'Policy Characteristics'!$C:$C,0))),"",INDEX('Policy Characteristics'!H:H,MATCH($C1878,'Policy Characteristics'!$C:$C,0)))</f>
        <v>0.01</v>
      </c>
      <c r="O1878" s="354" t="str">
        <f>IF(ISBLANK(INDEX('Policy Characteristics'!I:I,MATCH($C1878,'Policy Characteristics'!$C:$C,0))),"",INDEX('Policy Characteristics'!I:I,MATCH($C1878,'Policy Characteristics'!$C:$C,0)))</f>
        <v>% reduction in cost</v>
      </c>
      <c r="P1878" s="354"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354" t="str">
        <f>IF(ISBLANK(INDEX('Policy Characteristics'!K:K,MATCH($C1878,'Policy Characteristics'!$C:$C,0))),"",INDEX('Policy Characteristics'!K:K,MATCH($C1878,'Policy Characteristics'!$C:$C,0)))</f>
        <v>architectural-design.html#rnd</v>
      </c>
      <c r="R1878" s="354" t="str">
        <f>IF(ISBLANK(INDEX('Policy Characteristics'!L:L,MATCH($C1878,'Policy Characteristics'!$C:$C,0))),"",INDEX('Policy Characteristics'!L:L,MATCH($C1878,'Policy Characteristics'!$C:$C,0)))</f>
        <v>research-and-development.html</v>
      </c>
    </row>
    <row r="1879" spans="1:18" ht="19.899999999999999" customHeight="1">
      <c r="A1879" s="354" t="str">
        <f>IF(ISBLANK(INDEX('Policy Characteristics'!A:A,MATCH($C1879,'Policy Characteristics'!$C:$C,0))),"",INDEX('Policy Characteristics'!A:A,MATCH($C1879,'Policy Characteristics'!$C:$C,0)))</f>
        <v>Research and Development</v>
      </c>
      <c r="B1879" s="366" t="str">
        <f>IF(ISBLANK(INDEX('Policy Characteristics'!B:B,MATCH($C1879,'Policy Characteristics'!$C:$C,0))),"",INDEX('Policy Characteristics'!B:B,MATCH($C1879,'Policy Characteristics'!$C:$C,0)))</f>
        <v>Capital Cost Reduction</v>
      </c>
      <c r="C1879" s="354" t="str">
        <f t="shared" si="73"/>
        <v>RnD Electricity Capital Cost Perc Reduction</v>
      </c>
      <c r="D1879" s="348" t="s">
        <v>746</v>
      </c>
      <c r="E1879" s="253"/>
      <c r="F1879" s="348" t="s">
        <v>972</v>
      </c>
      <c r="G1879" s="253"/>
      <c r="H1879" s="18">
        <v>96</v>
      </c>
      <c r="I1879" s="367" t="s">
        <v>670</v>
      </c>
      <c r="J1879" s="368" t="str">
        <f>IF(ISBLANK(INDEX('Policy Characteristics'!D:D,MATCH($C1879,'Policy Characteristics'!$C:$C,0))),"",INDEX('Policy Characteristics'!D:D,MATCH($C1879,'Policy Characteristics'!$C:$C,0)))</f>
        <v>R&amp;D Capital Cost Reductions</v>
      </c>
      <c r="K1879" s="354" t="str">
        <f>IF(ISBLANK(INDEX('Policy Characteristics'!E:E,MATCH($C1879,'Policy Characteristics'!$C:$C,0))),"",INDEX('Policy Characteristics'!E:E,MATCH($C1879,'Policy Characteristics'!$C:$C,0)))</f>
        <v>RnD electricity capital cost reduction</v>
      </c>
      <c r="L1879" s="222">
        <f>IF(ISBLANK(INDEX('Policy Characteristics'!F:F,MATCH($C1879,'Policy Characteristics'!$C:$C,0))),"",INDEX('Policy Characteristics'!F:F,MATCH($C1879,'Policy Characteristics'!$C:$C,0)))</f>
        <v>0</v>
      </c>
      <c r="M1879" s="222">
        <f>IF(ISBLANK(INDEX('Policy Characteristics'!G:G,MATCH($C1879,'Policy Characteristics'!$C:$C,0))),"",INDEX('Policy Characteristics'!G:G,MATCH($C1879,'Policy Characteristics'!$C:$C,0)))</f>
        <v>0.4</v>
      </c>
      <c r="N1879" s="222">
        <f>IF(ISBLANK(INDEX('Policy Characteristics'!H:H,MATCH($C1879,'Policy Characteristics'!$C:$C,0))),"",INDEX('Policy Characteristics'!H:H,MATCH($C1879,'Policy Characteristics'!$C:$C,0)))</f>
        <v>0.01</v>
      </c>
      <c r="O1879" s="354" t="str">
        <f>IF(ISBLANK(INDEX('Policy Characteristics'!I:I,MATCH($C1879,'Policy Characteristics'!$C:$C,0))),"",INDEX('Policy Characteristics'!I:I,MATCH($C1879,'Policy Characteristics'!$C:$C,0)))</f>
        <v>% reduction in cost</v>
      </c>
      <c r="P1879" s="354"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354" t="str">
        <f>IF(ISBLANK(INDEX('Policy Characteristics'!K:K,MATCH($C1879,'Policy Characteristics'!$C:$C,0))),"",INDEX('Policy Characteristics'!K:K,MATCH($C1879,'Policy Characteristics'!$C:$C,0)))</f>
        <v>architectural-design.html#rnd</v>
      </c>
      <c r="R1879" s="354" t="str">
        <f>IF(ISBLANK(INDEX('Policy Characteristics'!L:L,MATCH($C1879,'Policy Characteristics'!$C:$C,0))),"",INDEX('Policy Characteristics'!L:L,MATCH($C1879,'Policy Characteristics'!$C:$C,0)))</f>
        <v>research-and-development.html</v>
      </c>
    </row>
    <row r="1880" spans="1:18" ht="19.899999999999999" customHeight="1">
      <c r="A1880" s="354" t="str">
        <f>IF(ISBLANK(INDEX('Policy Characteristics'!A:A,MATCH($C1880,'Policy Characteristics'!$C:$C,0))),"",INDEX('Policy Characteristics'!A:A,MATCH($C1880,'Policy Characteristics'!$C:$C,0)))</f>
        <v>Research and Development</v>
      </c>
      <c r="B1880" s="366" t="str">
        <f>IF(ISBLANK(INDEX('Policy Characteristics'!B:B,MATCH($C1880,'Policy Characteristics'!$C:$C,0))),"",INDEX('Policy Characteristics'!B:B,MATCH($C1880,'Policy Characteristics'!$C:$C,0)))</f>
        <v>Capital Cost Reduction</v>
      </c>
      <c r="C1880" s="354" t="str">
        <f t="shared" si="73"/>
        <v>RnD Electricity Capital Cost Perc Reduction</v>
      </c>
      <c r="D1880" s="348" t="s">
        <v>748</v>
      </c>
      <c r="E1880" s="253"/>
      <c r="F1880" s="348" t="s">
        <v>973</v>
      </c>
      <c r="G1880" s="253"/>
      <c r="H1880" s="18">
        <v>97</v>
      </c>
      <c r="I1880" s="367" t="s">
        <v>670</v>
      </c>
      <c r="J1880" s="368" t="str">
        <f>IF(ISBLANK(INDEX('Policy Characteristics'!D:D,MATCH($C1880,'Policy Characteristics'!$C:$C,0))),"",INDEX('Policy Characteristics'!D:D,MATCH($C1880,'Policy Characteristics'!$C:$C,0)))</f>
        <v>R&amp;D Capital Cost Reductions</v>
      </c>
      <c r="K1880" s="354" t="str">
        <f>IF(ISBLANK(INDEX('Policy Characteristics'!E:E,MATCH($C1880,'Policy Characteristics'!$C:$C,0))),"",INDEX('Policy Characteristics'!E:E,MATCH($C1880,'Policy Characteristics'!$C:$C,0)))</f>
        <v>RnD electricity capital cost reduction</v>
      </c>
      <c r="L1880" s="222">
        <f>IF(ISBLANK(INDEX('Policy Characteristics'!F:F,MATCH($C1880,'Policy Characteristics'!$C:$C,0))),"",INDEX('Policy Characteristics'!F:F,MATCH($C1880,'Policy Characteristics'!$C:$C,0)))</f>
        <v>0</v>
      </c>
      <c r="M1880" s="222">
        <f>IF(ISBLANK(INDEX('Policy Characteristics'!G:G,MATCH($C1880,'Policy Characteristics'!$C:$C,0))),"",INDEX('Policy Characteristics'!G:G,MATCH($C1880,'Policy Characteristics'!$C:$C,0)))</f>
        <v>0.4</v>
      </c>
      <c r="N1880" s="222">
        <f>IF(ISBLANK(INDEX('Policy Characteristics'!H:H,MATCH($C1880,'Policy Characteristics'!$C:$C,0))),"",INDEX('Policy Characteristics'!H:H,MATCH($C1880,'Policy Characteristics'!$C:$C,0)))</f>
        <v>0.01</v>
      </c>
      <c r="O1880" s="354" t="str">
        <f>IF(ISBLANK(INDEX('Policy Characteristics'!I:I,MATCH($C1880,'Policy Characteristics'!$C:$C,0))),"",INDEX('Policy Characteristics'!I:I,MATCH($C1880,'Policy Characteristics'!$C:$C,0)))</f>
        <v>% reduction in cost</v>
      </c>
      <c r="P1880" s="354"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354" t="str">
        <f>IF(ISBLANK(INDEX('Policy Characteristics'!K:K,MATCH($C1880,'Policy Characteristics'!$C:$C,0))),"",INDEX('Policy Characteristics'!K:K,MATCH($C1880,'Policy Characteristics'!$C:$C,0)))</f>
        <v>architectural-design.html#rnd</v>
      </c>
      <c r="R1880" s="354" t="str">
        <f>IF(ISBLANK(INDEX('Policy Characteristics'!L:L,MATCH($C1880,'Policy Characteristics'!$C:$C,0))),"",INDEX('Policy Characteristics'!L:L,MATCH($C1880,'Policy Characteristics'!$C:$C,0)))</f>
        <v>research-and-development.html</v>
      </c>
    </row>
    <row r="1881" spans="1:18" ht="19.899999999999999" customHeight="1">
      <c r="A1881" s="354" t="str">
        <f>IF(ISBLANK(INDEX('Policy Characteristics'!A:A,MATCH($C1881,'Policy Characteristics'!$C:$C,0))),"",INDEX('Policy Characteristics'!A:A,MATCH($C1881,'Policy Characteristics'!$C:$C,0)))</f>
        <v>Research and Development</v>
      </c>
      <c r="B1881" s="366" t="str">
        <f>IF(ISBLANK(INDEX('Policy Characteristics'!B:B,MATCH($C1881,'Policy Characteristics'!$C:$C,0))),"",INDEX('Policy Characteristics'!B:B,MATCH($C1881,'Policy Characteristics'!$C:$C,0)))</f>
        <v>Capital Cost Reduction</v>
      </c>
      <c r="C1881" s="354" t="str">
        <f t="shared" si="73"/>
        <v>RnD Electricity Capital Cost Perc Reduction</v>
      </c>
      <c r="D1881" s="348" t="s">
        <v>750</v>
      </c>
      <c r="E1881" s="253"/>
      <c r="F1881" s="348" t="s">
        <v>974</v>
      </c>
      <c r="G1881" s="253"/>
      <c r="H1881" s="18">
        <v>98</v>
      </c>
      <c r="I1881" s="367" t="s">
        <v>670</v>
      </c>
      <c r="J1881" s="368" t="str">
        <f>IF(ISBLANK(INDEX('Policy Characteristics'!D:D,MATCH($C1881,'Policy Characteristics'!$C:$C,0))),"",INDEX('Policy Characteristics'!D:D,MATCH($C1881,'Policy Characteristics'!$C:$C,0)))</f>
        <v>R&amp;D Capital Cost Reductions</v>
      </c>
      <c r="K1881" s="354" t="str">
        <f>IF(ISBLANK(INDEX('Policy Characteristics'!E:E,MATCH($C1881,'Policy Characteristics'!$C:$C,0))),"",INDEX('Policy Characteristics'!E:E,MATCH($C1881,'Policy Characteristics'!$C:$C,0)))</f>
        <v>RnD electricity capital cost reduction</v>
      </c>
      <c r="L1881" s="222">
        <f>IF(ISBLANK(INDEX('Policy Characteristics'!F:F,MATCH($C1881,'Policy Characteristics'!$C:$C,0))),"",INDEX('Policy Characteristics'!F:F,MATCH($C1881,'Policy Characteristics'!$C:$C,0)))</f>
        <v>0</v>
      </c>
      <c r="M1881" s="222">
        <f>IF(ISBLANK(INDEX('Policy Characteristics'!G:G,MATCH($C1881,'Policy Characteristics'!$C:$C,0))),"",INDEX('Policy Characteristics'!G:G,MATCH($C1881,'Policy Characteristics'!$C:$C,0)))</f>
        <v>0.4</v>
      </c>
      <c r="N1881" s="222">
        <f>IF(ISBLANK(INDEX('Policy Characteristics'!H:H,MATCH($C1881,'Policy Characteristics'!$C:$C,0))),"",INDEX('Policy Characteristics'!H:H,MATCH($C1881,'Policy Characteristics'!$C:$C,0)))</f>
        <v>0.01</v>
      </c>
      <c r="O1881" s="354" t="str">
        <f>IF(ISBLANK(INDEX('Policy Characteristics'!I:I,MATCH($C1881,'Policy Characteristics'!$C:$C,0))),"",INDEX('Policy Characteristics'!I:I,MATCH($C1881,'Policy Characteristics'!$C:$C,0)))</f>
        <v>% reduction in cost</v>
      </c>
      <c r="P1881" s="354"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354" t="str">
        <f>IF(ISBLANK(INDEX('Policy Characteristics'!K:K,MATCH($C1881,'Policy Characteristics'!$C:$C,0))),"",INDEX('Policy Characteristics'!K:K,MATCH($C1881,'Policy Characteristics'!$C:$C,0)))</f>
        <v>architectural-design.html#rnd</v>
      </c>
      <c r="R1881" s="354" t="str">
        <f>IF(ISBLANK(INDEX('Policy Characteristics'!L:L,MATCH($C1881,'Policy Characteristics'!$C:$C,0))),"",INDEX('Policy Characteristics'!L:L,MATCH($C1881,'Policy Characteristics'!$C:$C,0)))</f>
        <v>research-and-development.html</v>
      </c>
    </row>
    <row r="1882" spans="1:18" ht="19.899999999999999" customHeight="1">
      <c r="A1882" s="354" t="str">
        <f>IF(ISBLANK(INDEX('Policy Characteristics'!A:A,MATCH($C1882,'Policy Characteristics'!$C:$C,0))),"",INDEX('Policy Characteristics'!A:A,MATCH($C1882,'Policy Characteristics'!$C:$C,0)))</f>
        <v>Research and Development</v>
      </c>
      <c r="B1882" s="366" t="str">
        <f>IF(ISBLANK(INDEX('Policy Characteristics'!B:B,MATCH($C1882,'Policy Characteristics'!$C:$C,0))),"",INDEX('Policy Characteristics'!B:B,MATCH($C1882,'Policy Characteristics'!$C:$C,0)))</f>
        <v>Capital Cost Reduction</v>
      </c>
      <c r="C1882" s="354" t="str">
        <f t="shared" si="73"/>
        <v>RnD Electricity Capital Cost Perc Reduction</v>
      </c>
      <c r="D1882" s="348" t="s">
        <v>752</v>
      </c>
      <c r="E1882" s="253"/>
      <c r="F1882" s="348" t="s">
        <v>975</v>
      </c>
      <c r="G1882" s="253"/>
      <c r="H1882" s="18">
        <v>99</v>
      </c>
      <c r="I1882" s="367" t="s">
        <v>670</v>
      </c>
      <c r="J1882" s="368" t="str">
        <f>IF(ISBLANK(INDEX('Policy Characteristics'!D:D,MATCH($C1882,'Policy Characteristics'!$C:$C,0))),"",INDEX('Policy Characteristics'!D:D,MATCH($C1882,'Policy Characteristics'!$C:$C,0)))</f>
        <v>R&amp;D Capital Cost Reductions</v>
      </c>
      <c r="K1882" s="354" t="str">
        <f>IF(ISBLANK(INDEX('Policy Characteristics'!E:E,MATCH($C1882,'Policy Characteristics'!$C:$C,0))),"",INDEX('Policy Characteristics'!E:E,MATCH($C1882,'Policy Characteristics'!$C:$C,0)))</f>
        <v>RnD electricity capital cost reduction</v>
      </c>
      <c r="L1882" s="222">
        <f>IF(ISBLANK(INDEX('Policy Characteristics'!F:F,MATCH($C1882,'Policy Characteristics'!$C:$C,0))),"",INDEX('Policy Characteristics'!F:F,MATCH($C1882,'Policy Characteristics'!$C:$C,0)))</f>
        <v>0</v>
      </c>
      <c r="M1882" s="222">
        <f>IF(ISBLANK(INDEX('Policy Characteristics'!G:G,MATCH($C1882,'Policy Characteristics'!$C:$C,0))),"",INDEX('Policy Characteristics'!G:G,MATCH($C1882,'Policy Characteristics'!$C:$C,0)))</f>
        <v>0.4</v>
      </c>
      <c r="N1882" s="222">
        <f>IF(ISBLANK(INDEX('Policy Characteristics'!H:H,MATCH($C1882,'Policy Characteristics'!$C:$C,0))),"",INDEX('Policy Characteristics'!H:H,MATCH($C1882,'Policy Characteristics'!$C:$C,0)))</f>
        <v>0.01</v>
      </c>
      <c r="O1882" s="354" t="str">
        <f>IF(ISBLANK(INDEX('Policy Characteristics'!I:I,MATCH($C1882,'Policy Characteristics'!$C:$C,0))),"",INDEX('Policy Characteristics'!I:I,MATCH($C1882,'Policy Characteristics'!$C:$C,0)))</f>
        <v>% reduction in cost</v>
      </c>
      <c r="P1882" s="354"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354" t="str">
        <f>IF(ISBLANK(INDEX('Policy Characteristics'!K:K,MATCH($C1882,'Policy Characteristics'!$C:$C,0))),"",INDEX('Policy Characteristics'!K:K,MATCH($C1882,'Policy Characteristics'!$C:$C,0)))</f>
        <v>architectural-design.html#rnd</v>
      </c>
      <c r="R1882" s="354" t="str">
        <f>IF(ISBLANK(INDEX('Policy Characteristics'!L:L,MATCH($C1882,'Policy Characteristics'!$C:$C,0))),"",INDEX('Policy Characteristics'!L:L,MATCH($C1882,'Policy Characteristics'!$C:$C,0)))</f>
        <v>research-and-development.html</v>
      </c>
    </row>
    <row r="1883" spans="1:18" ht="19.899999999999999" customHeight="1">
      <c r="A1883" s="354" t="str">
        <f>IF(ISBLANK(INDEX('Policy Characteristics'!A:A,MATCH($C1883,'Policy Characteristics'!$C:$C,0))),"",INDEX('Policy Characteristics'!A:A,MATCH($C1883,'Policy Characteristics'!$C:$C,0)))</f>
        <v>Research and Development</v>
      </c>
      <c r="B1883" s="366" t="str">
        <f>IF(ISBLANK(INDEX('Policy Characteristics'!B:B,MATCH($C1883,'Policy Characteristics'!$C:$C,0))),"",INDEX('Policy Characteristics'!B:B,MATCH($C1883,'Policy Characteristics'!$C:$C,0)))</f>
        <v>Capital Cost Reduction</v>
      </c>
      <c r="C1883" s="354" t="str">
        <f t="shared" si="73"/>
        <v>RnD Electricity Capital Cost Perc Reduction</v>
      </c>
      <c r="D1883" s="348" t="s">
        <v>754</v>
      </c>
      <c r="E1883" s="253"/>
      <c r="F1883" s="348" t="s">
        <v>976</v>
      </c>
      <c r="G1883" s="253"/>
      <c r="H1883" s="18">
        <v>192</v>
      </c>
      <c r="I1883" s="367" t="s">
        <v>670</v>
      </c>
      <c r="J1883" s="368" t="str">
        <f>IF(ISBLANK(INDEX('Policy Characteristics'!D:D,MATCH($C1883,'Policy Characteristics'!$C:$C,0))),"",INDEX('Policy Characteristics'!D:D,MATCH($C1883,'Policy Characteristics'!$C:$C,0)))</f>
        <v>R&amp;D Capital Cost Reductions</v>
      </c>
      <c r="K1883" s="354" t="str">
        <f>IF(ISBLANK(INDEX('Policy Characteristics'!E:E,MATCH($C1883,'Policy Characteristics'!$C:$C,0))),"",INDEX('Policy Characteristics'!E:E,MATCH($C1883,'Policy Characteristics'!$C:$C,0)))</f>
        <v>RnD electricity capital cost reduction</v>
      </c>
      <c r="L1883" s="222">
        <f>IF(ISBLANK(INDEX('Policy Characteristics'!F:F,MATCH($C1883,'Policy Characteristics'!$C:$C,0))),"",INDEX('Policy Characteristics'!F:F,MATCH($C1883,'Policy Characteristics'!$C:$C,0)))</f>
        <v>0</v>
      </c>
      <c r="M1883" s="222">
        <f>IF(ISBLANK(INDEX('Policy Characteristics'!G:G,MATCH($C1883,'Policy Characteristics'!$C:$C,0))),"",INDEX('Policy Characteristics'!G:G,MATCH($C1883,'Policy Characteristics'!$C:$C,0)))</f>
        <v>0.4</v>
      </c>
      <c r="N1883" s="222">
        <f>IF(ISBLANK(INDEX('Policy Characteristics'!H:H,MATCH($C1883,'Policy Characteristics'!$C:$C,0))),"",INDEX('Policy Characteristics'!H:H,MATCH($C1883,'Policy Characteristics'!$C:$C,0)))</f>
        <v>0.01</v>
      </c>
      <c r="O1883" s="354" t="str">
        <f>IF(ISBLANK(INDEX('Policy Characteristics'!I:I,MATCH($C1883,'Policy Characteristics'!$C:$C,0))),"",INDEX('Policy Characteristics'!I:I,MATCH($C1883,'Policy Characteristics'!$C:$C,0)))</f>
        <v>% reduction in cost</v>
      </c>
      <c r="P1883" s="354"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354" t="str">
        <f>IF(ISBLANK(INDEX('Policy Characteristics'!K:K,MATCH($C1883,'Policy Characteristics'!$C:$C,0))),"",INDEX('Policy Characteristics'!K:K,MATCH($C1883,'Policy Characteristics'!$C:$C,0)))</f>
        <v>architectural-design.html#rnd</v>
      </c>
      <c r="R1883" s="354" t="str">
        <f>IF(ISBLANK(INDEX('Policy Characteristics'!L:L,MATCH($C1883,'Policy Characteristics'!$C:$C,0))),"",INDEX('Policy Characteristics'!L:L,MATCH($C1883,'Policy Characteristics'!$C:$C,0)))</f>
        <v>research-and-development.html</v>
      </c>
    </row>
    <row r="1884" spans="1:18" ht="19.899999999999999" customHeight="1">
      <c r="A1884" s="354" t="str">
        <f>IF(ISBLANK(INDEX('Policy Characteristics'!A:A,MATCH($C1884,'Policy Characteristics'!$C:$C,0))),"",INDEX('Policy Characteristics'!A:A,MATCH($C1884,'Policy Characteristics'!$C:$C,0)))</f>
        <v>Research and Development</v>
      </c>
      <c r="B1884" s="366" t="str">
        <f>IF(ISBLANK(INDEX('Policy Characteristics'!B:B,MATCH($C1884,'Policy Characteristics'!$C:$C,0))),"",INDEX('Policy Characteristics'!B:B,MATCH($C1884,'Policy Characteristics'!$C:$C,0)))</f>
        <v>Capital Cost Reduction</v>
      </c>
      <c r="C1884" s="354" t="str">
        <f t="shared" si="73"/>
        <v>RnD Electricity Capital Cost Perc Reduction</v>
      </c>
      <c r="D1884" s="348" t="s">
        <v>756</v>
      </c>
      <c r="E1884" s="253"/>
      <c r="F1884" s="348" t="s">
        <v>977</v>
      </c>
      <c r="G1884" s="253"/>
      <c r="H1884" s="18">
        <v>180</v>
      </c>
      <c r="I1884" s="367" t="s">
        <v>670</v>
      </c>
      <c r="J1884" s="368" t="str">
        <f>IF(ISBLANK(INDEX('Policy Characteristics'!D:D,MATCH($C1884,'Policy Characteristics'!$C:$C,0))),"",INDEX('Policy Characteristics'!D:D,MATCH($C1884,'Policy Characteristics'!$C:$C,0)))</f>
        <v>R&amp;D Capital Cost Reductions</v>
      </c>
      <c r="K1884" s="354" t="str">
        <f>IF(ISBLANK(INDEX('Policy Characteristics'!E:E,MATCH($C1884,'Policy Characteristics'!$C:$C,0))),"",INDEX('Policy Characteristics'!E:E,MATCH($C1884,'Policy Characteristics'!$C:$C,0)))</f>
        <v>RnD electricity capital cost reduction</v>
      </c>
      <c r="L1884" s="222">
        <f>IF(ISBLANK(INDEX('Policy Characteristics'!F:F,MATCH($C1884,'Policy Characteristics'!$C:$C,0))),"",INDEX('Policy Characteristics'!F:F,MATCH($C1884,'Policy Characteristics'!$C:$C,0)))</f>
        <v>0</v>
      </c>
      <c r="M1884" s="222">
        <f>IF(ISBLANK(INDEX('Policy Characteristics'!G:G,MATCH($C1884,'Policy Characteristics'!$C:$C,0))),"",INDEX('Policy Characteristics'!G:G,MATCH($C1884,'Policy Characteristics'!$C:$C,0)))</f>
        <v>0.4</v>
      </c>
      <c r="N1884" s="222">
        <f>IF(ISBLANK(INDEX('Policy Characteristics'!H:H,MATCH($C1884,'Policy Characteristics'!$C:$C,0))),"",INDEX('Policy Characteristics'!H:H,MATCH($C1884,'Policy Characteristics'!$C:$C,0)))</f>
        <v>0.01</v>
      </c>
      <c r="O1884" s="354" t="str">
        <f>IF(ISBLANK(INDEX('Policy Characteristics'!I:I,MATCH($C1884,'Policy Characteristics'!$C:$C,0))),"",INDEX('Policy Characteristics'!I:I,MATCH($C1884,'Policy Characteristics'!$C:$C,0)))</f>
        <v>% reduction in cost</v>
      </c>
      <c r="P1884" s="354"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354" t="str">
        <f>IF(ISBLANK(INDEX('Policy Characteristics'!K:K,MATCH($C1884,'Policy Characteristics'!$C:$C,0))),"",INDEX('Policy Characteristics'!K:K,MATCH($C1884,'Policy Characteristics'!$C:$C,0)))</f>
        <v>architectural-design.html#rnd</v>
      </c>
      <c r="R1884" s="354" t="str">
        <f>IF(ISBLANK(INDEX('Policy Characteristics'!L:L,MATCH($C1884,'Policy Characteristics'!$C:$C,0))),"",INDEX('Policy Characteristics'!L:L,MATCH($C1884,'Policy Characteristics'!$C:$C,0)))</f>
        <v>research-and-development.html</v>
      </c>
    </row>
    <row r="1885" spans="1:18" ht="19.899999999999999" customHeight="1">
      <c r="A1885" s="354" t="str">
        <f>IF(ISBLANK(INDEX('Policy Characteristics'!A:A,MATCH($C1885,'Policy Characteristics'!$C:$C,0))),"",INDEX('Policy Characteristics'!A:A,MATCH($C1885,'Policy Characteristics'!$C:$C,0)))</f>
        <v>Research and Development</v>
      </c>
      <c r="B1885" s="366" t="str">
        <f>IF(ISBLANK(INDEX('Policy Characteristics'!B:B,MATCH($C1885,'Policy Characteristics'!$C:$C,0))),"",INDEX('Policy Characteristics'!B:B,MATCH($C1885,'Policy Characteristics'!$C:$C,0)))</f>
        <v>Capital Cost Reduction</v>
      </c>
      <c r="C1885" s="354" t="str">
        <f t="shared" si="73"/>
        <v>RnD Electricity Capital Cost Perc Reduction</v>
      </c>
      <c r="D1885" s="348" t="s">
        <v>758</v>
      </c>
      <c r="E1885" s="253"/>
      <c r="F1885" s="348" t="s">
        <v>978</v>
      </c>
      <c r="G1885" s="253"/>
      <c r="H1885" s="18">
        <v>183</v>
      </c>
      <c r="I1885" s="367" t="s">
        <v>670</v>
      </c>
      <c r="J1885" s="368" t="str">
        <f>IF(ISBLANK(INDEX('Policy Characteristics'!D:D,MATCH($C1885,'Policy Characteristics'!$C:$C,0))),"",INDEX('Policy Characteristics'!D:D,MATCH($C1885,'Policy Characteristics'!$C:$C,0)))</f>
        <v>R&amp;D Capital Cost Reductions</v>
      </c>
      <c r="K1885" s="354" t="str">
        <f>IF(ISBLANK(INDEX('Policy Characteristics'!E:E,MATCH($C1885,'Policy Characteristics'!$C:$C,0))),"",INDEX('Policy Characteristics'!E:E,MATCH($C1885,'Policy Characteristics'!$C:$C,0)))</f>
        <v>RnD electricity capital cost reduction</v>
      </c>
      <c r="L1885" s="222">
        <f>IF(ISBLANK(INDEX('Policy Characteristics'!F:F,MATCH($C1885,'Policy Characteristics'!$C:$C,0))),"",INDEX('Policy Characteristics'!F:F,MATCH($C1885,'Policy Characteristics'!$C:$C,0)))</f>
        <v>0</v>
      </c>
      <c r="M1885" s="222">
        <f>IF(ISBLANK(INDEX('Policy Characteristics'!G:G,MATCH($C1885,'Policy Characteristics'!$C:$C,0))),"",INDEX('Policy Characteristics'!G:G,MATCH($C1885,'Policy Characteristics'!$C:$C,0)))</f>
        <v>0.4</v>
      </c>
      <c r="N1885" s="222">
        <f>IF(ISBLANK(INDEX('Policy Characteristics'!H:H,MATCH($C1885,'Policy Characteristics'!$C:$C,0))),"",INDEX('Policy Characteristics'!H:H,MATCH($C1885,'Policy Characteristics'!$C:$C,0)))</f>
        <v>0.01</v>
      </c>
      <c r="O1885" s="354" t="str">
        <f>IF(ISBLANK(INDEX('Policy Characteristics'!I:I,MATCH($C1885,'Policy Characteristics'!$C:$C,0))),"",INDEX('Policy Characteristics'!I:I,MATCH($C1885,'Policy Characteristics'!$C:$C,0)))</f>
        <v>% reduction in cost</v>
      </c>
      <c r="P1885" s="354"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354" t="str">
        <f>IF(ISBLANK(INDEX('Policy Characteristics'!K:K,MATCH($C1885,'Policy Characteristics'!$C:$C,0))),"",INDEX('Policy Characteristics'!K:K,MATCH($C1885,'Policy Characteristics'!$C:$C,0)))</f>
        <v>architectural-design.html#rnd</v>
      </c>
      <c r="R1885" s="354" t="str">
        <f>IF(ISBLANK(INDEX('Policy Characteristics'!L:L,MATCH($C1885,'Policy Characteristics'!$C:$C,0))),"",INDEX('Policy Characteristics'!L:L,MATCH($C1885,'Policy Characteristics'!$C:$C,0)))</f>
        <v>research-and-development.html</v>
      </c>
    </row>
    <row r="1886" spans="1:18" ht="19.899999999999999" customHeight="1">
      <c r="A1886" s="354" t="str">
        <f>IF(ISBLANK(INDEX('Policy Characteristics'!A:A,MATCH($C1886,'Policy Characteristics'!$C:$C,0))),"",INDEX('Policy Characteristics'!A:A,MATCH($C1886,'Policy Characteristics'!$C:$C,0)))</f>
        <v>Research and Development</v>
      </c>
      <c r="B1886" s="366" t="str">
        <f>IF(ISBLANK(INDEX('Policy Characteristics'!B:B,MATCH($C1886,'Policy Characteristics'!$C:$C,0))),"",INDEX('Policy Characteristics'!B:B,MATCH($C1886,'Policy Characteristics'!$C:$C,0)))</f>
        <v>Capital Cost Reduction</v>
      </c>
      <c r="C1886" s="354" t="str">
        <f t="shared" si="73"/>
        <v>RnD Electricity Capital Cost Perc Reduction</v>
      </c>
      <c r="D1886" s="348" t="s">
        <v>760</v>
      </c>
      <c r="E1886" s="253"/>
      <c r="F1886" s="348" t="s">
        <v>979</v>
      </c>
      <c r="G1886" s="253"/>
      <c r="H1886" s="18">
        <v>1811</v>
      </c>
      <c r="I1886" s="367" t="s">
        <v>670</v>
      </c>
      <c r="J1886" s="368" t="str">
        <f>IF(ISBLANK(INDEX('Policy Characteristics'!D:D,MATCH($C1886,'Policy Characteristics'!$C:$C,0))),"",INDEX('Policy Characteristics'!D:D,MATCH($C1886,'Policy Characteristics'!$C:$C,0)))</f>
        <v>R&amp;D Capital Cost Reductions</v>
      </c>
      <c r="K1886" s="354" t="str">
        <f>IF(ISBLANK(INDEX('Policy Characteristics'!E:E,MATCH($C1886,'Policy Characteristics'!$C:$C,0))),"",INDEX('Policy Characteristics'!E:E,MATCH($C1886,'Policy Characteristics'!$C:$C,0)))</f>
        <v>RnD electricity capital cost reduction</v>
      </c>
      <c r="L1886" s="222">
        <f>IF(ISBLANK(INDEX('Policy Characteristics'!F:F,MATCH($C1886,'Policy Characteristics'!$C:$C,0))),"",INDEX('Policy Characteristics'!F:F,MATCH($C1886,'Policy Characteristics'!$C:$C,0)))</f>
        <v>0</v>
      </c>
      <c r="M1886" s="222">
        <f>IF(ISBLANK(INDEX('Policy Characteristics'!G:G,MATCH($C1886,'Policy Characteristics'!$C:$C,0))),"",INDEX('Policy Characteristics'!G:G,MATCH($C1886,'Policy Characteristics'!$C:$C,0)))</f>
        <v>0.4</v>
      </c>
      <c r="N1886" s="222">
        <f>IF(ISBLANK(INDEX('Policy Characteristics'!H:H,MATCH($C1886,'Policy Characteristics'!$C:$C,0))),"",INDEX('Policy Characteristics'!H:H,MATCH($C1886,'Policy Characteristics'!$C:$C,0)))</f>
        <v>0.01</v>
      </c>
      <c r="O1886" s="354" t="str">
        <f>IF(ISBLANK(INDEX('Policy Characteristics'!I:I,MATCH($C1886,'Policy Characteristics'!$C:$C,0))),"",INDEX('Policy Characteristics'!I:I,MATCH($C1886,'Policy Characteristics'!$C:$C,0)))</f>
        <v>% reduction in cost</v>
      </c>
      <c r="P1886" s="354"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354" t="str">
        <f>IF(ISBLANK(INDEX('Policy Characteristics'!K:K,MATCH($C1886,'Policy Characteristics'!$C:$C,0))),"",INDEX('Policy Characteristics'!K:K,MATCH($C1886,'Policy Characteristics'!$C:$C,0)))</f>
        <v>architectural-design.html#rnd</v>
      </c>
      <c r="R1886" s="354" t="str">
        <f>IF(ISBLANK(INDEX('Policy Characteristics'!L:L,MATCH($C1886,'Policy Characteristics'!$C:$C,0))),"",INDEX('Policy Characteristics'!L:L,MATCH($C1886,'Policy Characteristics'!$C:$C,0)))</f>
        <v>research-and-development.html</v>
      </c>
    </row>
    <row r="1887" spans="1:18" ht="19.899999999999999" customHeight="1">
      <c r="A1887" s="354" t="str">
        <f>IF(ISBLANK(INDEX('Policy Characteristics'!A:A,MATCH($C1887,'Policy Characteristics'!$C:$C,0))),"",INDEX('Policy Characteristics'!A:A,MATCH($C1887,'Policy Characteristics'!$C:$C,0)))</f>
        <v>Research and Development</v>
      </c>
      <c r="B1887" s="366" t="str">
        <f>IF(ISBLANK(INDEX('Policy Characteristics'!B:B,MATCH($C1887,'Policy Characteristics'!$C:$C,0))),"",INDEX('Policy Characteristics'!B:B,MATCH($C1887,'Policy Characteristics'!$C:$C,0)))</f>
        <v>Capital Cost Reduction</v>
      </c>
      <c r="C1887" s="354" t="str">
        <f t="shared" si="73"/>
        <v>RnD Electricity Capital Cost Perc Reduction</v>
      </c>
      <c r="D1887" s="348" t="s">
        <v>762</v>
      </c>
      <c r="E1887" s="253"/>
      <c r="F1887" s="348" t="s">
        <v>980</v>
      </c>
      <c r="G1887" s="253"/>
      <c r="H1887" s="18">
        <v>1812</v>
      </c>
      <c r="I1887" s="367" t="s">
        <v>670</v>
      </c>
      <c r="J1887" s="368" t="str">
        <f>IF(ISBLANK(INDEX('Policy Characteristics'!D:D,MATCH($C1887,'Policy Characteristics'!$C:$C,0))),"",INDEX('Policy Characteristics'!D:D,MATCH($C1887,'Policy Characteristics'!$C:$C,0)))</f>
        <v>R&amp;D Capital Cost Reductions</v>
      </c>
      <c r="K1887" s="354" t="str">
        <f>IF(ISBLANK(INDEX('Policy Characteristics'!E:E,MATCH($C1887,'Policy Characteristics'!$C:$C,0))),"",INDEX('Policy Characteristics'!E:E,MATCH($C1887,'Policy Characteristics'!$C:$C,0)))</f>
        <v>RnD electricity capital cost reduction</v>
      </c>
      <c r="L1887" s="222">
        <f>IF(ISBLANK(INDEX('Policy Characteristics'!F:F,MATCH($C1887,'Policy Characteristics'!$C:$C,0))),"",INDEX('Policy Characteristics'!F:F,MATCH($C1887,'Policy Characteristics'!$C:$C,0)))</f>
        <v>0</v>
      </c>
      <c r="M1887" s="222">
        <f>IF(ISBLANK(INDEX('Policy Characteristics'!G:G,MATCH($C1887,'Policy Characteristics'!$C:$C,0))),"",INDEX('Policy Characteristics'!G:G,MATCH($C1887,'Policy Characteristics'!$C:$C,0)))</f>
        <v>0.4</v>
      </c>
      <c r="N1887" s="222">
        <f>IF(ISBLANK(INDEX('Policy Characteristics'!H:H,MATCH($C1887,'Policy Characteristics'!$C:$C,0))),"",INDEX('Policy Characteristics'!H:H,MATCH($C1887,'Policy Characteristics'!$C:$C,0)))</f>
        <v>0.01</v>
      </c>
      <c r="O1887" s="354" t="str">
        <f>IF(ISBLANK(INDEX('Policy Characteristics'!I:I,MATCH($C1887,'Policy Characteristics'!$C:$C,0))),"",INDEX('Policy Characteristics'!I:I,MATCH($C1887,'Policy Characteristics'!$C:$C,0)))</f>
        <v>% reduction in cost</v>
      </c>
      <c r="P1887" s="354"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354" t="str">
        <f>IF(ISBLANK(INDEX('Policy Characteristics'!K:K,MATCH($C1887,'Policy Characteristics'!$C:$C,0))),"",INDEX('Policy Characteristics'!K:K,MATCH($C1887,'Policy Characteristics'!$C:$C,0)))</f>
        <v>architectural-design.html#rnd</v>
      </c>
      <c r="R1887" s="354" t="str">
        <f>IF(ISBLANK(INDEX('Policy Characteristics'!L:L,MATCH($C1887,'Policy Characteristics'!$C:$C,0))),"",INDEX('Policy Characteristics'!L:L,MATCH($C1887,'Policy Characteristics'!$C:$C,0)))</f>
        <v>research-and-development.html</v>
      </c>
    </row>
    <row r="1888" spans="1:18" ht="19.899999999999999" customHeight="1">
      <c r="A1888" s="354" t="str">
        <f>IF(ISBLANK(INDEX('Policy Characteristics'!A:A,MATCH($C1888,'Policy Characteristics'!$C:$C,0))),"",INDEX('Policy Characteristics'!A:A,MATCH($C1888,'Policy Characteristics'!$C:$C,0)))</f>
        <v>Research and Development</v>
      </c>
      <c r="B1888" s="366" t="str">
        <f>IF(ISBLANK(INDEX('Policy Characteristics'!B:B,MATCH($C1888,'Policy Characteristics'!$C:$C,0))),"",INDEX('Policy Characteristics'!B:B,MATCH($C1888,'Policy Characteristics'!$C:$C,0)))</f>
        <v>Capital Cost Reduction</v>
      </c>
      <c r="C1888" s="354" t="str">
        <f t="shared" si="73"/>
        <v>RnD Electricity Capital Cost Perc Reduction</v>
      </c>
      <c r="D1888" s="348" t="s">
        <v>764</v>
      </c>
      <c r="E1888" s="253"/>
      <c r="F1888" s="348" t="s">
        <v>981</v>
      </c>
      <c r="G1888" s="253"/>
      <c r="H1888" s="18">
        <v>1813</v>
      </c>
      <c r="I1888" s="367" t="s">
        <v>680</v>
      </c>
      <c r="J1888" s="368" t="str">
        <f>IF(ISBLANK(INDEX('Policy Characteristics'!D:D,MATCH($C1888,'Policy Characteristics'!$C:$C,0))),"",INDEX('Policy Characteristics'!D:D,MATCH($C1888,'Policy Characteristics'!$C:$C,0)))</f>
        <v>R&amp;D Capital Cost Reductions</v>
      </c>
      <c r="K1888" s="354" t="str">
        <f>IF(ISBLANK(INDEX('Policy Characteristics'!E:E,MATCH($C1888,'Policy Characteristics'!$C:$C,0))),"",INDEX('Policy Characteristics'!E:E,MATCH($C1888,'Policy Characteristics'!$C:$C,0)))</f>
        <v>RnD electricity capital cost reduction</v>
      </c>
      <c r="L1888" s="222">
        <f>IF(ISBLANK(INDEX('Policy Characteristics'!F:F,MATCH($C1888,'Policy Characteristics'!$C:$C,0))),"",INDEX('Policy Characteristics'!F:F,MATCH($C1888,'Policy Characteristics'!$C:$C,0)))</f>
        <v>0</v>
      </c>
      <c r="M1888" s="222">
        <f>IF(ISBLANK(INDEX('Policy Characteristics'!G:G,MATCH($C1888,'Policy Characteristics'!$C:$C,0))),"",INDEX('Policy Characteristics'!G:G,MATCH($C1888,'Policy Characteristics'!$C:$C,0)))</f>
        <v>0.4</v>
      </c>
      <c r="N1888" s="222">
        <f>IF(ISBLANK(INDEX('Policy Characteristics'!H:H,MATCH($C1888,'Policy Characteristics'!$C:$C,0))),"",INDEX('Policy Characteristics'!H:H,MATCH($C1888,'Policy Characteristics'!$C:$C,0)))</f>
        <v>0.01</v>
      </c>
      <c r="O1888" s="354" t="str">
        <f>IF(ISBLANK(INDEX('Policy Characteristics'!I:I,MATCH($C1888,'Policy Characteristics'!$C:$C,0))),"",INDEX('Policy Characteristics'!I:I,MATCH($C1888,'Policy Characteristics'!$C:$C,0)))</f>
        <v>% reduction in cost</v>
      </c>
      <c r="P1888" s="354"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354" t="str">
        <f>IF(ISBLANK(INDEX('Policy Characteristics'!K:K,MATCH($C1888,'Policy Characteristics'!$C:$C,0))),"",INDEX('Policy Characteristics'!K:K,MATCH($C1888,'Policy Characteristics'!$C:$C,0)))</f>
        <v>architectural-design.html#rnd</v>
      </c>
      <c r="R1888" s="354" t="str">
        <f>IF(ISBLANK(INDEX('Policy Characteristics'!L:L,MATCH($C1888,'Policy Characteristics'!$C:$C,0))),"",INDEX('Policy Characteristics'!L:L,MATCH($C1888,'Policy Characteristics'!$C:$C,0)))</f>
        <v>research-and-development.html</v>
      </c>
    </row>
    <row r="1889" spans="1:18" ht="19.899999999999999" customHeight="1">
      <c r="A1889" s="354" t="str">
        <f>IF(ISBLANK(INDEX('Policy Characteristics'!A:A,MATCH($C1889,'Policy Characteristics'!$C:$C,0))),"",INDEX('Policy Characteristics'!A:A,MATCH($C1889,'Policy Characteristics'!$C:$C,0)))</f>
        <v>Research and Development</v>
      </c>
      <c r="B1889" s="366" t="str">
        <f>IF(ISBLANK(INDEX('Policy Characteristics'!B:B,MATCH($C1889,'Policy Characteristics'!$C:$C,0))),"",INDEX('Policy Characteristics'!B:B,MATCH($C1889,'Policy Characteristics'!$C:$C,0)))</f>
        <v>Capital Cost Reduction</v>
      </c>
      <c r="C1889" s="354" t="str">
        <f t="shared" si="73"/>
        <v>RnD Electricity Capital Cost Perc Reduction</v>
      </c>
      <c r="D1889" s="348" t="s">
        <v>766</v>
      </c>
      <c r="E1889" s="253"/>
      <c r="F1889" s="348" t="s">
        <v>982</v>
      </c>
      <c r="G1889" s="253"/>
      <c r="H1889" s="18">
        <v>1814</v>
      </c>
      <c r="I1889" s="367" t="s">
        <v>680</v>
      </c>
      <c r="J1889" s="368" t="str">
        <f>IF(ISBLANK(INDEX('Policy Characteristics'!D:D,MATCH($C1889,'Policy Characteristics'!$C:$C,0))),"",INDEX('Policy Characteristics'!D:D,MATCH($C1889,'Policy Characteristics'!$C:$C,0)))</f>
        <v>R&amp;D Capital Cost Reductions</v>
      </c>
      <c r="K1889" s="354" t="str">
        <f>IF(ISBLANK(INDEX('Policy Characteristics'!E:E,MATCH($C1889,'Policy Characteristics'!$C:$C,0))),"",INDEX('Policy Characteristics'!E:E,MATCH($C1889,'Policy Characteristics'!$C:$C,0)))</f>
        <v>RnD electricity capital cost reduction</v>
      </c>
      <c r="L1889" s="222">
        <f>IF(ISBLANK(INDEX('Policy Characteristics'!F:F,MATCH($C1889,'Policy Characteristics'!$C:$C,0))),"",INDEX('Policy Characteristics'!F:F,MATCH($C1889,'Policy Characteristics'!$C:$C,0)))</f>
        <v>0</v>
      </c>
      <c r="M1889" s="222">
        <f>IF(ISBLANK(INDEX('Policy Characteristics'!G:G,MATCH($C1889,'Policy Characteristics'!$C:$C,0))),"",INDEX('Policy Characteristics'!G:G,MATCH($C1889,'Policy Characteristics'!$C:$C,0)))</f>
        <v>0.4</v>
      </c>
      <c r="N1889" s="222">
        <f>IF(ISBLANK(INDEX('Policy Characteristics'!H:H,MATCH($C1889,'Policy Characteristics'!$C:$C,0))),"",INDEX('Policy Characteristics'!H:H,MATCH($C1889,'Policy Characteristics'!$C:$C,0)))</f>
        <v>0.01</v>
      </c>
      <c r="O1889" s="354" t="str">
        <f>IF(ISBLANK(INDEX('Policy Characteristics'!I:I,MATCH($C1889,'Policy Characteristics'!$C:$C,0))),"",INDEX('Policy Characteristics'!I:I,MATCH($C1889,'Policy Characteristics'!$C:$C,0)))</f>
        <v>% reduction in cost</v>
      </c>
      <c r="P1889" s="354"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354" t="str">
        <f>IF(ISBLANK(INDEX('Policy Characteristics'!K:K,MATCH($C1889,'Policy Characteristics'!$C:$C,0))),"",INDEX('Policy Characteristics'!K:K,MATCH($C1889,'Policy Characteristics'!$C:$C,0)))</f>
        <v>architectural-design.html#rnd</v>
      </c>
      <c r="R1889" s="354" t="str">
        <f>IF(ISBLANK(INDEX('Policy Characteristics'!L:L,MATCH($C1889,'Policy Characteristics'!$C:$C,0))),"",INDEX('Policy Characteristics'!L:L,MATCH($C1889,'Policy Characteristics'!$C:$C,0)))</f>
        <v>research-and-development.html</v>
      </c>
    </row>
    <row r="1890" spans="1:18" ht="19.899999999999999" customHeight="1">
      <c r="A1890" s="354" t="str">
        <f>IF(ISBLANK(INDEX('Policy Characteristics'!A:A,MATCH($C1890,'Policy Characteristics'!$C:$C,0))),"",INDEX('Policy Characteristics'!A:A,MATCH($C1890,'Policy Characteristics'!$C:$C,0)))</f>
        <v>Research and Development</v>
      </c>
      <c r="B1890" s="366" t="str">
        <f>IF(ISBLANK(INDEX('Policy Characteristics'!B:B,MATCH($C1890,'Policy Characteristics'!$C:$C,0))),"",INDEX('Policy Characteristics'!B:B,MATCH($C1890,'Policy Characteristics'!$C:$C,0)))</f>
        <v>Capital Cost Reduction</v>
      </c>
      <c r="C1890" s="354" t="str">
        <f t="shared" si="73"/>
        <v>RnD Electricity Capital Cost Perc Reduction</v>
      </c>
      <c r="D1890" s="348" t="s">
        <v>768</v>
      </c>
      <c r="E1890" s="253"/>
      <c r="F1890" s="348" t="s">
        <v>983</v>
      </c>
      <c r="G1890" s="253"/>
      <c r="H1890" s="18">
        <v>1815</v>
      </c>
      <c r="I1890" s="367" t="s">
        <v>670</v>
      </c>
      <c r="J1890" s="368" t="str">
        <f>IF(ISBLANK(INDEX('Policy Characteristics'!D:D,MATCH($C1890,'Policy Characteristics'!$C:$C,0))),"",INDEX('Policy Characteristics'!D:D,MATCH($C1890,'Policy Characteristics'!$C:$C,0)))</f>
        <v>R&amp;D Capital Cost Reductions</v>
      </c>
      <c r="K1890" s="354" t="str">
        <f>IF(ISBLANK(INDEX('Policy Characteristics'!E:E,MATCH($C1890,'Policy Characteristics'!$C:$C,0))),"",INDEX('Policy Characteristics'!E:E,MATCH($C1890,'Policy Characteristics'!$C:$C,0)))</f>
        <v>RnD electricity capital cost reduction</v>
      </c>
      <c r="L1890" s="222">
        <f>IF(ISBLANK(INDEX('Policy Characteristics'!F:F,MATCH($C1890,'Policy Characteristics'!$C:$C,0))),"",INDEX('Policy Characteristics'!F:F,MATCH($C1890,'Policy Characteristics'!$C:$C,0)))</f>
        <v>0</v>
      </c>
      <c r="M1890" s="222">
        <f>IF(ISBLANK(INDEX('Policy Characteristics'!G:G,MATCH($C1890,'Policy Characteristics'!$C:$C,0))),"",INDEX('Policy Characteristics'!G:G,MATCH($C1890,'Policy Characteristics'!$C:$C,0)))</f>
        <v>0.4</v>
      </c>
      <c r="N1890" s="222">
        <f>IF(ISBLANK(INDEX('Policy Characteristics'!H:H,MATCH($C1890,'Policy Characteristics'!$C:$C,0))),"",INDEX('Policy Characteristics'!H:H,MATCH($C1890,'Policy Characteristics'!$C:$C,0)))</f>
        <v>0.01</v>
      </c>
      <c r="O1890" s="354" t="str">
        <f>IF(ISBLANK(INDEX('Policy Characteristics'!I:I,MATCH($C1890,'Policy Characteristics'!$C:$C,0))),"",INDEX('Policy Characteristics'!I:I,MATCH($C1890,'Policy Characteristics'!$C:$C,0)))</f>
        <v>% reduction in cost</v>
      </c>
      <c r="P1890" s="354"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354" t="str">
        <f>IF(ISBLANK(INDEX('Policy Characteristics'!K:K,MATCH($C1890,'Policy Characteristics'!$C:$C,0))),"",INDEX('Policy Characteristics'!K:K,MATCH($C1890,'Policy Characteristics'!$C:$C,0)))</f>
        <v>architectural-design.html#rnd</v>
      </c>
      <c r="R1890" s="354" t="str">
        <f>IF(ISBLANK(INDEX('Policy Characteristics'!L:L,MATCH($C1890,'Policy Characteristics'!$C:$C,0))),"",INDEX('Policy Characteristics'!L:L,MATCH($C1890,'Policy Characteristics'!$C:$C,0)))</f>
        <v>research-and-development.html</v>
      </c>
    </row>
    <row r="1891" spans="1:18" ht="19.899999999999999" customHeight="1">
      <c r="A1891" s="354" t="str">
        <f>IF(ISBLANK(INDEX('Policy Characteristics'!A:A,MATCH($C1891,'Policy Characteristics'!$C:$C,0))),"",INDEX('Policy Characteristics'!A:A,MATCH($C1891,'Policy Characteristics'!$C:$C,0)))</f>
        <v>Research and Development</v>
      </c>
      <c r="B1891" s="366" t="str">
        <f>IF(ISBLANK(INDEX('Policy Characteristics'!B:B,MATCH($C1891,'Policy Characteristics'!$C:$C,0))),"",INDEX('Policy Characteristics'!B:B,MATCH($C1891,'Policy Characteristics'!$C:$C,0)))</f>
        <v>Capital Cost Reduction</v>
      </c>
      <c r="C1891" s="354" t="str">
        <f t="shared" si="73"/>
        <v>RnD Electricity Capital Cost Perc Reduction</v>
      </c>
      <c r="D1891" s="348" t="s">
        <v>770</v>
      </c>
      <c r="E1891" s="253"/>
      <c r="F1891" s="348" t="s">
        <v>984</v>
      </c>
      <c r="G1891" s="253"/>
      <c r="H1891" s="18">
        <v>1816</v>
      </c>
      <c r="I1891" s="367" t="s">
        <v>670</v>
      </c>
      <c r="J1891" s="368" t="str">
        <f>IF(ISBLANK(INDEX('Policy Characteristics'!D:D,MATCH($C1891,'Policy Characteristics'!$C:$C,0))),"",INDEX('Policy Characteristics'!D:D,MATCH($C1891,'Policy Characteristics'!$C:$C,0)))</f>
        <v>R&amp;D Capital Cost Reductions</v>
      </c>
      <c r="K1891" s="354" t="str">
        <f>IF(ISBLANK(INDEX('Policy Characteristics'!E:E,MATCH($C1891,'Policy Characteristics'!$C:$C,0))),"",INDEX('Policy Characteristics'!E:E,MATCH($C1891,'Policy Characteristics'!$C:$C,0)))</f>
        <v>RnD electricity capital cost reduction</v>
      </c>
      <c r="L1891" s="222">
        <f>IF(ISBLANK(INDEX('Policy Characteristics'!F:F,MATCH($C1891,'Policy Characteristics'!$C:$C,0))),"",INDEX('Policy Characteristics'!F:F,MATCH($C1891,'Policy Characteristics'!$C:$C,0)))</f>
        <v>0</v>
      </c>
      <c r="M1891" s="222">
        <f>IF(ISBLANK(INDEX('Policy Characteristics'!G:G,MATCH($C1891,'Policy Characteristics'!$C:$C,0))),"",INDEX('Policy Characteristics'!G:G,MATCH($C1891,'Policy Characteristics'!$C:$C,0)))</f>
        <v>0.4</v>
      </c>
      <c r="N1891" s="222">
        <f>IF(ISBLANK(INDEX('Policy Characteristics'!H:H,MATCH($C1891,'Policy Characteristics'!$C:$C,0))),"",INDEX('Policy Characteristics'!H:H,MATCH($C1891,'Policy Characteristics'!$C:$C,0)))</f>
        <v>0.01</v>
      </c>
      <c r="O1891" s="354" t="str">
        <f>IF(ISBLANK(INDEX('Policy Characteristics'!I:I,MATCH($C1891,'Policy Characteristics'!$C:$C,0))),"",INDEX('Policy Characteristics'!I:I,MATCH($C1891,'Policy Characteristics'!$C:$C,0)))</f>
        <v>% reduction in cost</v>
      </c>
      <c r="P1891" s="354"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354" t="str">
        <f>IF(ISBLANK(INDEX('Policy Characteristics'!K:K,MATCH($C1891,'Policy Characteristics'!$C:$C,0))),"",INDEX('Policy Characteristics'!K:K,MATCH($C1891,'Policy Characteristics'!$C:$C,0)))</f>
        <v>architectural-design.html#rnd</v>
      </c>
      <c r="R1891" s="354" t="str">
        <f>IF(ISBLANK(INDEX('Policy Characteristics'!L:L,MATCH($C1891,'Policy Characteristics'!$C:$C,0))),"",INDEX('Policy Characteristics'!L:L,MATCH($C1891,'Policy Characteristics'!$C:$C,0)))</f>
        <v>research-and-development.html</v>
      </c>
    </row>
    <row r="1892" spans="1:18" ht="19.899999999999999" customHeight="1">
      <c r="A1892" s="354" t="str">
        <f>IF(ISBLANK(INDEX('Policy Characteristics'!A:A,MATCH($C1892,'Policy Characteristics'!$C:$C,0))),"",INDEX('Policy Characteristics'!A:A,MATCH($C1892,'Policy Characteristics'!$C:$C,0)))</f>
        <v>Research and Development</v>
      </c>
      <c r="B1892" s="366" t="str">
        <f>IF(ISBLANK(INDEX('Policy Characteristics'!B:B,MATCH($C1892,'Policy Characteristics'!$C:$C,0))),"",INDEX('Policy Characteristics'!B:B,MATCH($C1892,'Policy Characteristics'!$C:$C,0)))</f>
        <v>Capital Cost Reduction</v>
      </c>
      <c r="C1892" s="354" t="str">
        <f t="shared" si="73"/>
        <v>RnD Electricity Capital Cost Perc Reduction</v>
      </c>
      <c r="D1892" s="348" t="s">
        <v>772</v>
      </c>
      <c r="E1892" s="253"/>
      <c r="F1892" s="348" t="s">
        <v>985</v>
      </c>
      <c r="G1892" s="253"/>
      <c r="H1892" s="18">
        <v>1817</v>
      </c>
      <c r="I1892" s="367" t="s">
        <v>670</v>
      </c>
      <c r="J1892" s="368" t="str">
        <f>IF(ISBLANK(INDEX('Policy Characteristics'!D:D,MATCH($C1892,'Policy Characteristics'!$C:$C,0))),"",INDEX('Policy Characteristics'!D:D,MATCH($C1892,'Policy Characteristics'!$C:$C,0)))</f>
        <v>R&amp;D Capital Cost Reductions</v>
      </c>
      <c r="K1892" s="354" t="str">
        <f>IF(ISBLANK(INDEX('Policy Characteristics'!E:E,MATCH($C1892,'Policy Characteristics'!$C:$C,0))),"",INDEX('Policy Characteristics'!E:E,MATCH($C1892,'Policy Characteristics'!$C:$C,0)))</f>
        <v>RnD electricity capital cost reduction</v>
      </c>
      <c r="L1892" s="222">
        <f>IF(ISBLANK(INDEX('Policy Characteristics'!F:F,MATCH($C1892,'Policy Characteristics'!$C:$C,0))),"",INDEX('Policy Characteristics'!F:F,MATCH($C1892,'Policy Characteristics'!$C:$C,0)))</f>
        <v>0</v>
      </c>
      <c r="M1892" s="222">
        <f>IF(ISBLANK(INDEX('Policy Characteristics'!G:G,MATCH($C1892,'Policy Characteristics'!$C:$C,0))),"",INDEX('Policy Characteristics'!G:G,MATCH($C1892,'Policy Characteristics'!$C:$C,0)))</f>
        <v>0.4</v>
      </c>
      <c r="N1892" s="222">
        <f>IF(ISBLANK(INDEX('Policy Characteristics'!H:H,MATCH($C1892,'Policy Characteristics'!$C:$C,0))),"",INDEX('Policy Characteristics'!H:H,MATCH($C1892,'Policy Characteristics'!$C:$C,0)))</f>
        <v>0.01</v>
      </c>
      <c r="O1892" s="354" t="str">
        <f>IF(ISBLANK(INDEX('Policy Characteristics'!I:I,MATCH($C1892,'Policy Characteristics'!$C:$C,0))),"",INDEX('Policy Characteristics'!I:I,MATCH($C1892,'Policy Characteristics'!$C:$C,0)))</f>
        <v>% reduction in cost</v>
      </c>
      <c r="P1892" s="354"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354" t="str">
        <f>IF(ISBLANK(INDEX('Policy Characteristics'!K:K,MATCH($C1892,'Policy Characteristics'!$C:$C,0))),"",INDEX('Policy Characteristics'!K:K,MATCH($C1892,'Policy Characteristics'!$C:$C,0)))</f>
        <v>architectural-design.html#rnd</v>
      </c>
      <c r="R1892" s="354" t="str">
        <f>IF(ISBLANK(INDEX('Policy Characteristics'!L:L,MATCH($C1892,'Policy Characteristics'!$C:$C,0))),"",INDEX('Policy Characteristics'!L:L,MATCH($C1892,'Policy Characteristics'!$C:$C,0)))</f>
        <v>research-and-development.html</v>
      </c>
    </row>
    <row r="1893" spans="1:18" ht="19.899999999999999" customHeight="1">
      <c r="A1893" s="354" t="str">
        <f>IF(ISBLANK(INDEX('Policy Characteristics'!A:A,MATCH($C1893,'Policy Characteristics'!$C:$C,0))),"",INDEX('Policy Characteristics'!A:A,MATCH($C1893,'Policy Characteristics'!$C:$C,0)))</f>
        <v>Research and Development</v>
      </c>
      <c r="B1893" s="366" t="str">
        <f>IF(ISBLANK(INDEX('Policy Characteristics'!B:B,MATCH($C1893,'Policy Characteristics'!$C:$C,0))),"",INDEX('Policy Characteristics'!B:B,MATCH($C1893,'Policy Characteristics'!$C:$C,0)))</f>
        <v>Capital Cost Reduction</v>
      </c>
      <c r="C1893" s="354" t="str">
        <f t="shared" si="73"/>
        <v>RnD Electricity Capital Cost Perc Reduction</v>
      </c>
      <c r="D1893" s="348" t="s">
        <v>774</v>
      </c>
      <c r="E1893" s="253"/>
      <c r="F1893" s="348" t="s">
        <v>986</v>
      </c>
      <c r="G1893" s="253"/>
      <c r="H1893" s="18">
        <v>1818</v>
      </c>
      <c r="I1893" s="367" t="s">
        <v>670</v>
      </c>
      <c r="J1893" s="368" t="str">
        <f>IF(ISBLANK(INDEX('Policy Characteristics'!D:D,MATCH($C1893,'Policy Characteristics'!$C:$C,0))),"",INDEX('Policy Characteristics'!D:D,MATCH($C1893,'Policy Characteristics'!$C:$C,0)))</f>
        <v>R&amp;D Capital Cost Reductions</v>
      </c>
      <c r="K1893" s="354" t="str">
        <f>IF(ISBLANK(INDEX('Policy Characteristics'!E:E,MATCH($C1893,'Policy Characteristics'!$C:$C,0))),"",INDEX('Policy Characteristics'!E:E,MATCH($C1893,'Policy Characteristics'!$C:$C,0)))</f>
        <v>RnD electricity capital cost reduction</v>
      </c>
      <c r="L1893" s="222">
        <f>IF(ISBLANK(INDEX('Policy Characteristics'!F:F,MATCH($C1893,'Policy Characteristics'!$C:$C,0))),"",INDEX('Policy Characteristics'!F:F,MATCH($C1893,'Policy Characteristics'!$C:$C,0)))</f>
        <v>0</v>
      </c>
      <c r="M1893" s="222">
        <f>IF(ISBLANK(INDEX('Policy Characteristics'!G:G,MATCH($C1893,'Policy Characteristics'!$C:$C,0))),"",INDEX('Policy Characteristics'!G:G,MATCH($C1893,'Policy Characteristics'!$C:$C,0)))</f>
        <v>0.4</v>
      </c>
      <c r="N1893" s="222">
        <f>IF(ISBLANK(INDEX('Policy Characteristics'!H:H,MATCH($C1893,'Policy Characteristics'!$C:$C,0))),"",INDEX('Policy Characteristics'!H:H,MATCH($C1893,'Policy Characteristics'!$C:$C,0)))</f>
        <v>0.01</v>
      </c>
      <c r="O1893" s="354" t="str">
        <f>IF(ISBLANK(INDEX('Policy Characteristics'!I:I,MATCH($C1893,'Policy Characteristics'!$C:$C,0))),"",INDEX('Policy Characteristics'!I:I,MATCH($C1893,'Policy Characteristics'!$C:$C,0)))</f>
        <v>% reduction in cost</v>
      </c>
      <c r="P1893" s="354"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354" t="str">
        <f>IF(ISBLANK(INDEX('Policy Characteristics'!K:K,MATCH($C1893,'Policy Characteristics'!$C:$C,0))),"",INDEX('Policy Characteristics'!K:K,MATCH($C1893,'Policy Characteristics'!$C:$C,0)))</f>
        <v>architectural-design.html#rnd</v>
      </c>
      <c r="R1893" s="354" t="str">
        <f>IF(ISBLANK(INDEX('Policy Characteristics'!L:L,MATCH($C1893,'Policy Characteristics'!$C:$C,0))),"",INDEX('Policy Characteristics'!L:L,MATCH($C1893,'Policy Characteristics'!$C:$C,0)))</f>
        <v>research-and-development.html</v>
      </c>
    </row>
    <row r="1894" spans="1:18" ht="19.899999999999999" customHeight="1">
      <c r="A1894" s="354" t="str">
        <f>IF(ISBLANK(INDEX('Policy Characteristics'!A:A,MATCH($C1894,'Policy Characteristics'!$C:$C,0))),"",INDEX('Policy Characteristics'!A:A,MATCH($C1894,'Policy Characteristics'!$C:$C,0)))</f>
        <v>Research and Development</v>
      </c>
      <c r="B1894" s="366" t="str">
        <f>IF(ISBLANK(INDEX('Policy Characteristics'!B:B,MATCH($C1894,'Policy Characteristics'!$C:$C,0))),"",INDEX('Policy Characteristics'!B:B,MATCH($C1894,'Policy Characteristics'!$C:$C,0)))</f>
        <v>Capital Cost Reduction</v>
      </c>
      <c r="C1894" s="354" t="str">
        <f t="shared" si="73"/>
        <v>RnD Electricity Capital Cost Perc Reduction</v>
      </c>
      <c r="D1894" s="348" t="s">
        <v>776</v>
      </c>
      <c r="E1894" s="253"/>
      <c r="F1894" s="348" t="s">
        <v>987</v>
      </c>
      <c r="G1894" s="253"/>
      <c r="H1894" s="18">
        <v>1819</v>
      </c>
      <c r="I1894" s="367" t="s">
        <v>670</v>
      </c>
      <c r="J1894" s="368" t="str">
        <f>IF(ISBLANK(INDEX('Policy Characteristics'!D:D,MATCH($C1894,'Policy Characteristics'!$C:$C,0))),"",INDEX('Policy Characteristics'!D:D,MATCH($C1894,'Policy Characteristics'!$C:$C,0)))</f>
        <v>R&amp;D Capital Cost Reductions</v>
      </c>
      <c r="K1894" s="354" t="str">
        <f>IF(ISBLANK(INDEX('Policy Characteristics'!E:E,MATCH($C1894,'Policy Characteristics'!$C:$C,0))),"",INDEX('Policy Characteristics'!E:E,MATCH($C1894,'Policy Characteristics'!$C:$C,0)))</f>
        <v>RnD electricity capital cost reduction</v>
      </c>
      <c r="L1894" s="222">
        <f>IF(ISBLANK(INDEX('Policy Characteristics'!F:F,MATCH($C1894,'Policy Characteristics'!$C:$C,0))),"",INDEX('Policy Characteristics'!F:F,MATCH($C1894,'Policy Characteristics'!$C:$C,0)))</f>
        <v>0</v>
      </c>
      <c r="M1894" s="222">
        <f>IF(ISBLANK(INDEX('Policy Characteristics'!G:G,MATCH($C1894,'Policy Characteristics'!$C:$C,0))),"",INDEX('Policy Characteristics'!G:G,MATCH($C1894,'Policy Characteristics'!$C:$C,0)))</f>
        <v>0.4</v>
      </c>
      <c r="N1894" s="222">
        <f>IF(ISBLANK(INDEX('Policy Characteristics'!H:H,MATCH($C1894,'Policy Characteristics'!$C:$C,0))),"",INDEX('Policy Characteristics'!H:H,MATCH($C1894,'Policy Characteristics'!$C:$C,0)))</f>
        <v>0.01</v>
      </c>
      <c r="O1894" s="354" t="str">
        <f>IF(ISBLANK(INDEX('Policy Characteristics'!I:I,MATCH($C1894,'Policy Characteristics'!$C:$C,0))),"",INDEX('Policy Characteristics'!I:I,MATCH($C1894,'Policy Characteristics'!$C:$C,0)))</f>
        <v>% reduction in cost</v>
      </c>
      <c r="P1894" s="354"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354" t="str">
        <f>IF(ISBLANK(INDEX('Policy Characteristics'!K:K,MATCH($C1894,'Policy Characteristics'!$C:$C,0))),"",INDEX('Policy Characteristics'!K:K,MATCH($C1894,'Policy Characteristics'!$C:$C,0)))</f>
        <v>architectural-design.html#rnd</v>
      </c>
      <c r="R1894" s="354" t="str">
        <f>IF(ISBLANK(INDEX('Policy Characteristics'!L:L,MATCH($C1894,'Policy Characteristics'!$C:$C,0))),"",INDEX('Policy Characteristics'!L:L,MATCH($C1894,'Policy Characteristics'!$C:$C,0)))</f>
        <v>research-and-development.html</v>
      </c>
    </row>
    <row r="1895" spans="1:18" ht="19.899999999999999" customHeight="1">
      <c r="A1895" s="354" t="str">
        <f>IF(ISBLANK(INDEX('Policy Characteristics'!A:A,MATCH($C1895,'Policy Characteristics'!$C:$C,0))),"",INDEX('Policy Characteristics'!A:A,MATCH($C1895,'Policy Characteristics'!$C:$C,0)))</f>
        <v>Research and Development</v>
      </c>
      <c r="B1895" s="366" t="str">
        <f>IF(ISBLANK(INDEX('Policy Characteristics'!B:B,MATCH($C1895,'Policy Characteristics'!$C:$C,0))),"",INDEX('Policy Characteristics'!B:B,MATCH($C1895,'Policy Characteristics'!$C:$C,0)))</f>
        <v>Capital Cost Reduction</v>
      </c>
      <c r="C1895" s="354" t="str">
        <f t="shared" si="73"/>
        <v>RnD Electricity Capital Cost Perc Reduction</v>
      </c>
      <c r="D1895" s="348" t="s">
        <v>778</v>
      </c>
      <c r="E1895" s="253"/>
      <c r="F1895" s="348" t="s">
        <v>988</v>
      </c>
      <c r="G1895" s="253"/>
      <c r="H1895" s="18">
        <v>1820</v>
      </c>
      <c r="I1895" s="367" t="s">
        <v>670</v>
      </c>
      <c r="J1895" s="368" t="str">
        <f>IF(ISBLANK(INDEX('Policy Characteristics'!D:D,MATCH($C1895,'Policy Characteristics'!$C:$C,0))),"",INDEX('Policy Characteristics'!D:D,MATCH($C1895,'Policy Characteristics'!$C:$C,0)))</f>
        <v>R&amp;D Capital Cost Reductions</v>
      </c>
      <c r="K1895" s="354" t="str">
        <f>IF(ISBLANK(INDEX('Policy Characteristics'!E:E,MATCH($C1895,'Policy Characteristics'!$C:$C,0))),"",INDEX('Policy Characteristics'!E:E,MATCH($C1895,'Policy Characteristics'!$C:$C,0)))</f>
        <v>RnD electricity capital cost reduction</v>
      </c>
      <c r="L1895" s="222">
        <f>IF(ISBLANK(INDEX('Policy Characteristics'!F:F,MATCH($C1895,'Policy Characteristics'!$C:$C,0))),"",INDEX('Policy Characteristics'!F:F,MATCH($C1895,'Policy Characteristics'!$C:$C,0)))</f>
        <v>0</v>
      </c>
      <c r="M1895" s="222">
        <f>IF(ISBLANK(INDEX('Policy Characteristics'!G:G,MATCH($C1895,'Policy Characteristics'!$C:$C,0))),"",INDEX('Policy Characteristics'!G:G,MATCH($C1895,'Policy Characteristics'!$C:$C,0)))</f>
        <v>0.4</v>
      </c>
      <c r="N1895" s="222">
        <f>IF(ISBLANK(INDEX('Policy Characteristics'!H:H,MATCH($C1895,'Policy Characteristics'!$C:$C,0))),"",INDEX('Policy Characteristics'!H:H,MATCH($C1895,'Policy Characteristics'!$C:$C,0)))</f>
        <v>0.01</v>
      </c>
      <c r="O1895" s="354" t="str">
        <f>IF(ISBLANK(INDEX('Policy Characteristics'!I:I,MATCH($C1895,'Policy Characteristics'!$C:$C,0))),"",INDEX('Policy Characteristics'!I:I,MATCH($C1895,'Policy Characteristics'!$C:$C,0)))</f>
        <v>% reduction in cost</v>
      </c>
      <c r="P1895" s="354"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354" t="str">
        <f>IF(ISBLANK(INDEX('Policy Characteristics'!K:K,MATCH($C1895,'Policy Characteristics'!$C:$C,0))),"",INDEX('Policy Characteristics'!K:K,MATCH($C1895,'Policy Characteristics'!$C:$C,0)))</f>
        <v>architectural-design.html#rnd</v>
      </c>
      <c r="R1895" s="354" t="str">
        <f>IF(ISBLANK(INDEX('Policy Characteristics'!L:L,MATCH($C1895,'Policy Characteristics'!$C:$C,0))),"",INDEX('Policy Characteristics'!L:L,MATCH($C1895,'Policy Characteristics'!$C:$C,0)))</f>
        <v>research-and-development.html</v>
      </c>
    </row>
    <row r="1896" spans="1:18" ht="19.899999999999999" customHeight="1">
      <c r="A1896" s="354" t="str">
        <f>IF(ISBLANK(INDEX('Policy Characteristics'!A:A,MATCH($C1896,'Policy Characteristics'!$C:$C,0))),"",INDEX('Policy Characteristics'!A:A,MATCH($C1896,'Policy Characteristics'!$C:$C,0)))</f>
        <v>Research and Development</v>
      </c>
      <c r="B1896" s="366" t="str">
        <f>IF(ISBLANK(INDEX('Policy Characteristics'!B:B,MATCH($C1896,'Policy Characteristics'!$C:$C,0))),"",INDEX('Policy Characteristics'!B:B,MATCH($C1896,'Policy Characteristics'!$C:$C,0)))</f>
        <v>Capital Cost Reduction</v>
      </c>
      <c r="C1896" s="354" t="str">
        <f t="shared" si="73"/>
        <v>RnD Electricity Capital Cost Perc Reduction</v>
      </c>
      <c r="D1896" s="348" t="s">
        <v>780</v>
      </c>
      <c r="E1896" s="253"/>
      <c r="F1896" s="348" t="s">
        <v>989</v>
      </c>
      <c r="G1896" s="253"/>
      <c r="H1896" s="18">
        <v>1821</v>
      </c>
      <c r="I1896" s="367" t="s">
        <v>670</v>
      </c>
      <c r="J1896" s="368" t="str">
        <f>IF(ISBLANK(INDEX('Policy Characteristics'!D:D,MATCH($C1896,'Policy Characteristics'!$C:$C,0))),"",INDEX('Policy Characteristics'!D:D,MATCH($C1896,'Policy Characteristics'!$C:$C,0)))</f>
        <v>R&amp;D Capital Cost Reductions</v>
      </c>
      <c r="K1896" s="354" t="str">
        <f>IF(ISBLANK(INDEX('Policy Characteristics'!E:E,MATCH($C1896,'Policy Characteristics'!$C:$C,0))),"",INDEX('Policy Characteristics'!E:E,MATCH($C1896,'Policy Characteristics'!$C:$C,0)))</f>
        <v>RnD electricity capital cost reduction</v>
      </c>
      <c r="L1896" s="222">
        <f>IF(ISBLANK(INDEX('Policy Characteristics'!F:F,MATCH($C1896,'Policy Characteristics'!$C:$C,0))),"",INDEX('Policy Characteristics'!F:F,MATCH($C1896,'Policy Characteristics'!$C:$C,0)))</f>
        <v>0</v>
      </c>
      <c r="M1896" s="222">
        <f>IF(ISBLANK(INDEX('Policy Characteristics'!G:G,MATCH($C1896,'Policy Characteristics'!$C:$C,0))),"",INDEX('Policy Characteristics'!G:G,MATCH($C1896,'Policy Characteristics'!$C:$C,0)))</f>
        <v>0.4</v>
      </c>
      <c r="N1896" s="222">
        <f>IF(ISBLANK(INDEX('Policy Characteristics'!H:H,MATCH($C1896,'Policy Characteristics'!$C:$C,0))),"",INDEX('Policy Characteristics'!H:H,MATCH($C1896,'Policy Characteristics'!$C:$C,0)))</f>
        <v>0.01</v>
      </c>
      <c r="O1896" s="354" t="str">
        <f>IF(ISBLANK(INDEX('Policy Characteristics'!I:I,MATCH($C1896,'Policy Characteristics'!$C:$C,0))),"",INDEX('Policy Characteristics'!I:I,MATCH($C1896,'Policy Characteristics'!$C:$C,0)))</f>
        <v>% reduction in cost</v>
      </c>
      <c r="P1896" s="354"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354" t="str">
        <f>IF(ISBLANK(INDEX('Policy Characteristics'!K:K,MATCH($C1896,'Policy Characteristics'!$C:$C,0))),"",INDEX('Policy Characteristics'!K:K,MATCH($C1896,'Policy Characteristics'!$C:$C,0)))</f>
        <v>architectural-design.html#rnd</v>
      </c>
      <c r="R1896" s="354" t="str">
        <f>IF(ISBLANK(INDEX('Policy Characteristics'!L:L,MATCH($C1896,'Policy Characteristics'!$C:$C,0))),"",INDEX('Policy Characteristics'!L:L,MATCH($C1896,'Policy Characteristics'!$C:$C,0)))</f>
        <v>research-and-development.html</v>
      </c>
    </row>
    <row r="1897" spans="1:18" ht="19.899999999999999" customHeight="1">
      <c r="A1897" s="354" t="str">
        <f>IF(ISBLANK(INDEX('Policy Characteristics'!A:A,MATCH($C1897,'Policy Characteristics'!$C:$C,0))),"",INDEX('Policy Characteristics'!A:A,MATCH($C1897,'Policy Characteristics'!$C:$C,0)))</f>
        <v>Research and Development</v>
      </c>
      <c r="B1897" s="366" t="str">
        <f>IF(ISBLANK(INDEX('Policy Characteristics'!B:B,MATCH($C1897,'Policy Characteristics'!$C:$C,0))),"",INDEX('Policy Characteristics'!B:B,MATCH($C1897,'Policy Characteristics'!$C:$C,0)))</f>
        <v>Capital Cost Reduction</v>
      </c>
      <c r="C1897" s="354" t="str">
        <f t="shared" si="73"/>
        <v>RnD Electricity Capital Cost Perc Reduction</v>
      </c>
      <c r="D1897" s="348" t="s">
        <v>782</v>
      </c>
      <c r="E1897" s="253"/>
      <c r="F1897" s="348" t="s">
        <v>990</v>
      </c>
      <c r="G1897" s="253"/>
      <c r="H1897" s="18">
        <v>2245</v>
      </c>
      <c r="I1897" s="367" t="s">
        <v>670</v>
      </c>
      <c r="J1897" s="368" t="str">
        <f>IF(ISBLANK(INDEX('Policy Characteristics'!D:D,MATCH($C1897,'Policy Characteristics'!$C:$C,0))),"",INDEX('Policy Characteristics'!D:D,MATCH($C1897,'Policy Characteristics'!$C:$C,0)))</f>
        <v>R&amp;D Capital Cost Reductions</v>
      </c>
      <c r="K1897" s="354" t="str">
        <f>IF(ISBLANK(INDEX('Policy Characteristics'!E:E,MATCH($C1897,'Policy Characteristics'!$C:$C,0))),"",INDEX('Policy Characteristics'!E:E,MATCH($C1897,'Policy Characteristics'!$C:$C,0)))</f>
        <v>RnD electricity capital cost reduction</v>
      </c>
      <c r="L1897" s="222">
        <f>IF(ISBLANK(INDEX('Policy Characteristics'!F:F,MATCH($C1897,'Policy Characteristics'!$C:$C,0))),"",INDEX('Policy Characteristics'!F:F,MATCH($C1897,'Policy Characteristics'!$C:$C,0)))</f>
        <v>0</v>
      </c>
      <c r="M1897" s="222">
        <f>IF(ISBLANK(INDEX('Policy Characteristics'!G:G,MATCH($C1897,'Policy Characteristics'!$C:$C,0))),"",INDEX('Policy Characteristics'!G:G,MATCH($C1897,'Policy Characteristics'!$C:$C,0)))</f>
        <v>0.4</v>
      </c>
      <c r="N1897" s="222">
        <f>IF(ISBLANK(INDEX('Policy Characteristics'!H:H,MATCH($C1897,'Policy Characteristics'!$C:$C,0))),"",INDEX('Policy Characteristics'!H:H,MATCH($C1897,'Policy Characteristics'!$C:$C,0)))</f>
        <v>0.01</v>
      </c>
      <c r="O1897" s="354" t="str">
        <f>IF(ISBLANK(INDEX('Policy Characteristics'!I:I,MATCH($C1897,'Policy Characteristics'!$C:$C,0))),"",INDEX('Policy Characteristics'!I:I,MATCH($C1897,'Policy Characteristics'!$C:$C,0)))</f>
        <v>% reduction in cost</v>
      </c>
      <c r="P1897" s="354"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354" t="str">
        <f>IF(ISBLANK(INDEX('Policy Characteristics'!K:K,MATCH($C1897,'Policy Characteristics'!$C:$C,0))),"",INDEX('Policy Characteristics'!K:K,MATCH($C1897,'Policy Characteristics'!$C:$C,0)))</f>
        <v>architectural-design.html#rnd</v>
      </c>
      <c r="R1897" s="354" t="str">
        <f>IF(ISBLANK(INDEX('Policy Characteristics'!L:L,MATCH($C1897,'Policy Characteristics'!$C:$C,0))),"",INDEX('Policy Characteristics'!L:L,MATCH($C1897,'Policy Characteristics'!$C:$C,0)))</f>
        <v>research-and-development.html</v>
      </c>
    </row>
    <row r="1898" spans="1:18" ht="19.899999999999999" customHeight="1">
      <c r="A1898" s="354" t="str">
        <f>IF(ISBLANK(INDEX('Policy Characteristics'!A:A,MATCH($C1898,'Policy Characteristics'!$C:$C,0))),"",INDEX('Policy Characteristics'!A:A,MATCH($C1898,'Policy Characteristics'!$C:$C,0)))</f>
        <v>Research and Development</v>
      </c>
      <c r="B1898" s="366" t="str">
        <f>IF(ISBLANK(INDEX('Policy Characteristics'!B:B,MATCH($C1898,'Policy Characteristics'!$C:$C,0))),"",INDEX('Policy Characteristics'!B:B,MATCH($C1898,'Policy Characteristics'!$C:$C,0)))</f>
        <v>Capital Cost Reduction</v>
      </c>
      <c r="C1898" t="s">
        <v>587</v>
      </c>
      <c r="D1898" t="s">
        <v>784</v>
      </c>
      <c r="E1898" s="253"/>
      <c r="F1898" s="348" t="s">
        <v>991</v>
      </c>
      <c r="G1898" s="253"/>
      <c r="H1898" s="18">
        <v>1462</v>
      </c>
      <c r="I1898" s="367" t="s">
        <v>670</v>
      </c>
      <c r="J1898" s="368" t="str">
        <f>IF(ISBLANK(INDEX('Policy Characteristics'!D:D,MATCH($C1898,'Policy Characteristics'!$C:$C,0))),"",INDEX('Policy Characteristics'!D:D,MATCH($C1898,'Policy Characteristics'!$C:$C,0)))</f>
        <v>R&amp;D Capital Cost Reductions</v>
      </c>
      <c r="K1898" s="354" t="str">
        <f>IF(ISBLANK(INDEX('Policy Characteristics'!E:E,MATCH($C1898,'Policy Characteristics'!$C:$C,0))),"",INDEX('Policy Characteristics'!E:E,MATCH($C1898,'Policy Characteristics'!$C:$C,0)))</f>
        <v>RnD industry capital cost reduction</v>
      </c>
      <c r="L1898" s="222">
        <f>IF(ISBLANK(INDEX('Policy Characteristics'!F:F,MATCH($C1898,'Policy Characteristics'!$C:$C,0))),"",INDEX('Policy Characteristics'!F:F,MATCH($C1898,'Policy Characteristics'!$C:$C,0)))</f>
        <v>0</v>
      </c>
      <c r="M1898" s="222">
        <f>IF(ISBLANK(INDEX('Policy Characteristics'!G:G,MATCH($C1898,'Policy Characteristics'!$C:$C,0))),"",INDEX('Policy Characteristics'!G:G,MATCH($C1898,'Policy Characteristics'!$C:$C,0)))</f>
        <v>0.4</v>
      </c>
      <c r="N1898" s="222">
        <f>IF(ISBLANK(INDEX('Policy Characteristics'!H:H,MATCH($C1898,'Policy Characteristics'!$C:$C,0))),"",INDEX('Policy Characteristics'!H:H,MATCH($C1898,'Policy Characteristics'!$C:$C,0)))</f>
        <v>0.01</v>
      </c>
      <c r="O1898" s="354" t="str">
        <f>IF(ISBLANK(INDEX('Policy Characteristics'!I:I,MATCH($C1898,'Policy Characteristics'!$C:$C,0))),"",INDEX('Policy Characteristics'!I:I,MATCH($C1898,'Policy Characteristics'!$C:$C,0)))</f>
        <v>% reduction in cost</v>
      </c>
      <c r="P1898" s="354"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354" t="str">
        <f>IF(ISBLANK(INDEX('Policy Characteristics'!K:K,MATCH($C1898,'Policy Characteristics'!$C:$C,0))),"",INDEX('Policy Characteristics'!K:K,MATCH($C1898,'Policy Characteristics'!$C:$C,0)))</f>
        <v>architectural-design.html#rnd</v>
      </c>
      <c r="R1898" s="354" t="str">
        <f>IF(ISBLANK(INDEX('Policy Characteristics'!L:L,MATCH($C1898,'Policy Characteristics'!$C:$C,0))),"",INDEX('Policy Characteristics'!L:L,MATCH($C1898,'Policy Characteristics'!$C:$C,0)))</f>
        <v>research-and-development.html</v>
      </c>
    </row>
    <row r="1899" spans="1:18" ht="19.899999999999999" customHeight="1">
      <c r="A1899" s="354" t="str">
        <f>IF(ISBLANK(INDEX('Policy Characteristics'!A:A,MATCH($C1899,'Policy Characteristics'!$C:$C,0))),"",INDEX('Policy Characteristics'!A:A,MATCH($C1899,'Policy Characteristics'!$C:$C,0)))</f>
        <v>Research and Development</v>
      </c>
      <c r="B1899" s="366" t="str">
        <f>IF(ISBLANK(INDEX('Policy Characteristics'!B:B,MATCH($C1899,'Policy Characteristics'!$C:$C,0))),"",INDEX('Policy Characteristics'!B:B,MATCH($C1899,'Policy Characteristics'!$C:$C,0)))</f>
        <v>Capital Cost Reduction</v>
      </c>
      <c r="C1899" s="354" t="str">
        <f t="shared" ref="C1899:C1922" si="74">C$1898</f>
        <v>RnD Industry Capital Cost Perc Reduction</v>
      </c>
      <c r="D1899" t="s">
        <v>786</v>
      </c>
      <c r="E1899" s="253"/>
      <c r="F1899" s="348" t="s">
        <v>992</v>
      </c>
      <c r="G1899" s="253"/>
      <c r="H1899" s="18">
        <v>1463</v>
      </c>
      <c r="I1899" s="367" t="s">
        <v>670</v>
      </c>
      <c r="J1899" s="368" t="str">
        <f>IF(ISBLANK(INDEX('Policy Characteristics'!D:D,MATCH($C1899,'Policy Characteristics'!$C:$C,0))),"",INDEX('Policy Characteristics'!D:D,MATCH($C1899,'Policy Characteristics'!$C:$C,0)))</f>
        <v>R&amp;D Capital Cost Reductions</v>
      </c>
      <c r="K1899" s="354" t="str">
        <f>IF(ISBLANK(INDEX('Policy Characteristics'!E:E,MATCH($C1899,'Policy Characteristics'!$C:$C,0))),"",INDEX('Policy Characteristics'!E:E,MATCH($C1899,'Policy Characteristics'!$C:$C,0)))</f>
        <v>RnD industry capital cost reduction</v>
      </c>
      <c r="L1899" s="222">
        <f>IF(ISBLANK(INDEX('Policy Characteristics'!F:F,MATCH($C1899,'Policy Characteristics'!$C:$C,0))),"",INDEX('Policy Characteristics'!F:F,MATCH($C1899,'Policy Characteristics'!$C:$C,0)))</f>
        <v>0</v>
      </c>
      <c r="M1899" s="222">
        <f>IF(ISBLANK(INDEX('Policy Characteristics'!G:G,MATCH($C1899,'Policy Characteristics'!$C:$C,0))),"",INDEX('Policy Characteristics'!G:G,MATCH($C1899,'Policy Characteristics'!$C:$C,0)))</f>
        <v>0.4</v>
      </c>
      <c r="N1899" s="222">
        <f>IF(ISBLANK(INDEX('Policy Characteristics'!H:H,MATCH($C1899,'Policy Characteristics'!$C:$C,0))),"",INDEX('Policy Characteristics'!H:H,MATCH($C1899,'Policy Characteristics'!$C:$C,0)))</f>
        <v>0.01</v>
      </c>
      <c r="O1899" s="354" t="str">
        <f>IF(ISBLANK(INDEX('Policy Characteristics'!I:I,MATCH($C1899,'Policy Characteristics'!$C:$C,0))),"",INDEX('Policy Characteristics'!I:I,MATCH($C1899,'Policy Characteristics'!$C:$C,0)))</f>
        <v>% reduction in cost</v>
      </c>
      <c r="P1899" s="354"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354" t="str">
        <f>IF(ISBLANK(INDEX('Policy Characteristics'!K:K,MATCH($C1899,'Policy Characteristics'!$C:$C,0))),"",INDEX('Policy Characteristics'!K:K,MATCH($C1899,'Policy Characteristics'!$C:$C,0)))</f>
        <v>architectural-design.html#rnd</v>
      </c>
      <c r="R1899" s="354" t="str">
        <f>IF(ISBLANK(INDEX('Policy Characteristics'!L:L,MATCH($C1899,'Policy Characteristics'!$C:$C,0))),"",INDEX('Policy Characteristics'!L:L,MATCH($C1899,'Policy Characteristics'!$C:$C,0)))</f>
        <v>research-and-development.html</v>
      </c>
    </row>
    <row r="1900" spans="1:18" ht="19.899999999999999" customHeight="1">
      <c r="A1900" s="354" t="str">
        <f>IF(ISBLANK(INDEX('Policy Characteristics'!A:A,MATCH($C1900,'Policy Characteristics'!$C:$C,0))),"",INDEX('Policy Characteristics'!A:A,MATCH($C1900,'Policy Characteristics'!$C:$C,0)))</f>
        <v>Research and Development</v>
      </c>
      <c r="B1900" s="366" t="str">
        <f>IF(ISBLANK(INDEX('Policy Characteristics'!B:B,MATCH($C1900,'Policy Characteristics'!$C:$C,0))),"",INDEX('Policy Characteristics'!B:B,MATCH($C1900,'Policy Characteristics'!$C:$C,0)))</f>
        <v>Capital Cost Reduction</v>
      </c>
      <c r="C1900" s="354" t="str">
        <f t="shared" si="74"/>
        <v>RnD Industry Capital Cost Perc Reduction</v>
      </c>
      <c r="D1900" t="s">
        <v>788</v>
      </c>
      <c r="E1900" s="253"/>
      <c r="F1900" s="348" t="s">
        <v>993</v>
      </c>
      <c r="G1900" s="253"/>
      <c r="H1900" s="18">
        <v>1464</v>
      </c>
      <c r="I1900" s="367" t="s">
        <v>670</v>
      </c>
      <c r="J1900" s="368" t="str">
        <f>IF(ISBLANK(INDEX('Policy Characteristics'!D:D,MATCH($C1900,'Policy Characteristics'!$C:$C,0))),"",INDEX('Policy Characteristics'!D:D,MATCH($C1900,'Policy Characteristics'!$C:$C,0)))</f>
        <v>R&amp;D Capital Cost Reductions</v>
      </c>
      <c r="K1900" s="354" t="str">
        <f>IF(ISBLANK(INDEX('Policy Characteristics'!E:E,MATCH($C1900,'Policy Characteristics'!$C:$C,0))),"",INDEX('Policy Characteristics'!E:E,MATCH($C1900,'Policy Characteristics'!$C:$C,0)))</f>
        <v>RnD industry capital cost reduction</v>
      </c>
      <c r="L1900" s="222">
        <f>IF(ISBLANK(INDEX('Policy Characteristics'!F:F,MATCH($C1900,'Policy Characteristics'!$C:$C,0))),"",INDEX('Policy Characteristics'!F:F,MATCH($C1900,'Policy Characteristics'!$C:$C,0)))</f>
        <v>0</v>
      </c>
      <c r="M1900" s="222">
        <f>IF(ISBLANK(INDEX('Policy Characteristics'!G:G,MATCH($C1900,'Policy Characteristics'!$C:$C,0))),"",INDEX('Policy Characteristics'!G:G,MATCH($C1900,'Policy Characteristics'!$C:$C,0)))</f>
        <v>0.4</v>
      </c>
      <c r="N1900" s="222">
        <f>IF(ISBLANK(INDEX('Policy Characteristics'!H:H,MATCH($C1900,'Policy Characteristics'!$C:$C,0))),"",INDEX('Policy Characteristics'!H:H,MATCH($C1900,'Policy Characteristics'!$C:$C,0)))</f>
        <v>0.01</v>
      </c>
      <c r="O1900" s="354" t="str">
        <f>IF(ISBLANK(INDEX('Policy Characteristics'!I:I,MATCH($C1900,'Policy Characteristics'!$C:$C,0))),"",INDEX('Policy Characteristics'!I:I,MATCH($C1900,'Policy Characteristics'!$C:$C,0)))</f>
        <v>% reduction in cost</v>
      </c>
      <c r="P1900" s="354"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354" t="str">
        <f>IF(ISBLANK(INDEX('Policy Characteristics'!K:K,MATCH($C1900,'Policy Characteristics'!$C:$C,0))),"",INDEX('Policy Characteristics'!K:K,MATCH($C1900,'Policy Characteristics'!$C:$C,0)))</f>
        <v>architectural-design.html#rnd</v>
      </c>
      <c r="R1900" s="354" t="str">
        <f>IF(ISBLANK(INDEX('Policy Characteristics'!L:L,MATCH($C1900,'Policy Characteristics'!$C:$C,0))),"",INDEX('Policy Characteristics'!L:L,MATCH($C1900,'Policy Characteristics'!$C:$C,0)))</f>
        <v>research-and-development.html</v>
      </c>
    </row>
    <row r="1901" spans="1:18" ht="19.899999999999999" customHeight="1">
      <c r="A1901" s="354" t="str">
        <f>IF(ISBLANK(INDEX('Policy Characteristics'!A:A,MATCH($C1901,'Policy Characteristics'!$C:$C,0))),"",INDEX('Policy Characteristics'!A:A,MATCH($C1901,'Policy Characteristics'!$C:$C,0)))</f>
        <v>Research and Development</v>
      </c>
      <c r="B1901" s="366" t="str">
        <f>IF(ISBLANK(INDEX('Policy Characteristics'!B:B,MATCH($C1901,'Policy Characteristics'!$C:$C,0))),"",INDEX('Policy Characteristics'!B:B,MATCH($C1901,'Policy Characteristics'!$C:$C,0)))</f>
        <v>Capital Cost Reduction</v>
      </c>
      <c r="C1901" s="354" t="str">
        <f t="shared" si="74"/>
        <v>RnD Industry Capital Cost Perc Reduction</v>
      </c>
      <c r="D1901" t="s">
        <v>790</v>
      </c>
      <c r="E1901" s="253"/>
      <c r="F1901" s="348" t="s">
        <v>994</v>
      </c>
      <c r="G1901" s="253"/>
      <c r="H1901" s="18">
        <v>1465</v>
      </c>
      <c r="I1901" s="367" t="s">
        <v>670</v>
      </c>
      <c r="J1901" s="368" t="str">
        <f>IF(ISBLANK(INDEX('Policy Characteristics'!D:D,MATCH($C1901,'Policy Characteristics'!$C:$C,0))),"",INDEX('Policy Characteristics'!D:D,MATCH($C1901,'Policy Characteristics'!$C:$C,0)))</f>
        <v>R&amp;D Capital Cost Reductions</v>
      </c>
      <c r="K1901" s="354" t="str">
        <f>IF(ISBLANK(INDEX('Policy Characteristics'!E:E,MATCH($C1901,'Policy Characteristics'!$C:$C,0))),"",INDEX('Policy Characteristics'!E:E,MATCH($C1901,'Policy Characteristics'!$C:$C,0)))</f>
        <v>RnD industry capital cost reduction</v>
      </c>
      <c r="L1901" s="222">
        <f>IF(ISBLANK(INDEX('Policy Characteristics'!F:F,MATCH($C1901,'Policy Characteristics'!$C:$C,0))),"",INDEX('Policy Characteristics'!F:F,MATCH($C1901,'Policy Characteristics'!$C:$C,0)))</f>
        <v>0</v>
      </c>
      <c r="M1901" s="222">
        <f>IF(ISBLANK(INDEX('Policy Characteristics'!G:G,MATCH($C1901,'Policy Characteristics'!$C:$C,0))),"",INDEX('Policy Characteristics'!G:G,MATCH($C1901,'Policy Characteristics'!$C:$C,0)))</f>
        <v>0.4</v>
      </c>
      <c r="N1901" s="222">
        <f>IF(ISBLANK(INDEX('Policy Characteristics'!H:H,MATCH($C1901,'Policy Characteristics'!$C:$C,0))),"",INDEX('Policy Characteristics'!H:H,MATCH($C1901,'Policy Characteristics'!$C:$C,0)))</f>
        <v>0.01</v>
      </c>
      <c r="O1901" s="354" t="str">
        <f>IF(ISBLANK(INDEX('Policy Characteristics'!I:I,MATCH($C1901,'Policy Characteristics'!$C:$C,0))),"",INDEX('Policy Characteristics'!I:I,MATCH($C1901,'Policy Characteristics'!$C:$C,0)))</f>
        <v>% reduction in cost</v>
      </c>
      <c r="P1901" s="354"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354" t="str">
        <f>IF(ISBLANK(INDEX('Policy Characteristics'!K:K,MATCH($C1901,'Policy Characteristics'!$C:$C,0))),"",INDEX('Policy Characteristics'!K:K,MATCH($C1901,'Policy Characteristics'!$C:$C,0)))</f>
        <v>architectural-design.html#rnd</v>
      </c>
      <c r="R1901" s="354" t="str">
        <f>IF(ISBLANK(INDEX('Policy Characteristics'!L:L,MATCH($C1901,'Policy Characteristics'!$C:$C,0))),"",INDEX('Policy Characteristics'!L:L,MATCH($C1901,'Policy Characteristics'!$C:$C,0)))</f>
        <v>research-and-development.html</v>
      </c>
    </row>
    <row r="1902" spans="1:18" ht="19.899999999999999" customHeight="1">
      <c r="A1902" s="354" t="str">
        <f>IF(ISBLANK(INDEX('Policy Characteristics'!A:A,MATCH($C1902,'Policy Characteristics'!$C:$C,0))),"",INDEX('Policy Characteristics'!A:A,MATCH($C1902,'Policy Characteristics'!$C:$C,0)))</f>
        <v>Research and Development</v>
      </c>
      <c r="B1902" s="366" t="str">
        <f>IF(ISBLANK(INDEX('Policy Characteristics'!B:B,MATCH($C1902,'Policy Characteristics'!$C:$C,0))),"",INDEX('Policy Characteristics'!B:B,MATCH($C1902,'Policy Characteristics'!$C:$C,0)))</f>
        <v>Capital Cost Reduction</v>
      </c>
      <c r="C1902" s="354" t="str">
        <f t="shared" si="74"/>
        <v>RnD Industry Capital Cost Perc Reduction</v>
      </c>
      <c r="D1902" t="s">
        <v>792</v>
      </c>
      <c r="E1902" s="253"/>
      <c r="F1902" s="348" t="s">
        <v>995</v>
      </c>
      <c r="G1902" s="253"/>
      <c r="H1902" s="18">
        <v>1466</v>
      </c>
      <c r="I1902" s="367" t="s">
        <v>670</v>
      </c>
      <c r="J1902" s="368" t="str">
        <f>IF(ISBLANK(INDEX('Policy Characteristics'!D:D,MATCH($C1902,'Policy Characteristics'!$C:$C,0))),"",INDEX('Policy Characteristics'!D:D,MATCH($C1902,'Policy Characteristics'!$C:$C,0)))</f>
        <v>R&amp;D Capital Cost Reductions</v>
      </c>
      <c r="K1902" s="354" t="str">
        <f>IF(ISBLANK(INDEX('Policy Characteristics'!E:E,MATCH($C1902,'Policy Characteristics'!$C:$C,0))),"",INDEX('Policy Characteristics'!E:E,MATCH($C1902,'Policy Characteristics'!$C:$C,0)))</f>
        <v>RnD industry capital cost reduction</v>
      </c>
      <c r="L1902" s="222">
        <f>IF(ISBLANK(INDEX('Policy Characteristics'!F:F,MATCH($C1902,'Policy Characteristics'!$C:$C,0))),"",INDEX('Policy Characteristics'!F:F,MATCH($C1902,'Policy Characteristics'!$C:$C,0)))</f>
        <v>0</v>
      </c>
      <c r="M1902" s="222">
        <f>IF(ISBLANK(INDEX('Policy Characteristics'!G:G,MATCH($C1902,'Policy Characteristics'!$C:$C,0))),"",INDEX('Policy Characteristics'!G:G,MATCH($C1902,'Policy Characteristics'!$C:$C,0)))</f>
        <v>0.4</v>
      </c>
      <c r="N1902" s="222">
        <f>IF(ISBLANK(INDEX('Policy Characteristics'!H:H,MATCH($C1902,'Policy Characteristics'!$C:$C,0))),"",INDEX('Policy Characteristics'!H:H,MATCH($C1902,'Policy Characteristics'!$C:$C,0)))</f>
        <v>0.01</v>
      </c>
      <c r="O1902" s="354" t="str">
        <f>IF(ISBLANK(INDEX('Policy Characteristics'!I:I,MATCH($C1902,'Policy Characteristics'!$C:$C,0))),"",INDEX('Policy Characteristics'!I:I,MATCH($C1902,'Policy Characteristics'!$C:$C,0)))</f>
        <v>% reduction in cost</v>
      </c>
      <c r="P1902" s="354"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354" t="str">
        <f>IF(ISBLANK(INDEX('Policy Characteristics'!K:K,MATCH($C1902,'Policy Characteristics'!$C:$C,0))),"",INDEX('Policy Characteristics'!K:K,MATCH($C1902,'Policy Characteristics'!$C:$C,0)))</f>
        <v>architectural-design.html#rnd</v>
      </c>
      <c r="R1902" s="354" t="str">
        <f>IF(ISBLANK(INDEX('Policy Characteristics'!L:L,MATCH($C1902,'Policy Characteristics'!$C:$C,0))),"",INDEX('Policy Characteristics'!L:L,MATCH($C1902,'Policy Characteristics'!$C:$C,0)))</f>
        <v>research-and-development.html</v>
      </c>
    </row>
    <row r="1903" spans="1:18" ht="19.899999999999999" customHeight="1">
      <c r="A1903" s="354" t="str">
        <f>IF(ISBLANK(INDEX('Policy Characteristics'!A:A,MATCH($C1903,'Policy Characteristics'!$C:$C,0))),"",INDEX('Policy Characteristics'!A:A,MATCH($C1903,'Policy Characteristics'!$C:$C,0)))</f>
        <v>Research and Development</v>
      </c>
      <c r="B1903" s="366" t="str">
        <f>IF(ISBLANK(INDEX('Policy Characteristics'!B:B,MATCH($C1903,'Policy Characteristics'!$C:$C,0))),"",INDEX('Policy Characteristics'!B:B,MATCH($C1903,'Policy Characteristics'!$C:$C,0)))</f>
        <v>Capital Cost Reduction</v>
      </c>
      <c r="C1903" s="354" t="str">
        <f t="shared" si="74"/>
        <v>RnD Industry Capital Cost Perc Reduction</v>
      </c>
      <c r="D1903" t="s">
        <v>794</v>
      </c>
      <c r="E1903" s="253"/>
      <c r="F1903" s="348" t="s">
        <v>996</v>
      </c>
      <c r="G1903" s="253"/>
      <c r="H1903" s="18">
        <v>1467</v>
      </c>
      <c r="I1903" s="367" t="s">
        <v>670</v>
      </c>
      <c r="J1903" s="368" t="str">
        <f>IF(ISBLANK(INDEX('Policy Characteristics'!D:D,MATCH($C1903,'Policy Characteristics'!$C:$C,0))),"",INDEX('Policy Characteristics'!D:D,MATCH($C1903,'Policy Characteristics'!$C:$C,0)))</f>
        <v>R&amp;D Capital Cost Reductions</v>
      </c>
      <c r="K1903" s="354" t="str">
        <f>IF(ISBLANK(INDEX('Policy Characteristics'!E:E,MATCH($C1903,'Policy Characteristics'!$C:$C,0))),"",INDEX('Policy Characteristics'!E:E,MATCH($C1903,'Policy Characteristics'!$C:$C,0)))</f>
        <v>RnD industry capital cost reduction</v>
      </c>
      <c r="L1903" s="222">
        <f>IF(ISBLANK(INDEX('Policy Characteristics'!F:F,MATCH($C1903,'Policy Characteristics'!$C:$C,0))),"",INDEX('Policy Characteristics'!F:F,MATCH($C1903,'Policy Characteristics'!$C:$C,0)))</f>
        <v>0</v>
      </c>
      <c r="M1903" s="222">
        <f>IF(ISBLANK(INDEX('Policy Characteristics'!G:G,MATCH($C1903,'Policy Characteristics'!$C:$C,0))),"",INDEX('Policy Characteristics'!G:G,MATCH($C1903,'Policy Characteristics'!$C:$C,0)))</f>
        <v>0.4</v>
      </c>
      <c r="N1903" s="222">
        <f>IF(ISBLANK(INDEX('Policy Characteristics'!H:H,MATCH($C1903,'Policy Characteristics'!$C:$C,0))),"",INDEX('Policy Characteristics'!H:H,MATCH($C1903,'Policy Characteristics'!$C:$C,0)))</f>
        <v>0.01</v>
      </c>
      <c r="O1903" s="354" t="str">
        <f>IF(ISBLANK(INDEX('Policy Characteristics'!I:I,MATCH($C1903,'Policy Characteristics'!$C:$C,0))),"",INDEX('Policy Characteristics'!I:I,MATCH($C1903,'Policy Characteristics'!$C:$C,0)))</f>
        <v>% reduction in cost</v>
      </c>
      <c r="P1903" s="354"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354" t="str">
        <f>IF(ISBLANK(INDEX('Policy Characteristics'!K:K,MATCH($C1903,'Policy Characteristics'!$C:$C,0))),"",INDEX('Policy Characteristics'!K:K,MATCH($C1903,'Policy Characteristics'!$C:$C,0)))</f>
        <v>architectural-design.html#rnd</v>
      </c>
      <c r="R1903" s="354" t="str">
        <f>IF(ISBLANK(INDEX('Policy Characteristics'!L:L,MATCH($C1903,'Policy Characteristics'!$C:$C,0))),"",INDEX('Policy Characteristics'!L:L,MATCH($C1903,'Policy Characteristics'!$C:$C,0)))</f>
        <v>research-and-development.html</v>
      </c>
    </row>
    <row r="1904" spans="1:18" ht="19.899999999999999" customHeight="1">
      <c r="A1904" s="354" t="str">
        <f>IF(ISBLANK(INDEX('Policy Characteristics'!A:A,MATCH($C1904,'Policy Characteristics'!$C:$C,0))),"",INDEX('Policy Characteristics'!A:A,MATCH($C1904,'Policy Characteristics'!$C:$C,0)))</f>
        <v>Research and Development</v>
      </c>
      <c r="B1904" s="366" t="str">
        <f>IF(ISBLANK(INDEX('Policy Characteristics'!B:B,MATCH($C1904,'Policy Characteristics'!$C:$C,0))),"",INDEX('Policy Characteristics'!B:B,MATCH($C1904,'Policy Characteristics'!$C:$C,0)))</f>
        <v>Capital Cost Reduction</v>
      </c>
      <c r="C1904" s="354" t="str">
        <f t="shared" si="74"/>
        <v>RnD Industry Capital Cost Perc Reduction</v>
      </c>
      <c r="D1904" t="s">
        <v>796</v>
      </c>
      <c r="E1904" s="253"/>
      <c r="F1904" s="348" t="s">
        <v>997</v>
      </c>
      <c r="G1904" s="253"/>
      <c r="H1904" s="18">
        <v>1468</v>
      </c>
      <c r="I1904" s="367" t="s">
        <v>670</v>
      </c>
      <c r="J1904" s="368" t="str">
        <f>IF(ISBLANK(INDEX('Policy Characteristics'!D:D,MATCH($C1904,'Policy Characteristics'!$C:$C,0))),"",INDEX('Policy Characteristics'!D:D,MATCH($C1904,'Policy Characteristics'!$C:$C,0)))</f>
        <v>R&amp;D Capital Cost Reductions</v>
      </c>
      <c r="K1904" s="354" t="str">
        <f>IF(ISBLANK(INDEX('Policy Characteristics'!E:E,MATCH($C1904,'Policy Characteristics'!$C:$C,0))),"",INDEX('Policy Characteristics'!E:E,MATCH($C1904,'Policy Characteristics'!$C:$C,0)))</f>
        <v>RnD industry capital cost reduction</v>
      </c>
      <c r="L1904" s="222">
        <f>IF(ISBLANK(INDEX('Policy Characteristics'!F:F,MATCH($C1904,'Policy Characteristics'!$C:$C,0))),"",INDEX('Policy Characteristics'!F:F,MATCH($C1904,'Policy Characteristics'!$C:$C,0)))</f>
        <v>0</v>
      </c>
      <c r="M1904" s="222">
        <f>IF(ISBLANK(INDEX('Policy Characteristics'!G:G,MATCH($C1904,'Policy Characteristics'!$C:$C,0))),"",INDEX('Policy Characteristics'!G:G,MATCH($C1904,'Policy Characteristics'!$C:$C,0)))</f>
        <v>0.4</v>
      </c>
      <c r="N1904" s="222">
        <f>IF(ISBLANK(INDEX('Policy Characteristics'!H:H,MATCH($C1904,'Policy Characteristics'!$C:$C,0))),"",INDEX('Policy Characteristics'!H:H,MATCH($C1904,'Policy Characteristics'!$C:$C,0)))</f>
        <v>0.01</v>
      </c>
      <c r="O1904" s="354" t="str">
        <f>IF(ISBLANK(INDEX('Policy Characteristics'!I:I,MATCH($C1904,'Policy Characteristics'!$C:$C,0))),"",INDEX('Policy Characteristics'!I:I,MATCH($C1904,'Policy Characteristics'!$C:$C,0)))</f>
        <v>% reduction in cost</v>
      </c>
      <c r="P1904" s="354"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354" t="str">
        <f>IF(ISBLANK(INDEX('Policy Characteristics'!K:K,MATCH($C1904,'Policy Characteristics'!$C:$C,0))),"",INDEX('Policy Characteristics'!K:K,MATCH($C1904,'Policy Characteristics'!$C:$C,0)))</f>
        <v>architectural-design.html#rnd</v>
      </c>
      <c r="R1904" s="354" t="str">
        <f>IF(ISBLANK(INDEX('Policy Characteristics'!L:L,MATCH($C1904,'Policy Characteristics'!$C:$C,0))),"",INDEX('Policy Characteristics'!L:L,MATCH($C1904,'Policy Characteristics'!$C:$C,0)))</f>
        <v>research-and-development.html</v>
      </c>
    </row>
    <row r="1905" spans="1:18" ht="19.899999999999999" customHeight="1">
      <c r="A1905" s="354" t="str">
        <f>IF(ISBLANK(INDEX('Policy Characteristics'!A:A,MATCH($C1905,'Policy Characteristics'!$C:$C,0))),"",INDEX('Policy Characteristics'!A:A,MATCH($C1905,'Policy Characteristics'!$C:$C,0)))</f>
        <v>Research and Development</v>
      </c>
      <c r="B1905" s="366" t="str">
        <f>IF(ISBLANK(INDEX('Policy Characteristics'!B:B,MATCH($C1905,'Policy Characteristics'!$C:$C,0))),"",INDEX('Policy Characteristics'!B:B,MATCH($C1905,'Policy Characteristics'!$C:$C,0)))</f>
        <v>Capital Cost Reduction</v>
      </c>
      <c r="C1905" s="354" t="str">
        <f t="shared" si="74"/>
        <v>RnD Industry Capital Cost Perc Reduction</v>
      </c>
      <c r="D1905" t="s">
        <v>798</v>
      </c>
      <c r="E1905" s="253"/>
      <c r="F1905" s="348" t="s">
        <v>998</v>
      </c>
      <c r="G1905" s="253"/>
      <c r="H1905" s="18">
        <v>1469</v>
      </c>
      <c r="I1905" s="367" t="s">
        <v>670</v>
      </c>
      <c r="J1905" s="368" t="str">
        <f>IF(ISBLANK(INDEX('Policy Characteristics'!D:D,MATCH($C1905,'Policy Characteristics'!$C:$C,0))),"",INDEX('Policy Characteristics'!D:D,MATCH($C1905,'Policy Characteristics'!$C:$C,0)))</f>
        <v>R&amp;D Capital Cost Reductions</v>
      </c>
      <c r="K1905" s="354" t="str">
        <f>IF(ISBLANK(INDEX('Policy Characteristics'!E:E,MATCH($C1905,'Policy Characteristics'!$C:$C,0))),"",INDEX('Policy Characteristics'!E:E,MATCH($C1905,'Policy Characteristics'!$C:$C,0)))</f>
        <v>RnD industry capital cost reduction</v>
      </c>
      <c r="L1905" s="222">
        <f>IF(ISBLANK(INDEX('Policy Characteristics'!F:F,MATCH($C1905,'Policy Characteristics'!$C:$C,0))),"",INDEX('Policy Characteristics'!F:F,MATCH($C1905,'Policy Characteristics'!$C:$C,0)))</f>
        <v>0</v>
      </c>
      <c r="M1905" s="222">
        <f>IF(ISBLANK(INDEX('Policy Characteristics'!G:G,MATCH($C1905,'Policy Characteristics'!$C:$C,0))),"",INDEX('Policy Characteristics'!G:G,MATCH($C1905,'Policy Characteristics'!$C:$C,0)))</f>
        <v>0.4</v>
      </c>
      <c r="N1905" s="222">
        <f>IF(ISBLANK(INDEX('Policy Characteristics'!H:H,MATCH($C1905,'Policy Characteristics'!$C:$C,0))),"",INDEX('Policy Characteristics'!H:H,MATCH($C1905,'Policy Characteristics'!$C:$C,0)))</f>
        <v>0.01</v>
      </c>
      <c r="O1905" s="354" t="str">
        <f>IF(ISBLANK(INDEX('Policy Characteristics'!I:I,MATCH($C1905,'Policy Characteristics'!$C:$C,0))),"",INDEX('Policy Characteristics'!I:I,MATCH($C1905,'Policy Characteristics'!$C:$C,0)))</f>
        <v>% reduction in cost</v>
      </c>
      <c r="P1905" s="354"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354" t="str">
        <f>IF(ISBLANK(INDEX('Policy Characteristics'!K:K,MATCH($C1905,'Policy Characteristics'!$C:$C,0))),"",INDEX('Policy Characteristics'!K:K,MATCH($C1905,'Policy Characteristics'!$C:$C,0)))</f>
        <v>architectural-design.html#rnd</v>
      </c>
      <c r="R1905" s="354" t="str">
        <f>IF(ISBLANK(INDEX('Policy Characteristics'!L:L,MATCH($C1905,'Policy Characteristics'!$C:$C,0))),"",INDEX('Policy Characteristics'!L:L,MATCH($C1905,'Policy Characteristics'!$C:$C,0)))</f>
        <v>research-and-development.html</v>
      </c>
    </row>
    <row r="1906" spans="1:18" ht="19.899999999999999" customHeight="1">
      <c r="A1906" s="354" t="str">
        <f>IF(ISBLANK(INDEX('Policy Characteristics'!A:A,MATCH($C1906,'Policy Characteristics'!$C:$C,0))),"",INDEX('Policy Characteristics'!A:A,MATCH($C1906,'Policy Characteristics'!$C:$C,0)))</f>
        <v>Research and Development</v>
      </c>
      <c r="B1906" s="366" t="str">
        <f>IF(ISBLANK(INDEX('Policy Characteristics'!B:B,MATCH($C1906,'Policy Characteristics'!$C:$C,0))),"",INDEX('Policy Characteristics'!B:B,MATCH($C1906,'Policy Characteristics'!$C:$C,0)))</f>
        <v>Capital Cost Reduction</v>
      </c>
      <c r="C1906" s="354" t="str">
        <f t="shared" si="74"/>
        <v>RnD Industry Capital Cost Perc Reduction</v>
      </c>
      <c r="D1906" t="s">
        <v>800</v>
      </c>
      <c r="E1906" s="253"/>
      <c r="F1906" s="348" t="s">
        <v>999</v>
      </c>
      <c r="G1906" s="253"/>
      <c r="H1906" s="18">
        <v>1470</v>
      </c>
      <c r="I1906" s="367" t="s">
        <v>670</v>
      </c>
      <c r="J1906" s="368" t="str">
        <f>IF(ISBLANK(INDEX('Policy Characteristics'!D:D,MATCH($C1906,'Policy Characteristics'!$C:$C,0))),"",INDEX('Policy Characteristics'!D:D,MATCH($C1906,'Policy Characteristics'!$C:$C,0)))</f>
        <v>R&amp;D Capital Cost Reductions</v>
      </c>
      <c r="K1906" s="354" t="str">
        <f>IF(ISBLANK(INDEX('Policy Characteristics'!E:E,MATCH($C1906,'Policy Characteristics'!$C:$C,0))),"",INDEX('Policy Characteristics'!E:E,MATCH($C1906,'Policy Characteristics'!$C:$C,0)))</f>
        <v>RnD industry capital cost reduction</v>
      </c>
      <c r="L1906" s="222">
        <f>IF(ISBLANK(INDEX('Policy Characteristics'!F:F,MATCH($C1906,'Policy Characteristics'!$C:$C,0))),"",INDEX('Policy Characteristics'!F:F,MATCH($C1906,'Policy Characteristics'!$C:$C,0)))</f>
        <v>0</v>
      </c>
      <c r="M1906" s="222">
        <f>IF(ISBLANK(INDEX('Policy Characteristics'!G:G,MATCH($C1906,'Policy Characteristics'!$C:$C,0))),"",INDEX('Policy Characteristics'!G:G,MATCH($C1906,'Policy Characteristics'!$C:$C,0)))</f>
        <v>0.4</v>
      </c>
      <c r="N1906" s="222">
        <f>IF(ISBLANK(INDEX('Policy Characteristics'!H:H,MATCH($C1906,'Policy Characteristics'!$C:$C,0))),"",INDEX('Policy Characteristics'!H:H,MATCH($C1906,'Policy Characteristics'!$C:$C,0)))</f>
        <v>0.01</v>
      </c>
      <c r="O1906" s="354" t="str">
        <f>IF(ISBLANK(INDEX('Policy Characteristics'!I:I,MATCH($C1906,'Policy Characteristics'!$C:$C,0))),"",INDEX('Policy Characteristics'!I:I,MATCH($C1906,'Policy Characteristics'!$C:$C,0)))</f>
        <v>% reduction in cost</v>
      </c>
      <c r="P1906" s="354"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354" t="str">
        <f>IF(ISBLANK(INDEX('Policy Characteristics'!K:K,MATCH($C1906,'Policy Characteristics'!$C:$C,0))),"",INDEX('Policy Characteristics'!K:K,MATCH($C1906,'Policy Characteristics'!$C:$C,0)))</f>
        <v>architectural-design.html#rnd</v>
      </c>
      <c r="R1906" s="354" t="str">
        <f>IF(ISBLANK(INDEX('Policy Characteristics'!L:L,MATCH($C1906,'Policy Characteristics'!$C:$C,0))),"",INDEX('Policy Characteristics'!L:L,MATCH($C1906,'Policy Characteristics'!$C:$C,0)))</f>
        <v>research-and-development.html</v>
      </c>
    </row>
    <row r="1907" spans="1:18" ht="19.899999999999999" customHeight="1">
      <c r="A1907" s="354" t="str">
        <f>IF(ISBLANK(INDEX('Policy Characteristics'!A:A,MATCH($C1907,'Policy Characteristics'!$C:$C,0))),"",INDEX('Policy Characteristics'!A:A,MATCH($C1907,'Policy Characteristics'!$C:$C,0)))</f>
        <v>Research and Development</v>
      </c>
      <c r="B1907" s="366" t="str">
        <f>IF(ISBLANK(INDEX('Policy Characteristics'!B:B,MATCH($C1907,'Policy Characteristics'!$C:$C,0))),"",INDEX('Policy Characteristics'!B:B,MATCH($C1907,'Policy Characteristics'!$C:$C,0)))</f>
        <v>Capital Cost Reduction</v>
      </c>
      <c r="C1907" s="354" t="str">
        <f t="shared" si="74"/>
        <v>RnD Industry Capital Cost Perc Reduction</v>
      </c>
      <c r="D1907" t="s">
        <v>802</v>
      </c>
      <c r="E1907" s="253"/>
      <c r="F1907" s="348" t="s">
        <v>1000</v>
      </c>
      <c r="G1907" s="253"/>
      <c r="H1907" s="18">
        <v>1471</v>
      </c>
      <c r="I1907" s="367" t="s">
        <v>670</v>
      </c>
      <c r="J1907" s="368" t="str">
        <f>IF(ISBLANK(INDEX('Policy Characteristics'!D:D,MATCH($C1907,'Policy Characteristics'!$C:$C,0))),"",INDEX('Policy Characteristics'!D:D,MATCH($C1907,'Policy Characteristics'!$C:$C,0)))</f>
        <v>R&amp;D Capital Cost Reductions</v>
      </c>
      <c r="K1907" s="354" t="str">
        <f>IF(ISBLANK(INDEX('Policy Characteristics'!E:E,MATCH($C1907,'Policy Characteristics'!$C:$C,0))),"",INDEX('Policy Characteristics'!E:E,MATCH($C1907,'Policy Characteristics'!$C:$C,0)))</f>
        <v>RnD industry capital cost reduction</v>
      </c>
      <c r="L1907" s="222">
        <f>IF(ISBLANK(INDEX('Policy Characteristics'!F:F,MATCH($C1907,'Policy Characteristics'!$C:$C,0))),"",INDEX('Policy Characteristics'!F:F,MATCH($C1907,'Policy Characteristics'!$C:$C,0)))</f>
        <v>0</v>
      </c>
      <c r="M1907" s="222">
        <f>IF(ISBLANK(INDEX('Policy Characteristics'!G:G,MATCH($C1907,'Policy Characteristics'!$C:$C,0))),"",INDEX('Policy Characteristics'!G:G,MATCH($C1907,'Policy Characteristics'!$C:$C,0)))</f>
        <v>0.4</v>
      </c>
      <c r="N1907" s="222">
        <f>IF(ISBLANK(INDEX('Policy Characteristics'!H:H,MATCH($C1907,'Policy Characteristics'!$C:$C,0))),"",INDEX('Policy Characteristics'!H:H,MATCH($C1907,'Policy Characteristics'!$C:$C,0)))</f>
        <v>0.01</v>
      </c>
      <c r="O1907" s="354" t="str">
        <f>IF(ISBLANK(INDEX('Policy Characteristics'!I:I,MATCH($C1907,'Policy Characteristics'!$C:$C,0))),"",INDEX('Policy Characteristics'!I:I,MATCH($C1907,'Policy Characteristics'!$C:$C,0)))</f>
        <v>% reduction in cost</v>
      </c>
      <c r="P1907" s="354"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354" t="str">
        <f>IF(ISBLANK(INDEX('Policy Characteristics'!K:K,MATCH($C1907,'Policy Characteristics'!$C:$C,0))),"",INDEX('Policy Characteristics'!K:K,MATCH($C1907,'Policy Characteristics'!$C:$C,0)))</f>
        <v>architectural-design.html#rnd</v>
      </c>
      <c r="R1907" s="354" t="str">
        <f>IF(ISBLANK(INDEX('Policy Characteristics'!L:L,MATCH($C1907,'Policy Characteristics'!$C:$C,0))),"",INDEX('Policy Characteristics'!L:L,MATCH($C1907,'Policy Characteristics'!$C:$C,0)))</f>
        <v>research-and-development.html</v>
      </c>
    </row>
    <row r="1908" spans="1:18" ht="19.899999999999999" customHeight="1">
      <c r="A1908" s="354" t="str">
        <f>IF(ISBLANK(INDEX('Policy Characteristics'!A:A,MATCH($C1908,'Policy Characteristics'!$C:$C,0))),"",INDEX('Policy Characteristics'!A:A,MATCH($C1908,'Policy Characteristics'!$C:$C,0)))</f>
        <v>Research and Development</v>
      </c>
      <c r="B1908" s="366" t="str">
        <f>IF(ISBLANK(INDEX('Policy Characteristics'!B:B,MATCH($C1908,'Policy Characteristics'!$C:$C,0))),"",INDEX('Policy Characteristics'!B:B,MATCH($C1908,'Policy Characteristics'!$C:$C,0)))</f>
        <v>Capital Cost Reduction</v>
      </c>
      <c r="C1908" s="354" t="str">
        <f t="shared" si="74"/>
        <v>RnD Industry Capital Cost Perc Reduction</v>
      </c>
      <c r="D1908" t="s">
        <v>804</v>
      </c>
      <c r="E1908" s="253"/>
      <c r="F1908" s="348" t="s">
        <v>1001</v>
      </c>
      <c r="G1908" s="253"/>
      <c r="H1908" s="18">
        <v>1472</v>
      </c>
      <c r="I1908" s="367" t="s">
        <v>670</v>
      </c>
      <c r="J1908" s="368" t="str">
        <f>IF(ISBLANK(INDEX('Policy Characteristics'!D:D,MATCH($C1908,'Policy Characteristics'!$C:$C,0))),"",INDEX('Policy Characteristics'!D:D,MATCH($C1908,'Policy Characteristics'!$C:$C,0)))</f>
        <v>R&amp;D Capital Cost Reductions</v>
      </c>
      <c r="K1908" s="354" t="str">
        <f>IF(ISBLANK(INDEX('Policy Characteristics'!E:E,MATCH($C1908,'Policy Characteristics'!$C:$C,0))),"",INDEX('Policy Characteristics'!E:E,MATCH($C1908,'Policy Characteristics'!$C:$C,0)))</f>
        <v>RnD industry capital cost reduction</v>
      </c>
      <c r="L1908" s="222">
        <f>IF(ISBLANK(INDEX('Policy Characteristics'!F:F,MATCH($C1908,'Policy Characteristics'!$C:$C,0))),"",INDEX('Policy Characteristics'!F:F,MATCH($C1908,'Policy Characteristics'!$C:$C,0)))</f>
        <v>0</v>
      </c>
      <c r="M1908" s="222">
        <f>IF(ISBLANK(INDEX('Policy Characteristics'!G:G,MATCH($C1908,'Policy Characteristics'!$C:$C,0))),"",INDEX('Policy Characteristics'!G:G,MATCH($C1908,'Policy Characteristics'!$C:$C,0)))</f>
        <v>0.4</v>
      </c>
      <c r="N1908" s="222">
        <f>IF(ISBLANK(INDEX('Policy Characteristics'!H:H,MATCH($C1908,'Policy Characteristics'!$C:$C,0))),"",INDEX('Policy Characteristics'!H:H,MATCH($C1908,'Policy Characteristics'!$C:$C,0)))</f>
        <v>0.01</v>
      </c>
      <c r="O1908" s="354" t="str">
        <f>IF(ISBLANK(INDEX('Policy Characteristics'!I:I,MATCH($C1908,'Policy Characteristics'!$C:$C,0))),"",INDEX('Policy Characteristics'!I:I,MATCH($C1908,'Policy Characteristics'!$C:$C,0)))</f>
        <v>% reduction in cost</v>
      </c>
      <c r="P1908" s="354"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354" t="str">
        <f>IF(ISBLANK(INDEX('Policy Characteristics'!K:K,MATCH($C1908,'Policy Characteristics'!$C:$C,0))),"",INDEX('Policy Characteristics'!K:K,MATCH($C1908,'Policy Characteristics'!$C:$C,0)))</f>
        <v>architectural-design.html#rnd</v>
      </c>
      <c r="R1908" s="354" t="str">
        <f>IF(ISBLANK(INDEX('Policy Characteristics'!L:L,MATCH($C1908,'Policy Characteristics'!$C:$C,0))),"",INDEX('Policy Characteristics'!L:L,MATCH($C1908,'Policy Characteristics'!$C:$C,0)))</f>
        <v>research-and-development.html</v>
      </c>
    </row>
    <row r="1909" spans="1:18" ht="19.899999999999999" customHeight="1">
      <c r="A1909" s="354" t="str">
        <f>IF(ISBLANK(INDEX('Policy Characteristics'!A:A,MATCH($C1909,'Policy Characteristics'!$C:$C,0))),"",INDEX('Policy Characteristics'!A:A,MATCH($C1909,'Policy Characteristics'!$C:$C,0)))</f>
        <v>Research and Development</v>
      </c>
      <c r="B1909" s="366" t="str">
        <f>IF(ISBLANK(INDEX('Policy Characteristics'!B:B,MATCH($C1909,'Policy Characteristics'!$C:$C,0))),"",INDEX('Policy Characteristics'!B:B,MATCH($C1909,'Policy Characteristics'!$C:$C,0)))</f>
        <v>Capital Cost Reduction</v>
      </c>
      <c r="C1909" s="354" t="str">
        <f t="shared" si="74"/>
        <v>RnD Industry Capital Cost Perc Reduction</v>
      </c>
      <c r="D1909" t="s">
        <v>806</v>
      </c>
      <c r="E1909" s="253"/>
      <c r="F1909" s="348" t="s">
        <v>1002</v>
      </c>
      <c r="G1909" s="253"/>
      <c r="H1909" s="18">
        <v>1473</v>
      </c>
      <c r="I1909" s="367" t="s">
        <v>670</v>
      </c>
      <c r="J1909" s="368" t="str">
        <f>IF(ISBLANK(INDEX('Policy Characteristics'!D:D,MATCH($C1909,'Policy Characteristics'!$C:$C,0))),"",INDEX('Policy Characteristics'!D:D,MATCH($C1909,'Policy Characteristics'!$C:$C,0)))</f>
        <v>R&amp;D Capital Cost Reductions</v>
      </c>
      <c r="K1909" s="354" t="str">
        <f>IF(ISBLANK(INDEX('Policy Characteristics'!E:E,MATCH($C1909,'Policy Characteristics'!$C:$C,0))),"",INDEX('Policy Characteristics'!E:E,MATCH($C1909,'Policy Characteristics'!$C:$C,0)))</f>
        <v>RnD industry capital cost reduction</v>
      </c>
      <c r="L1909" s="222">
        <f>IF(ISBLANK(INDEX('Policy Characteristics'!F:F,MATCH($C1909,'Policy Characteristics'!$C:$C,0))),"",INDEX('Policy Characteristics'!F:F,MATCH($C1909,'Policy Characteristics'!$C:$C,0)))</f>
        <v>0</v>
      </c>
      <c r="M1909" s="222">
        <f>IF(ISBLANK(INDEX('Policy Characteristics'!G:G,MATCH($C1909,'Policy Characteristics'!$C:$C,0))),"",INDEX('Policy Characteristics'!G:G,MATCH($C1909,'Policy Characteristics'!$C:$C,0)))</f>
        <v>0.4</v>
      </c>
      <c r="N1909" s="222">
        <f>IF(ISBLANK(INDEX('Policy Characteristics'!H:H,MATCH($C1909,'Policy Characteristics'!$C:$C,0))),"",INDEX('Policy Characteristics'!H:H,MATCH($C1909,'Policy Characteristics'!$C:$C,0)))</f>
        <v>0.01</v>
      </c>
      <c r="O1909" s="354" t="str">
        <f>IF(ISBLANK(INDEX('Policy Characteristics'!I:I,MATCH($C1909,'Policy Characteristics'!$C:$C,0))),"",INDEX('Policy Characteristics'!I:I,MATCH($C1909,'Policy Characteristics'!$C:$C,0)))</f>
        <v>% reduction in cost</v>
      </c>
      <c r="P1909" s="354"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354" t="str">
        <f>IF(ISBLANK(INDEX('Policy Characteristics'!K:K,MATCH($C1909,'Policy Characteristics'!$C:$C,0))),"",INDEX('Policy Characteristics'!K:K,MATCH($C1909,'Policy Characteristics'!$C:$C,0)))</f>
        <v>architectural-design.html#rnd</v>
      </c>
      <c r="R1909" s="354" t="str">
        <f>IF(ISBLANK(INDEX('Policy Characteristics'!L:L,MATCH($C1909,'Policy Characteristics'!$C:$C,0))),"",INDEX('Policy Characteristics'!L:L,MATCH($C1909,'Policy Characteristics'!$C:$C,0)))</f>
        <v>research-and-development.html</v>
      </c>
    </row>
    <row r="1910" spans="1:18" ht="19.899999999999999" customHeight="1">
      <c r="A1910" s="354" t="str">
        <f>IF(ISBLANK(INDEX('Policy Characteristics'!A:A,MATCH($C1910,'Policy Characteristics'!$C:$C,0))),"",INDEX('Policy Characteristics'!A:A,MATCH($C1910,'Policy Characteristics'!$C:$C,0)))</f>
        <v>Research and Development</v>
      </c>
      <c r="B1910" s="366" t="str">
        <f>IF(ISBLANK(INDEX('Policy Characteristics'!B:B,MATCH($C1910,'Policy Characteristics'!$C:$C,0))),"",INDEX('Policy Characteristics'!B:B,MATCH($C1910,'Policy Characteristics'!$C:$C,0)))</f>
        <v>Capital Cost Reduction</v>
      </c>
      <c r="C1910" s="354" t="str">
        <f t="shared" si="74"/>
        <v>RnD Industry Capital Cost Perc Reduction</v>
      </c>
      <c r="D1910" t="s">
        <v>808</v>
      </c>
      <c r="E1910" s="253"/>
      <c r="F1910" s="348" t="s">
        <v>1003</v>
      </c>
      <c r="G1910" s="253"/>
      <c r="H1910" s="18">
        <v>1474</v>
      </c>
      <c r="I1910" s="367" t="s">
        <v>670</v>
      </c>
      <c r="J1910" s="368" t="str">
        <f>IF(ISBLANK(INDEX('Policy Characteristics'!D:D,MATCH($C1910,'Policy Characteristics'!$C:$C,0))),"",INDEX('Policy Characteristics'!D:D,MATCH($C1910,'Policy Characteristics'!$C:$C,0)))</f>
        <v>R&amp;D Capital Cost Reductions</v>
      </c>
      <c r="K1910" s="354" t="str">
        <f>IF(ISBLANK(INDEX('Policy Characteristics'!E:E,MATCH($C1910,'Policy Characteristics'!$C:$C,0))),"",INDEX('Policy Characteristics'!E:E,MATCH($C1910,'Policy Characteristics'!$C:$C,0)))</f>
        <v>RnD industry capital cost reduction</v>
      </c>
      <c r="L1910" s="222">
        <f>IF(ISBLANK(INDEX('Policy Characteristics'!F:F,MATCH($C1910,'Policy Characteristics'!$C:$C,0))),"",INDEX('Policy Characteristics'!F:F,MATCH($C1910,'Policy Characteristics'!$C:$C,0)))</f>
        <v>0</v>
      </c>
      <c r="M1910" s="222">
        <f>IF(ISBLANK(INDEX('Policy Characteristics'!G:G,MATCH($C1910,'Policy Characteristics'!$C:$C,0))),"",INDEX('Policy Characteristics'!G:G,MATCH($C1910,'Policy Characteristics'!$C:$C,0)))</f>
        <v>0.4</v>
      </c>
      <c r="N1910" s="222">
        <f>IF(ISBLANK(INDEX('Policy Characteristics'!H:H,MATCH($C1910,'Policy Characteristics'!$C:$C,0))),"",INDEX('Policy Characteristics'!H:H,MATCH($C1910,'Policy Characteristics'!$C:$C,0)))</f>
        <v>0.01</v>
      </c>
      <c r="O1910" s="354" t="str">
        <f>IF(ISBLANK(INDEX('Policy Characteristics'!I:I,MATCH($C1910,'Policy Characteristics'!$C:$C,0))),"",INDEX('Policy Characteristics'!I:I,MATCH($C1910,'Policy Characteristics'!$C:$C,0)))</f>
        <v>% reduction in cost</v>
      </c>
      <c r="P1910" s="354"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354" t="str">
        <f>IF(ISBLANK(INDEX('Policy Characteristics'!K:K,MATCH($C1910,'Policy Characteristics'!$C:$C,0))),"",INDEX('Policy Characteristics'!K:K,MATCH($C1910,'Policy Characteristics'!$C:$C,0)))</f>
        <v>architectural-design.html#rnd</v>
      </c>
      <c r="R1910" s="354" t="str">
        <f>IF(ISBLANK(INDEX('Policy Characteristics'!L:L,MATCH($C1910,'Policy Characteristics'!$C:$C,0))),"",INDEX('Policy Characteristics'!L:L,MATCH($C1910,'Policy Characteristics'!$C:$C,0)))</f>
        <v>research-and-development.html</v>
      </c>
    </row>
    <row r="1911" spans="1:18" ht="19.899999999999999" customHeight="1">
      <c r="A1911" s="354" t="str">
        <f>IF(ISBLANK(INDEX('Policy Characteristics'!A:A,MATCH($C1911,'Policy Characteristics'!$C:$C,0))),"",INDEX('Policy Characteristics'!A:A,MATCH($C1911,'Policy Characteristics'!$C:$C,0)))</f>
        <v>Research and Development</v>
      </c>
      <c r="B1911" s="366" t="str">
        <f>IF(ISBLANK(INDEX('Policy Characteristics'!B:B,MATCH($C1911,'Policy Characteristics'!$C:$C,0))),"",INDEX('Policy Characteristics'!B:B,MATCH($C1911,'Policy Characteristics'!$C:$C,0)))</f>
        <v>Capital Cost Reduction</v>
      </c>
      <c r="C1911" s="354" t="str">
        <f t="shared" si="74"/>
        <v>RnD Industry Capital Cost Perc Reduction</v>
      </c>
      <c r="D1911" t="s">
        <v>810</v>
      </c>
      <c r="E1911" s="253"/>
      <c r="F1911" s="348" t="s">
        <v>1004</v>
      </c>
      <c r="G1911" s="253"/>
      <c r="H1911" s="18">
        <v>1475</v>
      </c>
      <c r="I1911" s="367" t="s">
        <v>670</v>
      </c>
      <c r="J1911" s="368" t="str">
        <f>IF(ISBLANK(INDEX('Policy Characteristics'!D:D,MATCH($C1911,'Policy Characteristics'!$C:$C,0))),"",INDEX('Policy Characteristics'!D:D,MATCH($C1911,'Policy Characteristics'!$C:$C,0)))</f>
        <v>R&amp;D Capital Cost Reductions</v>
      </c>
      <c r="K1911" s="354" t="str">
        <f>IF(ISBLANK(INDEX('Policy Characteristics'!E:E,MATCH($C1911,'Policy Characteristics'!$C:$C,0))),"",INDEX('Policy Characteristics'!E:E,MATCH($C1911,'Policy Characteristics'!$C:$C,0)))</f>
        <v>RnD industry capital cost reduction</v>
      </c>
      <c r="L1911" s="222">
        <f>IF(ISBLANK(INDEX('Policy Characteristics'!F:F,MATCH($C1911,'Policy Characteristics'!$C:$C,0))),"",INDEX('Policy Characteristics'!F:F,MATCH($C1911,'Policy Characteristics'!$C:$C,0)))</f>
        <v>0</v>
      </c>
      <c r="M1911" s="222">
        <f>IF(ISBLANK(INDEX('Policy Characteristics'!G:G,MATCH($C1911,'Policy Characteristics'!$C:$C,0))),"",INDEX('Policy Characteristics'!G:G,MATCH($C1911,'Policy Characteristics'!$C:$C,0)))</f>
        <v>0.4</v>
      </c>
      <c r="N1911" s="222">
        <f>IF(ISBLANK(INDEX('Policy Characteristics'!H:H,MATCH($C1911,'Policy Characteristics'!$C:$C,0))),"",INDEX('Policy Characteristics'!H:H,MATCH($C1911,'Policy Characteristics'!$C:$C,0)))</f>
        <v>0.01</v>
      </c>
      <c r="O1911" s="354" t="str">
        <f>IF(ISBLANK(INDEX('Policy Characteristics'!I:I,MATCH($C1911,'Policy Characteristics'!$C:$C,0))),"",INDEX('Policy Characteristics'!I:I,MATCH($C1911,'Policy Characteristics'!$C:$C,0)))</f>
        <v>% reduction in cost</v>
      </c>
      <c r="P1911" s="354"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354" t="str">
        <f>IF(ISBLANK(INDEX('Policy Characteristics'!K:K,MATCH($C1911,'Policy Characteristics'!$C:$C,0))),"",INDEX('Policy Characteristics'!K:K,MATCH($C1911,'Policy Characteristics'!$C:$C,0)))</f>
        <v>architectural-design.html#rnd</v>
      </c>
      <c r="R1911" s="354" t="str">
        <f>IF(ISBLANK(INDEX('Policy Characteristics'!L:L,MATCH($C1911,'Policy Characteristics'!$C:$C,0))),"",INDEX('Policy Characteristics'!L:L,MATCH($C1911,'Policy Characteristics'!$C:$C,0)))</f>
        <v>research-and-development.html</v>
      </c>
    </row>
    <row r="1912" spans="1:18" ht="19.899999999999999" customHeight="1">
      <c r="A1912" s="354" t="str">
        <f>IF(ISBLANK(INDEX('Policy Characteristics'!A:A,MATCH($C1912,'Policy Characteristics'!$C:$C,0))),"",INDEX('Policy Characteristics'!A:A,MATCH($C1912,'Policy Characteristics'!$C:$C,0)))</f>
        <v>Research and Development</v>
      </c>
      <c r="B1912" s="366" t="str">
        <f>IF(ISBLANK(INDEX('Policy Characteristics'!B:B,MATCH($C1912,'Policy Characteristics'!$C:$C,0))),"",INDEX('Policy Characteristics'!B:B,MATCH($C1912,'Policy Characteristics'!$C:$C,0)))</f>
        <v>Capital Cost Reduction</v>
      </c>
      <c r="C1912" s="354" t="str">
        <f t="shared" si="74"/>
        <v>RnD Industry Capital Cost Perc Reduction</v>
      </c>
      <c r="D1912" t="s">
        <v>812</v>
      </c>
      <c r="E1912" s="253"/>
      <c r="F1912" s="348" t="s">
        <v>1005</v>
      </c>
      <c r="G1912" s="253"/>
      <c r="H1912" s="18">
        <v>1476</v>
      </c>
      <c r="I1912" s="367" t="s">
        <v>670</v>
      </c>
      <c r="J1912" s="368" t="str">
        <f>IF(ISBLANK(INDEX('Policy Characteristics'!D:D,MATCH($C1912,'Policy Characteristics'!$C:$C,0))),"",INDEX('Policy Characteristics'!D:D,MATCH($C1912,'Policy Characteristics'!$C:$C,0)))</f>
        <v>R&amp;D Capital Cost Reductions</v>
      </c>
      <c r="K1912" s="354" t="str">
        <f>IF(ISBLANK(INDEX('Policy Characteristics'!E:E,MATCH($C1912,'Policy Characteristics'!$C:$C,0))),"",INDEX('Policy Characteristics'!E:E,MATCH($C1912,'Policy Characteristics'!$C:$C,0)))</f>
        <v>RnD industry capital cost reduction</v>
      </c>
      <c r="L1912" s="222">
        <f>IF(ISBLANK(INDEX('Policy Characteristics'!F:F,MATCH($C1912,'Policy Characteristics'!$C:$C,0))),"",INDEX('Policy Characteristics'!F:F,MATCH($C1912,'Policy Characteristics'!$C:$C,0)))</f>
        <v>0</v>
      </c>
      <c r="M1912" s="222">
        <f>IF(ISBLANK(INDEX('Policy Characteristics'!G:G,MATCH($C1912,'Policy Characteristics'!$C:$C,0))),"",INDEX('Policy Characteristics'!G:G,MATCH($C1912,'Policy Characteristics'!$C:$C,0)))</f>
        <v>0.4</v>
      </c>
      <c r="N1912" s="222">
        <f>IF(ISBLANK(INDEX('Policy Characteristics'!H:H,MATCH($C1912,'Policy Characteristics'!$C:$C,0))),"",INDEX('Policy Characteristics'!H:H,MATCH($C1912,'Policy Characteristics'!$C:$C,0)))</f>
        <v>0.01</v>
      </c>
      <c r="O1912" s="354" t="str">
        <f>IF(ISBLANK(INDEX('Policy Characteristics'!I:I,MATCH($C1912,'Policy Characteristics'!$C:$C,0))),"",INDEX('Policy Characteristics'!I:I,MATCH($C1912,'Policy Characteristics'!$C:$C,0)))</f>
        <v>% reduction in cost</v>
      </c>
      <c r="P1912" s="354"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354" t="str">
        <f>IF(ISBLANK(INDEX('Policy Characteristics'!K:K,MATCH($C1912,'Policy Characteristics'!$C:$C,0))),"",INDEX('Policy Characteristics'!K:K,MATCH($C1912,'Policy Characteristics'!$C:$C,0)))</f>
        <v>architectural-design.html#rnd</v>
      </c>
      <c r="R1912" s="354" t="str">
        <f>IF(ISBLANK(INDEX('Policy Characteristics'!L:L,MATCH($C1912,'Policy Characteristics'!$C:$C,0))),"",INDEX('Policy Characteristics'!L:L,MATCH($C1912,'Policy Characteristics'!$C:$C,0)))</f>
        <v>research-and-development.html</v>
      </c>
    </row>
    <row r="1913" spans="1:18" ht="19.899999999999999" customHeight="1">
      <c r="A1913" s="354" t="str">
        <f>IF(ISBLANK(INDEX('Policy Characteristics'!A:A,MATCH($C1913,'Policy Characteristics'!$C:$C,0))),"",INDEX('Policy Characteristics'!A:A,MATCH($C1913,'Policy Characteristics'!$C:$C,0)))</f>
        <v>Research and Development</v>
      </c>
      <c r="B1913" s="366" t="str">
        <f>IF(ISBLANK(INDEX('Policy Characteristics'!B:B,MATCH($C1913,'Policy Characteristics'!$C:$C,0))),"",INDEX('Policy Characteristics'!B:B,MATCH($C1913,'Policy Characteristics'!$C:$C,0)))</f>
        <v>Capital Cost Reduction</v>
      </c>
      <c r="C1913" s="354" t="str">
        <f t="shared" si="74"/>
        <v>RnD Industry Capital Cost Perc Reduction</v>
      </c>
      <c r="D1913" t="s">
        <v>814</v>
      </c>
      <c r="E1913" s="253"/>
      <c r="F1913" s="348" t="s">
        <v>1006</v>
      </c>
      <c r="G1913" s="253"/>
      <c r="H1913" s="18">
        <v>1477</v>
      </c>
      <c r="I1913" s="367" t="s">
        <v>670</v>
      </c>
      <c r="J1913" s="368" t="str">
        <f>IF(ISBLANK(INDEX('Policy Characteristics'!D:D,MATCH($C1913,'Policy Characteristics'!$C:$C,0))),"",INDEX('Policy Characteristics'!D:D,MATCH($C1913,'Policy Characteristics'!$C:$C,0)))</f>
        <v>R&amp;D Capital Cost Reductions</v>
      </c>
      <c r="K1913" s="354" t="str">
        <f>IF(ISBLANK(INDEX('Policy Characteristics'!E:E,MATCH($C1913,'Policy Characteristics'!$C:$C,0))),"",INDEX('Policy Characteristics'!E:E,MATCH($C1913,'Policy Characteristics'!$C:$C,0)))</f>
        <v>RnD industry capital cost reduction</v>
      </c>
      <c r="L1913" s="222">
        <f>IF(ISBLANK(INDEX('Policy Characteristics'!F:F,MATCH($C1913,'Policy Characteristics'!$C:$C,0))),"",INDEX('Policy Characteristics'!F:F,MATCH($C1913,'Policy Characteristics'!$C:$C,0)))</f>
        <v>0</v>
      </c>
      <c r="M1913" s="222">
        <f>IF(ISBLANK(INDEX('Policy Characteristics'!G:G,MATCH($C1913,'Policy Characteristics'!$C:$C,0))),"",INDEX('Policy Characteristics'!G:G,MATCH($C1913,'Policy Characteristics'!$C:$C,0)))</f>
        <v>0.4</v>
      </c>
      <c r="N1913" s="222">
        <f>IF(ISBLANK(INDEX('Policy Characteristics'!H:H,MATCH($C1913,'Policy Characteristics'!$C:$C,0))),"",INDEX('Policy Characteristics'!H:H,MATCH($C1913,'Policy Characteristics'!$C:$C,0)))</f>
        <v>0.01</v>
      </c>
      <c r="O1913" s="354" t="str">
        <f>IF(ISBLANK(INDEX('Policy Characteristics'!I:I,MATCH($C1913,'Policy Characteristics'!$C:$C,0))),"",INDEX('Policy Characteristics'!I:I,MATCH($C1913,'Policy Characteristics'!$C:$C,0)))</f>
        <v>% reduction in cost</v>
      </c>
      <c r="P1913" s="354"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354" t="str">
        <f>IF(ISBLANK(INDEX('Policy Characteristics'!K:K,MATCH($C1913,'Policy Characteristics'!$C:$C,0))),"",INDEX('Policy Characteristics'!K:K,MATCH($C1913,'Policy Characteristics'!$C:$C,0)))</f>
        <v>architectural-design.html#rnd</v>
      </c>
      <c r="R1913" s="354" t="str">
        <f>IF(ISBLANK(INDEX('Policy Characteristics'!L:L,MATCH($C1913,'Policy Characteristics'!$C:$C,0))),"",INDEX('Policy Characteristics'!L:L,MATCH($C1913,'Policy Characteristics'!$C:$C,0)))</f>
        <v>research-and-development.html</v>
      </c>
    </row>
    <row r="1914" spans="1:18" ht="19.899999999999999" customHeight="1">
      <c r="A1914" s="354" t="str">
        <f>IF(ISBLANK(INDEX('Policy Characteristics'!A:A,MATCH($C1914,'Policy Characteristics'!$C:$C,0))),"",INDEX('Policy Characteristics'!A:A,MATCH($C1914,'Policy Characteristics'!$C:$C,0)))</f>
        <v>Research and Development</v>
      </c>
      <c r="B1914" s="366" t="str">
        <f>IF(ISBLANK(INDEX('Policy Characteristics'!B:B,MATCH($C1914,'Policy Characteristics'!$C:$C,0))),"",INDEX('Policy Characteristics'!B:B,MATCH($C1914,'Policy Characteristics'!$C:$C,0)))</f>
        <v>Capital Cost Reduction</v>
      </c>
      <c r="C1914" s="354" t="str">
        <f t="shared" si="74"/>
        <v>RnD Industry Capital Cost Perc Reduction</v>
      </c>
      <c r="D1914" t="s">
        <v>816</v>
      </c>
      <c r="E1914" s="253"/>
      <c r="F1914" s="348" t="s">
        <v>1007</v>
      </c>
      <c r="G1914" s="253"/>
      <c r="H1914" s="18">
        <v>1478</v>
      </c>
      <c r="I1914" s="367" t="s">
        <v>670</v>
      </c>
      <c r="J1914" s="368" t="str">
        <f>IF(ISBLANK(INDEX('Policy Characteristics'!D:D,MATCH($C1914,'Policy Characteristics'!$C:$C,0))),"",INDEX('Policy Characteristics'!D:D,MATCH($C1914,'Policy Characteristics'!$C:$C,0)))</f>
        <v>R&amp;D Capital Cost Reductions</v>
      </c>
      <c r="K1914" s="354" t="str">
        <f>IF(ISBLANK(INDEX('Policy Characteristics'!E:E,MATCH($C1914,'Policy Characteristics'!$C:$C,0))),"",INDEX('Policy Characteristics'!E:E,MATCH($C1914,'Policy Characteristics'!$C:$C,0)))</f>
        <v>RnD industry capital cost reduction</v>
      </c>
      <c r="L1914" s="222">
        <f>IF(ISBLANK(INDEX('Policy Characteristics'!F:F,MATCH($C1914,'Policy Characteristics'!$C:$C,0))),"",INDEX('Policy Characteristics'!F:F,MATCH($C1914,'Policy Characteristics'!$C:$C,0)))</f>
        <v>0</v>
      </c>
      <c r="M1914" s="222">
        <f>IF(ISBLANK(INDEX('Policy Characteristics'!G:G,MATCH($C1914,'Policy Characteristics'!$C:$C,0))),"",INDEX('Policy Characteristics'!G:G,MATCH($C1914,'Policy Characteristics'!$C:$C,0)))</f>
        <v>0.4</v>
      </c>
      <c r="N1914" s="222">
        <f>IF(ISBLANK(INDEX('Policy Characteristics'!H:H,MATCH($C1914,'Policy Characteristics'!$C:$C,0))),"",INDEX('Policy Characteristics'!H:H,MATCH($C1914,'Policy Characteristics'!$C:$C,0)))</f>
        <v>0.01</v>
      </c>
      <c r="O1914" s="354" t="str">
        <f>IF(ISBLANK(INDEX('Policy Characteristics'!I:I,MATCH($C1914,'Policy Characteristics'!$C:$C,0))),"",INDEX('Policy Characteristics'!I:I,MATCH($C1914,'Policy Characteristics'!$C:$C,0)))</f>
        <v>% reduction in cost</v>
      </c>
      <c r="P1914" s="354"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354" t="str">
        <f>IF(ISBLANK(INDEX('Policy Characteristics'!K:K,MATCH($C1914,'Policy Characteristics'!$C:$C,0))),"",INDEX('Policy Characteristics'!K:K,MATCH($C1914,'Policy Characteristics'!$C:$C,0)))</f>
        <v>architectural-design.html#rnd</v>
      </c>
      <c r="R1914" s="354" t="str">
        <f>IF(ISBLANK(INDEX('Policy Characteristics'!L:L,MATCH($C1914,'Policy Characteristics'!$C:$C,0))),"",INDEX('Policy Characteristics'!L:L,MATCH($C1914,'Policy Characteristics'!$C:$C,0)))</f>
        <v>research-and-development.html</v>
      </c>
    </row>
    <row r="1915" spans="1:18" ht="19.899999999999999" customHeight="1">
      <c r="A1915" s="354" t="str">
        <f>IF(ISBLANK(INDEX('Policy Characteristics'!A:A,MATCH($C1915,'Policy Characteristics'!$C:$C,0))),"",INDEX('Policy Characteristics'!A:A,MATCH($C1915,'Policy Characteristics'!$C:$C,0)))</f>
        <v>Research and Development</v>
      </c>
      <c r="B1915" s="366" t="str">
        <f>IF(ISBLANK(INDEX('Policy Characteristics'!B:B,MATCH($C1915,'Policy Characteristics'!$C:$C,0))),"",INDEX('Policy Characteristics'!B:B,MATCH($C1915,'Policy Characteristics'!$C:$C,0)))</f>
        <v>Capital Cost Reduction</v>
      </c>
      <c r="C1915" s="354" t="str">
        <f t="shared" si="74"/>
        <v>RnD Industry Capital Cost Perc Reduction</v>
      </c>
      <c r="D1915" t="s">
        <v>818</v>
      </c>
      <c r="E1915" s="253"/>
      <c r="F1915" s="348" t="s">
        <v>1008</v>
      </c>
      <c r="G1915" s="253"/>
      <c r="H1915" s="18">
        <v>1479</v>
      </c>
      <c r="I1915" s="367" t="s">
        <v>670</v>
      </c>
      <c r="J1915" s="368" t="str">
        <f>IF(ISBLANK(INDEX('Policy Characteristics'!D:D,MATCH($C1915,'Policy Characteristics'!$C:$C,0))),"",INDEX('Policy Characteristics'!D:D,MATCH($C1915,'Policy Characteristics'!$C:$C,0)))</f>
        <v>R&amp;D Capital Cost Reductions</v>
      </c>
      <c r="K1915" s="354" t="str">
        <f>IF(ISBLANK(INDEX('Policy Characteristics'!E:E,MATCH($C1915,'Policy Characteristics'!$C:$C,0))),"",INDEX('Policy Characteristics'!E:E,MATCH($C1915,'Policy Characteristics'!$C:$C,0)))</f>
        <v>RnD industry capital cost reduction</v>
      </c>
      <c r="L1915" s="222">
        <f>IF(ISBLANK(INDEX('Policy Characteristics'!F:F,MATCH($C1915,'Policy Characteristics'!$C:$C,0))),"",INDEX('Policy Characteristics'!F:F,MATCH($C1915,'Policy Characteristics'!$C:$C,0)))</f>
        <v>0</v>
      </c>
      <c r="M1915" s="222">
        <f>IF(ISBLANK(INDEX('Policy Characteristics'!G:G,MATCH($C1915,'Policy Characteristics'!$C:$C,0))),"",INDEX('Policy Characteristics'!G:G,MATCH($C1915,'Policy Characteristics'!$C:$C,0)))</f>
        <v>0.4</v>
      </c>
      <c r="N1915" s="222">
        <f>IF(ISBLANK(INDEX('Policy Characteristics'!H:H,MATCH($C1915,'Policy Characteristics'!$C:$C,0))),"",INDEX('Policy Characteristics'!H:H,MATCH($C1915,'Policy Characteristics'!$C:$C,0)))</f>
        <v>0.01</v>
      </c>
      <c r="O1915" s="354" t="str">
        <f>IF(ISBLANK(INDEX('Policy Characteristics'!I:I,MATCH($C1915,'Policy Characteristics'!$C:$C,0))),"",INDEX('Policy Characteristics'!I:I,MATCH($C1915,'Policy Characteristics'!$C:$C,0)))</f>
        <v>% reduction in cost</v>
      </c>
      <c r="P1915" s="354"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354" t="str">
        <f>IF(ISBLANK(INDEX('Policy Characteristics'!K:K,MATCH($C1915,'Policy Characteristics'!$C:$C,0))),"",INDEX('Policy Characteristics'!K:K,MATCH($C1915,'Policy Characteristics'!$C:$C,0)))</f>
        <v>architectural-design.html#rnd</v>
      </c>
      <c r="R1915" s="354" t="str">
        <f>IF(ISBLANK(INDEX('Policy Characteristics'!L:L,MATCH($C1915,'Policy Characteristics'!$C:$C,0))),"",INDEX('Policy Characteristics'!L:L,MATCH($C1915,'Policy Characteristics'!$C:$C,0)))</f>
        <v>research-and-development.html</v>
      </c>
    </row>
    <row r="1916" spans="1:18" ht="19.899999999999999" customHeight="1">
      <c r="A1916" s="354" t="str">
        <f>IF(ISBLANK(INDEX('Policy Characteristics'!A:A,MATCH($C1916,'Policy Characteristics'!$C:$C,0))),"",INDEX('Policy Characteristics'!A:A,MATCH($C1916,'Policy Characteristics'!$C:$C,0)))</f>
        <v>Research and Development</v>
      </c>
      <c r="B1916" s="366" t="str">
        <f>IF(ISBLANK(INDEX('Policy Characteristics'!B:B,MATCH($C1916,'Policy Characteristics'!$C:$C,0))),"",INDEX('Policy Characteristics'!B:B,MATCH($C1916,'Policy Characteristics'!$C:$C,0)))</f>
        <v>Capital Cost Reduction</v>
      </c>
      <c r="C1916" s="354" t="str">
        <f t="shared" si="74"/>
        <v>RnD Industry Capital Cost Perc Reduction</v>
      </c>
      <c r="D1916" t="s">
        <v>820</v>
      </c>
      <c r="E1916" s="253"/>
      <c r="F1916" s="348" t="s">
        <v>1009</v>
      </c>
      <c r="G1916" s="253"/>
      <c r="H1916" s="18">
        <v>1480</v>
      </c>
      <c r="I1916" s="367" t="s">
        <v>670</v>
      </c>
      <c r="J1916" s="368" t="str">
        <f>IF(ISBLANK(INDEX('Policy Characteristics'!D:D,MATCH($C1916,'Policy Characteristics'!$C:$C,0))),"",INDEX('Policy Characteristics'!D:D,MATCH($C1916,'Policy Characteristics'!$C:$C,0)))</f>
        <v>R&amp;D Capital Cost Reductions</v>
      </c>
      <c r="K1916" s="354" t="str">
        <f>IF(ISBLANK(INDEX('Policy Characteristics'!E:E,MATCH($C1916,'Policy Characteristics'!$C:$C,0))),"",INDEX('Policy Characteristics'!E:E,MATCH($C1916,'Policy Characteristics'!$C:$C,0)))</f>
        <v>RnD industry capital cost reduction</v>
      </c>
      <c r="L1916" s="222">
        <f>IF(ISBLANK(INDEX('Policy Characteristics'!F:F,MATCH($C1916,'Policy Characteristics'!$C:$C,0))),"",INDEX('Policy Characteristics'!F:F,MATCH($C1916,'Policy Characteristics'!$C:$C,0)))</f>
        <v>0</v>
      </c>
      <c r="M1916" s="222">
        <f>IF(ISBLANK(INDEX('Policy Characteristics'!G:G,MATCH($C1916,'Policy Characteristics'!$C:$C,0))),"",INDEX('Policy Characteristics'!G:G,MATCH($C1916,'Policy Characteristics'!$C:$C,0)))</f>
        <v>0.4</v>
      </c>
      <c r="N1916" s="222">
        <f>IF(ISBLANK(INDEX('Policy Characteristics'!H:H,MATCH($C1916,'Policy Characteristics'!$C:$C,0))),"",INDEX('Policy Characteristics'!H:H,MATCH($C1916,'Policy Characteristics'!$C:$C,0)))</f>
        <v>0.01</v>
      </c>
      <c r="O1916" s="354" t="str">
        <f>IF(ISBLANK(INDEX('Policy Characteristics'!I:I,MATCH($C1916,'Policy Characteristics'!$C:$C,0))),"",INDEX('Policy Characteristics'!I:I,MATCH($C1916,'Policy Characteristics'!$C:$C,0)))</f>
        <v>% reduction in cost</v>
      </c>
      <c r="P1916" s="354"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354" t="str">
        <f>IF(ISBLANK(INDEX('Policy Characteristics'!K:K,MATCH($C1916,'Policy Characteristics'!$C:$C,0))),"",INDEX('Policy Characteristics'!K:K,MATCH($C1916,'Policy Characteristics'!$C:$C,0)))</f>
        <v>architectural-design.html#rnd</v>
      </c>
      <c r="R1916" s="354" t="str">
        <f>IF(ISBLANK(INDEX('Policy Characteristics'!L:L,MATCH($C1916,'Policy Characteristics'!$C:$C,0))),"",INDEX('Policy Characteristics'!L:L,MATCH($C1916,'Policy Characteristics'!$C:$C,0)))</f>
        <v>research-and-development.html</v>
      </c>
    </row>
    <row r="1917" spans="1:18" ht="19.899999999999999" customHeight="1">
      <c r="A1917" s="354" t="str">
        <f>IF(ISBLANK(INDEX('Policy Characteristics'!A:A,MATCH($C1917,'Policy Characteristics'!$C:$C,0))),"",INDEX('Policy Characteristics'!A:A,MATCH($C1917,'Policy Characteristics'!$C:$C,0)))</f>
        <v>Research and Development</v>
      </c>
      <c r="B1917" s="366" t="str">
        <f>IF(ISBLANK(INDEX('Policy Characteristics'!B:B,MATCH($C1917,'Policy Characteristics'!$C:$C,0))),"",INDEX('Policy Characteristics'!B:B,MATCH($C1917,'Policy Characteristics'!$C:$C,0)))</f>
        <v>Capital Cost Reduction</v>
      </c>
      <c r="C1917" s="354" t="str">
        <f t="shared" si="74"/>
        <v>RnD Industry Capital Cost Perc Reduction</v>
      </c>
      <c r="D1917" t="s">
        <v>822</v>
      </c>
      <c r="E1917" s="253"/>
      <c r="F1917" s="348" t="s">
        <v>1010</v>
      </c>
      <c r="G1917" s="253"/>
      <c r="H1917" s="18">
        <v>1481</v>
      </c>
      <c r="I1917" s="367" t="s">
        <v>670</v>
      </c>
      <c r="J1917" s="368" t="str">
        <f>IF(ISBLANK(INDEX('Policy Characteristics'!D:D,MATCH($C1917,'Policy Characteristics'!$C:$C,0))),"",INDEX('Policy Characteristics'!D:D,MATCH($C1917,'Policy Characteristics'!$C:$C,0)))</f>
        <v>R&amp;D Capital Cost Reductions</v>
      </c>
      <c r="K1917" s="354" t="str">
        <f>IF(ISBLANK(INDEX('Policy Characteristics'!E:E,MATCH($C1917,'Policy Characteristics'!$C:$C,0))),"",INDEX('Policy Characteristics'!E:E,MATCH($C1917,'Policy Characteristics'!$C:$C,0)))</f>
        <v>RnD industry capital cost reduction</v>
      </c>
      <c r="L1917" s="222">
        <f>IF(ISBLANK(INDEX('Policy Characteristics'!F:F,MATCH($C1917,'Policy Characteristics'!$C:$C,0))),"",INDEX('Policy Characteristics'!F:F,MATCH($C1917,'Policy Characteristics'!$C:$C,0)))</f>
        <v>0</v>
      </c>
      <c r="M1917" s="222">
        <f>IF(ISBLANK(INDEX('Policy Characteristics'!G:G,MATCH($C1917,'Policy Characteristics'!$C:$C,0))),"",INDEX('Policy Characteristics'!G:G,MATCH($C1917,'Policy Characteristics'!$C:$C,0)))</f>
        <v>0.4</v>
      </c>
      <c r="N1917" s="222">
        <f>IF(ISBLANK(INDEX('Policy Characteristics'!H:H,MATCH($C1917,'Policy Characteristics'!$C:$C,0))),"",INDEX('Policy Characteristics'!H:H,MATCH($C1917,'Policy Characteristics'!$C:$C,0)))</f>
        <v>0.01</v>
      </c>
      <c r="O1917" s="354" t="str">
        <f>IF(ISBLANK(INDEX('Policy Characteristics'!I:I,MATCH($C1917,'Policy Characteristics'!$C:$C,0))),"",INDEX('Policy Characteristics'!I:I,MATCH($C1917,'Policy Characteristics'!$C:$C,0)))</f>
        <v>% reduction in cost</v>
      </c>
      <c r="P1917" s="354"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354" t="str">
        <f>IF(ISBLANK(INDEX('Policy Characteristics'!K:K,MATCH($C1917,'Policy Characteristics'!$C:$C,0))),"",INDEX('Policy Characteristics'!K:K,MATCH($C1917,'Policy Characteristics'!$C:$C,0)))</f>
        <v>architectural-design.html#rnd</v>
      </c>
      <c r="R1917" s="354" t="str">
        <f>IF(ISBLANK(INDEX('Policy Characteristics'!L:L,MATCH($C1917,'Policy Characteristics'!$C:$C,0))),"",INDEX('Policy Characteristics'!L:L,MATCH($C1917,'Policy Characteristics'!$C:$C,0)))</f>
        <v>research-and-development.html</v>
      </c>
    </row>
    <row r="1918" spans="1:18" ht="19.899999999999999" customHeight="1">
      <c r="A1918" s="354" t="str">
        <f>IF(ISBLANK(INDEX('Policy Characteristics'!A:A,MATCH($C1918,'Policy Characteristics'!$C:$C,0))),"",INDEX('Policy Characteristics'!A:A,MATCH($C1918,'Policy Characteristics'!$C:$C,0)))</f>
        <v>Research and Development</v>
      </c>
      <c r="B1918" s="366" t="str">
        <f>IF(ISBLANK(INDEX('Policy Characteristics'!B:B,MATCH($C1918,'Policy Characteristics'!$C:$C,0))),"",INDEX('Policy Characteristics'!B:B,MATCH($C1918,'Policy Characteristics'!$C:$C,0)))</f>
        <v>Capital Cost Reduction</v>
      </c>
      <c r="C1918" s="354" t="str">
        <f t="shared" si="74"/>
        <v>RnD Industry Capital Cost Perc Reduction</v>
      </c>
      <c r="D1918" t="s">
        <v>824</v>
      </c>
      <c r="E1918" s="253"/>
      <c r="F1918" s="348" t="s">
        <v>1011</v>
      </c>
      <c r="G1918" s="253"/>
      <c r="H1918" s="18">
        <v>1482</v>
      </c>
      <c r="I1918" s="367" t="s">
        <v>670</v>
      </c>
      <c r="J1918" s="368" t="str">
        <f>IF(ISBLANK(INDEX('Policy Characteristics'!D:D,MATCH($C1918,'Policy Characteristics'!$C:$C,0))),"",INDEX('Policy Characteristics'!D:D,MATCH($C1918,'Policy Characteristics'!$C:$C,0)))</f>
        <v>R&amp;D Capital Cost Reductions</v>
      </c>
      <c r="K1918" s="354" t="str">
        <f>IF(ISBLANK(INDEX('Policy Characteristics'!E:E,MATCH($C1918,'Policy Characteristics'!$C:$C,0))),"",INDEX('Policy Characteristics'!E:E,MATCH($C1918,'Policy Characteristics'!$C:$C,0)))</f>
        <v>RnD industry capital cost reduction</v>
      </c>
      <c r="L1918" s="222">
        <f>IF(ISBLANK(INDEX('Policy Characteristics'!F:F,MATCH($C1918,'Policy Characteristics'!$C:$C,0))),"",INDEX('Policy Characteristics'!F:F,MATCH($C1918,'Policy Characteristics'!$C:$C,0)))</f>
        <v>0</v>
      </c>
      <c r="M1918" s="222">
        <f>IF(ISBLANK(INDEX('Policy Characteristics'!G:G,MATCH($C1918,'Policy Characteristics'!$C:$C,0))),"",INDEX('Policy Characteristics'!G:G,MATCH($C1918,'Policy Characteristics'!$C:$C,0)))</f>
        <v>0.4</v>
      </c>
      <c r="N1918" s="222">
        <f>IF(ISBLANK(INDEX('Policy Characteristics'!H:H,MATCH($C1918,'Policy Characteristics'!$C:$C,0))),"",INDEX('Policy Characteristics'!H:H,MATCH($C1918,'Policy Characteristics'!$C:$C,0)))</f>
        <v>0.01</v>
      </c>
      <c r="O1918" s="354" t="str">
        <f>IF(ISBLANK(INDEX('Policy Characteristics'!I:I,MATCH($C1918,'Policy Characteristics'!$C:$C,0))),"",INDEX('Policy Characteristics'!I:I,MATCH($C1918,'Policy Characteristics'!$C:$C,0)))</f>
        <v>% reduction in cost</v>
      </c>
      <c r="P1918" s="354"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354" t="str">
        <f>IF(ISBLANK(INDEX('Policy Characteristics'!K:K,MATCH($C1918,'Policy Characteristics'!$C:$C,0))),"",INDEX('Policy Characteristics'!K:K,MATCH($C1918,'Policy Characteristics'!$C:$C,0)))</f>
        <v>architectural-design.html#rnd</v>
      </c>
      <c r="R1918" s="354" t="str">
        <f>IF(ISBLANK(INDEX('Policy Characteristics'!L:L,MATCH($C1918,'Policy Characteristics'!$C:$C,0))),"",INDEX('Policy Characteristics'!L:L,MATCH($C1918,'Policy Characteristics'!$C:$C,0)))</f>
        <v>research-and-development.html</v>
      </c>
    </row>
    <row r="1919" spans="1:18" ht="19.899999999999999" customHeight="1">
      <c r="A1919" s="354" t="str">
        <f>IF(ISBLANK(INDEX('Policy Characteristics'!A:A,MATCH($C1919,'Policy Characteristics'!$C:$C,0))),"",INDEX('Policy Characteristics'!A:A,MATCH($C1919,'Policy Characteristics'!$C:$C,0)))</f>
        <v>Research and Development</v>
      </c>
      <c r="B1919" s="366" t="str">
        <f>IF(ISBLANK(INDEX('Policy Characteristics'!B:B,MATCH($C1919,'Policy Characteristics'!$C:$C,0))),"",INDEX('Policy Characteristics'!B:B,MATCH($C1919,'Policy Characteristics'!$C:$C,0)))</f>
        <v>Capital Cost Reduction</v>
      </c>
      <c r="C1919" s="354" t="str">
        <f t="shared" si="74"/>
        <v>RnD Industry Capital Cost Perc Reduction</v>
      </c>
      <c r="D1919" t="s">
        <v>826</v>
      </c>
      <c r="E1919" s="253"/>
      <c r="F1919" s="348" t="s">
        <v>1012</v>
      </c>
      <c r="G1919" s="253"/>
      <c r="H1919" s="18">
        <v>1483</v>
      </c>
      <c r="I1919" s="367" t="s">
        <v>670</v>
      </c>
      <c r="J1919" s="368" t="str">
        <f>IF(ISBLANK(INDEX('Policy Characteristics'!D:D,MATCH($C1919,'Policy Characteristics'!$C:$C,0))),"",INDEX('Policy Characteristics'!D:D,MATCH($C1919,'Policy Characteristics'!$C:$C,0)))</f>
        <v>R&amp;D Capital Cost Reductions</v>
      </c>
      <c r="K1919" s="354" t="str">
        <f>IF(ISBLANK(INDEX('Policy Characteristics'!E:E,MATCH($C1919,'Policy Characteristics'!$C:$C,0))),"",INDEX('Policy Characteristics'!E:E,MATCH($C1919,'Policy Characteristics'!$C:$C,0)))</f>
        <v>RnD industry capital cost reduction</v>
      </c>
      <c r="L1919" s="222">
        <f>IF(ISBLANK(INDEX('Policy Characteristics'!F:F,MATCH($C1919,'Policy Characteristics'!$C:$C,0))),"",INDEX('Policy Characteristics'!F:F,MATCH($C1919,'Policy Characteristics'!$C:$C,0)))</f>
        <v>0</v>
      </c>
      <c r="M1919" s="222">
        <f>IF(ISBLANK(INDEX('Policy Characteristics'!G:G,MATCH($C1919,'Policy Characteristics'!$C:$C,0))),"",INDEX('Policy Characteristics'!G:G,MATCH($C1919,'Policy Characteristics'!$C:$C,0)))</f>
        <v>0.4</v>
      </c>
      <c r="N1919" s="222">
        <f>IF(ISBLANK(INDEX('Policy Characteristics'!H:H,MATCH($C1919,'Policy Characteristics'!$C:$C,0))),"",INDEX('Policy Characteristics'!H:H,MATCH($C1919,'Policy Characteristics'!$C:$C,0)))</f>
        <v>0.01</v>
      </c>
      <c r="O1919" s="354" t="str">
        <f>IF(ISBLANK(INDEX('Policy Characteristics'!I:I,MATCH($C1919,'Policy Characteristics'!$C:$C,0))),"",INDEX('Policy Characteristics'!I:I,MATCH($C1919,'Policy Characteristics'!$C:$C,0)))</f>
        <v>% reduction in cost</v>
      </c>
      <c r="P1919" s="354"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354" t="str">
        <f>IF(ISBLANK(INDEX('Policy Characteristics'!K:K,MATCH($C1919,'Policy Characteristics'!$C:$C,0))),"",INDEX('Policy Characteristics'!K:K,MATCH($C1919,'Policy Characteristics'!$C:$C,0)))</f>
        <v>architectural-design.html#rnd</v>
      </c>
      <c r="R1919" s="354" t="str">
        <f>IF(ISBLANK(INDEX('Policy Characteristics'!L:L,MATCH($C1919,'Policy Characteristics'!$C:$C,0))),"",INDEX('Policy Characteristics'!L:L,MATCH($C1919,'Policy Characteristics'!$C:$C,0)))</f>
        <v>research-and-development.html</v>
      </c>
    </row>
    <row r="1920" spans="1:18" ht="19.899999999999999" customHeight="1">
      <c r="A1920" s="354" t="str">
        <f>IF(ISBLANK(INDEX('Policy Characteristics'!A:A,MATCH($C1920,'Policy Characteristics'!$C:$C,0))),"",INDEX('Policy Characteristics'!A:A,MATCH($C1920,'Policy Characteristics'!$C:$C,0)))</f>
        <v>Research and Development</v>
      </c>
      <c r="B1920" s="366" t="str">
        <f>IF(ISBLANK(INDEX('Policy Characteristics'!B:B,MATCH($C1920,'Policy Characteristics'!$C:$C,0))),"",INDEX('Policy Characteristics'!B:B,MATCH($C1920,'Policy Characteristics'!$C:$C,0)))</f>
        <v>Capital Cost Reduction</v>
      </c>
      <c r="C1920" s="354" t="str">
        <f t="shared" si="74"/>
        <v>RnD Industry Capital Cost Perc Reduction</v>
      </c>
      <c r="D1920" t="s">
        <v>828</v>
      </c>
      <c r="E1920" s="253"/>
      <c r="F1920" s="348" t="s">
        <v>1013</v>
      </c>
      <c r="G1920" s="253"/>
      <c r="H1920" s="18">
        <v>1484</v>
      </c>
      <c r="I1920" s="367" t="s">
        <v>670</v>
      </c>
      <c r="J1920" s="368" t="str">
        <f>IF(ISBLANK(INDEX('Policy Characteristics'!D:D,MATCH($C1920,'Policy Characteristics'!$C:$C,0))),"",INDEX('Policy Characteristics'!D:D,MATCH($C1920,'Policy Characteristics'!$C:$C,0)))</f>
        <v>R&amp;D Capital Cost Reductions</v>
      </c>
      <c r="K1920" s="354" t="str">
        <f>IF(ISBLANK(INDEX('Policy Characteristics'!E:E,MATCH($C1920,'Policy Characteristics'!$C:$C,0))),"",INDEX('Policy Characteristics'!E:E,MATCH($C1920,'Policy Characteristics'!$C:$C,0)))</f>
        <v>RnD industry capital cost reduction</v>
      </c>
      <c r="L1920" s="222">
        <f>IF(ISBLANK(INDEX('Policy Characteristics'!F:F,MATCH($C1920,'Policy Characteristics'!$C:$C,0))),"",INDEX('Policy Characteristics'!F:F,MATCH($C1920,'Policy Characteristics'!$C:$C,0)))</f>
        <v>0</v>
      </c>
      <c r="M1920" s="222">
        <f>IF(ISBLANK(INDEX('Policy Characteristics'!G:G,MATCH($C1920,'Policy Characteristics'!$C:$C,0))),"",INDEX('Policy Characteristics'!G:G,MATCH($C1920,'Policy Characteristics'!$C:$C,0)))</f>
        <v>0.4</v>
      </c>
      <c r="N1920" s="222">
        <f>IF(ISBLANK(INDEX('Policy Characteristics'!H:H,MATCH($C1920,'Policy Characteristics'!$C:$C,0))),"",INDEX('Policy Characteristics'!H:H,MATCH($C1920,'Policy Characteristics'!$C:$C,0)))</f>
        <v>0.01</v>
      </c>
      <c r="O1920" s="354" t="str">
        <f>IF(ISBLANK(INDEX('Policy Characteristics'!I:I,MATCH($C1920,'Policy Characteristics'!$C:$C,0))),"",INDEX('Policy Characteristics'!I:I,MATCH($C1920,'Policy Characteristics'!$C:$C,0)))</f>
        <v>% reduction in cost</v>
      </c>
      <c r="P1920" s="354"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354" t="str">
        <f>IF(ISBLANK(INDEX('Policy Characteristics'!K:K,MATCH($C1920,'Policy Characteristics'!$C:$C,0))),"",INDEX('Policy Characteristics'!K:K,MATCH($C1920,'Policy Characteristics'!$C:$C,0)))</f>
        <v>architectural-design.html#rnd</v>
      </c>
      <c r="R1920" s="354" t="str">
        <f>IF(ISBLANK(INDEX('Policy Characteristics'!L:L,MATCH($C1920,'Policy Characteristics'!$C:$C,0))),"",INDEX('Policy Characteristics'!L:L,MATCH($C1920,'Policy Characteristics'!$C:$C,0)))</f>
        <v>research-and-development.html</v>
      </c>
    </row>
    <row r="1921" spans="1:18" ht="19.899999999999999" customHeight="1">
      <c r="A1921" s="354" t="str">
        <f>IF(ISBLANK(INDEX('Policy Characteristics'!A:A,MATCH($C1921,'Policy Characteristics'!$C:$C,0))),"",INDEX('Policy Characteristics'!A:A,MATCH($C1921,'Policy Characteristics'!$C:$C,0)))</f>
        <v>Research and Development</v>
      </c>
      <c r="B1921" s="366" t="str">
        <f>IF(ISBLANK(INDEX('Policy Characteristics'!B:B,MATCH($C1921,'Policy Characteristics'!$C:$C,0))),"",INDEX('Policy Characteristics'!B:B,MATCH($C1921,'Policy Characteristics'!$C:$C,0)))</f>
        <v>Capital Cost Reduction</v>
      </c>
      <c r="C1921" s="354" t="str">
        <f t="shared" si="74"/>
        <v>RnD Industry Capital Cost Perc Reduction</v>
      </c>
      <c r="D1921" t="s">
        <v>830</v>
      </c>
      <c r="E1921" s="253"/>
      <c r="F1921" s="348" t="s">
        <v>1014</v>
      </c>
      <c r="G1921" s="253"/>
      <c r="H1921" s="18">
        <v>1485</v>
      </c>
      <c r="I1921" s="367" t="s">
        <v>670</v>
      </c>
      <c r="J1921" s="368" t="str">
        <f>IF(ISBLANK(INDEX('Policy Characteristics'!D:D,MATCH($C1921,'Policy Characteristics'!$C:$C,0))),"",INDEX('Policy Characteristics'!D:D,MATCH($C1921,'Policy Characteristics'!$C:$C,0)))</f>
        <v>R&amp;D Capital Cost Reductions</v>
      </c>
      <c r="K1921" s="354" t="str">
        <f>IF(ISBLANK(INDEX('Policy Characteristics'!E:E,MATCH($C1921,'Policy Characteristics'!$C:$C,0))),"",INDEX('Policy Characteristics'!E:E,MATCH($C1921,'Policy Characteristics'!$C:$C,0)))</f>
        <v>RnD industry capital cost reduction</v>
      </c>
      <c r="L1921" s="222">
        <f>IF(ISBLANK(INDEX('Policy Characteristics'!F:F,MATCH($C1921,'Policy Characteristics'!$C:$C,0))),"",INDEX('Policy Characteristics'!F:F,MATCH($C1921,'Policy Characteristics'!$C:$C,0)))</f>
        <v>0</v>
      </c>
      <c r="M1921" s="222">
        <f>IF(ISBLANK(INDEX('Policy Characteristics'!G:G,MATCH($C1921,'Policy Characteristics'!$C:$C,0))),"",INDEX('Policy Characteristics'!G:G,MATCH($C1921,'Policy Characteristics'!$C:$C,0)))</f>
        <v>0.4</v>
      </c>
      <c r="N1921" s="222">
        <f>IF(ISBLANK(INDEX('Policy Characteristics'!H:H,MATCH($C1921,'Policy Characteristics'!$C:$C,0))),"",INDEX('Policy Characteristics'!H:H,MATCH($C1921,'Policy Characteristics'!$C:$C,0)))</f>
        <v>0.01</v>
      </c>
      <c r="O1921" s="354" t="str">
        <f>IF(ISBLANK(INDEX('Policy Characteristics'!I:I,MATCH($C1921,'Policy Characteristics'!$C:$C,0))),"",INDEX('Policy Characteristics'!I:I,MATCH($C1921,'Policy Characteristics'!$C:$C,0)))</f>
        <v>% reduction in cost</v>
      </c>
      <c r="P1921" s="354"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354" t="str">
        <f>IF(ISBLANK(INDEX('Policy Characteristics'!K:K,MATCH($C1921,'Policy Characteristics'!$C:$C,0))),"",INDEX('Policy Characteristics'!K:K,MATCH($C1921,'Policy Characteristics'!$C:$C,0)))</f>
        <v>architectural-design.html#rnd</v>
      </c>
      <c r="R1921" s="354" t="str">
        <f>IF(ISBLANK(INDEX('Policy Characteristics'!L:L,MATCH($C1921,'Policy Characteristics'!$C:$C,0))),"",INDEX('Policy Characteristics'!L:L,MATCH($C1921,'Policy Characteristics'!$C:$C,0)))</f>
        <v>research-and-development.html</v>
      </c>
    </row>
    <row r="1922" spans="1:18" ht="19.899999999999999" customHeight="1">
      <c r="A1922" s="354" t="str">
        <f>IF(ISBLANK(INDEX('Policy Characteristics'!A:A,MATCH($C1922,'Policy Characteristics'!$C:$C,0))),"",INDEX('Policy Characteristics'!A:A,MATCH($C1922,'Policy Characteristics'!$C:$C,0)))</f>
        <v>Research and Development</v>
      </c>
      <c r="B1922" s="366" t="str">
        <f>IF(ISBLANK(INDEX('Policy Characteristics'!B:B,MATCH($C1922,'Policy Characteristics'!$C:$C,0))),"",INDEX('Policy Characteristics'!B:B,MATCH($C1922,'Policy Characteristics'!$C:$C,0)))</f>
        <v>Capital Cost Reduction</v>
      </c>
      <c r="C1922" s="354" t="str">
        <f t="shared" si="74"/>
        <v>RnD Industry Capital Cost Perc Reduction</v>
      </c>
      <c r="D1922" t="s">
        <v>832</v>
      </c>
      <c r="E1922" s="253"/>
      <c r="F1922" s="348" t="s">
        <v>1015</v>
      </c>
      <c r="G1922" s="253"/>
      <c r="H1922" s="18">
        <v>1486</v>
      </c>
      <c r="I1922" s="367" t="s">
        <v>670</v>
      </c>
      <c r="J1922" s="368" t="str">
        <f>IF(ISBLANK(INDEX('Policy Characteristics'!D:D,MATCH($C1922,'Policy Characteristics'!$C:$C,0))),"",INDEX('Policy Characteristics'!D:D,MATCH($C1922,'Policy Characteristics'!$C:$C,0)))</f>
        <v>R&amp;D Capital Cost Reductions</v>
      </c>
      <c r="K1922" s="354" t="str">
        <f>IF(ISBLANK(INDEX('Policy Characteristics'!E:E,MATCH($C1922,'Policy Characteristics'!$C:$C,0))),"",INDEX('Policy Characteristics'!E:E,MATCH($C1922,'Policy Characteristics'!$C:$C,0)))</f>
        <v>RnD industry capital cost reduction</v>
      </c>
      <c r="L1922" s="222">
        <f>IF(ISBLANK(INDEX('Policy Characteristics'!F:F,MATCH($C1922,'Policy Characteristics'!$C:$C,0))),"",INDEX('Policy Characteristics'!F:F,MATCH($C1922,'Policy Characteristics'!$C:$C,0)))</f>
        <v>0</v>
      </c>
      <c r="M1922" s="222">
        <f>IF(ISBLANK(INDEX('Policy Characteristics'!G:G,MATCH($C1922,'Policy Characteristics'!$C:$C,0))),"",INDEX('Policy Characteristics'!G:G,MATCH($C1922,'Policy Characteristics'!$C:$C,0)))</f>
        <v>0.4</v>
      </c>
      <c r="N1922" s="222">
        <f>IF(ISBLANK(INDEX('Policy Characteristics'!H:H,MATCH($C1922,'Policy Characteristics'!$C:$C,0))),"",INDEX('Policy Characteristics'!H:H,MATCH($C1922,'Policy Characteristics'!$C:$C,0)))</f>
        <v>0.01</v>
      </c>
      <c r="O1922" s="354" t="str">
        <f>IF(ISBLANK(INDEX('Policy Characteristics'!I:I,MATCH($C1922,'Policy Characteristics'!$C:$C,0))),"",INDEX('Policy Characteristics'!I:I,MATCH($C1922,'Policy Characteristics'!$C:$C,0)))</f>
        <v>% reduction in cost</v>
      </c>
      <c r="P1922" s="354"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354" t="str">
        <f>IF(ISBLANK(INDEX('Policy Characteristics'!K:K,MATCH($C1922,'Policy Characteristics'!$C:$C,0))),"",INDEX('Policy Characteristics'!K:K,MATCH($C1922,'Policy Characteristics'!$C:$C,0)))</f>
        <v>architectural-design.html#rnd</v>
      </c>
      <c r="R1922" s="354" t="str">
        <f>IF(ISBLANK(INDEX('Policy Characteristics'!L:L,MATCH($C1922,'Policy Characteristics'!$C:$C,0))),"",INDEX('Policy Characteristics'!L:L,MATCH($C1922,'Policy Characteristics'!$C:$C,0)))</f>
        <v>research-and-development.html</v>
      </c>
    </row>
    <row r="1923" spans="1:18" ht="19.899999999999999" customHeight="1">
      <c r="A1923" s="354" t="str">
        <f>IF(ISBLANK(INDEX('Policy Characteristics'!A:A,MATCH($C1923,'Policy Characteristics'!$C:$C,0))),"",INDEX('Policy Characteristics'!A:A,MATCH($C1923,'Policy Characteristics'!$C:$C,0)))</f>
        <v>Research and Development</v>
      </c>
      <c r="B1923" s="366" t="str">
        <f>IF(ISBLANK(INDEX('Policy Characteristics'!B:B,MATCH($C1923,'Policy Characteristics'!$C:$C,0))),"",INDEX('Policy Characteristics'!B:B,MATCH($C1923,'Policy Characteristics'!$C:$C,0)))</f>
        <v>Capital Cost Reduction</v>
      </c>
      <c r="C1923" s="345" t="s">
        <v>589</v>
      </c>
      <c r="D1923" s="253" t="s">
        <v>692</v>
      </c>
      <c r="E1923" s="253"/>
      <c r="F1923" s="253" t="s">
        <v>1016</v>
      </c>
      <c r="G1923" s="253"/>
      <c r="H1923" s="18">
        <v>108</v>
      </c>
      <c r="I1923" s="367" t="s">
        <v>670</v>
      </c>
      <c r="J1923" s="368" t="str">
        <f>IF(ISBLANK(INDEX('Policy Characteristics'!D:D,MATCH($C1923,'Policy Characteristics'!$C:$C,0))),"",INDEX('Policy Characteristics'!D:D,MATCH($C1923,'Policy Characteristics'!$C:$C,0)))</f>
        <v>R&amp;D Capital Cost Reductions</v>
      </c>
      <c r="K1923" s="354" t="str">
        <f>IF(ISBLANK(INDEX('Policy Characteristics'!E:E,MATCH($C1923,'Policy Characteristics'!$C:$C,0))),"",INDEX('Policy Characteristics'!E:E,MATCH($C1923,'Policy Characteristics'!$C:$C,0)))</f>
        <v>RnD transportation capital cost reduction</v>
      </c>
      <c r="L1923" s="222">
        <f>IF(ISBLANK(INDEX('Policy Characteristics'!F:F,MATCH($C1923,'Policy Characteristics'!$C:$C,0))),"",INDEX('Policy Characteristics'!F:F,MATCH($C1923,'Policy Characteristics'!$C:$C,0)))</f>
        <v>0</v>
      </c>
      <c r="M1923" s="222">
        <f>IF(ISBLANK(INDEX('Policy Characteristics'!G:G,MATCH($C1923,'Policy Characteristics'!$C:$C,0))),"",INDEX('Policy Characteristics'!G:G,MATCH($C1923,'Policy Characteristics'!$C:$C,0)))</f>
        <v>0.4</v>
      </c>
      <c r="N1923" s="222">
        <f>IF(ISBLANK(INDEX('Policy Characteristics'!H:H,MATCH($C1923,'Policy Characteristics'!$C:$C,0))),"",INDEX('Policy Characteristics'!H:H,MATCH($C1923,'Policy Characteristics'!$C:$C,0)))</f>
        <v>0.01</v>
      </c>
      <c r="O1923" s="354" t="str">
        <f>IF(ISBLANK(INDEX('Policy Characteristics'!I:I,MATCH($C1923,'Policy Characteristics'!$C:$C,0))),"",INDEX('Policy Characteristics'!I:I,MATCH($C1923,'Policy Characteristics'!$C:$C,0)))</f>
        <v>% reduction in cost</v>
      </c>
      <c r="P1923" s="354"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354" t="str">
        <f>IF(ISBLANK(INDEX('Policy Characteristics'!K:K,MATCH($C1923,'Policy Characteristics'!$C:$C,0))),"",INDEX('Policy Characteristics'!K:K,MATCH($C1923,'Policy Characteristics'!$C:$C,0)))</f>
        <v>architectural-design.html#rnd</v>
      </c>
      <c r="R1923" s="354" t="str">
        <f>IF(ISBLANK(INDEX('Policy Characteristics'!L:L,MATCH($C1923,'Policy Characteristics'!$C:$C,0))),"",INDEX('Policy Characteristics'!L:L,MATCH($C1923,'Policy Characteristics'!$C:$C,0)))</f>
        <v>research-and-development.html</v>
      </c>
    </row>
    <row r="1924" spans="1:18" ht="19.899999999999999" customHeight="1">
      <c r="A1924" s="354" t="str">
        <f>IF(ISBLANK(INDEX('Policy Characteristics'!A:A,MATCH($C1924,'Policy Characteristics'!$C:$C,0))),"",INDEX('Policy Characteristics'!A:A,MATCH($C1924,'Policy Characteristics'!$C:$C,0)))</f>
        <v>Research and Development</v>
      </c>
      <c r="B1924" s="366" t="str">
        <f>IF(ISBLANK(INDEX('Policy Characteristics'!B:B,MATCH($C1924,'Policy Characteristics'!$C:$C,0))),"",INDEX('Policy Characteristics'!B:B,MATCH($C1924,'Policy Characteristics'!$C:$C,0)))</f>
        <v>Capital Cost Reduction</v>
      </c>
      <c r="C1924" s="354" t="str">
        <f t="shared" ref="C1924:C1929" si="75">C$1923</f>
        <v>RnD Transportation Capital Cost Perc Reduction</v>
      </c>
      <c r="D1924" s="253" t="s">
        <v>695</v>
      </c>
      <c r="E1924" s="253"/>
      <c r="F1924" s="253" t="s">
        <v>1017</v>
      </c>
      <c r="G1924" s="253"/>
      <c r="H1924" s="18">
        <v>109</v>
      </c>
      <c r="I1924" s="367" t="s">
        <v>670</v>
      </c>
      <c r="J1924" s="368" t="str">
        <f>IF(ISBLANK(INDEX('Policy Characteristics'!D:D,MATCH($C1924,'Policy Characteristics'!$C:$C,0))),"",INDEX('Policy Characteristics'!D:D,MATCH($C1924,'Policy Characteristics'!$C:$C,0)))</f>
        <v>R&amp;D Capital Cost Reductions</v>
      </c>
      <c r="K1924" s="354" t="str">
        <f>IF(ISBLANK(INDEX('Policy Characteristics'!E:E,MATCH($C1924,'Policy Characteristics'!$C:$C,0))),"",INDEX('Policy Characteristics'!E:E,MATCH($C1924,'Policy Characteristics'!$C:$C,0)))</f>
        <v>RnD transportation capital cost reduction</v>
      </c>
      <c r="L1924" s="222">
        <f>IF(ISBLANK(INDEX('Policy Characteristics'!F:F,MATCH($C1924,'Policy Characteristics'!$C:$C,0))),"",INDEX('Policy Characteristics'!F:F,MATCH($C1924,'Policy Characteristics'!$C:$C,0)))</f>
        <v>0</v>
      </c>
      <c r="M1924" s="222">
        <f>IF(ISBLANK(INDEX('Policy Characteristics'!G:G,MATCH($C1924,'Policy Characteristics'!$C:$C,0))),"",INDEX('Policy Characteristics'!G:G,MATCH($C1924,'Policy Characteristics'!$C:$C,0)))</f>
        <v>0.4</v>
      </c>
      <c r="N1924" s="222">
        <f>IF(ISBLANK(INDEX('Policy Characteristics'!H:H,MATCH($C1924,'Policy Characteristics'!$C:$C,0))),"",INDEX('Policy Characteristics'!H:H,MATCH($C1924,'Policy Characteristics'!$C:$C,0)))</f>
        <v>0.01</v>
      </c>
      <c r="O1924" s="354" t="str">
        <f>IF(ISBLANK(INDEX('Policy Characteristics'!I:I,MATCH($C1924,'Policy Characteristics'!$C:$C,0))),"",INDEX('Policy Characteristics'!I:I,MATCH($C1924,'Policy Characteristics'!$C:$C,0)))</f>
        <v>% reduction in cost</v>
      </c>
      <c r="P1924" s="354"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354" t="str">
        <f>IF(ISBLANK(INDEX('Policy Characteristics'!K:K,MATCH($C1924,'Policy Characteristics'!$C:$C,0))),"",INDEX('Policy Characteristics'!K:K,MATCH($C1924,'Policy Characteristics'!$C:$C,0)))</f>
        <v>architectural-design.html#rnd</v>
      </c>
      <c r="R1924" s="354" t="str">
        <f>IF(ISBLANK(INDEX('Policy Characteristics'!L:L,MATCH($C1924,'Policy Characteristics'!$C:$C,0))),"",INDEX('Policy Characteristics'!L:L,MATCH($C1924,'Policy Characteristics'!$C:$C,0)))</f>
        <v>research-and-development.html</v>
      </c>
    </row>
    <row r="1925" spans="1:18" ht="19.899999999999999" customHeight="1">
      <c r="A1925" s="354" t="str">
        <f>IF(ISBLANK(INDEX('Policy Characteristics'!A:A,MATCH($C1925,'Policy Characteristics'!$C:$C,0))),"",INDEX('Policy Characteristics'!A:A,MATCH($C1925,'Policy Characteristics'!$C:$C,0)))</f>
        <v>Research and Development</v>
      </c>
      <c r="B1925" s="366" t="str">
        <f>IF(ISBLANK(INDEX('Policy Characteristics'!B:B,MATCH($C1925,'Policy Characteristics'!$C:$C,0))),"",INDEX('Policy Characteristics'!B:B,MATCH($C1925,'Policy Characteristics'!$C:$C,0)))</f>
        <v>Capital Cost Reduction</v>
      </c>
      <c r="C1925" s="354" t="str">
        <f t="shared" si="75"/>
        <v>RnD Transportation Capital Cost Perc Reduction</v>
      </c>
      <c r="D1925" s="253" t="s">
        <v>697</v>
      </c>
      <c r="E1925" s="253"/>
      <c r="F1925" s="253" t="s">
        <v>1018</v>
      </c>
      <c r="G1925" s="253"/>
      <c r="H1925" s="18">
        <v>110</v>
      </c>
      <c r="I1925" s="367" t="s">
        <v>670</v>
      </c>
      <c r="J1925" s="368" t="str">
        <f>IF(ISBLANK(INDEX('Policy Characteristics'!D:D,MATCH($C1925,'Policy Characteristics'!$C:$C,0))),"",INDEX('Policy Characteristics'!D:D,MATCH($C1925,'Policy Characteristics'!$C:$C,0)))</f>
        <v>R&amp;D Capital Cost Reductions</v>
      </c>
      <c r="K1925" s="354" t="str">
        <f>IF(ISBLANK(INDEX('Policy Characteristics'!E:E,MATCH($C1925,'Policy Characteristics'!$C:$C,0))),"",INDEX('Policy Characteristics'!E:E,MATCH($C1925,'Policy Characteristics'!$C:$C,0)))</f>
        <v>RnD transportation capital cost reduction</v>
      </c>
      <c r="L1925" s="222">
        <f>IF(ISBLANK(INDEX('Policy Characteristics'!F:F,MATCH($C1925,'Policy Characteristics'!$C:$C,0))),"",INDEX('Policy Characteristics'!F:F,MATCH($C1925,'Policy Characteristics'!$C:$C,0)))</f>
        <v>0</v>
      </c>
      <c r="M1925" s="222">
        <f>IF(ISBLANK(INDEX('Policy Characteristics'!G:G,MATCH($C1925,'Policy Characteristics'!$C:$C,0))),"",INDEX('Policy Characteristics'!G:G,MATCH($C1925,'Policy Characteristics'!$C:$C,0)))</f>
        <v>0.4</v>
      </c>
      <c r="N1925" s="222">
        <f>IF(ISBLANK(INDEX('Policy Characteristics'!H:H,MATCH($C1925,'Policy Characteristics'!$C:$C,0))),"",INDEX('Policy Characteristics'!H:H,MATCH($C1925,'Policy Characteristics'!$C:$C,0)))</f>
        <v>0.01</v>
      </c>
      <c r="O1925" s="354" t="str">
        <f>IF(ISBLANK(INDEX('Policy Characteristics'!I:I,MATCH($C1925,'Policy Characteristics'!$C:$C,0))),"",INDEX('Policy Characteristics'!I:I,MATCH($C1925,'Policy Characteristics'!$C:$C,0)))</f>
        <v>% reduction in cost</v>
      </c>
      <c r="P1925" s="354"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354" t="str">
        <f>IF(ISBLANK(INDEX('Policy Characteristics'!K:K,MATCH($C1925,'Policy Characteristics'!$C:$C,0))),"",INDEX('Policy Characteristics'!K:K,MATCH($C1925,'Policy Characteristics'!$C:$C,0)))</f>
        <v>architectural-design.html#rnd</v>
      </c>
      <c r="R1925" s="354" t="str">
        <f>IF(ISBLANK(INDEX('Policy Characteristics'!L:L,MATCH($C1925,'Policy Characteristics'!$C:$C,0))),"",INDEX('Policy Characteristics'!L:L,MATCH($C1925,'Policy Characteristics'!$C:$C,0)))</f>
        <v>research-and-development.html</v>
      </c>
    </row>
    <row r="1926" spans="1:18" ht="19.899999999999999" customHeight="1">
      <c r="A1926" s="354" t="str">
        <f>IF(ISBLANK(INDEX('Policy Characteristics'!A:A,MATCH($C1926,'Policy Characteristics'!$C:$C,0))),"",INDEX('Policy Characteristics'!A:A,MATCH($C1926,'Policy Characteristics'!$C:$C,0)))</f>
        <v>Research and Development</v>
      </c>
      <c r="B1926" s="366" t="str">
        <f>IF(ISBLANK(INDEX('Policy Characteristics'!B:B,MATCH($C1926,'Policy Characteristics'!$C:$C,0))),"",INDEX('Policy Characteristics'!B:B,MATCH($C1926,'Policy Characteristics'!$C:$C,0)))</f>
        <v>Capital Cost Reduction</v>
      </c>
      <c r="C1926" s="354" t="str">
        <f t="shared" si="75"/>
        <v>RnD Transportation Capital Cost Perc Reduction</v>
      </c>
      <c r="D1926" s="253" t="s">
        <v>699</v>
      </c>
      <c r="E1926" s="253"/>
      <c r="F1926" s="253" t="s">
        <v>1019</v>
      </c>
      <c r="G1926" s="253"/>
      <c r="H1926" s="18">
        <v>111</v>
      </c>
      <c r="I1926" s="367" t="s">
        <v>670</v>
      </c>
      <c r="J1926" s="368" t="str">
        <f>IF(ISBLANK(INDEX('Policy Characteristics'!D:D,MATCH($C1926,'Policy Characteristics'!$C:$C,0))),"",INDEX('Policy Characteristics'!D:D,MATCH($C1926,'Policy Characteristics'!$C:$C,0)))</f>
        <v>R&amp;D Capital Cost Reductions</v>
      </c>
      <c r="K1926" s="354" t="str">
        <f>IF(ISBLANK(INDEX('Policy Characteristics'!E:E,MATCH($C1926,'Policy Characteristics'!$C:$C,0))),"",INDEX('Policy Characteristics'!E:E,MATCH($C1926,'Policy Characteristics'!$C:$C,0)))</f>
        <v>RnD transportation capital cost reduction</v>
      </c>
      <c r="L1926" s="222">
        <f>IF(ISBLANK(INDEX('Policy Characteristics'!F:F,MATCH($C1926,'Policy Characteristics'!$C:$C,0))),"",INDEX('Policy Characteristics'!F:F,MATCH($C1926,'Policy Characteristics'!$C:$C,0)))</f>
        <v>0</v>
      </c>
      <c r="M1926" s="222">
        <f>IF(ISBLANK(INDEX('Policy Characteristics'!G:G,MATCH($C1926,'Policy Characteristics'!$C:$C,0))),"",INDEX('Policy Characteristics'!G:G,MATCH($C1926,'Policy Characteristics'!$C:$C,0)))</f>
        <v>0.4</v>
      </c>
      <c r="N1926" s="222">
        <f>IF(ISBLANK(INDEX('Policy Characteristics'!H:H,MATCH($C1926,'Policy Characteristics'!$C:$C,0))),"",INDEX('Policy Characteristics'!H:H,MATCH($C1926,'Policy Characteristics'!$C:$C,0)))</f>
        <v>0.01</v>
      </c>
      <c r="O1926" s="354" t="str">
        <f>IF(ISBLANK(INDEX('Policy Characteristics'!I:I,MATCH($C1926,'Policy Characteristics'!$C:$C,0))),"",INDEX('Policy Characteristics'!I:I,MATCH($C1926,'Policy Characteristics'!$C:$C,0)))</f>
        <v>% reduction in cost</v>
      </c>
      <c r="P1926" s="354"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354" t="str">
        <f>IF(ISBLANK(INDEX('Policy Characteristics'!K:K,MATCH($C1926,'Policy Characteristics'!$C:$C,0))),"",INDEX('Policy Characteristics'!K:K,MATCH($C1926,'Policy Characteristics'!$C:$C,0)))</f>
        <v>architectural-design.html#rnd</v>
      </c>
      <c r="R1926" s="354" t="str">
        <f>IF(ISBLANK(INDEX('Policy Characteristics'!L:L,MATCH($C1926,'Policy Characteristics'!$C:$C,0))),"",INDEX('Policy Characteristics'!L:L,MATCH($C1926,'Policy Characteristics'!$C:$C,0)))</f>
        <v>research-and-development.html</v>
      </c>
    </row>
    <row r="1927" spans="1:18" ht="19.899999999999999" customHeight="1">
      <c r="A1927" s="354" t="str">
        <f>IF(ISBLANK(INDEX('Policy Characteristics'!A:A,MATCH($C1927,'Policy Characteristics'!$C:$C,0))),"",INDEX('Policy Characteristics'!A:A,MATCH($C1927,'Policy Characteristics'!$C:$C,0)))</f>
        <v>Research and Development</v>
      </c>
      <c r="B1927" s="366" t="str">
        <f>IF(ISBLANK(INDEX('Policy Characteristics'!B:B,MATCH($C1927,'Policy Characteristics'!$C:$C,0))),"",INDEX('Policy Characteristics'!B:B,MATCH($C1927,'Policy Characteristics'!$C:$C,0)))</f>
        <v>Capital Cost Reduction</v>
      </c>
      <c r="C1927" s="354" t="str">
        <f t="shared" si="75"/>
        <v>RnD Transportation Capital Cost Perc Reduction</v>
      </c>
      <c r="D1927" s="253" t="s">
        <v>701</v>
      </c>
      <c r="E1927" s="253"/>
      <c r="F1927" s="253" t="s">
        <v>1020</v>
      </c>
      <c r="G1927" s="253"/>
      <c r="H1927" s="18">
        <v>112</v>
      </c>
      <c r="I1927" s="367" t="s">
        <v>670</v>
      </c>
      <c r="J1927" s="368" t="str">
        <f>IF(ISBLANK(INDEX('Policy Characteristics'!D:D,MATCH($C1927,'Policy Characteristics'!$C:$C,0))),"",INDEX('Policy Characteristics'!D:D,MATCH($C1927,'Policy Characteristics'!$C:$C,0)))</f>
        <v>R&amp;D Capital Cost Reductions</v>
      </c>
      <c r="K1927" s="354" t="str">
        <f>IF(ISBLANK(INDEX('Policy Characteristics'!E:E,MATCH($C1927,'Policy Characteristics'!$C:$C,0))),"",INDEX('Policy Characteristics'!E:E,MATCH($C1927,'Policy Characteristics'!$C:$C,0)))</f>
        <v>RnD transportation capital cost reduction</v>
      </c>
      <c r="L1927" s="222">
        <f>IF(ISBLANK(INDEX('Policy Characteristics'!F:F,MATCH($C1927,'Policy Characteristics'!$C:$C,0))),"",INDEX('Policy Characteristics'!F:F,MATCH($C1927,'Policy Characteristics'!$C:$C,0)))</f>
        <v>0</v>
      </c>
      <c r="M1927" s="222">
        <f>IF(ISBLANK(INDEX('Policy Characteristics'!G:G,MATCH($C1927,'Policy Characteristics'!$C:$C,0))),"",INDEX('Policy Characteristics'!G:G,MATCH($C1927,'Policy Characteristics'!$C:$C,0)))</f>
        <v>0.4</v>
      </c>
      <c r="N1927" s="222">
        <f>IF(ISBLANK(INDEX('Policy Characteristics'!H:H,MATCH($C1927,'Policy Characteristics'!$C:$C,0))),"",INDEX('Policy Characteristics'!H:H,MATCH($C1927,'Policy Characteristics'!$C:$C,0)))</f>
        <v>0.01</v>
      </c>
      <c r="O1927" s="354" t="str">
        <f>IF(ISBLANK(INDEX('Policy Characteristics'!I:I,MATCH($C1927,'Policy Characteristics'!$C:$C,0))),"",INDEX('Policy Characteristics'!I:I,MATCH($C1927,'Policy Characteristics'!$C:$C,0)))</f>
        <v>% reduction in cost</v>
      </c>
      <c r="P1927" s="354"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354" t="str">
        <f>IF(ISBLANK(INDEX('Policy Characteristics'!K:K,MATCH($C1927,'Policy Characteristics'!$C:$C,0))),"",INDEX('Policy Characteristics'!K:K,MATCH($C1927,'Policy Characteristics'!$C:$C,0)))</f>
        <v>architectural-design.html#rnd</v>
      </c>
      <c r="R1927" s="354" t="str">
        <f>IF(ISBLANK(INDEX('Policy Characteristics'!L:L,MATCH($C1927,'Policy Characteristics'!$C:$C,0))),"",INDEX('Policy Characteristics'!L:L,MATCH($C1927,'Policy Characteristics'!$C:$C,0)))</f>
        <v>research-and-development.html</v>
      </c>
    </row>
    <row r="1928" spans="1:18" ht="19.899999999999999" customHeight="1">
      <c r="A1928" s="354" t="str">
        <f>IF(ISBLANK(INDEX('Policy Characteristics'!A:A,MATCH($C1928,'Policy Characteristics'!$C:$C,0))),"",INDEX('Policy Characteristics'!A:A,MATCH($C1928,'Policy Characteristics'!$C:$C,0)))</f>
        <v>Research and Development</v>
      </c>
      <c r="B1928" s="366" t="str">
        <f>IF(ISBLANK(INDEX('Policy Characteristics'!B:B,MATCH($C1928,'Policy Characteristics'!$C:$C,0))),"",INDEX('Policy Characteristics'!B:B,MATCH($C1928,'Policy Characteristics'!$C:$C,0)))</f>
        <v>Capital Cost Reduction</v>
      </c>
      <c r="C1928" s="354" t="str">
        <f t="shared" si="75"/>
        <v>RnD Transportation Capital Cost Perc Reduction</v>
      </c>
      <c r="D1928" s="253" t="s">
        <v>703</v>
      </c>
      <c r="E1928" s="253"/>
      <c r="F1928" s="253" t="s">
        <v>1021</v>
      </c>
      <c r="G1928" s="253"/>
      <c r="H1928" s="18">
        <v>113</v>
      </c>
      <c r="I1928" s="367" t="s">
        <v>670</v>
      </c>
      <c r="J1928" s="368" t="str">
        <f>IF(ISBLANK(INDEX('Policy Characteristics'!D:D,MATCH($C1928,'Policy Characteristics'!$C:$C,0))),"",INDEX('Policy Characteristics'!D:D,MATCH($C1928,'Policy Characteristics'!$C:$C,0)))</f>
        <v>R&amp;D Capital Cost Reductions</v>
      </c>
      <c r="K1928" s="354" t="str">
        <f>IF(ISBLANK(INDEX('Policy Characteristics'!E:E,MATCH($C1928,'Policy Characteristics'!$C:$C,0))),"",INDEX('Policy Characteristics'!E:E,MATCH($C1928,'Policy Characteristics'!$C:$C,0)))</f>
        <v>RnD transportation capital cost reduction</v>
      </c>
      <c r="L1928" s="222">
        <f>IF(ISBLANK(INDEX('Policy Characteristics'!F:F,MATCH($C1928,'Policy Characteristics'!$C:$C,0))),"",INDEX('Policy Characteristics'!F:F,MATCH($C1928,'Policy Characteristics'!$C:$C,0)))</f>
        <v>0</v>
      </c>
      <c r="M1928" s="222">
        <f>IF(ISBLANK(INDEX('Policy Characteristics'!G:G,MATCH($C1928,'Policy Characteristics'!$C:$C,0))),"",INDEX('Policy Characteristics'!G:G,MATCH($C1928,'Policy Characteristics'!$C:$C,0)))</f>
        <v>0.4</v>
      </c>
      <c r="N1928" s="222">
        <f>IF(ISBLANK(INDEX('Policy Characteristics'!H:H,MATCH($C1928,'Policy Characteristics'!$C:$C,0))),"",INDEX('Policy Characteristics'!H:H,MATCH($C1928,'Policy Characteristics'!$C:$C,0)))</f>
        <v>0.01</v>
      </c>
      <c r="O1928" s="354" t="str">
        <f>IF(ISBLANK(INDEX('Policy Characteristics'!I:I,MATCH($C1928,'Policy Characteristics'!$C:$C,0))),"",INDEX('Policy Characteristics'!I:I,MATCH($C1928,'Policy Characteristics'!$C:$C,0)))</f>
        <v>% reduction in cost</v>
      </c>
      <c r="P1928" s="354"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354" t="str">
        <f>IF(ISBLANK(INDEX('Policy Characteristics'!K:K,MATCH($C1928,'Policy Characteristics'!$C:$C,0))),"",INDEX('Policy Characteristics'!K:K,MATCH($C1928,'Policy Characteristics'!$C:$C,0)))</f>
        <v>architectural-design.html#rnd</v>
      </c>
      <c r="R1928" s="354" t="str">
        <f>IF(ISBLANK(INDEX('Policy Characteristics'!L:L,MATCH($C1928,'Policy Characteristics'!$C:$C,0))),"",INDEX('Policy Characteristics'!L:L,MATCH($C1928,'Policy Characteristics'!$C:$C,0)))</f>
        <v>research-and-development.html</v>
      </c>
    </row>
    <row r="1929" spans="1:18" ht="19.899999999999999" customHeight="1">
      <c r="A1929" s="354" t="str">
        <f>IF(ISBLANK(INDEX('Policy Characteristics'!A:A,MATCH($C1929,'Policy Characteristics'!$C:$C,0))),"",INDEX('Policy Characteristics'!A:A,MATCH($C1929,'Policy Characteristics'!$C:$C,0)))</f>
        <v>Research and Development</v>
      </c>
      <c r="B1929" s="366" t="str">
        <f>IF(ISBLANK(INDEX('Policy Characteristics'!B:B,MATCH($C1929,'Policy Characteristics'!$C:$C,0))),"",INDEX('Policy Characteristics'!B:B,MATCH($C1929,'Policy Characteristics'!$C:$C,0)))</f>
        <v>Capital Cost Reduction</v>
      </c>
      <c r="C1929" s="354" t="str">
        <f t="shared" si="75"/>
        <v>RnD Transportation Capital Cost Perc Reduction</v>
      </c>
      <c r="D1929" s="253" t="s">
        <v>704</v>
      </c>
      <c r="E1929" s="253"/>
      <c r="F1929" s="253" t="s">
        <v>1022</v>
      </c>
      <c r="G1929" s="253"/>
      <c r="H1929" s="18">
        <v>523</v>
      </c>
      <c r="I1929" s="367" t="s">
        <v>670</v>
      </c>
      <c r="J1929" s="368" t="str">
        <f>IF(ISBLANK(INDEX('Policy Characteristics'!D:D,MATCH($C1929,'Policy Characteristics'!$C:$C,0))),"",INDEX('Policy Characteristics'!D:D,MATCH($C1929,'Policy Characteristics'!$C:$C,0)))</f>
        <v>R&amp;D Capital Cost Reductions</v>
      </c>
      <c r="K1929" s="354" t="str">
        <f>IF(ISBLANK(INDEX('Policy Characteristics'!E:E,MATCH($C1929,'Policy Characteristics'!$C:$C,0))),"",INDEX('Policy Characteristics'!E:E,MATCH($C1929,'Policy Characteristics'!$C:$C,0)))</f>
        <v>RnD transportation capital cost reduction</v>
      </c>
      <c r="L1929" s="222">
        <f>IF(ISBLANK(INDEX('Policy Characteristics'!F:F,MATCH($C1929,'Policy Characteristics'!$C:$C,0))),"",INDEX('Policy Characteristics'!F:F,MATCH($C1929,'Policy Characteristics'!$C:$C,0)))</f>
        <v>0</v>
      </c>
      <c r="M1929" s="222">
        <f>IF(ISBLANK(INDEX('Policy Characteristics'!G:G,MATCH($C1929,'Policy Characteristics'!$C:$C,0))),"",INDEX('Policy Characteristics'!G:G,MATCH($C1929,'Policy Characteristics'!$C:$C,0)))</f>
        <v>0.4</v>
      </c>
      <c r="N1929" s="222">
        <f>IF(ISBLANK(INDEX('Policy Characteristics'!H:H,MATCH($C1929,'Policy Characteristics'!$C:$C,0))),"",INDEX('Policy Characteristics'!H:H,MATCH($C1929,'Policy Characteristics'!$C:$C,0)))</f>
        <v>0.01</v>
      </c>
      <c r="O1929" s="354" t="str">
        <f>IF(ISBLANK(INDEX('Policy Characteristics'!I:I,MATCH($C1929,'Policy Characteristics'!$C:$C,0))),"",INDEX('Policy Characteristics'!I:I,MATCH($C1929,'Policy Characteristics'!$C:$C,0)))</f>
        <v>% reduction in cost</v>
      </c>
      <c r="P1929" s="354"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354" t="str">
        <f>IF(ISBLANK(INDEX('Policy Characteristics'!K:K,MATCH($C1929,'Policy Characteristics'!$C:$C,0))),"",INDEX('Policy Characteristics'!K:K,MATCH($C1929,'Policy Characteristics'!$C:$C,0)))</f>
        <v>architectural-design.html#rnd</v>
      </c>
      <c r="R1929" s="354" t="str">
        <f>IF(ISBLANK(INDEX('Policy Characteristics'!L:L,MATCH($C1929,'Policy Characteristics'!$C:$C,0))),"",INDEX('Policy Characteristics'!L:L,MATCH($C1929,'Policy Characteristics'!$C:$C,0)))</f>
        <v>research-and-development.html</v>
      </c>
    </row>
    <row r="1930" spans="1:18" s="345" customFormat="1" ht="19.899999999999999" customHeight="1">
      <c r="A1930" s="354" t="str">
        <f>IF(ISBLANK(INDEX('Policy Characteristics'!A:A,MATCH($C1930,'Policy Characteristics'!$C:$C,0))),"",INDEX('Policy Characteristics'!A:A,MATCH($C1930,'Policy Characteristics'!$C:$C,0)))</f>
        <v>Carbon Removal</v>
      </c>
      <c r="B1930" s="366" t="str">
        <f>IF(ISBLANK(INDEX('Policy Characteristics'!B:B,MATCH($C1930,'Policy Characteristics'!$C:$C,0))),"",INDEX('Policy Characteristics'!B:B,MATCH($C1930,'Policy Characteristics'!$C:$C,0)))</f>
        <v>Direct Air Capture</v>
      </c>
      <c r="C1930" s="345" t="s">
        <v>592</v>
      </c>
      <c r="D1930" s="348"/>
      <c r="E1930" s="348"/>
      <c r="F1930" s="348"/>
      <c r="G1930" s="348"/>
      <c r="H1930" s="241">
        <v>525</v>
      </c>
      <c r="I1930" s="369" t="s">
        <v>670</v>
      </c>
      <c r="J1930" s="368" t="str">
        <f>IF(ISBLANK(INDEX('Policy Characteristics'!D:D,MATCH($C1930,'Policy Characteristics'!$C:$C,0))),"",INDEX('Policy Characteristics'!D:D,MATCH($C1930,'Policy Characteristics'!$C:$C,0)))</f>
        <v>Carbon Dioxide Removal</v>
      </c>
      <c r="K1930" s="354" t="str">
        <f>IF(ISBLANK(INDEX('Policy Characteristics'!E:E,MATCH($C1930,'Policy Characteristics'!$C:$C,0))),"",INDEX('Policy Characteristics'!E:E,MATCH($C1930,'Policy Characteristics'!$C:$C,0)))</f>
        <v>geoeng direct air capture</v>
      </c>
      <c r="L1930" s="222">
        <f>IF(ISBLANK(INDEX('Policy Characteristics'!F:F,MATCH($C1930,'Policy Characteristics'!$C:$C,0))),"",INDEX('Policy Characteristics'!F:F,MATCH($C1930,'Policy Characteristics'!$C:$C,0)))</f>
        <v>0</v>
      </c>
      <c r="M1930" s="222">
        <f>IF(ISBLANK(INDEX('Policy Characteristics'!G:G,MATCH($C1930,'Policy Characteristics'!$C:$C,0))),"",INDEX('Policy Characteristics'!G:G,MATCH($C1930,'Policy Characteristics'!$C:$C,0)))</f>
        <v>1</v>
      </c>
      <c r="N1930" s="222">
        <f>IF(ISBLANK(INDEX('Policy Characteristics'!H:H,MATCH($C1930,'Policy Characteristics'!$C:$C,0))),"",INDEX('Policy Characteristics'!H:H,MATCH($C1930,'Policy Characteristics'!$C:$C,0)))</f>
        <v>0.01</v>
      </c>
      <c r="O1930" s="354" t="str">
        <f>IF(ISBLANK(INDEX('Policy Characteristics'!I:I,MATCH($C1930,'Policy Characteristics'!$C:$C,0))),"",INDEX('Policy Characteristics'!I:I,MATCH($C1930,'Policy Characteristics'!$C:$C,0)))</f>
        <v>% of potential achieved</v>
      </c>
      <c r="P1930" s="354" t="str">
        <f>IF(ISBLANK(INDEX('Policy Characteristics'!J:J,MATCH($C1930,'Policy Characteristics'!$C:$C,0))),"",INDEX('Policy Characteristics'!J:J,MATCH($C1930,'Policy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v>
      </c>
      <c r="Q1930" s="354" t="str">
        <f>IF(ISBLANK(INDEX('Policy Characteristics'!K:K,MATCH($C1930,'Policy Characteristics'!$C:$C,0))),"",INDEX('Policy Characteristics'!K:K,MATCH($C1930,'Policy Characteristics'!$C:$C,0)))</f>
        <v>direct-air-capture.html#dac</v>
      </c>
      <c r="R1930" s="354" t="str">
        <f>IF(ISBLANK(INDEX('Policy Characteristics'!L:L,MATCH($C1930,'Policy Characteristics'!$C:$C,0))),"",INDEX('Policy Characteristics'!L:L,MATCH($C1930,'Policy Characteristics'!$C:$C,0)))</f>
        <v>direct-air-capture.html</v>
      </c>
    </row>
    <row r="1931" spans="1:18" s="345" customFormat="1" ht="19.899999999999999" customHeight="1">
      <c r="A1931" s="354" t="str">
        <f>IF(ISBLANK(INDEX('Policy Characteristics'!A:A,MATCH($C1931,'Policy Characteristics'!$C:$C,0))),"",INDEX('Policy Characteristics'!A:A,MATCH($C1931,'Policy Characteristics'!$C:$C,0)))</f>
        <v>Carbon Removal</v>
      </c>
      <c r="B1931" s="366" t="str">
        <f>IF(ISBLANK(INDEX('Policy Characteristics'!B:B,MATCH($C1931,'Policy Characteristics'!$C:$C,0))),"",INDEX('Policy Characteristics'!B:B,MATCH($C1931,'Policy Characteristics'!$C:$C,0)))</f>
        <v>Enhanced Rock Weathering</v>
      </c>
      <c r="C1931" s="345" t="s">
        <v>599</v>
      </c>
      <c r="D1931" s="348"/>
      <c r="E1931" s="348"/>
      <c r="F1931" s="348"/>
      <c r="G1931" s="348"/>
      <c r="H1931" s="241">
        <v>2313</v>
      </c>
      <c r="I1931" s="369" t="s">
        <v>670</v>
      </c>
      <c r="J1931" s="368" t="str">
        <f>IF(ISBLANK(INDEX('Policy Characteristics'!D:D,MATCH($C1931,'Policy Characteristics'!$C:$C,0))),"",INDEX('Policy Characteristics'!D:D,MATCH($C1931,'Policy Characteristics'!$C:$C,0)))</f>
        <v>Carbon Dioxide Removal</v>
      </c>
      <c r="K1931" s="354" t="str">
        <f>IF(ISBLANK(INDEX('Policy Characteristics'!E:E,MATCH($C1931,'Policy Characteristics'!$C:$C,0))),"",INDEX('Policy Characteristics'!E:E,MATCH($C1931,'Policy Characteristics'!$C:$C,0)))</f>
        <v>geoeng enhanced rock weathering</v>
      </c>
      <c r="L1931" s="222">
        <f>IF(ISBLANK(INDEX('Policy Characteristics'!F:F,MATCH($C1931,'Policy Characteristics'!$C:$C,0))),"",INDEX('Policy Characteristics'!F:F,MATCH($C1931,'Policy Characteristics'!$C:$C,0)))</f>
        <v>0</v>
      </c>
      <c r="M1931" s="222">
        <f>IF(ISBLANK(INDEX('Policy Characteristics'!G:G,MATCH($C1931,'Policy Characteristics'!$C:$C,0))),"",INDEX('Policy Characteristics'!G:G,MATCH($C1931,'Policy Characteristics'!$C:$C,0)))</f>
        <v>1</v>
      </c>
      <c r="N1931" s="222">
        <f>IF(ISBLANK(INDEX('Policy Characteristics'!H:H,MATCH($C1931,'Policy Characteristics'!$C:$C,0))),"",INDEX('Policy Characteristics'!H:H,MATCH($C1931,'Policy Characteristics'!$C:$C,0)))</f>
        <v>0.01</v>
      </c>
      <c r="O1931" s="354" t="str">
        <f>IF(ISBLANK(INDEX('Policy Characteristics'!I:I,MATCH($C1931,'Policy Characteristics'!$C:$C,0))),"",INDEX('Policy Characteristics'!I:I,MATCH($C1931,'Policy Characteristics'!$C:$C,0)))</f>
        <v>% of potential achieved</v>
      </c>
      <c r="P1931" s="354" t="str">
        <f>IF(ISBLANK(INDEX('Policy Characteristics'!J:J,MATCH($C1931,'Policy Characteristics'!$C:$C,0))),"",INDEX('Policy Characteristics'!J:J,MATCH($C1931,'Policy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931" s="354" t="str">
        <f>IF(ISBLANK(INDEX('Policy Characteristics'!K:K,MATCH($C1931,'Policy Characteristics'!$C:$C,0))),"",INDEX('Policy Characteristics'!K:K,MATCH($C1931,'Policy Characteristics'!$C:$C,0)))</f>
        <v/>
      </c>
      <c r="R1931" s="354" t="str">
        <f>IF(ISBLANK(INDEX('Policy Characteristics'!L:L,MATCH($C1931,'Policy Characteristics'!$C:$C,0))),"",INDEX('Policy Characteristics'!L:L,MATCH($C1931,'Policy Characteristics'!$C:$C,0)))</f>
        <v/>
      </c>
    </row>
    <row r="1932" spans="1:18" ht="19.899999999999999" customHeight="1">
      <c r="A1932" s="354" t="str">
        <f>IF(ISBLANK(INDEX('Policy Characteristics'!A:A,MATCH($C1932,'Policy Characteristics'!$C:$C,0))),"",INDEX('Policy Characteristics'!A:A,MATCH($C1932,'Policy Characteristics'!$C:$C,0)))</f>
        <v>Research and Development</v>
      </c>
      <c r="B1932" s="366" t="str">
        <f>IF(ISBLANK(INDEX('Policy Characteristics'!B:B,MATCH($C1932,'Policy Characteristics'!$C:$C,0))),"",INDEX('Policy Characteristics'!B:B,MATCH($C1932,'Policy Characteristics'!$C:$C,0)))</f>
        <v>Fuel Use Reduction</v>
      </c>
      <c r="C1932" t="s">
        <v>604</v>
      </c>
      <c r="D1932" s="253" t="s">
        <v>718</v>
      </c>
      <c r="E1932" s="253"/>
      <c r="F1932" s="253" t="s">
        <v>961</v>
      </c>
      <c r="G1932" s="253"/>
      <c r="H1932" s="18">
        <v>114</v>
      </c>
      <c r="I1932" s="367" t="s">
        <v>670</v>
      </c>
      <c r="J1932" s="368" t="str">
        <f>IF(ISBLANK(INDEX('Policy Characteristics'!D:D,MATCH($C1932,'Policy Characteristics'!$C:$C,0))),"",INDEX('Policy Characteristics'!D:D,MATCH($C1932,'Policy Characteristics'!$C:$C,0)))</f>
        <v>R&amp;D Fuel Use Reductions</v>
      </c>
      <c r="K1932" s="354" t="str">
        <f>IF(ISBLANK(INDEX('Policy Characteristics'!E:E,MATCH($C1932,'Policy Characteristics'!$C:$C,0))),"",INDEX('Policy Characteristics'!E:E,MATCH($C1932,'Policy Characteristics'!$C:$C,0)))</f>
        <v>RnD building fuel use reduction</v>
      </c>
      <c r="L1932" s="222">
        <f>IF(ISBLANK(INDEX('Policy Characteristics'!F:F,MATCH($C1932,'Policy Characteristics'!$C:$C,0))),"",INDEX('Policy Characteristics'!F:F,MATCH($C1932,'Policy Characteristics'!$C:$C,0)))</f>
        <v>0</v>
      </c>
      <c r="M1932" s="222">
        <f>IF(ISBLANK(INDEX('Policy Characteristics'!G:G,MATCH($C1932,'Policy Characteristics'!$C:$C,0))),"",INDEX('Policy Characteristics'!G:G,MATCH($C1932,'Policy Characteristics'!$C:$C,0)))</f>
        <v>0.4</v>
      </c>
      <c r="N1932" s="222">
        <f>IF(ISBLANK(INDEX('Policy Characteristics'!H:H,MATCH($C1932,'Policy Characteristics'!$C:$C,0))),"",INDEX('Policy Characteristics'!H:H,MATCH($C1932,'Policy Characteristics'!$C:$C,0)))</f>
        <v>0.01</v>
      </c>
      <c r="O1932" s="354" t="str">
        <f>IF(ISBLANK(INDEX('Policy Characteristics'!I:I,MATCH($C1932,'Policy Characteristics'!$C:$C,0))),"",INDEX('Policy Characteristics'!I:I,MATCH($C1932,'Policy Characteristics'!$C:$C,0)))</f>
        <v>% reduction in fuel use</v>
      </c>
      <c r="P1932" s="354" t="str">
        <f>IF(ISBLANK(INDEX('Policy Characteristics'!J:J,MATCH($C1932,'Policy Characteristics'!$C:$C,0))),"",INDEX('Policy Characteristics'!J:J,MATCH($C1932,'Policy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354" t="str">
        <f>IF(ISBLANK(INDEX('Policy Characteristics'!K:K,MATCH($C1932,'Policy Characteristics'!$C:$C,0))),"",INDEX('Policy Characteristics'!K:K,MATCH($C1932,'Policy Characteristics'!$C:$C,0)))</f>
        <v>architectural-design.html#rnd</v>
      </c>
      <c r="R1932" s="354" t="str">
        <f>IF(ISBLANK(INDEX('Policy Characteristics'!L:L,MATCH($C1932,'Policy Characteristics'!$C:$C,0))),"",INDEX('Policy Characteristics'!L:L,MATCH($C1932,'Policy Characteristics'!$C:$C,0)))</f>
        <v>research-and-development.html</v>
      </c>
    </row>
    <row r="1933" spans="1:18" ht="19.899999999999999" customHeight="1">
      <c r="A1933" s="354" t="str">
        <f>IF(ISBLANK(INDEX('Policy Characteristics'!A:A,MATCH($C1933,'Policy Characteristics'!$C:$C,0))),"",INDEX('Policy Characteristics'!A:A,MATCH($C1933,'Policy Characteristics'!$C:$C,0)))</f>
        <v>Research and Development</v>
      </c>
      <c r="B1933" s="366" t="str">
        <f>IF(ISBLANK(INDEX('Policy Characteristics'!B:B,MATCH($C1933,'Policy Characteristics'!$C:$C,0))),"",INDEX('Policy Characteristics'!B:B,MATCH($C1933,'Policy Characteristics'!$C:$C,0)))</f>
        <v>Fuel Use Reduction</v>
      </c>
      <c r="C1933" s="354" t="str">
        <f t="shared" ref="C1933:C1937" si="76">C$1932</f>
        <v>RnD Building Fuel Use Perc Reduction</v>
      </c>
      <c r="D1933" s="253" t="s">
        <v>722</v>
      </c>
      <c r="E1933" s="253"/>
      <c r="F1933" s="253" t="s">
        <v>962</v>
      </c>
      <c r="G1933" s="253"/>
      <c r="H1933" s="18">
        <v>115</v>
      </c>
      <c r="I1933" s="367" t="s">
        <v>670</v>
      </c>
      <c r="J1933" s="368" t="str">
        <f>IF(ISBLANK(INDEX('Policy Characteristics'!D:D,MATCH($C1933,'Policy Characteristics'!$C:$C,0))),"",INDEX('Policy Characteristics'!D:D,MATCH($C1933,'Policy Characteristics'!$C:$C,0)))</f>
        <v>R&amp;D Fuel Use Reductions</v>
      </c>
      <c r="K1933" s="354" t="str">
        <f>IF(ISBLANK(INDEX('Policy Characteristics'!E:E,MATCH($C1933,'Policy Characteristics'!$C:$C,0))),"",INDEX('Policy Characteristics'!E:E,MATCH($C1933,'Policy Characteristics'!$C:$C,0)))</f>
        <v>RnD building fuel use reduction</v>
      </c>
      <c r="L1933" s="222">
        <f>IF(ISBLANK(INDEX('Policy Characteristics'!F:F,MATCH($C1933,'Policy Characteristics'!$C:$C,0))),"",INDEX('Policy Characteristics'!F:F,MATCH($C1933,'Policy Characteristics'!$C:$C,0)))</f>
        <v>0</v>
      </c>
      <c r="M1933" s="222">
        <f>IF(ISBLANK(INDEX('Policy Characteristics'!G:G,MATCH($C1933,'Policy Characteristics'!$C:$C,0))),"",INDEX('Policy Characteristics'!G:G,MATCH($C1933,'Policy Characteristics'!$C:$C,0)))</f>
        <v>0.4</v>
      </c>
      <c r="N1933" s="222">
        <f>IF(ISBLANK(INDEX('Policy Characteristics'!H:H,MATCH($C1933,'Policy Characteristics'!$C:$C,0))),"",INDEX('Policy Characteristics'!H:H,MATCH($C1933,'Policy Characteristics'!$C:$C,0)))</f>
        <v>0.01</v>
      </c>
      <c r="O1933" s="354" t="str">
        <f>IF(ISBLANK(INDEX('Policy Characteristics'!I:I,MATCH($C1933,'Policy Characteristics'!$C:$C,0))),"",INDEX('Policy Characteristics'!I:I,MATCH($C1933,'Policy Characteristics'!$C:$C,0)))</f>
        <v>% reduction in fuel use</v>
      </c>
      <c r="P1933" s="354"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354" t="str">
        <f>IF(ISBLANK(INDEX('Policy Characteristics'!K:K,MATCH($C1933,'Policy Characteristics'!$C:$C,0))),"",INDEX('Policy Characteristics'!K:K,MATCH($C1933,'Policy Characteristics'!$C:$C,0)))</f>
        <v>architectural-design.html#rnd</v>
      </c>
      <c r="R1933" s="354" t="str">
        <f>IF(ISBLANK(INDEX('Policy Characteristics'!L:L,MATCH($C1933,'Policy Characteristics'!$C:$C,0))),"",INDEX('Policy Characteristics'!L:L,MATCH($C1933,'Policy Characteristics'!$C:$C,0)))</f>
        <v>research-and-development.html</v>
      </c>
    </row>
    <row r="1934" spans="1:18" ht="19.899999999999999" customHeight="1">
      <c r="A1934" s="354" t="str">
        <f>IF(ISBLANK(INDEX('Policy Characteristics'!A:A,MATCH($C1934,'Policy Characteristics'!$C:$C,0))),"",INDEX('Policy Characteristics'!A:A,MATCH($C1934,'Policy Characteristics'!$C:$C,0)))</f>
        <v>Research and Development</v>
      </c>
      <c r="B1934" s="366" t="str">
        <f>IF(ISBLANK(INDEX('Policy Characteristics'!B:B,MATCH($C1934,'Policy Characteristics'!$C:$C,0))),"",INDEX('Policy Characteristics'!B:B,MATCH($C1934,'Policy Characteristics'!$C:$C,0)))</f>
        <v>Fuel Use Reduction</v>
      </c>
      <c r="C1934" s="354" t="str">
        <f t="shared" si="76"/>
        <v>RnD Building Fuel Use Perc Reduction</v>
      </c>
      <c r="D1934" s="253" t="s">
        <v>734</v>
      </c>
      <c r="E1934" s="253"/>
      <c r="F1934" s="253" t="s">
        <v>963</v>
      </c>
      <c r="G1934" s="253"/>
      <c r="H1934" s="18">
        <v>750</v>
      </c>
      <c r="I1934" s="367" t="s">
        <v>680</v>
      </c>
      <c r="J1934" s="368" t="str">
        <f>IF(ISBLANK(INDEX('Policy Characteristics'!D:D,MATCH($C1934,'Policy Characteristics'!$C:$C,0))),"",INDEX('Policy Characteristics'!D:D,MATCH($C1934,'Policy Characteristics'!$C:$C,0)))</f>
        <v>R&amp;D Fuel Use Reductions</v>
      </c>
      <c r="K1934" s="354" t="str">
        <f>IF(ISBLANK(INDEX('Policy Characteristics'!E:E,MATCH($C1934,'Policy Characteristics'!$C:$C,0))),"",INDEX('Policy Characteristics'!E:E,MATCH($C1934,'Policy Characteristics'!$C:$C,0)))</f>
        <v>RnD building fuel use reduction</v>
      </c>
      <c r="L1934" s="222">
        <f>IF(ISBLANK(INDEX('Policy Characteristics'!F:F,MATCH($C1934,'Policy Characteristics'!$C:$C,0))),"",INDEX('Policy Characteristics'!F:F,MATCH($C1934,'Policy Characteristics'!$C:$C,0)))</f>
        <v>0</v>
      </c>
      <c r="M1934" s="222">
        <f>IF(ISBLANK(INDEX('Policy Characteristics'!G:G,MATCH($C1934,'Policy Characteristics'!$C:$C,0))),"",INDEX('Policy Characteristics'!G:G,MATCH($C1934,'Policy Characteristics'!$C:$C,0)))</f>
        <v>0.4</v>
      </c>
      <c r="N1934" s="222">
        <f>IF(ISBLANK(INDEX('Policy Characteristics'!H:H,MATCH($C1934,'Policy Characteristics'!$C:$C,0))),"",INDEX('Policy Characteristics'!H:H,MATCH($C1934,'Policy Characteristics'!$C:$C,0)))</f>
        <v>0.01</v>
      </c>
      <c r="O1934" s="354" t="str">
        <f>IF(ISBLANK(INDEX('Policy Characteristics'!I:I,MATCH($C1934,'Policy Characteristics'!$C:$C,0))),"",INDEX('Policy Characteristics'!I:I,MATCH($C1934,'Policy Characteristics'!$C:$C,0)))</f>
        <v>% reduction in fuel use</v>
      </c>
      <c r="P1934" s="354"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354" t="str">
        <f>IF(ISBLANK(INDEX('Policy Characteristics'!K:K,MATCH($C1934,'Policy Characteristics'!$C:$C,0))),"",INDEX('Policy Characteristics'!K:K,MATCH($C1934,'Policy Characteristics'!$C:$C,0)))</f>
        <v>architectural-design.html#rnd</v>
      </c>
      <c r="R1934" s="354" t="str">
        <f>IF(ISBLANK(INDEX('Policy Characteristics'!L:L,MATCH($C1934,'Policy Characteristics'!$C:$C,0))),"",INDEX('Policy Characteristics'!L:L,MATCH($C1934,'Policy Characteristics'!$C:$C,0)))</f>
        <v>research-and-development.html</v>
      </c>
    </row>
    <row r="1935" spans="1:18" ht="19.899999999999999" customHeight="1">
      <c r="A1935" s="354" t="str">
        <f>IF(ISBLANK(INDEX('Policy Characteristics'!A:A,MATCH($C1935,'Policy Characteristics'!$C:$C,0))),"",INDEX('Policy Characteristics'!A:A,MATCH($C1935,'Policy Characteristics'!$C:$C,0)))</f>
        <v>Research and Development</v>
      </c>
      <c r="B1935" s="366" t="str">
        <f>IF(ISBLANK(INDEX('Policy Characteristics'!B:B,MATCH($C1935,'Policy Characteristics'!$C:$C,0))),"",INDEX('Policy Characteristics'!B:B,MATCH($C1935,'Policy Characteristics'!$C:$C,0)))</f>
        <v>Fuel Use Reduction</v>
      </c>
      <c r="C1935" s="354" t="str">
        <f t="shared" si="76"/>
        <v>RnD Building Fuel Use Perc Reduction</v>
      </c>
      <c r="D1935" s="253" t="s">
        <v>724</v>
      </c>
      <c r="E1935" s="253"/>
      <c r="F1935" s="253" t="s">
        <v>964</v>
      </c>
      <c r="G1935" s="253"/>
      <c r="H1935" s="18">
        <v>117</v>
      </c>
      <c r="I1935" s="367" t="s">
        <v>670</v>
      </c>
      <c r="J1935" s="368" t="str">
        <f>IF(ISBLANK(INDEX('Policy Characteristics'!D:D,MATCH($C1935,'Policy Characteristics'!$C:$C,0))),"",INDEX('Policy Characteristics'!D:D,MATCH($C1935,'Policy Characteristics'!$C:$C,0)))</f>
        <v>R&amp;D Fuel Use Reductions</v>
      </c>
      <c r="K1935" s="354" t="str">
        <f>IF(ISBLANK(INDEX('Policy Characteristics'!E:E,MATCH($C1935,'Policy Characteristics'!$C:$C,0))),"",INDEX('Policy Characteristics'!E:E,MATCH($C1935,'Policy Characteristics'!$C:$C,0)))</f>
        <v>RnD building fuel use reduction</v>
      </c>
      <c r="L1935" s="222">
        <f>IF(ISBLANK(INDEX('Policy Characteristics'!F:F,MATCH($C1935,'Policy Characteristics'!$C:$C,0))),"",INDEX('Policy Characteristics'!F:F,MATCH($C1935,'Policy Characteristics'!$C:$C,0)))</f>
        <v>0</v>
      </c>
      <c r="M1935" s="222">
        <f>IF(ISBLANK(INDEX('Policy Characteristics'!G:G,MATCH($C1935,'Policy Characteristics'!$C:$C,0))),"",INDEX('Policy Characteristics'!G:G,MATCH($C1935,'Policy Characteristics'!$C:$C,0)))</f>
        <v>0.4</v>
      </c>
      <c r="N1935" s="222">
        <f>IF(ISBLANK(INDEX('Policy Characteristics'!H:H,MATCH($C1935,'Policy Characteristics'!$C:$C,0))),"",INDEX('Policy Characteristics'!H:H,MATCH($C1935,'Policy Characteristics'!$C:$C,0)))</f>
        <v>0.01</v>
      </c>
      <c r="O1935" s="354" t="str">
        <f>IF(ISBLANK(INDEX('Policy Characteristics'!I:I,MATCH($C1935,'Policy Characteristics'!$C:$C,0))),"",INDEX('Policy Characteristics'!I:I,MATCH($C1935,'Policy Characteristics'!$C:$C,0)))</f>
        <v>% reduction in fuel use</v>
      </c>
      <c r="P1935" s="354"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354" t="str">
        <f>IF(ISBLANK(INDEX('Policy Characteristics'!K:K,MATCH($C1935,'Policy Characteristics'!$C:$C,0))),"",INDEX('Policy Characteristics'!K:K,MATCH($C1935,'Policy Characteristics'!$C:$C,0)))</f>
        <v>architectural-design.html#rnd</v>
      </c>
      <c r="R1935" s="354" t="str">
        <f>IF(ISBLANK(INDEX('Policy Characteristics'!L:L,MATCH($C1935,'Policy Characteristics'!$C:$C,0))),"",INDEX('Policy Characteristics'!L:L,MATCH($C1935,'Policy Characteristics'!$C:$C,0)))</f>
        <v>research-and-development.html</v>
      </c>
    </row>
    <row r="1936" spans="1:18" ht="19.899999999999999" customHeight="1">
      <c r="A1936" s="354" t="str">
        <f>IF(ISBLANK(INDEX('Policy Characteristics'!A:A,MATCH($C1936,'Policy Characteristics'!$C:$C,0))),"",INDEX('Policy Characteristics'!A:A,MATCH($C1936,'Policy Characteristics'!$C:$C,0)))</f>
        <v>Research and Development</v>
      </c>
      <c r="B1936" s="366" t="str">
        <f>IF(ISBLANK(INDEX('Policy Characteristics'!B:B,MATCH($C1936,'Policy Characteristics'!$C:$C,0))),"",INDEX('Policy Characteristics'!B:B,MATCH($C1936,'Policy Characteristics'!$C:$C,0)))</f>
        <v>Fuel Use Reduction</v>
      </c>
      <c r="C1936" s="354" t="str">
        <f t="shared" si="76"/>
        <v>RnD Building Fuel Use Perc Reduction</v>
      </c>
      <c r="D1936" s="253" t="s">
        <v>726</v>
      </c>
      <c r="E1936" s="253"/>
      <c r="F1936" s="253" t="s">
        <v>965</v>
      </c>
      <c r="G1936" s="253"/>
      <c r="H1936" s="18">
        <v>118</v>
      </c>
      <c r="I1936" s="367" t="s">
        <v>670</v>
      </c>
      <c r="J1936" s="368" t="str">
        <f>IF(ISBLANK(INDEX('Policy Characteristics'!D:D,MATCH($C1936,'Policy Characteristics'!$C:$C,0))),"",INDEX('Policy Characteristics'!D:D,MATCH($C1936,'Policy Characteristics'!$C:$C,0)))</f>
        <v>R&amp;D Fuel Use Reductions</v>
      </c>
      <c r="K1936" s="354" t="str">
        <f>IF(ISBLANK(INDEX('Policy Characteristics'!E:E,MATCH($C1936,'Policy Characteristics'!$C:$C,0))),"",INDEX('Policy Characteristics'!E:E,MATCH($C1936,'Policy Characteristics'!$C:$C,0)))</f>
        <v>RnD building fuel use reduction</v>
      </c>
      <c r="L1936" s="222">
        <f>IF(ISBLANK(INDEX('Policy Characteristics'!F:F,MATCH($C1936,'Policy Characteristics'!$C:$C,0))),"",INDEX('Policy Characteristics'!F:F,MATCH($C1936,'Policy Characteristics'!$C:$C,0)))</f>
        <v>0</v>
      </c>
      <c r="M1936" s="222">
        <f>IF(ISBLANK(INDEX('Policy Characteristics'!G:G,MATCH($C1936,'Policy Characteristics'!$C:$C,0))),"",INDEX('Policy Characteristics'!G:G,MATCH($C1936,'Policy Characteristics'!$C:$C,0)))</f>
        <v>0.4</v>
      </c>
      <c r="N1936" s="222">
        <f>IF(ISBLANK(INDEX('Policy Characteristics'!H:H,MATCH($C1936,'Policy Characteristics'!$C:$C,0))),"",INDEX('Policy Characteristics'!H:H,MATCH($C1936,'Policy Characteristics'!$C:$C,0)))</f>
        <v>0.01</v>
      </c>
      <c r="O1936" s="354" t="str">
        <f>IF(ISBLANK(INDEX('Policy Characteristics'!I:I,MATCH($C1936,'Policy Characteristics'!$C:$C,0))),"",INDEX('Policy Characteristics'!I:I,MATCH($C1936,'Policy Characteristics'!$C:$C,0)))</f>
        <v>% reduction in fuel use</v>
      </c>
      <c r="P1936" s="354"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354" t="str">
        <f>IF(ISBLANK(INDEX('Policy Characteristics'!K:K,MATCH($C1936,'Policy Characteristics'!$C:$C,0))),"",INDEX('Policy Characteristics'!K:K,MATCH($C1936,'Policy Characteristics'!$C:$C,0)))</f>
        <v>architectural-design.html#rnd</v>
      </c>
      <c r="R1936" s="354" t="str">
        <f>IF(ISBLANK(INDEX('Policy Characteristics'!L:L,MATCH($C1936,'Policy Characteristics'!$C:$C,0))),"",INDEX('Policy Characteristics'!L:L,MATCH($C1936,'Policy Characteristics'!$C:$C,0)))</f>
        <v>research-and-development.html</v>
      </c>
    </row>
    <row r="1937" spans="1:18" ht="19.899999999999999" customHeight="1">
      <c r="A1937" s="354" t="str">
        <f>IF(ISBLANK(INDEX('Policy Characteristics'!A:A,MATCH($C1937,'Policy Characteristics'!$C:$C,0))),"",INDEX('Policy Characteristics'!A:A,MATCH($C1937,'Policy Characteristics'!$C:$C,0)))</f>
        <v>Research and Development</v>
      </c>
      <c r="B1937" s="366" t="str">
        <f>IF(ISBLANK(INDEX('Policy Characteristics'!B:B,MATCH($C1937,'Policy Characteristics'!$C:$C,0))),"",INDEX('Policy Characteristics'!B:B,MATCH($C1937,'Policy Characteristics'!$C:$C,0)))</f>
        <v>Fuel Use Reduction</v>
      </c>
      <c r="C1937" s="354" t="str">
        <f t="shared" si="76"/>
        <v>RnD Building Fuel Use Perc Reduction</v>
      </c>
      <c r="D1937" s="253" t="s">
        <v>728</v>
      </c>
      <c r="E1937" s="253"/>
      <c r="F1937" s="253" t="s">
        <v>966</v>
      </c>
      <c r="G1937" s="253"/>
      <c r="H1937" s="18">
        <v>119</v>
      </c>
      <c r="I1937" s="367" t="s">
        <v>670</v>
      </c>
      <c r="J1937" s="368" t="str">
        <f>IF(ISBLANK(INDEX('Policy Characteristics'!D:D,MATCH($C1937,'Policy Characteristics'!$C:$C,0))),"",INDEX('Policy Characteristics'!D:D,MATCH($C1937,'Policy Characteristics'!$C:$C,0)))</f>
        <v>R&amp;D Fuel Use Reductions</v>
      </c>
      <c r="K1937" s="354" t="str">
        <f>IF(ISBLANK(INDEX('Policy Characteristics'!E:E,MATCH($C1937,'Policy Characteristics'!$C:$C,0))),"",INDEX('Policy Characteristics'!E:E,MATCH($C1937,'Policy Characteristics'!$C:$C,0)))</f>
        <v>RnD building fuel use reduction</v>
      </c>
      <c r="L1937" s="222">
        <f>IF(ISBLANK(INDEX('Policy Characteristics'!F:F,MATCH($C1937,'Policy Characteristics'!$C:$C,0))),"",INDEX('Policy Characteristics'!F:F,MATCH($C1937,'Policy Characteristics'!$C:$C,0)))</f>
        <v>0</v>
      </c>
      <c r="M1937" s="222">
        <f>IF(ISBLANK(INDEX('Policy Characteristics'!G:G,MATCH($C1937,'Policy Characteristics'!$C:$C,0))),"",INDEX('Policy Characteristics'!G:G,MATCH($C1937,'Policy Characteristics'!$C:$C,0)))</f>
        <v>0.4</v>
      </c>
      <c r="N1937" s="222">
        <f>IF(ISBLANK(INDEX('Policy Characteristics'!H:H,MATCH($C1937,'Policy Characteristics'!$C:$C,0))),"",INDEX('Policy Characteristics'!H:H,MATCH($C1937,'Policy Characteristics'!$C:$C,0)))</f>
        <v>0.01</v>
      </c>
      <c r="O1937" s="354" t="str">
        <f>IF(ISBLANK(INDEX('Policy Characteristics'!I:I,MATCH($C1937,'Policy Characteristics'!$C:$C,0))),"",INDEX('Policy Characteristics'!I:I,MATCH($C1937,'Policy Characteristics'!$C:$C,0)))</f>
        <v>% reduction in fuel use</v>
      </c>
      <c r="P1937" s="354"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354" t="str">
        <f>IF(ISBLANK(INDEX('Policy Characteristics'!K:K,MATCH($C1937,'Policy Characteristics'!$C:$C,0))),"",INDEX('Policy Characteristics'!K:K,MATCH($C1937,'Policy Characteristics'!$C:$C,0)))</f>
        <v>architectural-design.html#rnd</v>
      </c>
      <c r="R1937" s="354" t="str">
        <f>IF(ISBLANK(INDEX('Policy Characteristics'!L:L,MATCH($C1937,'Policy Characteristics'!$C:$C,0))),"",INDEX('Policy Characteristics'!L:L,MATCH($C1937,'Policy Characteristics'!$C:$C,0)))</f>
        <v>research-and-development.html</v>
      </c>
    </row>
    <row r="1938" spans="1:18" ht="19.899999999999999" customHeight="1">
      <c r="A1938" s="354" t="str">
        <f>IF(ISBLANK(INDEX('Policy Characteristics'!A:A,MATCH($C1938,'Policy Characteristics'!$C:$C,0))),"",INDEX('Policy Characteristics'!A:A,MATCH($C1938,'Policy Characteristics'!$C:$C,0)))</f>
        <v>Research and Development</v>
      </c>
      <c r="B1938" s="366" t="str">
        <f>IF(ISBLANK(INDEX('Policy Characteristics'!B:B,MATCH($C1938,'Policy Characteristics'!$C:$C,0))),"",INDEX('Policy Characteristics'!B:B,MATCH($C1938,'Policy Characteristics'!$C:$C,0)))</f>
        <v>Fuel Use Reduction</v>
      </c>
      <c r="C1938" t="s">
        <v>609</v>
      </c>
      <c r="D1938" s="253"/>
      <c r="E1938" s="253"/>
      <c r="F1938" s="253" t="s">
        <v>347</v>
      </c>
      <c r="G1938" s="253"/>
      <c r="H1938" s="18">
        <v>120</v>
      </c>
      <c r="I1938" s="367" t="s">
        <v>670</v>
      </c>
      <c r="J1938" s="368" t="str">
        <f>IF(ISBLANK(INDEX('Policy Characteristics'!D:D,MATCH($C1938,'Policy Characteristics'!$C:$C,0))),"",INDEX('Policy Characteristics'!D:D,MATCH($C1938,'Policy Characteristics'!$C:$C,0)))</f>
        <v>R&amp;D Fuel Use Reductions</v>
      </c>
      <c r="K1938" s="354" t="str">
        <f>IF(ISBLANK(INDEX('Policy Characteristics'!E:E,MATCH($C1938,'Policy Characteristics'!$C:$C,0))),"",INDEX('Policy Characteristics'!E:E,MATCH($C1938,'Policy Characteristics'!$C:$C,0)))</f>
        <v>RnD CCS fuel use reduction</v>
      </c>
      <c r="L1938" s="222">
        <f>IF(ISBLANK(INDEX('Policy Characteristics'!F:F,MATCH($C1938,'Policy Characteristics'!$C:$C,0))),"",INDEX('Policy Characteristics'!F:F,MATCH($C1938,'Policy Characteristics'!$C:$C,0)))</f>
        <v>0</v>
      </c>
      <c r="M1938" s="222">
        <f>IF(ISBLANK(INDEX('Policy Characteristics'!G:G,MATCH($C1938,'Policy Characteristics'!$C:$C,0))),"",INDEX('Policy Characteristics'!G:G,MATCH($C1938,'Policy Characteristics'!$C:$C,0)))</f>
        <v>0.4</v>
      </c>
      <c r="N1938" s="222">
        <f>IF(ISBLANK(INDEX('Policy Characteristics'!H:H,MATCH($C1938,'Policy Characteristics'!$C:$C,0))),"",INDEX('Policy Characteristics'!H:H,MATCH($C1938,'Policy Characteristics'!$C:$C,0)))</f>
        <v>0.01</v>
      </c>
      <c r="O1938" s="354" t="str">
        <f>IF(ISBLANK(INDEX('Policy Characteristics'!I:I,MATCH($C1938,'Policy Characteristics'!$C:$C,0))),"",INDEX('Policy Characteristics'!I:I,MATCH($C1938,'Policy Characteristics'!$C:$C,0)))</f>
        <v>% reduction in fuel use</v>
      </c>
      <c r="P1938" s="354"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354" t="str">
        <f>IF(ISBLANK(INDEX('Policy Characteristics'!K:K,MATCH($C1938,'Policy Characteristics'!$C:$C,0))),"",INDEX('Policy Characteristics'!K:K,MATCH($C1938,'Policy Characteristics'!$C:$C,0)))</f>
        <v>architectural-design.html#rnd</v>
      </c>
      <c r="R1938" s="354" t="str">
        <f>IF(ISBLANK(INDEX('Policy Characteristics'!L:L,MATCH($C1938,'Policy Characteristics'!$C:$C,0))),"",INDEX('Policy Characteristics'!L:L,MATCH($C1938,'Policy Characteristics'!$C:$C,0)))</f>
        <v>research-and-development.html</v>
      </c>
    </row>
    <row r="1939" spans="1:18" ht="19.899999999999999" customHeight="1">
      <c r="A1939" s="354" t="str">
        <f>IF(ISBLANK(INDEX('Policy Characteristics'!A:A,MATCH($C1939,'Policy Characteristics'!$C:$C,0))),"",INDEX('Policy Characteristics'!A:A,MATCH($C1939,'Policy Characteristics'!$C:$C,0)))</f>
        <v>Research and Development</v>
      </c>
      <c r="B1939" s="366" t="str">
        <f>IF(ISBLANK(INDEX('Policy Characteristics'!B:B,MATCH($C1939,'Policy Characteristics'!$C:$C,0))),"",INDEX('Policy Characteristics'!B:B,MATCH($C1939,'Policy Characteristics'!$C:$C,0)))</f>
        <v>Fuel Use Reduction</v>
      </c>
      <c r="C1939" t="s">
        <v>611</v>
      </c>
      <c r="D1939" s="253" t="s">
        <v>736</v>
      </c>
      <c r="E1939" s="253"/>
      <c r="F1939" s="253" t="s">
        <v>967</v>
      </c>
      <c r="G1939" s="253"/>
      <c r="H1939" s="18">
        <v>121</v>
      </c>
      <c r="I1939" s="367" t="s">
        <v>670</v>
      </c>
      <c r="J1939" s="368" t="str">
        <f>IF(ISBLANK(INDEX('Policy Characteristics'!D:D,MATCH($C1939,'Policy Characteristics'!$C:$C,0))),"",INDEX('Policy Characteristics'!D:D,MATCH($C1939,'Policy Characteristics'!$C:$C,0)))</f>
        <v>R&amp;D Fuel Use Reductions</v>
      </c>
      <c r="K1939" s="354" t="str">
        <f>IF(ISBLANK(INDEX('Policy Characteristics'!E:E,MATCH($C1939,'Policy Characteristics'!$C:$C,0))),"",INDEX('Policy Characteristics'!E:E,MATCH($C1939,'Policy Characteristics'!$C:$C,0)))</f>
        <v>RnD electricity fuel use reduction</v>
      </c>
      <c r="L1939" s="222">
        <f>IF(ISBLANK(INDEX('Policy Characteristics'!F:F,MATCH($C1939,'Policy Characteristics'!$C:$C,0))),"",INDEX('Policy Characteristics'!F:F,MATCH($C1939,'Policy Characteristics'!$C:$C,0)))</f>
        <v>0</v>
      </c>
      <c r="M1939" s="222">
        <f>IF(ISBLANK(INDEX('Policy Characteristics'!G:G,MATCH($C1939,'Policy Characteristics'!$C:$C,0))),"",INDEX('Policy Characteristics'!G:G,MATCH($C1939,'Policy Characteristics'!$C:$C,0)))</f>
        <v>0.4</v>
      </c>
      <c r="N1939" s="222">
        <f>IF(ISBLANK(INDEX('Policy Characteristics'!H:H,MATCH($C1939,'Policy Characteristics'!$C:$C,0))),"",INDEX('Policy Characteristics'!H:H,MATCH($C1939,'Policy Characteristics'!$C:$C,0)))</f>
        <v>0.01</v>
      </c>
      <c r="O1939" s="354" t="str">
        <f>IF(ISBLANK(INDEX('Policy Characteristics'!I:I,MATCH($C1939,'Policy Characteristics'!$C:$C,0))),"",INDEX('Policy Characteristics'!I:I,MATCH($C1939,'Policy Characteristics'!$C:$C,0)))</f>
        <v>% reduction in fuel use</v>
      </c>
      <c r="P1939" s="354"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354" t="str">
        <f>IF(ISBLANK(INDEX('Policy Characteristics'!K:K,MATCH($C1939,'Policy Characteristics'!$C:$C,0))),"",INDEX('Policy Characteristics'!K:K,MATCH($C1939,'Policy Characteristics'!$C:$C,0)))</f>
        <v>architectural-design.html#rnd</v>
      </c>
      <c r="R1939" s="354" t="str">
        <f>IF(ISBLANK(INDEX('Policy Characteristics'!L:L,MATCH($C1939,'Policy Characteristics'!$C:$C,0))),"",INDEX('Policy Characteristics'!L:L,MATCH($C1939,'Policy Characteristics'!$C:$C,0)))</f>
        <v>research-and-development.html</v>
      </c>
    </row>
    <row r="1940" spans="1:18" ht="19.899999999999999" customHeight="1">
      <c r="A1940" s="354" t="str">
        <f>IF(ISBLANK(INDEX('Policy Characteristics'!A:A,MATCH($C1940,'Policy Characteristics'!$C:$C,0))),"",INDEX('Policy Characteristics'!A:A,MATCH($C1940,'Policy Characteristics'!$C:$C,0)))</f>
        <v>Research and Development</v>
      </c>
      <c r="B1940" s="366" t="str">
        <f>IF(ISBLANK(INDEX('Policy Characteristics'!B:B,MATCH($C1940,'Policy Characteristics'!$C:$C,0))),"",INDEX('Policy Characteristics'!B:B,MATCH($C1940,'Policy Characteristics'!$C:$C,0)))</f>
        <v>Fuel Use Reduction</v>
      </c>
      <c r="C1940" s="354" t="str">
        <f t="shared" ref="C1940:C1947" si="77">C$1939</f>
        <v>RnD Electricity Fuel Use Perc Reduction</v>
      </c>
      <c r="D1940" s="348" t="s">
        <v>738</v>
      </c>
      <c r="E1940" s="253"/>
      <c r="F1940" s="348" t="s">
        <v>968</v>
      </c>
      <c r="G1940" s="253"/>
      <c r="H1940" s="18">
        <v>122</v>
      </c>
      <c r="I1940" s="367" t="s">
        <v>670</v>
      </c>
      <c r="J1940" s="368" t="str">
        <f>IF(ISBLANK(INDEX('Policy Characteristics'!D:D,MATCH($C1940,'Policy Characteristics'!$C:$C,0))),"",INDEX('Policy Characteristics'!D:D,MATCH($C1940,'Policy Characteristics'!$C:$C,0)))</f>
        <v>R&amp;D Fuel Use Reductions</v>
      </c>
      <c r="K1940" s="354" t="str">
        <f>IF(ISBLANK(INDEX('Policy Characteristics'!E:E,MATCH($C1940,'Policy Characteristics'!$C:$C,0))),"",INDEX('Policy Characteristics'!E:E,MATCH($C1940,'Policy Characteristics'!$C:$C,0)))</f>
        <v>RnD electricity fuel use reduction</v>
      </c>
      <c r="L1940" s="222">
        <f>IF(ISBLANK(INDEX('Policy Characteristics'!F:F,MATCH($C1940,'Policy Characteristics'!$C:$C,0))),"",INDEX('Policy Characteristics'!F:F,MATCH($C1940,'Policy Characteristics'!$C:$C,0)))</f>
        <v>0</v>
      </c>
      <c r="M1940" s="222">
        <f>IF(ISBLANK(INDEX('Policy Characteristics'!G:G,MATCH($C1940,'Policy Characteristics'!$C:$C,0))),"",INDEX('Policy Characteristics'!G:G,MATCH($C1940,'Policy Characteristics'!$C:$C,0)))</f>
        <v>0.4</v>
      </c>
      <c r="N1940" s="222">
        <f>IF(ISBLANK(INDEX('Policy Characteristics'!H:H,MATCH($C1940,'Policy Characteristics'!$C:$C,0))),"",INDEX('Policy Characteristics'!H:H,MATCH($C1940,'Policy Characteristics'!$C:$C,0)))</f>
        <v>0.01</v>
      </c>
      <c r="O1940" s="354" t="str">
        <f>IF(ISBLANK(INDEX('Policy Characteristics'!I:I,MATCH($C1940,'Policy Characteristics'!$C:$C,0))),"",INDEX('Policy Characteristics'!I:I,MATCH($C1940,'Policy Characteristics'!$C:$C,0)))</f>
        <v>% reduction in fuel use</v>
      </c>
      <c r="P1940" s="354"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354" t="str">
        <f>IF(ISBLANK(INDEX('Policy Characteristics'!K:K,MATCH($C1940,'Policy Characteristics'!$C:$C,0))),"",INDEX('Policy Characteristics'!K:K,MATCH($C1940,'Policy Characteristics'!$C:$C,0)))</f>
        <v>architectural-design.html#rnd</v>
      </c>
      <c r="R1940" s="354" t="str">
        <f>IF(ISBLANK(INDEX('Policy Characteristics'!L:L,MATCH($C1940,'Policy Characteristics'!$C:$C,0))),"",INDEX('Policy Characteristics'!L:L,MATCH($C1940,'Policy Characteristics'!$C:$C,0)))</f>
        <v>research-and-development.html</v>
      </c>
    </row>
    <row r="1941" spans="1:18" ht="19.899999999999999" customHeight="1">
      <c r="A1941" s="354" t="str">
        <f>IF(ISBLANK(INDEX('Policy Characteristics'!A:A,MATCH($C1941,'Policy Characteristics'!$C:$C,0))),"",INDEX('Policy Characteristics'!A:A,MATCH($C1941,'Policy Characteristics'!$C:$C,0)))</f>
        <v>Research and Development</v>
      </c>
      <c r="B1941" s="366" t="str">
        <f>IF(ISBLANK(INDEX('Policy Characteristics'!B:B,MATCH($C1941,'Policy Characteristics'!$C:$C,0))),"",INDEX('Policy Characteristics'!B:B,MATCH($C1941,'Policy Characteristics'!$C:$C,0)))</f>
        <v>Fuel Use Reduction</v>
      </c>
      <c r="C1941" s="354" t="str">
        <f t="shared" si="77"/>
        <v>RnD Electricity Fuel Use Perc Reduction</v>
      </c>
      <c r="D1941" s="348" t="s">
        <v>740</v>
      </c>
      <c r="E1941" s="253"/>
      <c r="F1941" s="348" t="s">
        <v>969</v>
      </c>
      <c r="G1941" s="253"/>
      <c r="H1941" s="18">
        <v>123</v>
      </c>
      <c r="I1941" s="367" t="s">
        <v>670</v>
      </c>
      <c r="J1941" s="368" t="str">
        <f>IF(ISBLANK(INDEX('Policy Characteristics'!D:D,MATCH($C1941,'Policy Characteristics'!$C:$C,0))),"",INDEX('Policy Characteristics'!D:D,MATCH($C1941,'Policy Characteristics'!$C:$C,0)))</f>
        <v>R&amp;D Fuel Use Reductions</v>
      </c>
      <c r="K1941" s="354" t="str">
        <f>IF(ISBLANK(INDEX('Policy Characteristics'!E:E,MATCH($C1941,'Policy Characteristics'!$C:$C,0))),"",INDEX('Policy Characteristics'!E:E,MATCH($C1941,'Policy Characteristics'!$C:$C,0)))</f>
        <v>RnD electricity fuel use reduction</v>
      </c>
      <c r="L1941" s="222">
        <f>IF(ISBLANK(INDEX('Policy Characteristics'!F:F,MATCH($C1941,'Policy Characteristics'!$C:$C,0))),"",INDEX('Policy Characteristics'!F:F,MATCH($C1941,'Policy Characteristics'!$C:$C,0)))</f>
        <v>0</v>
      </c>
      <c r="M1941" s="222">
        <f>IF(ISBLANK(INDEX('Policy Characteristics'!G:G,MATCH($C1941,'Policy Characteristics'!$C:$C,0))),"",INDEX('Policy Characteristics'!G:G,MATCH($C1941,'Policy Characteristics'!$C:$C,0)))</f>
        <v>0.4</v>
      </c>
      <c r="N1941" s="222">
        <f>IF(ISBLANK(INDEX('Policy Characteristics'!H:H,MATCH($C1941,'Policy Characteristics'!$C:$C,0))),"",INDEX('Policy Characteristics'!H:H,MATCH($C1941,'Policy Characteristics'!$C:$C,0)))</f>
        <v>0.01</v>
      </c>
      <c r="O1941" s="354" t="str">
        <f>IF(ISBLANK(INDEX('Policy Characteristics'!I:I,MATCH($C1941,'Policy Characteristics'!$C:$C,0))),"",INDEX('Policy Characteristics'!I:I,MATCH($C1941,'Policy Characteristics'!$C:$C,0)))</f>
        <v>% reduction in fuel use</v>
      </c>
      <c r="P1941" s="354"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354" t="str">
        <f>IF(ISBLANK(INDEX('Policy Characteristics'!K:K,MATCH($C1941,'Policy Characteristics'!$C:$C,0))),"",INDEX('Policy Characteristics'!K:K,MATCH($C1941,'Policy Characteristics'!$C:$C,0)))</f>
        <v>architectural-design.html#rnd</v>
      </c>
      <c r="R1941" s="354" t="str">
        <f>IF(ISBLANK(INDEX('Policy Characteristics'!L:L,MATCH($C1941,'Policy Characteristics'!$C:$C,0))),"",INDEX('Policy Characteristics'!L:L,MATCH($C1941,'Policy Characteristics'!$C:$C,0)))</f>
        <v>research-and-development.html</v>
      </c>
    </row>
    <row r="1942" spans="1:18" ht="19.899999999999999" customHeight="1">
      <c r="A1942" s="354" t="str">
        <f>IF(ISBLANK(INDEX('Policy Characteristics'!A:A,MATCH($C1942,'Policy Characteristics'!$C:$C,0))),"",INDEX('Policy Characteristics'!A:A,MATCH($C1942,'Policy Characteristics'!$C:$C,0)))</f>
        <v>Research and Development</v>
      </c>
      <c r="B1942" s="366" t="str">
        <f>IF(ISBLANK(INDEX('Policy Characteristics'!B:B,MATCH($C1942,'Policy Characteristics'!$C:$C,0))),"",INDEX('Policy Characteristics'!B:B,MATCH($C1942,'Policy Characteristics'!$C:$C,0)))</f>
        <v>Fuel Use Reduction</v>
      </c>
      <c r="C1942" s="354" t="str">
        <f t="shared" si="77"/>
        <v>RnD Electricity Fuel Use Perc Reduction</v>
      </c>
      <c r="D1942" s="348" t="s">
        <v>742</v>
      </c>
      <c r="E1942" s="253"/>
      <c r="F1942" s="348" t="s">
        <v>970</v>
      </c>
      <c r="G1942" s="253"/>
      <c r="H1942" s="18">
        <v>751</v>
      </c>
      <c r="I1942" s="367" t="s">
        <v>680</v>
      </c>
      <c r="J1942" s="368" t="str">
        <f>IF(ISBLANK(INDEX('Policy Characteristics'!D:D,MATCH($C1942,'Policy Characteristics'!$C:$C,0))),"",INDEX('Policy Characteristics'!D:D,MATCH($C1942,'Policy Characteristics'!$C:$C,0)))</f>
        <v>R&amp;D Fuel Use Reductions</v>
      </c>
      <c r="K1942" s="354" t="str">
        <f>IF(ISBLANK(INDEX('Policy Characteristics'!E:E,MATCH($C1942,'Policy Characteristics'!$C:$C,0))),"",INDEX('Policy Characteristics'!E:E,MATCH($C1942,'Policy Characteristics'!$C:$C,0)))</f>
        <v>RnD electricity fuel use reduction</v>
      </c>
      <c r="L1942" s="222">
        <f>IF(ISBLANK(INDEX('Policy Characteristics'!F:F,MATCH($C1942,'Policy Characteristics'!$C:$C,0))),"",INDEX('Policy Characteristics'!F:F,MATCH($C1942,'Policy Characteristics'!$C:$C,0)))</f>
        <v>0</v>
      </c>
      <c r="M1942" s="222">
        <f>IF(ISBLANK(INDEX('Policy Characteristics'!G:G,MATCH($C1942,'Policy Characteristics'!$C:$C,0))),"",INDEX('Policy Characteristics'!G:G,MATCH($C1942,'Policy Characteristics'!$C:$C,0)))</f>
        <v>0.4</v>
      </c>
      <c r="N1942" s="222">
        <f>IF(ISBLANK(INDEX('Policy Characteristics'!H:H,MATCH($C1942,'Policy Characteristics'!$C:$C,0))),"",INDEX('Policy Characteristics'!H:H,MATCH($C1942,'Policy Characteristics'!$C:$C,0)))</f>
        <v>0.01</v>
      </c>
      <c r="O1942" s="354" t="str">
        <f>IF(ISBLANK(INDEX('Policy Characteristics'!I:I,MATCH($C1942,'Policy Characteristics'!$C:$C,0))),"",INDEX('Policy Characteristics'!I:I,MATCH($C1942,'Policy Characteristics'!$C:$C,0)))</f>
        <v>% reduction in fuel use</v>
      </c>
      <c r="P1942" s="354"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354" t="str">
        <f>IF(ISBLANK(INDEX('Policy Characteristics'!K:K,MATCH($C1942,'Policy Characteristics'!$C:$C,0))),"",INDEX('Policy Characteristics'!K:K,MATCH($C1942,'Policy Characteristics'!$C:$C,0)))</f>
        <v>architectural-design.html#rnd</v>
      </c>
      <c r="R1942" s="354" t="str">
        <f>IF(ISBLANK(INDEX('Policy Characteristics'!L:L,MATCH($C1942,'Policy Characteristics'!$C:$C,0))),"",INDEX('Policy Characteristics'!L:L,MATCH($C1942,'Policy Characteristics'!$C:$C,0)))</f>
        <v>research-and-development.html</v>
      </c>
    </row>
    <row r="1943" spans="1:18" ht="19.899999999999999" customHeight="1">
      <c r="A1943" s="354" t="str">
        <f>IF(ISBLANK(INDEX('Policy Characteristics'!A:A,MATCH($C1943,'Policy Characteristics'!$C:$C,0))),"",INDEX('Policy Characteristics'!A:A,MATCH($C1943,'Policy Characteristics'!$C:$C,0)))</f>
        <v>Research and Development</v>
      </c>
      <c r="B1943" s="366" t="str">
        <f>IF(ISBLANK(INDEX('Policy Characteristics'!B:B,MATCH($C1943,'Policy Characteristics'!$C:$C,0))),"",INDEX('Policy Characteristics'!B:B,MATCH($C1943,'Policy Characteristics'!$C:$C,0)))</f>
        <v>Fuel Use Reduction</v>
      </c>
      <c r="C1943" s="354" t="str">
        <f t="shared" si="77"/>
        <v>RnD Electricity Fuel Use Perc Reduction</v>
      </c>
      <c r="D1943" s="348" t="s">
        <v>744</v>
      </c>
      <c r="E1943" s="253"/>
      <c r="F1943" s="348" t="s">
        <v>971</v>
      </c>
      <c r="G1943" s="253"/>
      <c r="H1943" s="18">
        <v>752</v>
      </c>
      <c r="I1943" s="367" t="s">
        <v>680</v>
      </c>
      <c r="J1943" s="368" t="str">
        <f>IF(ISBLANK(INDEX('Policy Characteristics'!D:D,MATCH($C1943,'Policy Characteristics'!$C:$C,0))),"",INDEX('Policy Characteristics'!D:D,MATCH($C1943,'Policy Characteristics'!$C:$C,0)))</f>
        <v>R&amp;D Fuel Use Reductions</v>
      </c>
      <c r="K1943" s="354" t="str">
        <f>IF(ISBLANK(INDEX('Policy Characteristics'!E:E,MATCH($C1943,'Policy Characteristics'!$C:$C,0))),"",INDEX('Policy Characteristics'!E:E,MATCH($C1943,'Policy Characteristics'!$C:$C,0)))</f>
        <v>RnD electricity fuel use reduction</v>
      </c>
      <c r="L1943" s="222">
        <f>IF(ISBLANK(INDEX('Policy Characteristics'!F:F,MATCH($C1943,'Policy Characteristics'!$C:$C,0))),"",INDEX('Policy Characteristics'!F:F,MATCH($C1943,'Policy Characteristics'!$C:$C,0)))</f>
        <v>0</v>
      </c>
      <c r="M1943" s="222">
        <f>IF(ISBLANK(INDEX('Policy Characteristics'!G:G,MATCH($C1943,'Policy Characteristics'!$C:$C,0))),"",INDEX('Policy Characteristics'!G:G,MATCH($C1943,'Policy Characteristics'!$C:$C,0)))</f>
        <v>0.4</v>
      </c>
      <c r="N1943" s="222">
        <f>IF(ISBLANK(INDEX('Policy Characteristics'!H:H,MATCH($C1943,'Policy Characteristics'!$C:$C,0))),"",INDEX('Policy Characteristics'!H:H,MATCH($C1943,'Policy Characteristics'!$C:$C,0)))</f>
        <v>0.01</v>
      </c>
      <c r="O1943" s="354" t="str">
        <f>IF(ISBLANK(INDEX('Policy Characteristics'!I:I,MATCH($C1943,'Policy Characteristics'!$C:$C,0))),"",INDEX('Policy Characteristics'!I:I,MATCH($C1943,'Policy Characteristics'!$C:$C,0)))</f>
        <v>% reduction in fuel use</v>
      </c>
      <c r="P1943" s="354"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354" t="str">
        <f>IF(ISBLANK(INDEX('Policy Characteristics'!K:K,MATCH($C1943,'Policy Characteristics'!$C:$C,0))),"",INDEX('Policy Characteristics'!K:K,MATCH($C1943,'Policy Characteristics'!$C:$C,0)))</f>
        <v>architectural-design.html#rnd</v>
      </c>
      <c r="R1943" s="354" t="str">
        <f>IF(ISBLANK(INDEX('Policy Characteristics'!L:L,MATCH($C1943,'Policy Characteristics'!$C:$C,0))),"",INDEX('Policy Characteristics'!L:L,MATCH($C1943,'Policy Characteristics'!$C:$C,0)))</f>
        <v>research-and-development.html</v>
      </c>
    </row>
    <row r="1944" spans="1:18" ht="19.899999999999999" customHeight="1">
      <c r="A1944" s="354" t="str">
        <f>IF(ISBLANK(INDEX('Policy Characteristics'!A:A,MATCH($C1944,'Policy Characteristics'!$C:$C,0))),"",INDEX('Policy Characteristics'!A:A,MATCH($C1944,'Policy Characteristics'!$C:$C,0)))</f>
        <v>Research and Development</v>
      </c>
      <c r="B1944" s="366" t="str">
        <f>IF(ISBLANK(INDEX('Policy Characteristics'!B:B,MATCH($C1944,'Policy Characteristics'!$C:$C,0))),"",INDEX('Policy Characteristics'!B:B,MATCH($C1944,'Policy Characteristics'!$C:$C,0)))</f>
        <v>Fuel Use Reduction</v>
      </c>
      <c r="C1944" s="354" t="str">
        <f t="shared" si="77"/>
        <v>RnD Electricity Fuel Use Perc Reduction</v>
      </c>
      <c r="D1944" s="348" t="s">
        <v>746</v>
      </c>
      <c r="E1944" s="253"/>
      <c r="F1944" s="348" t="s">
        <v>972</v>
      </c>
      <c r="G1944" s="253"/>
      <c r="H1944" s="18">
        <v>753</v>
      </c>
      <c r="I1944" s="367" t="s">
        <v>680</v>
      </c>
      <c r="J1944" s="368" t="str">
        <f>IF(ISBLANK(INDEX('Policy Characteristics'!D:D,MATCH($C1944,'Policy Characteristics'!$C:$C,0))),"",INDEX('Policy Characteristics'!D:D,MATCH($C1944,'Policy Characteristics'!$C:$C,0)))</f>
        <v>R&amp;D Fuel Use Reductions</v>
      </c>
      <c r="K1944" s="354" t="str">
        <f>IF(ISBLANK(INDEX('Policy Characteristics'!E:E,MATCH($C1944,'Policy Characteristics'!$C:$C,0))),"",INDEX('Policy Characteristics'!E:E,MATCH($C1944,'Policy Characteristics'!$C:$C,0)))</f>
        <v>RnD electricity fuel use reduction</v>
      </c>
      <c r="L1944" s="222">
        <f>IF(ISBLANK(INDEX('Policy Characteristics'!F:F,MATCH($C1944,'Policy Characteristics'!$C:$C,0))),"",INDEX('Policy Characteristics'!F:F,MATCH($C1944,'Policy Characteristics'!$C:$C,0)))</f>
        <v>0</v>
      </c>
      <c r="M1944" s="222">
        <f>IF(ISBLANK(INDEX('Policy Characteristics'!G:G,MATCH($C1944,'Policy Characteristics'!$C:$C,0))),"",INDEX('Policy Characteristics'!G:G,MATCH($C1944,'Policy Characteristics'!$C:$C,0)))</f>
        <v>0.4</v>
      </c>
      <c r="N1944" s="222">
        <f>IF(ISBLANK(INDEX('Policy Characteristics'!H:H,MATCH($C1944,'Policy Characteristics'!$C:$C,0))),"",INDEX('Policy Characteristics'!H:H,MATCH($C1944,'Policy Characteristics'!$C:$C,0)))</f>
        <v>0.01</v>
      </c>
      <c r="O1944" s="354" t="str">
        <f>IF(ISBLANK(INDEX('Policy Characteristics'!I:I,MATCH($C1944,'Policy Characteristics'!$C:$C,0))),"",INDEX('Policy Characteristics'!I:I,MATCH($C1944,'Policy Characteristics'!$C:$C,0)))</f>
        <v>% reduction in fuel use</v>
      </c>
      <c r="P1944" s="354"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354" t="str">
        <f>IF(ISBLANK(INDEX('Policy Characteristics'!K:K,MATCH($C1944,'Policy Characteristics'!$C:$C,0))),"",INDEX('Policy Characteristics'!K:K,MATCH($C1944,'Policy Characteristics'!$C:$C,0)))</f>
        <v>architectural-design.html#rnd</v>
      </c>
      <c r="R1944" s="354" t="str">
        <f>IF(ISBLANK(INDEX('Policy Characteristics'!L:L,MATCH($C1944,'Policy Characteristics'!$C:$C,0))),"",INDEX('Policy Characteristics'!L:L,MATCH($C1944,'Policy Characteristics'!$C:$C,0)))</f>
        <v>research-and-development.html</v>
      </c>
    </row>
    <row r="1945" spans="1:18" ht="19.899999999999999" customHeight="1">
      <c r="A1945" s="354" t="str">
        <f>IF(ISBLANK(INDEX('Policy Characteristics'!A:A,MATCH($C1945,'Policy Characteristics'!$C:$C,0))),"",INDEX('Policy Characteristics'!A:A,MATCH($C1945,'Policy Characteristics'!$C:$C,0)))</f>
        <v>Research and Development</v>
      </c>
      <c r="B1945" s="366" t="str">
        <f>IF(ISBLANK(INDEX('Policy Characteristics'!B:B,MATCH($C1945,'Policy Characteristics'!$C:$C,0))),"",INDEX('Policy Characteristics'!B:B,MATCH($C1945,'Policy Characteristics'!$C:$C,0)))</f>
        <v>Fuel Use Reduction</v>
      </c>
      <c r="C1945" s="354" t="str">
        <f t="shared" si="77"/>
        <v>RnD Electricity Fuel Use Perc Reduction</v>
      </c>
      <c r="D1945" s="348" t="s">
        <v>748</v>
      </c>
      <c r="E1945" s="253"/>
      <c r="F1945" s="348" t="s">
        <v>973</v>
      </c>
      <c r="G1945" s="253"/>
      <c r="H1945" s="18">
        <v>754</v>
      </c>
      <c r="I1945" s="367" t="s">
        <v>680</v>
      </c>
      <c r="J1945" s="368" t="str">
        <f>IF(ISBLANK(INDEX('Policy Characteristics'!D:D,MATCH($C1945,'Policy Characteristics'!$C:$C,0))),"",INDEX('Policy Characteristics'!D:D,MATCH($C1945,'Policy Characteristics'!$C:$C,0)))</f>
        <v>R&amp;D Fuel Use Reductions</v>
      </c>
      <c r="K1945" s="354" t="str">
        <f>IF(ISBLANK(INDEX('Policy Characteristics'!E:E,MATCH($C1945,'Policy Characteristics'!$C:$C,0))),"",INDEX('Policy Characteristics'!E:E,MATCH($C1945,'Policy Characteristics'!$C:$C,0)))</f>
        <v>RnD electricity fuel use reduction</v>
      </c>
      <c r="L1945" s="222">
        <f>IF(ISBLANK(INDEX('Policy Characteristics'!F:F,MATCH($C1945,'Policy Characteristics'!$C:$C,0))),"",INDEX('Policy Characteristics'!F:F,MATCH($C1945,'Policy Characteristics'!$C:$C,0)))</f>
        <v>0</v>
      </c>
      <c r="M1945" s="222">
        <f>IF(ISBLANK(INDEX('Policy Characteristics'!G:G,MATCH($C1945,'Policy Characteristics'!$C:$C,0))),"",INDEX('Policy Characteristics'!G:G,MATCH($C1945,'Policy Characteristics'!$C:$C,0)))</f>
        <v>0.4</v>
      </c>
      <c r="N1945" s="222">
        <f>IF(ISBLANK(INDEX('Policy Characteristics'!H:H,MATCH($C1945,'Policy Characteristics'!$C:$C,0))),"",INDEX('Policy Characteristics'!H:H,MATCH($C1945,'Policy Characteristics'!$C:$C,0)))</f>
        <v>0.01</v>
      </c>
      <c r="O1945" s="354" t="str">
        <f>IF(ISBLANK(INDEX('Policy Characteristics'!I:I,MATCH($C1945,'Policy Characteristics'!$C:$C,0))),"",INDEX('Policy Characteristics'!I:I,MATCH($C1945,'Policy Characteristics'!$C:$C,0)))</f>
        <v>% reduction in fuel use</v>
      </c>
      <c r="P1945" s="354"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354" t="str">
        <f>IF(ISBLANK(INDEX('Policy Characteristics'!K:K,MATCH($C1945,'Policy Characteristics'!$C:$C,0))),"",INDEX('Policy Characteristics'!K:K,MATCH($C1945,'Policy Characteristics'!$C:$C,0)))</f>
        <v>architectural-design.html#rnd</v>
      </c>
      <c r="R1945" s="354" t="str">
        <f>IF(ISBLANK(INDEX('Policy Characteristics'!L:L,MATCH($C1945,'Policy Characteristics'!$C:$C,0))),"",INDEX('Policy Characteristics'!L:L,MATCH($C1945,'Policy Characteristics'!$C:$C,0)))</f>
        <v>research-and-development.html</v>
      </c>
    </row>
    <row r="1946" spans="1:18" ht="19.899999999999999" customHeight="1">
      <c r="A1946" s="354" t="str">
        <f>IF(ISBLANK(INDEX('Policy Characteristics'!A:A,MATCH($C1946,'Policy Characteristics'!$C:$C,0))),"",INDEX('Policy Characteristics'!A:A,MATCH($C1946,'Policy Characteristics'!$C:$C,0)))</f>
        <v>Research and Development</v>
      </c>
      <c r="B1946" s="366" t="str">
        <f>IF(ISBLANK(INDEX('Policy Characteristics'!B:B,MATCH($C1946,'Policy Characteristics'!$C:$C,0))),"",INDEX('Policy Characteristics'!B:B,MATCH($C1946,'Policy Characteristics'!$C:$C,0)))</f>
        <v>Fuel Use Reduction</v>
      </c>
      <c r="C1946" s="354" t="str">
        <f t="shared" si="77"/>
        <v>RnD Electricity Fuel Use Perc Reduction</v>
      </c>
      <c r="D1946" s="348" t="s">
        <v>750</v>
      </c>
      <c r="E1946" s="253"/>
      <c r="F1946" s="348" t="s">
        <v>974</v>
      </c>
      <c r="G1946" s="253"/>
      <c r="H1946" s="18">
        <v>124</v>
      </c>
      <c r="I1946" s="367" t="s">
        <v>680</v>
      </c>
      <c r="J1946" s="368" t="str">
        <f>IF(ISBLANK(INDEX('Policy Characteristics'!D:D,MATCH($C1946,'Policy Characteristics'!$C:$C,0))),"",INDEX('Policy Characteristics'!D:D,MATCH($C1946,'Policy Characteristics'!$C:$C,0)))</f>
        <v>R&amp;D Fuel Use Reductions</v>
      </c>
      <c r="K1946" s="354" t="str">
        <f>IF(ISBLANK(INDEX('Policy Characteristics'!E:E,MATCH($C1946,'Policy Characteristics'!$C:$C,0))),"",INDEX('Policy Characteristics'!E:E,MATCH($C1946,'Policy Characteristics'!$C:$C,0)))</f>
        <v>RnD electricity fuel use reduction</v>
      </c>
      <c r="L1946" s="222">
        <f>IF(ISBLANK(INDEX('Policy Characteristics'!F:F,MATCH($C1946,'Policy Characteristics'!$C:$C,0))),"",INDEX('Policy Characteristics'!F:F,MATCH($C1946,'Policy Characteristics'!$C:$C,0)))</f>
        <v>0</v>
      </c>
      <c r="M1946" s="222">
        <f>IF(ISBLANK(INDEX('Policy Characteristics'!G:G,MATCH($C1946,'Policy Characteristics'!$C:$C,0))),"",INDEX('Policy Characteristics'!G:G,MATCH($C1946,'Policy Characteristics'!$C:$C,0)))</f>
        <v>0.4</v>
      </c>
      <c r="N1946" s="222">
        <f>IF(ISBLANK(INDEX('Policy Characteristics'!H:H,MATCH($C1946,'Policy Characteristics'!$C:$C,0))),"",INDEX('Policy Characteristics'!H:H,MATCH($C1946,'Policy Characteristics'!$C:$C,0)))</f>
        <v>0.01</v>
      </c>
      <c r="O1946" s="354" t="str">
        <f>IF(ISBLANK(INDEX('Policy Characteristics'!I:I,MATCH($C1946,'Policy Characteristics'!$C:$C,0))),"",INDEX('Policy Characteristics'!I:I,MATCH($C1946,'Policy Characteristics'!$C:$C,0)))</f>
        <v>% reduction in fuel use</v>
      </c>
      <c r="P1946" s="354"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354" t="str">
        <f>IF(ISBLANK(INDEX('Policy Characteristics'!K:K,MATCH($C1946,'Policy Characteristics'!$C:$C,0))),"",INDEX('Policy Characteristics'!K:K,MATCH($C1946,'Policy Characteristics'!$C:$C,0)))</f>
        <v>architectural-design.html#rnd</v>
      </c>
      <c r="R1946" s="354" t="str">
        <f>IF(ISBLANK(INDEX('Policy Characteristics'!L:L,MATCH($C1946,'Policy Characteristics'!$C:$C,0))),"",INDEX('Policy Characteristics'!L:L,MATCH($C1946,'Policy Characteristics'!$C:$C,0)))</f>
        <v>research-and-development.html</v>
      </c>
    </row>
    <row r="1947" spans="1:18" ht="19.899999999999999" customHeight="1">
      <c r="A1947" s="354" t="str">
        <f>IF(ISBLANK(INDEX('Policy Characteristics'!A:A,MATCH($C1947,'Policy Characteristics'!$C:$C,0))),"",INDEX('Policy Characteristics'!A:A,MATCH($C1947,'Policy Characteristics'!$C:$C,0)))</f>
        <v>Research and Development</v>
      </c>
      <c r="B1947" s="366" t="str">
        <f>IF(ISBLANK(INDEX('Policy Characteristics'!B:B,MATCH($C1947,'Policy Characteristics'!$C:$C,0))),"",INDEX('Policy Characteristics'!B:B,MATCH($C1947,'Policy Characteristics'!$C:$C,0)))</f>
        <v>Fuel Use Reduction</v>
      </c>
      <c r="C1947" s="354" t="str">
        <f t="shared" si="77"/>
        <v>RnD Electricity Fuel Use Perc Reduction</v>
      </c>
      <c r="D1947" s="348" t="s">
        <v>752</v>
      </c>
      <c r="E1947" s="253"/>
      <c r="F1947" s="348" t="s">
        <v>975</v>
      </c>
      <c r="G1947" s="253"/>
      <c r="H1947" s="18">
        <v>193</v>
      </c>
      <c r="I1947" s="367" t="s">
        <v>670</v>
      </c>
      <c r="J1947" s="368" t="str">
        <f>IF(ISBLANK(INDEX('Policy Characteristics'!D:D,MATCH($C1947,'Policy Characteristics'!$C:$C,0))),"",INDEX('Policy Characteristics'!D:D,MATCH($C1947,'Policy Characteristics'!$C:$C,0)))</f>
        <v>R&amp;D Fuel Use Reductions</v>
      </c>
      <c r="K1947" s="354" t="str">
        <f>IF(ISBLANK(INDEX('Policy Characteristics'!E:E,MATCH($C1947,'Policy Characteristics'!$C:$C,0))),"",INDEX('Policy Characteristics'!E:E,MATCH($C1947,'Policy Characteristics'!$C:$C,0)))</f>
        <v>RnD electricity fuel use reduction</v>
      </c>
      <c r="L1947" s="222">
        <f>IF(ISBLANK(INDEX('Policy Characteristics'!F:F,MATCH($C1947,'Policy Characteristics'!$C:$C,0))),"",INDEX('Policy Characteristics'!F:F,MATCH($C1947,'Policy Characteristics'!$C:$C,0)))</f>
        <v>0</v>
      </c>
      <c r="M1947" s="222">
        <f>IF(ISBLANK(INDEX('Policy Characteristics'!G:G,MATCH($C1947,'Policy Characteristics'!$C:$C,0))),"",INDEX('Policy Characteristics'!G:G,MATCH($C1947,'Policy Characteristics'!$C:$C,0)))</f>
        <v>0.4</v>
      </c>
      <c r="N1947" s="222">
        <f>IF(ISBLANK(INDEX('Policy Characteristics'!H:H,MATCH($C1947,'Policy Characteristics'!$C:$C,0))),"",INDEX('Policy Characteristics'!H:H,MATCH($C1947,'Policy Characteristics'!$C:$C,0)))</f>
        <v>0.01</v>
      </c>
      <c r="O1947" s="354" t="str">
        <f>IF(ISBLANK(INDEX('Policy Characteristics'!I:I,MATCH($C1947,'Policy Characteristics'!$C:$C,0))),"",INDEX('Policy Characteristics'!I:I,MATCH($C1947,'Policy Characteristics'!$C:$C,0)))</f>
        <v>% reduction in fuel use</v>
      </c>
      <c r="P1947" s="354"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354" t="str">
        <f>IF(ISBLANK(INDEX('Policy Characteristics'!K:K,MATCH($C1947,'Policy Characteristics'!$C:$C,0))),"",INDEX('Policy Characteristics'!K:K,MATCH($C1947,'Policy Characteristics'!$C:$C,0)))</f>
        <v>architectural-design.html#rnd</v>
      </c>
      <c r="R1947" s="354" t="str">
        <f>IF(ISBLANK(INDEX('Policy Characteristics'!L:L,MATCH($C1947,'Policy Characteristics'!$C:$C,0))),"",INDEX('Policy Characteristics'!L:L,MATCH($C1947,'Policy Characteristics'!$C:$C,0)))</f>
        <v>research-and-development.html</v>
      </c>
    </row>
    <row r="1948" spans="1:18" ht="19.899999999999999" customHeight="1">
      <c r="A1948" s="354" t="str">
        <f>IF(ISBLANK(INDEX('Policy Characteristics'!A:A,MATCH($C1948,'Policy Characteristics'!$C:$C,0))),"",INDEX('Policy Characteristics'!A:A,MATCH($C1948,'Policy Characteristics'!$C:$C,0)))</f>
        <v>Research and Development</v>
      </c>
      <c r="B1948" s="366" t="str">
        <f>IF(ISBLANK(INDEX('Policy Characteristics'!B:B,MATCH($C1948,'Policy Characteristics'!$C:$C,0))),"",INDEX('Policy Characteristics'!B:B,MATCH($C1948,'Policy Characteristics'!$C:$C,0)))</f>
        <v>Fuel Use Reduction</v>
      </c>
      <c r="C1948" s="354" t="str">
        <f t="shared" ref="C1948:C1962" si="78">C$1939</f>
        <v>RnD Electricity Fuel Use Perc Reduction</v>
      </c>
      <c r="D1948" s="348" t="s">
        <v>754</v>
      </c>
      <c r="E1948" s="253"/>
      <c r="F1948" s="348" t="s">
        <v>976</v>
      </c>
      <c r="G1948" s="253"/>
      <c r="H1948" s="18">
        <v>181</v>
      </c>
      <c r="I1948" s="367" t="s">
        <v>680</v>
      </c>
      <c r="J1948" s="368" t="str">
        <f>IF(ISBLANK(INDEX('Policy Characteristics'!D:D,MATCH($C1948,'Policy Characteristics'!$C:$C,0))),"",INDEX('Policy Characteristics'!D:D,MATCH($C1948,'Policy Characteristics'!$C:$C,0)))</f>
        <v>R&amp;D Fuel Use Reductions</v>
      </c>
      <c r="K1948" s="354" t="str">
        <f>IF(ISBLANK(INDEX('Policy Characteristics'!E:E,MATCH($C1948,'Policy Characteristics'!$C:$C,0))),"",INDEX('Policy Characteristics'!E:E,MATCH($C1948,'Policy Characteristics'!$C:$C,0)))</f>
        <v>RnD electricity fuel use reduction</v>
      </c>
      <c r="L1948" s="222">
        <f>IF(ISBLANK(INDEX('Policy Characteristics'!F:F,MATCH($C1948,'Policy Characteristics'!$C:$C,0))),"",INDEX('Policy Characteristics'!F:F,MATCH($C1948,'Policy Characteristics'!$C:$C,0)))</f>
        <v>0</v>
      </c>
      <c r="M1948" s="222">
        <f>IF(ISBLANK(INDEX('Policy Characteristics'!G:G,MATCH($C1948,'Policy Characteristics'!$C:$C,0))),"",INDEX('Policy Characteristics'!G:G,MATCH($C1948,'Policy Characteristics'!$C:$C,0)))</f>
        <v>0.4</v>
      </c>
      <c r="N1948" s="222">
        <f>IF(ISBLANK(INDEX('Policy Characteristics'!H:H,MATCH($C1948,'Policy Characteristics'!$C:$C,0))),"",INDEX('Policy Characteristics'!H:H,MATCH($C1948,'Policy Characteristics'!$C:$C,0)))</f>
        <v>0.01</v>
      </c>
      <c r="O1948" s="354" t="str">
        <f>IF(ISBLANK(INDEX('Policy Characteristics'!I:I,MATCH($C1948,'Policy Characteristics'!$C:$C,0))),"",INDEX('Policy Characteristics'!I:I,MATCH($C1948,'Policy Characteristics'!$C:$C,0)))</f>
        <v>% reduction in fuel use</v>
      </c>
      <c r="P1948" s="354"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354" t="str">
        <f>IF(ISBLANK(INDEX('Policy Characteristics'!K:K,MATCH($C1948,'Policy Characteristics'!$C:$C,0))),"",INDEX('Policy Characteristics'!K:K,MATCH($C1948,'Policy Characteristics'!$C:$C,0)))</f>
        <v>architectural-design.html#rnd</v>
      </c>
      <c r="R1948" s="354" t="str">
        <f>IF(ISBLANK(INDEX('Policy Characteristics'!L:L,MATCH($C1948,'Policy Characteristics'!$C:$C,0))),"",INDEX('Policy Characteristics'!L:L,MATCH($C1948,'Policy Characteristics'!$C:$C,0)))</f>
        <v>research-and-development.html</v>
      </c>
    </row>
    <row r="1949" spans="1:18" ht="19.899999999999999" customHeight="1">
      <c r="A1949" s="354" t="str">
        <f>IF(ISBLANK(INDEX('Policy Characteristics'!A:A,MATCH($C1949,'Policy Characteristics'!$C:$C,0))),"",INDEX('Policy Characteristics'!A:A,MATCH($C1949,'Policy Characteristics'!$C:$C,0)))</f>
        <v>Research and Development</v>
      </c>
      <c r="B1949" s="366" t="str">
        <f>IF(ISBLANK(INDEX('Policy Characteristics'!B:B,MATCH($C1949,'Policy Characteristics'!$C:$C,0))),"",INDEX('Policy Characteristics'!B:B,MATCH($C1949,'Policy Characteristics'!$C:$C,0)))</f>
        <v>Fuel Use Reduction</v>
      </c>
      <c r="C1949" s="354" t="str">
        <f t="shared" si="78"/>
        <v>RnD Electricity Fuel Use Perc Reduction</v>
      </c>
      <c r="D1949" s="348" t="s">
        <v>756</v>
      </c>
      <c r="E1949" s="253"/>
      <c r="F1949" s="348" t="s">
        <v>977</v>
      </c>
      <c r="G1949" s="253"/>
      <c r="H1949" s="18">
        <v>755</v>
      </c>
      <c r="I1949" s="367" t="s">
        <v>670</v>
      </c>
      <c r="J1949" s="368" t="str">
        <f>IF(ISBLANK(INDEX('Policy Characteristics'!D:D,MATCH($C1949,'Policy Characteristics'!$C:$C,0))),"",INDEX('Policy Characteristics'!D:D,MATCH($C1949,'Policy Characteristics'!$C:$C,0)))</f>
        <v>R&amp;D Fuel Use Reductions</v>
      </c>
      <c r="K1949" s="354" t="str">
        <f>IF(ISBLANK(INDEX('Policy Characteristics'!E:E,MATCH($C1949,'Policy Characteristics'!$C:$C,0))),"",INDEX('Policy Characteristics'!E:E,MATCH($C1949,'Policy Characteristics'!$C:$C,0)))</f>
        <v>RnD electricity fuel use reduction</v>
      </c>
      <c r="L1949" s="222">
        <f>IF(ISBLANK(INDEX('Policy Characteristics'!F:F,MATCH($C1949,'Policy Characteristics'!$C:$C,0))),"",INDEX('Policy Characteristics'!F:F,MATCH($C1949,'Policy Characteristics'!$C:$C,0)))</f>
        <v>0</v>
      </c>
      <c r="M1949" s="222">
        <f>IF(ISBLANK(INDEX('Policy Characteristics'!G:G,MATCH($C1949,'Policy Characteristics'!$C:$C,0))),"",INDEX('Policy Characteristics'!G:G,MATCH($C1949,'Policy Characteristics'!$C:$C,0)))</f>
        <v>0.4</v>
      </c>
      <c r="N1949" s="222">
        <f>IF(ISBLANK(INDEX('Policy Characteristics'!H:H,MATCH($C1949,'Policy Characteristics'!$C:$C,0))),"",INDEX('Policy Characteristics'!H:H,MATCH($C1949,'Policy Characteristics'!$C:$C,0)))</f>
        <v>0.01</v>
      </c>
      <c r="O1949" s="354" t="str">
        <f>IF(ISBLANK(INDEX('Policy Characteristics'!I:I,MATCH($C1949,'Policy Characteristics'!$C:$C,0))),"",INDEX('Policy Characteristics'!I:I,MATCH($C1949,'Policy Characteristics'!$C:$C,0)))</f>
        <v>% reduction in fuel use</v>
      </c>
      <c r="P1949" s="354"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354" t="str">
        <f>IF(ISBLANK(INDEX('Policy Characteristics'!K:K,MATCH($C1949,'Policy Characteristics'!$C:$C,0))),"",INDEX('Policy Characteristics'!K:K,MATCH($C1949,'Policy Characteristics'!$C:$C,0)))</f>
        <v>architectural-design.html#rnd</v>
      </c>
      <c r="R1949" s="354" t="str">
        <f>IF(ISBLANK(INDEX('Policy Characteristics'!L:L,MATCH($C1949,'Policy Characteristics'!$C:$C,0))),"",INDEX('Policy Characteristics'!L:L,MATCH($C1949,'Policy Characteristics'!$C:$C,0)))</f>
        <v>research-and-development.html</v>
      </c>
    </row>
    <row r="1950" spans="1:18" ht="19.899999999999999" customHeight="1">
      <c r="A1950" s="354" t="str">
        <f>IF(ISBLANK(INDEX('Policy Characteristics'!A:A,MATCH($C1950,'Policy Characteristics'!$C:$C,0))),"",INDEX('Policy Characteristics'!A:A,MATCH($C1950,'Policy Characteristics'!$C:$C,0)))</f>
        <v>Research and Development</v>
      </c>
      <c r="B1950" s="366" t="str">
        <f>IF(ISBLANK(INDEX('Policy Characteristics'!B:B,MATCH($C1950,'Policy Characteristics'!$C:$C,0))),"",INDEX('Policy Characteristics'!B:B,MATCH($C1950,'Policy Characteristics'!$C:$C,0)))</f>
        <v>Fuel Use Reduction</v>
      </c>
      <c r="C1950" s="354" t="str">
        <f t="shared" si="78"/>
        <v>RnD Electricity Fuel Use Perc Reduction</v>
      </c>
      <c r="D1950" s="348" t="s">
        <v>758</v>
      </c>
      <c r="E1950" s="253"/>
      <c r="F1950" s="348" t="s">
        <v>978</v>
      </c>
      <c r="G1950" s="253"/>
      <c r="H1950" s="18">
        <v>1822</v>
      </c>
      <c r="I1950" s="367" t="s">
        <v>670</v>
      </c>
      <c r="J1950" s="368" t="str">
        <f>IF(ISBLANK(INDEX('Policy Characteristics'!D:D,MATCH($C1950,'Policy Characteristics'!$C:$C,0))),"",INDEX('Policy Characteristics'!D:D,MATCH($C1950,'Policy Characteristics'!$C:$C,0)))</f>
        <v>R&amp;D Fuel Use Reductions</v>
      </c>
      <c r="K1950" s="354" t="str">
        <f>IF(ISBLANK(INDEX('Policy Characteristics'!E:E,MATCH($C1950,'Policy Characteristics'!$C:$C,0))),"",INDEX('Policy Characteristics'!E:E,MATCH($C1950,'Policy Characteristics'!$C:$C,0)))</f>
        <v>RnD electricity fuel use reduction</v>
      </c>
      <c r="L1950" s="222">
        <f>IF(ISBLANK(INDEX('Policy Characteristics'!F:F,MATCH($C1950,'Policy Characteristics'!$C:$C,0))),"",INDEX('Policy Characteristics'!F:F,MATCH($C1950,'Policy Characteristics'!$C:$C,0)))</f>
        <v>0</v>
      </c>
      <c r="M1950" s="222">
        <f>IF(ISBLANK(INDEX('Policy Characteristics'!G:G,MATCH($C1950,'Policy Characteristics'!$C:$C,0))),"",INDEX('Policy Characteristics'!G:G,MATCH($C1950,'Policy Characteristics'!$C:$C,0)))</f>
        <v>0.4</v>
      </c>
      <c r="N1950" s="222">
        <f>IF(ISBLANK(INDEX('Policy Characteristics'!H:H,MATCH($C1950,'Policy Characteristics'!$C:$C,0))),"",INDEX('Policy Characteristics'!H:H,MATCH($C1950,'Policy Characteristics'!$C:$C,0)))</f>
        <v>0.01</v>
      </c>
      <c r="O1950" s="354" t="str">
        <f>IF(ISBLANK(INDEX('Policy Characteristics'!I:I,MATCH($C1950,'Policy Characteristics'!$C:$C,0))),"",INDEX('Policy Characteristics'!I:I,MATCH($C1950,'Policy Characteristics'!$C:$C,0)))</f>
        <v>% reduction in fuel use</v>
      </c>
      <c r="P1950" s="354"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354" t="str">
        <f>IF(ISBLANK(INDEX('Policy Characteristics'!K:K,MATCH($C1950,'Policy Characteristics'!$C:$C,0))),"",INDEX('Policy Characteristics'!K:K,MATCH($C1950,'Policy Characteristics'!$C:$C,0)))</f>
        <v>architectural-design.html#rnd</v>
      </c>
      <c r="R1950" s="354" t="str">
        <f>IF(ISBLANK(INDEX('Policy Characteristics'!L:L,MATCH($C1950,'Policy Characteristics'!$C:$C,0))),"",INDEX('Policy Characteristics'!L:L,MATCH($C1950,'Policy Characteristics'!$C:$C,0)))</f>
        <v>research-and-development.html</v>
      </c>
    </row>
    <row r="1951" spans="1:18" ht="19.899999999999999" customHeight="1">
      <c r="A1951" s="354" t="str">
        <f>IF(ISBLANK(INDEX('Policy Characteristics'!A:A,MATCH($C1951,'Policy Characteristics'!$C:$C,0))),"",INDEX('Policy Characteristics'!A:A,MATCH($C1951,'Policy Characteristics'!$C:$C,0)))</f>
        <v>Research and Development</v>
      </c>
      <c r="B1951" s="366" t="str">
        <f>IF(ISBLANK(INDEX('Policy Characteristics'!B:B,MATCH($C1951,'Policy Characteristics'!$C:$C,0))),"",INDEX('Policy Characteristics'!B:B,MATCH($C1951,'Policy Characteristics'!$C:$C,0)))</f>
        <v>Fuel Use Reduction</v>
      </c>
      <c r="C1951" s="354" t="str">
        <f t="shared" si="78"/>
        <v>RnD Electricity Fuel Use Perc Reduction</v>
      </c>
      <c r="D1951" s="348" t="s">
        <v>760</v>
      </c>
      <c r="E1951" s="253"/>
      <c r="F1951" s="348" t="s">
        <v>979</v>
      </c>
      <c r="G1951" s="253"/>
      <c r="H1951" s="18">
        <v>1823</v>
      </c>
      <c r="I1951" s="367" t="s">
        <v>670</v>
      </c>
      <c r="J1951" s="368" t="str">
        <f>IF(ISBLANK(INDEX('Policy Characteristics'!D:D,MATCH($C1951,'Policy Characteristics'!$C:$C,0))),"",INDEX('Policy Characteristics'!D:D,MATCH($C1951,'Policy Characteristics'!$C:$C,0)))</f>
        <v>R&amp;D Fuel Use Reductions</v>
      </c>
      <c r="K1951" s="354" t="str">
        <f>IF(ISBLANK(INDEX('Policy Characteristics'!E:E,MATCH($C1951,'Policy Characteristics'!$C:$C,0))),"",INDEX('Policy Characteristics'!E:E,MATCH($C1951,'Policy Characteristics'!$C:$C,0)))</f>
        <v>RnD electricity fuel use reduction</v>
      </c>
      <c r="L1951" s="222">
        <f>IF(ISBLANK(INDEX('Policy Characteristics'!F:F,MATCH($C1951,'Policy Characteristics'!$C:$C,0))),"",INDEX('Policy Characteristics'!F:F,MATCH($C1951,'Policy Characteristics'!$C:$C,0)))</f>
        <v>0</v>
      </c>
      <c r="M1951" s="222">
        <f>IF(ISBLANK(INDEX('Policy Characteristics'!G:G,MATCH($C1951,'Policy Characteristics'!$C:$C,0))),"",INDEX('Policy Characteristics'!G:G,MATCH($C1951,'Policy Characteristics'!$C:$C,0)))</f>
        <v>0.4</v>
      </c>
      <c r="N1951" s="222">
        <f>IF(ISBLANK(INDEX('Policy Characteristics'!H:H,MATCH($C1951,'Policy Characteristics'!$C:$C,0))),"",INDEX('Policy Characteristics'!H:H,MATCH($C1951,'Policy Characteristics'!$C:$C,0)))</f>
        <v>0.01</v>
      </c>
      <c r="O1951" s="354" t="str">
        <f>IF(ISBLANK(INDEX('Policy Characteristics'!I:I,MATCH($C1951,'Policy Characteristics'!$C:$C,0))),"",INDEX('Policy Characteristics'!I:I,MATCH($C1951,'Policy Characteristics'!$C:$C,0)))</f>
        <v>% reduction in fuel use</v>
      </c>
      <c r="P1951" s="354"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354" t="str">
        <f>IF(ISBLANK(INDEX('Policy Characteristics'!K:K,MATCH($C1951,'Policy Characteristics'!$C:$C,0))),"",INDEX('Policy Characteristics'!K:K,MATCH($C1951,'Policy Characteristics'!$C:$C,0)))</f>
        <v>architectural-design.html#rnd</v>
      </c>
      <c r="R1951" s="354" t="str">
        <f>IF(ISBLANK(INDEX('Policy Characteristics'!L:L,MATCH($C1951,'Policy Characteristics'!$C:$C,0))),"",INDEX('Policy Characteristics'!L:L,MATCH($C1951,'Policy Characteristics'!$C:$C,0)))</f>
        <v>research-and-development.html</v>
      </c>
    </row>
    <row r="1952" spans="1:18" ht="19.899999999999999" customHeight="1">
      <c r="A1952" s="354" t="str">
        <f>IF(ISBLANK(INDEX('Policy Characteristics'!A:A,MATCH($C1952,'Policy Characteristics'!$C:$C,0))),"",INDEX('Policy Characteristics'!A:A,MATCH($C1952,'Policy Characteristics'!$C:$C,0)))</f>
        <v>Research and Development</v>
      </c>
      <c r="B1952" s="366" t="str">
        <f>IF(ISBLANK(INDEX('Policy Characteristics'!B:B,MATCH($C1952,'Policy Characteristics'!$C:$C,0))),"",INDEX('Policy Characteristics'!B:B,MATCH($C1952,'Policy Characteristics'!$C:$C,0)))</f>
        <v>Fuel Use Reduction</v>
      </c>
      <c r="C1952" s="354" t="str">
        <f t="shared" si="78"/>
        <v>RnD Electricity Fuel Use Perc Reduction</v>
      </c>
      <c r="D1952" s="348" t="s">
        <v>762</v>
      </c>
      <c r="E1952" s="253"/>
      <c r="F1952" s="348" t="s">
        <v>980</v>
      </c>
      <c r="G1952" s="253"/>
      <c r="H1952" s="18">
        <v>1824</v>
      </c>
      <c r="I1952" s="367" t="s">
        <v>680</v>
      </c>
      <c r="J1952" s="368" t="str">
        <f>IF(ISBLANK(INDEX('Policy Characteristics'!D:D,MATCH($C1952,'Policy Characteristics'!$C:$C,0))),"",INDEX('Policy Characteristics'!D:D,MATCH($C1952,'Policy Characteristics'!$C:$C,0)))</f>
        <v>R&amp;D Fuel Use Reductions</v>
      </c>
      <c r="K1952" s="354" t="str">
        <f>IF(ISBLANK(INDEX('Policy Characteristics'!E:E,MATCH($C1952,'Policy Characteristics'!$C:$C,0))),"",INDEX('Policy Characteristics'!E:E,MATCH($C1952,'Policy Characteristics'!$C:$C,0)))</f>
        <v>RnD electricity fuel use reduction</v>
      </c>
      <c r="L1952" s="222">
        <f>IF(ISBLANK(INDEX('Policy Characteristics'!F:F,MATCH($C1952,'Policy Characteristics'!$C:$C,0))),"",INDEX('Policy Characteristics'!F:F,MATCH($C1952,'Policy Characteristics'!$C:$C,0)))</f>
        <v>0</v>
      </c>
      <c r="M1952" s="222">
        <f>IF(ISBLANK(INDEX('Policy Characteristics'!G:G,MATCH($C1952,'Policy Characteristics'!$C:$C,0))),"",INDEX('Policy Characteristics'!G:G,MATCH($C1952,'Policy Characteristics'!$C:$C,0)))</f>
        <v>0.4</v>
      </c>
      <c r="N1952" s="222">
        <f>IF(ISBLANK(INDEX('Policy Characteristics'!H:H,MATCH($C1952,'Policy Characteristics'!$C:$C,0))),"",INDEX('Policy Characteristics'!H:H,MATCH($C1952,'Policy Characteristics'!$C:$C,0)))</f>
        <v>0.01</v>
      </c>
      <c r="O1952" s="354" t="str">
        <f>IF(ISBLANK(INDEX('Policy Characteristics'!I:I,MATCH($C1952,'Policy Characteristics'!$C:$C,0))),"",INDEX('Policy Characteristics'!I:I,MATCH($C1952,'Policy Characteristics'!$C:$C,0)))</f>
        <v>% reduction in fuel use</v>
      </c>
      <c r="P1952" s="354"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354" t="str">
        <f>IF(ISBLANK(INDEX('Policy Characteristics'!K:K,MATCH($C1952,'Policy Characteristics'!$C:$C,0))),"",INDEX('Policy Characteristics'!K:K,MATCH($C1952,'Policy Characteristics'!$C:$C,0)))</f>
        <v>architectural-design.html#rnd</v>
      </c>
      <c r="R1952" s="354" t="str">
        <f>IF(ISBLANK(INDEX('Policy Characteristics'!L:L,MATCH($C1952,'Policy Characteristics'!$C:$C,0))),"",INDEX('Policy Characteristics'!L:L,MATCH($C1952,'Policy Characteristics'!$C:$C,0)))</f>
        <v>research-and-development.html</v>
      </c>
    </row>
    <row r="1953" spans="1:18" ht="19.899999999999999" customHeight="1">
      <c r="A1953" s="354" t="str">
        <f>IF(ISBLANK(INDEX('Policy Characteristics'!A:A,MATCH($C1953,'Policy Characteristics'!$C:$C,0))),"",INDEX('Policy Characteristics'!A:A,MATCH($C1953,'Policy Characteristics'!$C:$C,0)))</f>
        <v>Research and Development</v>
      </c>
      <c r="B1953" s="366" t="str">
        <f>IF(ISBLANK(INDEX('Policy Characteristics'!B:B,MATCH($C1953,'Policy Characteristics'!$C:$C,0))),"",INDEX('Policy Characteristics'!B:B,MATCH($C1953,'Policy Characteristics'!$C:$C,0)))</f>
        <v>Fuel Use Reduction</v>
      </c>
      <c r="C1953" s="354" t="str">
        <f t="shared" si="78"/>
        <v>RnD Electricity Fuel Use Perc Reduction</v>
      </c>
      <c r="D1953" s="348" t="s">
        <v>764</v>
      </c>
      <c r="E1953" s="253"/>
      <c r="F1953" s="348" t="s">
        <v>981</v>
      </c>
      <c r="G1953" s="253"/>
      <c r="H1953" s="18">
        <v>1825</v>
      </c>
      <c r="I1953" s="367" t="s">
        <v>680</v>
      </c>
      <c r="J1953" s="368" t="str">
        <f>IF(ISBLANK(INDEX('Policy Characteristics'!D:D,MATCH($C1953,'Policy Characteristics'!$C:$C,0))),"",INDEX('Policy Characteristics'!D:D,MATCH($C1953,'Policy Characteristics'!$C:$C,0)))</f>
        <v>R&amp;D Fuel Use Reductions</v>
      </c>
      <c r="K1953" s="354" t="str">
        <f>IF(ISBLANK(INDEX('Policy Characteristics'!E:E,MATCH($C1953,'Policy Characteristics'!$C:$C,0))),"",INDEX('Policy Characteristics'!E:E,MATCH($C1953,'Policy Characteristics'!$C:$C,0)))</f>
        <v>RnD electricity fuel use reduction</v>
      </c>
      <c r="L1953" s="222">
        <f>IF(ISBLANK(INDEX('Policy Characteristics'!F:F,MATCH($C1953,'Policy Characteristics'!$C:$C,0))),"",INDEX('Policy Characteristics'!F:F,MATCH($C1953,'Policy Characteristics'!$C:$C,0)))</f>
        <v>0</v>
      </c>
      <c r="M1953" s="222">
        <f>IF(ISBLANK(INDEX('Policy Characteristics'!G:G,MATCH($C1953,'Policy Characteristics'!$C:$C,0))),"",INDEX('Policy Characteristics'!G:G,MATCH($C1953,'Policy Characteristics'!$C:$C,0)))</f>
        <v>0.4</v>
      </c>
      <c r="N1953" s="222">
        <f>IF(ISBLANK(INDEX('Policy Characteristics'!H:H,MATCH($C1953,'Policy Characteristics'!$C:$C,0))),"",INDEX('Policy Characteristics'!H:H,MATCH($C1953,'Policy Characteristics'!$C:$C,0)))</f>
        <v>0.01</v>
      </c>
      <c r="O1953" s="354" t="str">
        <f>IF(ISBLANK(INDEX('Policy Characteristics'!I:I,MATCH($C1953,'Policy Characteristics'!$C:$C,0))),"",INDEX('Policy Characteristics'!I:I,MATCH($C1953,'Policy Characteristics'!$C:$C,0)))</f>
        <v>% reduction in fuel use</v>
      </c>
      <c r="P1953" s="354"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354" t="str">
        <f>IF(ISBLANK(INDEX('Policy Characteristics'!K:K,MATCH($C1953,'Policy Characteristics'!$C:$C,0))),"",INDEX('Policy Characteristics'!K:K,MATCH($C1953,'Policy Characteristics'!$C:$C,0)))</f>
        <v>architectural-design.html#rnd</v>
      </c>
      <c r="R1953" s="354" t="str">
        <f>IF(ISBLANK(INDEX('Policy Characteristics'!L:L,MATCH($C1953,'Policy Characteristics'!$C:$C,0))),"",INDEX('Policy Characteristics'!L:L,MATCH($C1953,'Policy Characteristics'!$C:$C,0)))</f>
        <v>research-and-development.html</v>
      </c>
    </row>
    <row r="1954" spans="1:18" ht="19.899999999999999" customHeight="1">
      <c r="A1954" s="354" t="str">
        <f>IF(ISBLANK(INDEX('Policy Characteristics'!A:A,MATCH($C1954,'Policy Characteristics'!$C:$C,0))),"",INDEX('Policy Characteristics'!A:A,MATCH($C1954,'Policy Characteristics'!$C:$C,0)))</f>
        <v>Research and Development</v>
      </c>
      <c r="B1954" s="366" t="str">
        <f>IF(ISBLANK(INDEX('Policy Characteristics'!B:B,MATCH($C1954,'Policy Characteristics'!$C:$C,0))),"",INDEX('Policy Characteristics'!B:B,MATCH($C1954,'Policy Characteristics'!$C:$C,0)))</f>
        <v>Fuel Use Reduction</v>
      </c>
      <c r="C1954" s="354" t="str">
        <f t="shared" si="78"/>
        <v>RnD Electricity Fuel Use Perc Reduction</v>
      </c>
      <c r="D1954" s="348" t="s">
        <v>766</v>
      </c>
      <c r="E1954" s="253"/>
      <c r="F1954" s="348" t="s">
        <v>982</v>
      </c>
      <c r="G1954" s="253"/>
      <c r="H1954" s="18">
        <v>1826</v>
      </c>
      <c r="I1954" s="367" t="s">
        <v>680</v>
      </c>
      <c r="J1954" s="368" t="str">
        <f>IF(ISBLANK(INDEX('Policy Characteristics'!D:D,MATCH($C1954,'Policy Characteristics'!$C:$C,0))),"",INDEX('Policy Characteristics'!D:D,MATCH($C1954,'Policy Characteristics'!$C:$C,0)))</f>
        <v>R&amp;D Fuel Use Reductions</v>
      </c>
      <c r="K1954" s="354" t="str">
        <f>IF(ISBLANK(INDEX('Policy Characteristics'!E:E,MATCH($C1954,'Policy Characteristics'!$C:$C,0))),"",INDEX('Policy Characteristics'!E:E,MATCH($C1954,'Policy Characteristics'!$C:$C,0)))</f>
        <v>RnD electricity fuel use reduction</v>
      </c>
      <c r="L1954" s="222">
        <f>IF(ISBLANK(INDEX('Policy Characteristics'!F:F,MATCH($C1954,'Policy Characteristics'!$C:$C,0))),"",INDEX('Policy Characteristics'!F:F,MATCH($C1954,'Policy Characteristics'!$C:$C,0)))</f>
        <v>0</v>
      </c>
      <c r="M1954" s="222">
        <f>IF(ISBLANK(INDEX('Policy Characteristics'!G:G,MATCH($C1954,'Policy Characteristics'!$C:$C,0))),"",INDEX('Policy Characteristics'!G:G,MATCH($C1954,'Policy Characteristics'!$C:$C,0)))</f>
        <v>0.4</v>
      </c>
      <c r="N1954" s="222">
        <f>IF(ISBLANK(INDEX('Policy Characteristics'!H:H,MATCH($C1954,'Policy Characteristics'!$C:$C,0))),"",INDEX('Policy Characteristics'!H:H,MATCH($C1954,'Policy Characteristics'!$C:$C,0)))</f>
        <v>0.01</v>
      </c>
      <c r="O1954" s="354" t="str">
        <f>IF(ISBLANK(INDEX('Policy Characteristics'!I:I,MATCH($C1954,'Policy Characteristics'!$C:$C,0))),"",INDEX('Policy Characteristics'!I:I,MATCH($C1954,'Policy Characteristics'!$C:$C,0)))</f>
        <v>% reduction in fuel use</v>
      </c>
      <c r="P1954" s="354"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354" t="str">
        <f>IF(ISBLANK(INDEX('Policy Characteristics'!K:K,MATCH($C1954,'Policy Characteristics'!$C:$C,0))),"",INDEX('Policy Characteristics'!K:K,MATCH($C1954,'Policy Characteristics'!$C:$C,0)))</f>
        <v>architectural-design.html#rnd</v>
      </c>
      <c r="R1954" s="354" t="str">
        <f>IF(ISBLANK(INDEX('Policy Characteristics'!L:L,MATCH($C1954,'Policy Characteristics'!$C:$C,0))),"",INDEX('Policy Characteristics'!L:L,MATCH($C1954,'Policy Characteristics'!$C:$C,0)))</f>
        <v>research-and-development.html</v>
      </c>
    </row>
    <row r="1955" spans="1:18" ht="19.899999999999999" customHeight="1">
      <c r="A1955" s="354" t="str">
        <f>IF(ISBLANK(INDEX('Policy Characteristics'!A:A,MATCH($C1955,'Policy Characteristics'!$C:$C,0))),"",INDEX('Policy Characteristics'!A:A,MATCH($C1955,'Policy Characteristics'!$C:$C,0)))</f>
        <v>Research and Development</v>
      </c>
      <c r="B1955" s="366" t="str">
        <f>IF(ISBLANK(INDEX('Policy Characteristics'!B:B,MATCH($C1955,'Policy Characteristics'!$C:$C,0))),"",INDEX('Policy Characteristics'!B:B,MATCH($C1955,'Policy Characteristics'!$C:$C,0)))</f>
        <v>Fuel Use Reduction</v>
      </c>
      <c r="C1955" s="354" t="str">
        <f t="shared" si="78"/>
        <v>RnD Electricity Fuel Use Perc Reduction</v>
      </c>
      <c r="D1955" s="348" t="s">
        <v>768</v>
      </c>
      <c r="E1955" s="253"/>
      <c r="F1955" s="348" t="s">
        <v>983</v>
      </c>
      <c r="G1955" s="253"/>
      <c r="H1955" s="18">
        <v>1827</v>
      </c>
      <c r="I1955" s="367" t="s">
        <v>670</v>
      </c>
      <c r="J1955" s="368" t="str">
        <f>IF(ISBLANK(INDEX('Policy Characteristics'!D:D,MATCH($C1955,'Policy Characteristics'!$C:$C,0))),"",INDEX('Policy Characteristics'!D:D,MATCH($C1955,'Policy Characteristics'!$C:$C,0)))</f>
        <v>R&amp;D Fuel Use Reductions</v>
      </c>
      <c r="K1955" s="354" t="str">
        <f>IF(ISBLANK(INDEX('Policy Characteristics'!E:E,MATCH($C1955,'Policy Characteristics'!$C:$C,0))),"",INDEX('Policy Characteristics'!E:E,MATCH($C1955,'Policy Characteristics'!$C:$C,0)))</f>
        <v>RnD electricity fuel use reduction</v>
      </c>
      <c r="L1955" s="222">
        <f>IF(ISBLANK(INDEX('Policy Characteristics'!F:F,MATCH($C1955,'Policy Characteristics'!$C:$C,0))),"",INDEX('Policy Characteristics'!F:F,MATCH($C1955,'Policy Characteristics'!$C:$C,0)))</f>
        <v>0</v>
      </c>
      <c r="M1955" s="222">
        <f>IF(ISBLANK(INDEX('Policy Characteristics'!G:G,MATCH($C1955,'Policy Characteristics'!$C:$C,0))),"",INDEX('Policy Characteristics'!G:G,MATCH($C1955,'Policy Characteristics'!$C:$C,0)))</f>
        <v>0.4</v>
      </c>
      <c r="N1955" s="222">
        <f>IF(ISBLANK(INDEX('Policy Characteristics'!H:H,MATCH($C1955,'Policy Characteristics'!$C:$C,0))),"",INDEX('Policy Characteristics'!H:H,MATCH($C1955,'Policy Characteristics'!$C:$C,0)))</f>
        <v>0.01</v>
      </c>
      <c r="O1955" s="354" t="str">
        <f>IF(ISBLANK(INDEX('Policy Characteristics'!I:I,MATCH($C1955,'Policy Characteristics'!$C:$C,0))),"",INDEX('Policy Characteristics'!I:I,MATCH($C1955,'Policy Characteristics'!$C:$C,0)))</f>
        <v>% reduction in fuel use</v>
      </c>
      <c r="P1955" s="354"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354" t="str">
        <f>IF(ISBLANK(INDEX('Policy Characteristics'!K:K,MATCH($C1955,'Policy Characteristics'!$C:$C,0))),"",INDEX('Policy Characteristics'!K:K,MATCH($C1955,'Policy Characteristics'!$C:$C,0)))</f>
        <v>architectural-design.html#rnd</v>
      </c>
      <c r="R1955" s="354" t="str">
        <f>IF(ISBLANK(INDEX('Policy Characteristics'!L:L,MATCH($C1955,'Policy Characteristics'!$C:$C,0))),"",INDEX('Policy Characteristics'!L:L,MATCH($C1955,'Policy Characteristics'!$C:$C,0)))</f>
        <v>research-and-development.html</v>
      </c>
    </row>
    <row r="1956" spans="1:18" ht="19.899999999999999" customHeight="1">
      <c r="A1956" s="354" t="str">
        <f>IF(ISBLANK(INDEX('Policy Characteristics'!A:A,MATCH($C1956,'Policy Characteristics'!$C:$C,0))),"",INDEX('Policy Characteristics'!A:A,MATCH($C1956,'Policy Characteristics'!$C:$C,0)))</f>
        <v>Research and Development</v>
      </c>
      <c r="B1956" s="366" t="str">
        <f>IF(ISBLANK(INDEX('Policy Characteristics'!B:B,MATCH($C1956,'Policy Characteristics'!$C:$C,0))),"",INDEX('Policy Characteristics'!B:B,MATCH($C1956,'Policy Characteristics'!$C:$C,0)))</f>
        <v>Fuel Use Reduction</v>
      </c>
      <c r="C1956" s="354" t="str">
        <f t="shared" si="78"/>
        <v>RnD Electricity Fuel Use Perc Reduction</v>
      </c>
      <c r="D1956" s="348" t="s">
        <v>770</v>
      </c>
      <c r="E1956" s="253"/>
      <c r="F1956" s="348" t="s">
        <v>984</v>
      </c>
      <c r="G1956" s="253"/>
      <c r="H1956" s="18">
        <v>1828</v>
      </c>
      <c r="I1956" s="367" t="s">
        <v>670</v>
      </c>
      <c r="J1956" s="368" t="str">
        <f>IF(ISBLANK(INDEX('Policy Characteristics'!D:D,MATCH($C1956,'Policy Characteristics'!$C:$C,0))),"",INDEX('Policy Characteristics'!D:D,MATCH($C1956,'Policy Characteristics'!$C:$C,0)))</f>
        <v>R&amp;D Fuel Use Reductions</v>
      </c>
      <c r="K1956" s="354" t="str">
        <f>IF(ISBLANK(INDEX('Policy Characteristics'!E:E,MATCH($C1956,'Policy Characteristics'!$C:$C,0))),"",INDEX('Policy Characteristics'!E:E,MATCH($C1956,'Policy Characteristics'!$C:$C,0)))</f>
        <v>RnD electricity fuel use reduction</v>
      </c>
      <c r="L1956" s="222">
        <f>IF(ISBLANK(INDEX('Policy Characteristics'!F:F,MATCH($C1956,'Policy Characteristics'!$C:$C,0))),"",INDEX('Policy Characteristics'!F:F,MATCH($C1956,'Policy Characteristics'!$C:$C,0)))</f>
        <v>0</v>
      </c>
      <c r="M1956" s="222">
        <f>IF(ISBLANK(INDEX('Policy Characteristics'!G:G,MATCH($C1956,'Policy Characteristics'!$C:$C,0))),"",INDEX('Policy Characteristics'!G:G,MATCH($C1956,'Policy Characteristics'!$C:$C,0)))</f>
        <v>0.4</v>
      </c>
      <c r="N1956" s="222">
        <f>IF(ISBLANK(INDEX('Policy Characteristics'!H:H,MATCH($C1956,'Policy Characteristics'!$C:$C,0))),"",INDEX('Policy Characteristics'!H:H,MATCH($C1956,'Policy Characteristics'!$C:$C,0)))</f>
        <v>0.01</v>
      </c>
      <c r="O1956" s="354" t="str">
        <f>IF(ISBLANK(INDEX('Policy Characteristics'!I:I,MATCH($C1956,'Policy Characteristics'!$C:$C,0))),"",INDEX('Policy Characteristics'!I:I,MATCH($C1956,'Policy Characteristics'!$C:$C,0)))</f>
        <v>% reduction in fuel use</v>
      </c>
      <c r="P1956" s="354"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354" t="str">
        <f>IF(ISBLANK(INDEX('Policy Characteristics'!K:K,MATCH($C1956,'Policy Characteristics'!$C:$C,0))),"",INDEX('Policy Characteristics'!K:K,MATCH($C1956,'Policy Characteristics'!$C:$C,0)))</f>
        <v>architectural-design.html#rnd</v>
      </c>
      <c r="R1956" s="354" t="str">
        <f>IF(ISBLANK(INDEX('Policy Characteristics'!L:L,MATCH($C1956,'Policy Characteristics'!$C:$C,0))),"",INDEX('Policy Characteristics'!L:L,MATCH($C1956,'Policy Characteristics'!$C:$C,0)))</f>
        <v>research-and-development.html</v>
      </c>
    </row>
    <row r="1957" spans="1:18" ht="19.899999999999999" customHeight="1">
      <c r="A1957" s="354" t="str">
        <f>IF(ISBLANK(INDEX('Policy Characteristics'!A:A,MATCH($C1957,'Policy Characteristics'!$C:$C,0))),"",INDEX('Policy Characteristics'!A:A,MATCH($C1957,'Policy Characteristics'!$C:$C,0)))</f>
        <v>Research and Development</v>
      </c>
      <c r="B1957" s="366" t="str">
        <f>IF(ISBLANK(INDEX('Policy Characteristics'!B:B,MATCH($C1957,'Policy Characteristics'!$C:$C,0))),"",INDEX('Policy Characteristics'!B:B,MATCH($C1957,'Policy Characteristics'!$C:$C,0)))</f>
        <v>Fuel Use Reduction</v>
      </c>
      <c r="C1957" s="354" t="str">
        <f t="shared" si="78"/>
        <v>RnD Electricity Fuel Use Perc Reduction</v>
      </c>
      <c r="D1957" s="348" t="s">
        <v>772</v>
      </c>
      <c r="E1957" s="253"/>
      <c r="F1957" s="348" t="s">
        <v>985</v>
      </c>
      <c r="G1957" s="253"/>
      <c r="H1957" s="18">
        <v>1829</v>
      </c>
      <c r="I1957" s="367" t="s">
        <v>670</v>
      </c>
      <c r="J1957" s="368" t="str">
        <f>IF(ISBLANK(INDEX('Policy Characteristics'!D:D,MATCH($C1957,'Policy Characteristics'!$C:$C,0))),"",INDEX('Policy Characteristics'!D:D,MATCH($C1957,'Policy Characteristics'!$C:$C,0)))</f>
        <v>R&amp;D Fuel Use Reductions</v>
      </c>
      <c r="K1957" s="354" t="str">
        <f>IF(ISBLANK(INDEX('Policy Characteristics'!E:E,MATCH($C1957,'Policy Characteristics'!$C:$C,0))),"",INDEX('Policy Characteristics'!E:E,MATCH($C1957,'Policy Characteristics'!$C:$C,0)))</f>
        <v>RnD electricity fuel use reduction</v>
      </c>
      <c r="L1957" s="222">
        <f>IF(ISBLANK(INDEX('Policy Characteristics'!F:F,MATCH($C1957,'Policy Characteristics'!$C:$C,0))),"",INDEX('Policy Characteristics'!F:F,MATCH($C1957,'Policy Characteristics'!$C:$C,0)))</f>
        <v>0</v>
      </c>
      <c r="M1957" s="222">
        <f>IF(ISBLANK(INDEX('Policy Characteristics'!G:G,MATCH($C1957,'Policy Characteristics'!$C:$C,0))),"",INDEX('Policy Characteristics'!G:G,MATCH($C1957,'Policy Characteristics'!$C:$C,0)))</f>
        <v>0.4</v>
      </c>
      <c r="N1957" s="222">
        <f>IF(ISBLANK(INDEX('Policy Characteristics'!H:H,MATCH($C1957,'Policy Characteristics'!$C:$C,0))),"",INDEX('Policy Characteristics'!H:H,MATCH($C1957,'Policy Characteristics'!$C:$C,0)))</f>
        <v>0.01</v>
      </c>
      <c r="O1957" s="354" t="str">
        <f>IF(ISBLANK(INDEX('Policy Characteristics'!I:I,MATCH($C1957,'Policy Characteristics'!$C:$C,0))),"",INDEX('Policy Characteristics'!I:I,MATCH($C1957,'Policy Characteristics'!$C:$C,0)))</f>
        <v>% reduction in fuel use</v>
      </c>
      <c r="P1957" s="354"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354" t="str">
        <f>IF(ISBLANK(INDEX('Policy Characteristics'!K:K,MATCH($C1957,'Policy Characteristics'!$C:$C,0))),"",INDEX('Policy Characteristics'!K:K,MATCH($C1957,'Policy Characteristics'!$C:$C,0)))</f>
        <v>architectural-design.html#rnd</v>
      </c>
      <c r="R1957" s="354" t="str">
        <f>IF(ISBLANK(INDEX('Policy Characteristics'!L:L,MATCH($C1957,'Policy Characteristics'!$C:$C,0))),"",INDEX('Policy Characteristics'!L:L,MATCH($C1957,'Policy Characteristics'!$C:$C,0)))</f>
        <v>research-and-development.html</v>
      </c>
    </row>
    <row r="1958" spans="1:18" ht="19.899999999999999" customHeight="1">
      <c r="A1958" s="354" t="str">
        <f>IF(ISBLANK(INDEX('Policy Characteristics'!A:A,MATCH($C1958,'Policy Characteristics'!$C:$C,0))),"",INDEX('Policy Characteristics'!A:A,MATCH($C1958,'Policy Characteristics'!$C:$C,0)))</f>
        <v>Research and Development</v>
      </c>
      <c r="B1958" s="366" t="str">
        <f>IF(ISBLANK(INDEX('Policy Characteristics'!B:B,MATCH($C1958,'Policy Characteristics'!$C:$C,0))),"",INDEX('Policy Characteristics'!B:B,MATCH($C1958,'Policy Characteristics'!$C:$C,0)))</f>
        <v>Fuel Use Reduction</v>
      </c>
      <c r="C1958" s="354" t="str">
        <f t="shared" si="78"/>
        <v>RnD Electricity Fuel Use Perc Reduction</v>
      </c>
      <c r="D1958" s="348" t="s">
        <v>774</v>
      </c>
      <c r="E1958" s="253"/>
      <c r="F1958" s="348" t="s">
        <v>986</v>
      </c>
      <c r="G1958" s="253"/>
      <c r="H1958" s="18">
        <v>1830</v>
      </c>
      <c r="I1958" s="367" t="s">
        <v>670</v>
      </c>
      <c r="J1958" s="368" t="str">
        <f>IF(ISBLANK(INDEX('Policy Characteristics'!D:D,MATCH($C1958,'Policy Characteristics'!$C:$C,0))),"",INDEX('Policy Characteristics'!D:D,MATCH($C1958,'Policy Characteristics'!$C:$C,0)))</f>
        <v>R&amp;D Fuel Use Reductions</v>
      </c>
      <c r="K1958" s="354" t="str">
        <f>IF(ISBLANK(INDEX('Policy Characteristics'!E:E,MATCH($C1958,'Policy Characteristics'!$C:$C,0))),"",INDEX('Policy Characteristics'!E:E,MATCH($C1958,'Policy Characteristics'!$C:$C,0)))</f>
        <v>RnD electricity fuel use reduction</v>
      </c>
      <c r="L1958" s="222">
        <f>IF(ISBLANK(INDEX('Policy Characteristics'!F:F,MATCH($C1958,'Policy Characteristics'!$C:$C,0))),"",INDEX('Policy Characteristics'!F:F,MATCH($C1958,'Policy Characteristics'!$C:$C,0)))</f>
        <v>0</v>
      </c>
      <c r="M1958" s="222">
        <f>IF(ISBLANK(INDEX('Policy Characteristics'!G:G,MATCH($C1958,'Policy Characteristics'!$C:$C,0))),"",INDEX('Policy Characteristics'!G:G,MATCH($C1958,'Policy Characteristics'!$C:$C,0)))</f>
        <v>0.4</v>
      </c>
      <c r="N1958" s="222">
        <f>IF(ISBLANK(INDEX('Policy Characteristics'!H:H,MATCH($C1958,'Policy Characteristics'!$C:$C,0))),"",INDEX('Policy Characteristics'!H:H,MATCH($C1958,'Policy Characteristics'!$C:$C,0)))</f>
        <v>0.01</v>
      </c>
      <c r="O1958" s="354" t="str">
        <f>IF(ISBLANK(INDEX('Policy Characteristics'!I:I,MATCH($C1958,'Policy Characteristics'!$C:$C,0))),"",INDEX('Policy Characteristics'!I:I,MATCH($C1958,'Policy Characteristics'!$C:$C,0)))</f>
        <v>% reduction in fuel use</v>
      </c>
      <c r="P1958" s="354"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354" t="str">
        <f>IF(ISBLANK(INDEX('Policy Characteristics'!K:K,MATCH($C1958,'Policy Characteristics'!$C:$C,0))),"",INDEX('Policy Characteristics'!K:K,MATCH($C1958,'Policy Characteristics'!$C:$C,0)))</f>
        <v>architectural-design.html#rnd</v>
      </c>
      <c r="R1958" s="354" t="str">
        <f>IF(ISBLANK(INDEX('Policy Characteristics'!L:L,MATCH($C1958,'Policy Characteristics'!$C:$C,0))),"",INDEX('Policy Characteristics'!L:L,MATCH($C1958,'Policy Characteristics'!$C:$C,0)))</f>
        <v>research-and-development.html</v>
      </c>
    </row>
    <row r="1959" spans="1:18" ht="19.899999999999999" customHeight="1">
      <c r="A1959" s="354" t="str">
        <f>IF(ISBLANK(INDEX('Policy Characteristics'!A:A,MATCH($C1959,'Policy Characteristics'!$C:$C,0))),"",INDEX('Policy Characteristics'!A:A,MATCH($C1959,'Policy Characteristics'!$C:$C,0)))</f>
        <v>Research and Development</v>
      </c>
      <c r="B1959" s="366" t="str">
        <f>IF(ISBLANK(INDEX('Policy Characteristics'!B:B,MATCH($C1959,'Policy Characteristics'!$C:$C,0))),"",INDEX('Policy Characteristics'!B:B,MATCH($C1959,'Policy Characteristics'!$C:$C,0)))</f>
        <v>Fuel Use Reduction</v>
      </c>
      <c r="C1959" s="354" t="str">
        <f t="shared" si="78"/>
        <v>RnD Electricity Fuel Use Perc Reduction</v>
      </c>
      <c r="D1959" s="348" t="s">
        <v>776</v>
      </c>
      <c r="E1959" s="253"/>
      <c r="F1959" s="348" t="s">
        <v>987</v>
      </c>
      <c r="G1959" s="253"/>
      <c r="H1959" s="18">
        <v>1831</v>
      </c>
      <c r="I1959" s="367" t="s">
        <v>670</v>
      </c>
      <c r="J1959" s="368" t="str">
        <f>IF(ISBLANK(INDEX('Policy Characteristics'!D:D,MATCH($C1959,'Policy Characteristics'!$C:$C,0))),"",INDEX('Policy Characteristics'!D:D,MATCH($C1959,'Policy Characteristics'!$C:$C,0)))</f>
        <v>R&amp;D Fuel Use Reductions</v>
      </c>
      <c r="K1959" s="354" t="str">
        <f>IF(ISBLANK(INDEX('Policy Characteristics'!E:E,MATCH($C1959,'Policy Characteristics'!$C:$C,0))),"",INDEX('Policy Characteristics'!E:E,MATCH($C1959,'Policy Characteristics'!$C:$C,0)))</f>
        <v>RnD electricity fuel use reduction</v>
      </c>
      <c r="L1959" s="222">
        <f>IF(ISBLANK(INDEX('Policy Characteristics'!F:F,MATCH($C1959,'Policy Characteristics'!$C:$C,0))),"",INDEX('Policy Characteristics'!F:F,MATCH($C1959,'Policy Characteristics'!$C:$C,0)))</f>
        <v>0</v>
      </c>
      <c r="M1959" s="222">
        <f>IF(ISBLANK(INDEX('Policy Characteristics'!G:G,MATCH($C1959,'Policy Characteristics'!$C:$C,0))),"",INDEX('Policy Characteristics'!G:G,MATCH($C1959,'Policy Characteristics'!$C:$C,0)))</f>
        <v>0.4</v>
      </c>
      <c r="N1959" s="222">
        <f>IF(ISBLANK(INDEX('Policy Characteristics'!H:H,MATCH($C1959,'Policy Characteristics'!$C:$C,0))),"",INDEX('Policy Characteristics'!H:H,MATCH($C1959,'Policy Characteristics'!$C:$C,0)))</f>
        <v>0.01</v>
      </c>
      <c r="O1959" s="354" t="str">
        <f>IF(ISBLANK(INDEX('Policy Characteristics'!I:I,MATCH($C1959,'Policy Characteristics'!$C:$C,0))),"",INDEX('Policy Characteristics'!I:I,MATCH($C1959,'Policy Characteristics'!$C:$C,0)))</f>
        <v>% reduction in fuel use</v>
      </c>
      <c r="P1959" s="354"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354" t="str">
        <f>IF(ISBLANK(INDEX('Policy Characteristics'!K:K,MATCH($C1959,'Policy Characteristics'!$C:$C,0))),"",INDEX('Policy Characteristics'!K:K,MATCH($C1959,'Policy Characteristics'!$C:$C,0)))</f>
        <v>architectural-design.html#rnd</v>
      </c>
      <c r="R1959" s="354" t="str">
        <f>IF(ISBLANK(INDEX('Policy Characteristics'!L:L,MATCH($C1959,'Policy Characteristics'!$C:$C,0))),"",INDEX('Policy Characteristics'!L:L,MATCH($C1959,'Policy Characteristics'!$C:$C,0)))</f>
        <v>research-and-development.html</v>
      </c>
    </row>
    <row r="1960" spans="1:18" ht="19.899999999999999" customHeight="1">
      <c r="A1960" s="354" t="str">
        <f>IF(ISBLANK(INDEX('Policy Characteristics'!A:A,MATCH($C1960,'Policy Characteristics'!$C:$C,0))),"",INDEX('Policy Characteristics'!A:A,MATCH($C1960,'Policy Characteristics'!$C:$C,0)))</f>
        <v>Research and Development</v>
      </c>
      <c r="B1960" s="366" t="str">
        <f>IF(ISBLANK(INDEX('Policy Characteristics'!B:B,MATCH($C1960,'Policy Characteristics'!$C:$C,0))),"",INDEX('Policy Characteristics'!B:B,MATCH($C1960,'Policy Characteristics'!$C:$C,0)))</f>
        <v>Fuel Use Reduction</v>
      </c>
      <c r="C1960" s="354" t="str">
        <f t="shared" si="78"/>
        <v>RnD Electricity Fuel Use Perc Reduction</v>
      </c>
      <c r="D1960" s="348" t="s">
        <v>778</v>
      </c>
      <c r="E1960" s="253"/>
      <c r="F1960" s="348" t="s">
        <v>988</v>
      </c>
      <c r="G1960" s="253"/>
      <c r="H1960" s="18">
        <v>1832</v>
      </c>
      <c r="I1960" s="367" t="s">
        <v>670</v>
      </c>
      <c r="J1960" s="368" t="str">
        <f>IF(ISBLANK(INDEX('Policy Characteristics'!D:D,MATCH($C1960,'Policy Characteristics'!$C:$C,0))),"",INDEX('Policy Characteristics'!D:D,MATCH($C1960,'Policy Characteristics'!$C:$C,0)))</f>
        <v>R&amp;D Fuel Use Reductions</v>
      </c>
      <c r="K1960" s="354" t="str">
        <f>IF(ISBLANK(INDEX('Policy Characteristics'!E:E,MATCH($C1960,'Policy Characteristics'!$C:$C,0))),"",INDEX('Policy Characteristics'!E:E,MATCH($C1960,'Policy Characteristics'!$C:$C,0)))</f>
        <v>RnD electricity fuel use reduction</v>
      </c>
      <c r="L1960" s="222">
        <f>IF(ISBLANK(INDEX('Policy Characteristics'!F:F,MATCH($C1960,'Policy Characteristics'!$C:$C,0))),"",INDEX('Policy Characteristics'!F:F,MATCH($C1960,'Policy Characteristics'!$C:$C,0)))</f>
        <v>0</v>
      </c>
      <c r="M1960" s="222">
        <f>IF(ISBLANK(INDEX('Policy Characteristics'!G:G,MATCH($C1960,'Policy Characteristics'!$C:$C,0))),"",INDEX('Policy Characteristics'!G:G,MATCH($C1960,'Policy Characteristics'!$C:$C,0)))</f>
        <v>0.4</v>
      </c>
      <c r="N1960" s="222">
        <f>IF(ISBLANK(INDEX('Policy Characteristics'!H:H,MATCH($C1960,'Policy Characteristics'!$C:$C,0))),"",INDEX('Policy Characteristics'!H:H,MATCH($C1960,'Policy Characteristics'!$C:$C,0)))</f>
        <v>0.01</v>
      </c>
      <c r="O1960" s="354" t="str">
        <f>IF(ISBLANK(INDEX('Policy Characteristics'!I:I,MATCH($C1960,'Policy Characteristics'!$C:$C,0))),"",INDEX('Policy Characteristics'!I:I,MATCH($C1960,'Policy Characteristics'!$C:$C,0)))</f>
        <v>% reduction in fuel use</v>
      </c>
      <c r="P1960" s="354"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354" t="str">
        <f>IF(ISBLANK(INDEX('Policy Characteristics'!K:K,MATCH($C1960,'Policy Characteristics'!$C:$C,0))),"",INDEX('Policy Characteristics'!K:K,MATCH($C1960,'Policy Characteristics'!$C:$C,0)))</f>
        <v>architectural-design.html#rnd</v>
      </c>
      <c r="R1960" s="354" t="str">
        <f>IF(ISBLANK(INDEX('Policy Characteristics'!L:L,MATCH($C1960,'Policy Characteristics'!$C:$C,0))),"",INDEX('Policy Characteristics'!L:L,MATCH($C1960,'Policy Characteristics'!$C:$C,0)))</f>
        <v>research-and-development.html</v>
      </c>
    </row>
    <row r="1961" spans="1:18" ht="19.899999999999999" customHeight="1">
      <c r="A1961" s="354" t="str">
        <f>IF(ISBLANK(INDEX('Policy Characteristics'!A:A,MATCH($C1961,'Policy Characteristics'!$C:$C,0))),"",INDEX('Policy Characteristics'!A:A,MATCH($C1961,'Policy Characteristics'!$C:$C,0)))</f>
        <v>Research and Development</v>
      </c>
      <c r="B1961" s="366" t="str">
        <f>IF(ISBLANK(INDEX('Policy Characteristics'!B:B,MATCH($C1961,'Policy Characteristics'!$C:$C,0))),"",INDEX('Policy Characteristics'!B:B,MATCH($C1961,'Policy Characteristics'!$C:$C,0)))</f>
        <v>Fuel Use Reduction</v>
      </c>
      <c r="C1961" s="354" t="str">
        <f t="shared" si="78"/>
        <v>RnD Electricity Fuel Use Perc Reduction</v>
      </c>
      <c r="D1961" s="348" t="s">
        <v>780</v>
      </c>
      <c r="E1961" s="253"/>
      <c r="F1961" s="348" t="s">
        <v>989</v>
      </c>
      <c r="G1961" s="253"/>
      <c r="H1961" s="18">
        <v>1833</v>
      </c>
      <c r="I1961" s="367" t="s">
        <v>670</v>
      </c>
      <c r="J1961" s="368" t="str">
        <f>IF(ISBLANK(INDEX('Policy Characteristics'!D:D,MATCH($C1961,'Policy Characteristics'!$C:$C,0))),"",INDEX('Policy Characteristics'!D:D,MATCH($C1961,'Policy Characteristics'!$C:$C,0)))</f>
        <v>R&amp;D Fuel Use Reductions</v>
      </c>
      <c r="K1961" s="354" t="str">
        <f>IF(ISBLANK(INDEX('Policy Characteristics'!E:E,MATCH($C1961,'Policy Characteristics'!$C:$C,0))),"",INDEX('Policy Characteristics'!E:E,MATCH($C1961,'Policy Characteristics'!$C:$C,0)))</f>
        <v>RnD electricity fuel use reduction</v>
      </c>
      <c r="L1961" s="222">
        <f>IF(ISBLANK(INDEX('Policy Characteristics'!F:F,MATCH($C1961,'Policy Characteristics'!$C:$C,0))),"",INDEX('Policy Characteristics'!F:F,MATCH($C1961,'Policy Characteristics'!$C:$C,0)))</f>
        <v>0</v>
      </c>
      <c r="M1961" s="222">
        <f>IF(ISBLANK(INDEX('Policy Characteristics'!G:G,MATCH($C1961,'Policy Characteristics'!$C:$C,0))),"",INDEX('Policy Characteristics'!G:G,MATCH($C1961,'Policy Characteristics'!$C:$C,0)))</f>
        <v>0.4</v>
      </c>
      <c r="N1961" s="222">
        <f>IF(ISBLANK(INDEX('Policy Characteristics'!H:H,MATCH($C1961,'Policy Characteristics'!$C:$C,0))),"",INDEX('Policy Characteristics'!H:H,MATCH($C1961,'Policy Characteristics'!$C:$C,0)))</f>
        <v>0.01</v>
      </c>
      <c r="O1961" s="354" t="str">
        <f>IF(ISBLANK(INDEX('Policy Characteristics'!I:I,MATCH($C1961,'Policy Characteristics'!$C:$C,0))),"",INDEX('Policy Characteristics'!I:I,MATCH($C1961,'Policy Characteristics'!$C:$C,0)))</f>
        <v>% reduction in fuel use</v>
      </c>
      <c r="P1961" s="354"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354" t="str">
        <f>IF(ISBLANK(INDEX('Policy Characteristics'!K:K,MATCH($C1961,'Policy Characteristics'!$C:$C,0))),"",INDEX('Policy Characteristics'!K:K,MATCH($C1961,'Policy Characteristics'!$C:$C,0)))</f>
        <v>architectural-design.html#rnd</v>
      </c>
      <c r="R1961" s="354" t="str">
        <f>IF(ISBLANK(INDEX('Policy Characteristics'!L:L,MATCH($C1961,'Policy Characteristics'!$C:$C,0))),"",INDEX('Policy Characteristics'!L:L,MATCH($C1961,'Policy Characteristics'!$C:$C,0)))</f>
        <v>research-and-development.html</v>
      </c>
    </row>
    <row r="1962" spans="1:18" ht="19.899999999999999" customHeight="1">
      <c r="A1962" s="354" t="str">
        <f>IF(ISBLANK(INDEX('Policy Characteristics'!A:A,MATCH($C1962,'Policy Characteristics'!$C:$C,0))),"",INDEX('Policy Characteristics'!A:A,MATCH($C1962,'Policy Characteristics'!$C:$C,0)))</f>
        <v>Research and Development</v>
      </c>
      <c r="B1962" s="366" t="str">
        <f>IF(ISBLANK(INDEX('Policy Characteristics'!B:B,MATCH($C1962,'Policy Characteristics'!$C:$C,0))),"",INDEX('Policy Characteristics'!B:B,MATCH($C1962,'Policy Characteristics'!$C:$C,0)))</f>
        <v>Fuel Use Reduction</v>
      </c>
      <c r="C1962" s="354" t="str">
        <f t="shared" si="78"/>
        <v>RnD Electricity Fuel Use Perc Reduction</v>
      </c>
      <c r="D1962" s="348" t="s">
        <v>782</v>
      </c>
      <c r="E1962" s="253"/>
      <c r="F1962" s="348" t="s">
        <v>990</v>
      </c>
      <c r="G1962" s="253"/>
      <c r="H1962" s="18">
        <v>2246</v>
      </c>
      <c r="I1962" s="367" t="s">
        <v>670</v>
      </c>
      <c r="J1962" s="368" t="str">
        <f>IF(ISBLANK(INDEX('Policy Characteristics'!D:D,MATCH($C1962,'Policy Characteristics'!$C:$C,0))),"",INDEX('Policy Characteristics'!D:D,MATCH($C1962,'Policy Characteristics'!$C:$C,0)))</f>
        <v>R&amp;D Fuel Use Reductions</v>
      </c>
      <c r="K1962" s="354" t="str">
        <f>IF(ISBLANK(INDEX('Policy Characteristics'!E:E,MATCH($C1962,'Policy Characteristics'!$C:$C,0))),"",INDEX('Policy Characteristics'!E:E,MATCH($C1962,'Policy Characteristics'!$C:$C,0)))</f>
        <v>RnD electricity fuel use reduction</v>
      </c>
      <c r="L1962" s="222">
        <f>IF(ISBLANK(INDEX('Policy Characteristics'!F:F,MATCH($C1962,'Policy Characteristics'!$C:$C,0))),"",INDEX('Policy Characteristics'!F:F,MATCH($C1962,'Policy Characteristics'!$C:$C,0)))</f>
        <v>0</v>
      </c>
      <c r="M1962" s="222">
        <f>IF(ISBLANK(INDEX('Policy Characteristics'!G:G,MATCH($C1962,'Policy Characteristics'!$C:$C,0))),"",INDEX('Policy Characteristics'!G:G,MATCH($C1962,'Policy Characteristics'!$C:$C,0)))</f>
        <v>0.4</v>
      </c>
      <c r="N1962" s="222">
        <f>IF(ISBLANK(INDEX('Policy Characteristics'!H:H,MATCH($C1962,'Policy Characteristics'!$C:$C,0))),"",INDEX('Policy Characteristics'!H:H,MATCH($C1962,'Policy Characteristics'!$C:$C,0)))</f>
        <v>0.01</v>
      </c>
      <c r="O1962" s="354" t="str">
        <f>IF(ISBLANK(INDEX('Policy Characteristics'!I:I,MATCH($C1962,'Policy Characteristics'!$C:$C,0))),"",INDEX('Policy Characteristics'!I:I,MATCH($C1962,'Policy Characteristics'!$C:$C,0)))</f>
        <v>% reduction in fuel use</v>
      </c>
      <c r="P1962" s="354"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354" t="str">
        <f>IF(ISBLANK(INDEX('Policy Characteristics'!K:K,MATCH($C1962,'Policy Characteristics'!$C:$C,0))),"",INDEX('Policy Characteristics'!K:K,MATCH($C1962,'Policy Characteristics'!$C:$C,0)))</f>
        <v>architectural-design.html#rnd</v>
      </c>
      <c r="R1962" s="354" t="str">
        <f>IF(ISBLANK(INDEX('Policy Characteristics'!L:L,MATCH($C1962,'Policy Characteristics'!$C:$C,0))),"",INDEX('Policy Characteristics'!L:L,MATCH($C1962,'Policy Characteristics'!$C:$C,0)))</f>
        <v>research-and-development.html</v>
      </c>
    </row>
    <row r="1963" spans="1:18" ht="19.899999999999999" customHeight="1">
      <c r="A1963" s="354" t="str">
        <f>IF(ISBLANK(INDEX('Policy Characteristics'!A:A,MATCH($C1963,'Policy Characteristics'!$C:$C,0))),"",INDEX('Policy Characteristics'!A:A,MATCH($C1963,'Policy Characteristics'!$C:$C,0)))</f>
        <v>Research and Development</v>
      </c>
      <c r="B1963" s="366" t="str">
        <f>IF(ISBLANK(INDEX('Policy Characteristics'!B:B,MATCH($C1963,'Policy Characteristics'!$C:$C,0))),"",INDEX('Policy Characteristics'!B:B,MATCH($C1963,'Policy Characteristics'!$C:$C,0)))</f>
        <v>Fuel Use Reduction</v>
      </c>
      <c r="C1963" t="s">
        <v>613</v>
      </c>
      <c r="D1963" t="s">
        <v>784</v>
      </c>
      <c r="E1963" s="253"/>
      <c r="F1963" s="348" t="s">
        <v>991</v>
      </c>
      <c r="G1963" s="253"/>
      <c r="H1963" s="18">
        <v>1487</v>
      </c>
      <c r="I1963" s="367" t="s">
        <v>670</v>
      </c>
      <c r="J1963" s="368" t="str">
        <f>IF(ISBLANK(INDEX('Policy Characteristics'!D:D,MATCH($C1963,'Policy Characteristics'!$C:$C,0))),"",INDEX('Policy Characteristics'!D:D,MATCH($C1963,'Policy Characteristics'!$C:$C,0)))</f>
        <v>R&amp;D Fuel Use Reductions</v>
      </c>
      <c r="K1963" s="354" t="str">
        <f>IF(ISBLANK(INDEX('Policy Characteristics'!E:E,MATCH($C1963,'Policy Characteristics'!$C:$C,0))),"",INDEX('Policy Characteristics'!E:E,MATCH($C1963,'Policy Characteristics'!$C:$C,0)))</f>
        <v>RnD industry fuel use reduction</v>
      </c>
      <c r="L1963" s="222">
        <f>IF(ISBLANK(INDEX('Policy Characteristics'!F:F,MATCH($C1963,'Policy Characteristics'!$C:$C,0))),"",INDEX('Policy Characteristics'!F:F,MATCH($C1963,'Policy Characteristics'!$C:$C,0)))</f>
        <v>0</v>
      </c>
      <c r="M1963" s="222">
        <f>IF(ISBLANK(INDEX('Policy Characteristics'!G:G,MATCH($C1963,'Policy Characteristics'!$C:$C,0))),"",INDEX('Policy Characteristics'!G:G,MATCH($C1963,'Policy Characteristics'!$C:$C,0)))</f>
        <v>0.4</v>
      </c>
      <c r="N1963" s="222">
        <f>IF(ISBLANK(INDEX('Policy Characteristics'!H:H,MATCH($C1963,'Policy Characteristics'!$C:$C,0))),"",INDEX('Policy Characteristics'!H:H,MATCH($C1963,'Policy Characteristics'!$C:$C,0)))</f>
        <v>0.01</v>
      </c>
      <c r="O1963" s="354" t="str">
        <f>IF(ISBLANK(INDEX('Policy Characteristics'!I:I,MATCH($C1963,'Policy Characteristics'!$C:$C,0))),"",INDEX('Policy Characteristics'!I:I,MATCH($C1963,'Policy Characteristics'!$C:$C,0)))</f>
        <v>% reduction in fuel use</v>
      </c>
      <c r="P1963" s="354"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354" t="str">
        <f>IF(ISBLANK(INDEX('Policy Characteristics'!K:K,MATCH($C1963,'Policy Characteristics'!$C:$C,0))),"",INDEX('Policy Characteristics'!K:K,MATCH($C1963,'Policy Characteristics'!$C:$C,0)))</f>
        <v>architectural-design.html#rnd</v>
      </c>
      <c r="R1963" s="354" t="str">
        <f>IF(ISBLANK(INDEX('Policy Characteristics'!L:L,MATCH($C1963,'Policy Characteristics'!$C:$C,0))),"",INDEX('Policy Characteristics'!L:L,MATCH($C1963,'Policy Characteristics'!$C:$C,0)))</f>
        <v>research-and-development.html</v>
      </c>
    </row>
    <row r="1964" spans="1:18" ht="19.899999999999999" customHeight="1">
      <c r="A1964" s="354" t="str">
        <f>IF(ISBLANK(INDEX('Policy Characteristics'!A:A,MATCH($C1964,'Policy Characteristics'!$C:$C,0))),"",INDEX('Policy Characteristics'!A:A,MATCH($C1964,'Policy Characteristics'!$C:$C,0)))</f>
        <v>Research and Development</v>
      </c>
      <c r="B1964" s="366" t="str">
        <f>IF(ISBLANK(INDEX('Policy Characteristics'!B:B,MATCH($C1964,'Policy Characteristics'!$C:$C,0))),"",INDEX('Policy Characteristics'!B:B,MATCH($C1964,'Policy Characteristics'!$C:$C,0)))</f>
        <v>Fuel Use Reduction</v>
      </c>
      <c r="C1964" s="354" t="str">
        <f t="shared" ref="C1964:C1987" si="79">C$1963</f>
        <v>RnD Industry Fuel Use Perc Reduction</v>
      </c>
      <c r="D1964" t="s">
        <v>786</v>
      </c>
      <c r="E1964" s="253"/>
      <c r="F1964" s="348" t="s">
        <v>992</v>
      </c>
      <c r="G1964" s="253"/>
      <c r="H1964" s="18">
        <v>1488</v>
      </c>
      <c r="I1964" s="367" t="s">
        <v>670</v>
      </c>
      <c r="J1964" s="368" t="str">
        <f>IF(ISBLANK(INDEX('Policy Characteristics'!D:D,MATCH($C1964,'Policy Characteristics'!$C:$C,0))),"",INDEX('Policy Characteristics'!D:D,MATCH($C1964,'Policy Characteristics'!$C:$C,0)))</f>
        <v>R&amp;D Fuel Use Reductions</v>
      </c>
      <c r="K1964" s="354" t="str">
        <f>IF(ISBLANK(INDEX('Policy Characteristics'!E:E,MATCH($C1964,'Policy Characteristics'!$C:$C,0))),"",INDEX('Policy Characteristics'!E:E,MATCH($C1964,'Policy Characteristics'!$C:$C,0)))</f>
        <v>RnD industry fuel use reduction</v>
      </c>
      <c r="L1964" s="222">
        <f>IF(ISBLANK(INDEX('Policy Characteristics'!F:F,MATCH($C1964,'Policy Characteristics'!$C:$C,0))),"",INDEX('Policy Characteristics'!F:F,MATCH($C1964,'Policy Characteristics'!$C:$C,0)))</f>
        <v>0</v>
      </c>
      <c r="M1964" s="222">
        <f>IF(ISBLANK(INDEX('Policy Characteristics'!G:G,MATCH($C1964,'Policy Characteristics'!$C:$C,0))),"",INDEX('Policy Characteristics'!G:G,MATCH($C1964,'Policy Characteristics'!$C:$C,0)))</f>
        <v>0.4</v>
      </c>
      <c r="N1964" s="222">
        <f>IF(ISBLANK(INDEX('Policy Characteristics'!H:H,MATCH($C1964,'Policy Characteristics'!$C:$C,0))),"",INDEX('Policy Characteristics'!H:H,MATCH($C1964,'Policy Characteristics'!$C:$C,0)))</f>
        <v>0.01</v>
      </c>
      <c r="O1964" s="354" t="str">
        <f>IF(ISBLANK(INDEX('Policy Characteristics'!I:I,MATCH($C1964,'Policy Characteristics'!$C:$C,0))),"",INDEX('Policy Characteristics'!I:I,MATCH($C1964,'Policy Characteristics'!$C:$C,0)))</f>
        <v>% reduction in fuel use</v>
      </c>
      <c r="P1964" s="354"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354" t="str">
        <f>IF(ISBLANK(INDEX('Policy Characteristics'!K:K,MATCH($C1964,'Policy Characteristics'!$C:$C,0))),"",INDEX('Policy Characteristics'!K:K,MATCH($C1964,'Policy Characteristics'!$C:$C,0)))</f>
        <v>architectural-design.html#rnd</v>
      </c>
      <c r="R1964" s="354" t="str">
        <f>IF(ISBLANK(INDEX('Policy Characteristics'!L:L,MATCH($C1964,'Policy Characteristics'!$C:$C,0))),"",INDEX('Policy Characteristics'!L:L,MATCH($C1964,'Policy Characteristics'!$C:$C,0)))</f>
        <v>research-and-development.html</v>
      </c>
    </row>
    <row r="1965" spans="1:18" ht="19.899999999999999" customHeight="1">
      <c r="A1965" s="354" t="str">
        <f>IF(ISBLANK(INDEX('Policy Characteristics'!A:A,MATCH($C1965,'Policy Characteristics'!$C:$C,0))),"",INDEX('Policy Characteristics'!A:A,MATCH($C1965,'Policy Characteristics'!$C:$C,0)))</f>
        <v>Research and Development</v>
      </c>
      <c r="B1965" s="366" t="str">
        <f>IF(ISBLANK(INDEX('Policy Characteristics'!B:B,MATCH($C1965,'Policy Characteristics'!$C:$C,0))),"",INDEX('Policy Characteristics'!B:B,MATCH($C1965,'Policy Characteristics'!$C:$C,0)))</f>
        <v>Fuel Use Reduction</v>
      </c>
      <c r="C1965" s="354" t="str">
        <f t="shared" si="79"/>
        <v>RnD Industry Fuel Use Perc Reduction</v>
      </c>
      <c r="D1965" t="s">
        <v>788</v>
      </c>
      <c r="E1965" s="253"/>
      <c r="F1965" s="348" t="s">
        <v>993</v>
      </c>
      <c r="G1965" s="253"/>
      <c r="H1965" s="18">
        <v>1489</v>
      </c>
      <c r="I1965" s="367" t="s">
        <v>670</v>
      </c>
      <c r="J1965" s="368" t="str">
        <f>IF(ISBLANK(INDEX('Policy Characteristics'!D:D,MATCH($C1965,'Policy Characteristics'!$C:$C,0))),"",INDEX('Policy Characteristics'!D:D,MATCH($C1965,'Policy Characteristics'!$C:$C,0)))</f>
        <v>R&amp;D Fuel Use Reductions</v>
      </c>
      <c r="K1965" s="354" t="str">
        <f>IF(ISBLANK(INDEX('Policy Characteristics'!E:E,MATCH($C1965,'Policy Characteristics'!$C:$C,0))),"",INDEX('Policy Characteristics'!E:E,MATCH($C1965,'Policy Characteristics'!$C:$C,0)))</f>
        <v>RnD industry fuel use reduction</v>
      </c>
      <c r="L1965" s="222">
        <f>IF(ISBLANK(INDEX('Policy Characteristics'!F:F,MATCH($C1965,'Policy Characteristics'!$C:$C,0))),"",INDEX('Policy Characteristics'!F:F,MATCH($C1965,'Policy Characteristics'!$C:$C,0)))</f>
        <v>0</v>
      </c>
      <c r="M1965" s="222">
        <f>IF(ISBLANK(INDEX('Policy Characteristics'!G:G,MATCH($C1965,'Policy Characteristics'!$C:$C,0))),"",INDEX('Policy Characteristics'!G:G,MATCH($C1965,'Policy Characteristics'!$C:$C,0)))</f>
        <v>0.4</v>
      </c>
      <c r="N1965" s="222">
        <f>IF(ISBLANK(INDEX('Policy Characteristics'!H:H,MATCH($C1965,'Policy Characteristics'!$C:$C,0))),"",INDEX('Policy Characteristics'!H:H,MATCH($C1965,'Policy Characteristics'!$C:$C,0)))</f>
        <v>0.01</v>
      </c>
      <c r="O1965" s="354" t="str">
        <f>IF(ISBLANK(INDEX('Policy Characteristics'!I:I,MATCH($C1965,'Policy Characteristics'!$C:$C,0))),"",INDEX('Policy Characteristics'!I:I,MATCH($C1965,'Policy Characteristics'!$C:$C,0)))</f>
        <v>% reduction in fuel use</v>
      </c>
      <c r="P1965" s="354"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354" t="str">
        <f>IF(ISBLANK(INDEX('Policy Characteristics'!K:K,MATCH($C1965,'Policy Characteristics'!$C:$C,0))),"",INDEX('Policy Characteristics'!K:K,MATCH($C1965,'Policy Characteristics'!$C:$C,0)))</f>
        <v>architectural-design.html#rnd</v>
      </c>
      <c r="R1965" s="354" t="str">
        <f>IF(ISBLANK(INDEX('Policy Characteristics'!L:L,MATCH($C1965,'Policy Characteristics'!$C:$C,0))),"",INDEX('Policy Characteristics'!L:L,MATCH($C1965,'Policy Characteristics'!$C:$C,0)))</f>
        <v>research-and-development.html</v>
      </c>
    </row>
    <row r="1966" spans="1:18" ht="19.899999999999999" customHeight="1">
      <c r="A1966" s="354" t="str">
        <f>IF(ISBLANK(INDEX('Policy Characteristics'!A:A,MATCH($C1966,'Policy Characteristics'!$C:$C,0))),"",INDEX('Policy Characteristics'!A:A,MATCH($C1966,'Policy Characteristics'!$C:$C,0)))</f>
        <v>Research and Development</v>
      </c>
      <c r="B1966" s="366" t="str">
        <f>IF(ISBLANK(INDEX('Policy Characteristics'!B:B,MATCH($C1966,'Policy Characteristics'!$C:$C,0))),"",INDEX('Policy Characteristics'!B:B,MATCH($C1966,'Policy Characteristics'!$C:$C,0)))</f>
        <v>Fuel Use Reduction</v>
      </c>
      <c r="C1966" s="354" t="str">
        <f t="shared" si="79"/>
        <v>RnD Industry Fuel Use Perc Reduction</v>
      </c>
      <c r="D1966" t="s">
        <v>790</v>
      </c>
      <c r="E1966" s="253"/>
      <c r="F1966" s="348" t="s">
        <v>994</v>
      </c>
      <c r="G1966" s="253"/>
      <c r="H1966" s="18">
        <v>1490</v>
      </c>
      <c r="I1966" s="367" t="s">
        <v>670</v>
      </c>
      <c r="J1966" s="368" t="str">
        <f>IF(ISBLANK(INDEX('Policy Characteristics'!D:D,MATCH($C1966,'Policy Characteristics'!$C:$C,0))),"",INDEX('Policy Characteristics'!D:D,MATCH($C1966,'Policy Characteristics'!$C:$C,0)))</f>
        <v>R&amp;D Fuel Use Reductions</v>
      </c>
      <c r="K1966" s="354" t="str">
        <f>IF(ISBLANK(INDEX('Policy Characteristics'!E:E,MATCH($C1966,'Policy Characteristics'!$C:$C,0))),"",INDEX('Policy Characteristics'!E:E,MATCH($C1966,'Policy Characteristics'!$C:$C,0)))</f>
        <v>RnD industry fuel use reduction</v>
      </c>
      <c r="L1966" s="222">
        <f>IF(ISBLANK(INDEX('Policy Characteristics'!F:F,MATCH($C1966,'Policy Characteristics'!$C:$C,0))),"",INDEX('Policy Characteristics'!F:F,MATCH($C1966,'Policy Characteristics'!$C:$C,0)))</f>
        <v>0</v>
      </c>
      <c r="M1966" s="222">
        <f>IF(ISBLANK(INDEX('Policy Characteristics'!G:G,MATCH($C1966,'Policy Characteristics'!$C:$C,0))),"",INDEX('Policy Characteristics'!G:G,MATCH($C1966,'Policy Characteristics'!$C:$C,0)))</f>
        <v>0.4</v>
      </c>
      <c r="N1966" s="222">
        <f>IF(ISBLANK(INDEX('Policy Characteristics'!H:H,MATCH($C1966,'Policy Characteristics'!$C:$C,0))),"",INDEX('Policy Characteristics'!H:H,MATCH($C1966,'Policy Characteristics'!$C:$C,0)))</f>
        <v>0.01</v>
      </c>
      <c r="O1966" s="354" t="str">
        <f>IF(ISBLANK(INDEX('Policy Characteristics'!I:I,MATCH($C1966,'Policy Characteristics'!$C:$C,0))),"",INDEX('Policy Characteristics'!I:I,MATCH($C1966,'Policy Characteristics'!$C:$C,0)))</f>
        <v>% reduction in fuel use</v>
      </c>
      <c r="P1966" s="354"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354" t="str">
        <f>IF(ISBLANK(INDEX('Policy Characteristics'!K:K,MATCH($C1966,'Policy Characteristics'!$C:$C,0))),"",INDEX('Policy Characteristics'!K:K,MATCH($C1966,'Policy Characteristics'!$C:$C,0)))</f>
        <v>architectural-design.html#rnd</v>
      </c>
      <c r="R1966" s="354" t="str">
        <f>IF(ISBLANK(INDEX('Policy Characteristics'!L:L,MATCH($C1966,'Policy Characteristics'!$C:$C,0))),"",INDEX('Policy Characteristics'!L:L,MATCH($C1966,'Policy Characteristics'!$C:$C,0)))</f>
        <v>research-and-development.html</v>
      </c>
    </row>
    <row r="1967" spans="1:18" ht="19.899999999999999" customHeight="1">
      <c r="A1967" s="354" t="str">
        <f>IF(ISBLANK(INDEX('Policy Characteristics'!A:A,MATCH($C1967,'Policy Characteristics'!$C:$C,0))),"",INDEX('Policy Characteristics'!A:A,MATCH($C1967,'Policy Characteristics'!$C:$C,0)))</f>
        <v>Research and Development</v>
      </c>
      <c r="B1967" s="366" t="str">
        <f>IF(ISBLANK(INDEX('Policy Characteristics'!B:B,MATCH($C1967,'Policy Characteristics'!$C:$C,0))),"",INDEX('Policy Characteristics'!B:B,MATCH($C1967,'Policy Characteristics'!$C:$C,0)))</f>
        <v>Fuel Use Reduction</v>
      </c>
      <c r="C1967" s="354" t="str">
        <f t="shared" si="79"/>
        <v>RnD Industry Fuel Use Perc Reduction</v>
      </c>
      <c r="D1967" t="s">
        <v>792</v>
      </c>
      <c r="E1967" s="253"/>
      <c r="F1967" s="348" t="s">
        <v>995</v>
      </c>
      <c r="G1967" s="253"/>
      <c r="H1967" s="18">
        <v>1491</v>
      </c>
      <c r="I1967" s="367" t="s">
        <v>670</v>
      </c>
      <c r="J1967" s="368" t="str">
        <f>IF(ISBLANK(INDEX('Policy Characteristics'!D:D,MATCH($C1967,'Policy Characteristics'!$C:$C,0))),"",INDEX('Policy Characteristics'!D:D,MATCH($C1967,'Policy Characteristics'!$C:$C,0)))</f>
        <v>R&amp;D Fuel Use Reductions</v>
      </c>
      <c r="K1967" s="354" t="str">
        <f>IF(ISBLANK(INDEX('Policy Characteristics'!E:E,MATCH($C1967,'Policy Characteristics'!$C:$C,0))),"",INDEX('Policy Characteristics'!E:E,MATCH($C1967,'Policy Characteristics'!$C:$C,0)))</f>
        <v>RnD industry fuel use reduction</v>
      </c>
      <c r="L1967" s="222">
        <f>IF(ISBLANK(INDEX('Policy Characteristics'!F:F,MATCH($C1967,'Policy Characteristics'!$C:$C,0))),"",INDEX('Policy Characteristics'!F:F,MATCH($C1967,'Policy Characteristics'!$C:$C,0)))</f>
        <v>0</v>
      </c>
      <c r="M1967" s="222">
        <f>IF(ISBLANK(INDEX('Policy Characteristics'!G:G,MATCH($C1967,'Policy Characteristics'!$C:$C,0))),"",INDEX('Policy Characteristics'!G:G,MATCH($C1967,'Policy Characteristics'!$C:$C,0)))</f>
        <v>0.4</v>
      </c>
      <c r="N1967" s="222">
        <f>IF(ISBLANK(INDEX('Policy Characteristics'!H:H,MATCH($C1967,'Policy Characteristics'!$C:$C,0))),"",INDEX('Policy Characteristics'!H:H,MATCH($C1967,'Policy Characteristics'!$C:$C,0)))</f>
        <v>0.01</v>
      </c>
      <c r="O1967" s="354" t="str">
        <f>IF(ISBLANK(INDEX('Policy Characteristics'!I:I,MATCH($C1967,'Policy Characteristics'!$C:$C,0))),"",INDEX('Policy Characteristics'!I:I,MATCH($C1967,'Policy Characteristics'!$C:$C,0)))</f>
        <v>% reduction in fuel use</v>
      </c>
      <c r="P1967" s="354"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354" t="str">
        <f>IF(ISBLANK(INDEX('Policy Characteristics'!K:K,MATCH($C1967,'Policy Characteristics'!$C:$C,0))),"",INDEX('Policy Characteristics'!K:K,MATCH($C1967,'Policy Characteristics'!$C:$C,0)))</f>
        <v>architectural-design.html#rnd</v>
      </c>
      <c r="R1967" s="354" t="str">
        <f>IF(ISBLANK(INDEX('Policy Characteristics'!L:L,MATCH($C1967,'Policy Characteristics'!$C:$C,0))),"",INDEX('Policy Characteristics'!L:L,MATCH($C1967,'Policy Characteristics'!$C:$C,0)))</f>
        <v>research-and-development.html</v>
      </c>
    </row>
    <row r="1968" spans="1:18" ht="19.899999999999999" customHeight="1">
      <c r="A1968" s="354" t="str">
        <f>IF(ISBLANK(INDEX('Policy Characteristics'!A:A,MATCH($C1968,'Policy Characteristics'!$C:$C,0))),"",INDEX('Policy Characteristics'!A:A,MATCH($C1968,'Policy Characteristics'!$C:$C,0)))</f>
        <v>Research and Development</v>
      </c>
      <c r="B1968" s="366" t="str">
        <f>IF(ISBLANK(INDEX('Policy Characteristics'!B:B,MATCH($C1968,'Policy Characteristics'!$C:$C,0))),"",INDEX('Policy Characteristics'!B:B,MATCH($C1968,'Policy Characteristics'!$C:$C,0)))</f>
        <v>Fuel Use Reduction</v>
      </c>
      <c r="C1968" s="354" t="str">
        <f t="shared" si="79"/>
        <v>RnD Industry Fuel Use Perc Reduction</v>
      </c>
      <c r="D1968" t="s">
        <v>794</v>
      </c>
      <c r="E1968" s="253"/>
      <c r="F1968" s="348" t="s">
        <v>996</v>
      </c>
      <c r="G1968" s="253"/>
      <c r="H1968" s="18">
        <v>1492</v>
      </c>
      <c r="I1968" s="367" t="s">
        <v>670</v>
      </c>
      <c r="J1968" s="368" t="str">
        <f>IF(ISBLANK(INDEX('Policy Characteristics'!D:D,MATCH($C1968,'Policy Characteristics'!$C:$C,0))),"",INDEX('Policy Characteristics'!D:D,MATCH($C1968,'Policy Characteristics'!$C:$C,0)))</f>
        <v>R&amp;D Fuel Use Reductions</v>
      </c>
      <c r="K1968" s="354" t="str">
        <f>IF(ISBLANK(INDEX('Policy Characteristics'!E:E,MATCH($C1968,'Policy Characteristics'!$C:$C,0))),"",INDEX('Policy Characteristics'!E:E,MATCH($C1968,'Policy Characteristics'!$C:$C,0)))</f>
        <v>RnD industry fuel use reduction</v>
      </c>
      <c r="L1968" s="222">
        <f>IF(ISBLANK(INDEX('Policy Characteristics'!F:F,MATCH($C1968,'Policy Characteristics'!$C:$C,0))),"",INDEX('Policy Characteristics'!F:F,MATCH($C1968,'Policy Characteristics'!$C:$C,0)))</f>
        <v>0</v>
      </c>
      <c r="M1968" s="222">
        <f>IF(ISBLANK(INDEX('Policy Characteristics'!G:G,MATCH($C1968,'Policy Characteristics'!$C:$C,0))),"",INDEX('Policy Characteristics'!G:G,MATCH($C1968,'Policy Characteristics'!$C:$C,0)))</f>
        <v>0.4</v>
      </c>
      <c r="N1968" s="222">
        <f>IF(ISBLANK(INDEX('Policy Characteristics'!H:H,MATCH($C1968,'Policy Characteristics'!$C:$C,0))),"",INDEX('Policy Characteristics'!H:H,MATCH($C1968,'Policy Characteristics'!$C:$C,0)))</f>
        <v>0.01</v>
      </c>
      <c r="O1968" s="354" t="str">
        <f>IF(ISBLANK(INDEX('Policy Characteristics'!I:I,MATCH($C1968,'Policy Characteristics'!$C:$C,0))),"",INDEX('Policy Characteristics'!I:I,MATCH($C1968,'Policy Characteristics'!$C:$C,0)))</f>
        <v>% reduction in fuel use</v>
      </c>
      <c r="P1968" s="354"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354" t="str">
        <f>IF(ISBLANK(INDEX('Policy Characteristics'!K:K,MATCH($C1968,'Policy Characteristics'!$C:$C,0))),"",INDEX('Policy Characteristics'!K:K,MATCH($C1968,'Policy Characteristics'!$C:$C,0)))</f>
        <v>architectural-design.html#rnd</v>
      </c>
      <c r="R1968" s="354" t="str">
        <f>IF(ISBLANK(INDEX('Policy Characteristics'!L:L,MATCH($C1968,'Policy Characteristics'!$C:$C,0))),"",INDEX('Policy Characteristics'!L:L,MATCH($C1968,'Policy Characteristics'!$C:$C,0)))</f>
        <v>research-and-development.html</v>
      </c>
    </row>
    <row r="1969" spans="1:18" ht="19.899999999999999" customHeight="1">
      <c r="A1969" s="354" t="str">
        <f>IF(ISBLANK(INDEX('Policy Characteristics'!A:A,MATCH($C1969,'Policy Characteristics'!$C:$C,0))),"",INDEX('Policy Characteristics'!A:A,MATCH($C1969,'Policy Characteristics'!$C:$C,0)))</f>
        <v>Research and Development</v>
      </c>
      <c r="B1969" s="366" t="str">
        <f>IF(ISBLANK(INDEX('Policy Characteristics'!B:B,MATCH($C1969,'Policy Characteristics'!$C:$C,0))),"",INDEX('Policy Characteristics'!B:B,MATCH($C1969,'Policy Characteristics'!$C:$C,0)))</f>
        <v>Fuel Use Reduction</v>
      </c>
      <c r="C1969" s="354" t="str">
        <f t="shared" si="79"/>
        <v>RnD Industry Fuel Use Perc Reduction</v>
      </c>
      <c r="D1969" t="s">
        <v>796</v>
      </c>
      <c r="E1969" s="253"/>
      <c r="F1969" s="348" t="s">
        <v>997</v>
      </c>
      <c r="G1969" s="253"/>
      <c r="H1969" s="18">
        <v>1493</v>
      </c>
      <c r="I1969" s="367" t="s">
        <v>670</v>
      </c>
      <c r="J1969" s="368" t="str">
        <f>IF(ISBLANK(INDEX('Policy Characteristics'!D:D,MATCH($C1969,'Policy Characteristics'!$C:$C,0))),"",INDEX('Policy Characteristics'!D:D,MATCH($C1969,'Policy Characteristics'!$C:$C,0)))</f>
        <v>R&amp;D Fuel Use Reductions</v>
      </c>
      <c r="K1969" s="354" t="str">
        <f>IF(ISBLANK(INDEX('Policy Characteristics'!E:E,MATCH($C1969,'Policy Characteristics'!$C:$C,0))),"",INDEX('Policy Characteristics'!E:E,MATCH($C1969,'Policy Characteristics'!$C:$C,0)))</f>
        <v>RnD industry fuel use reduction</v>
      </c>
      <c r="L1969" s="222">
        <f>IF(ISBLANK(INDEX('Policy Characteristics'!F:F,MATCH($C1969,'Policy Characteristics'!$C:$C,0))),"",INDEX('Policy Characteristics'!F:F,MATCH($C1969,'Policy Characteristics'!$C:$C,0)))</f>
        <v>0</v>
      </c>
      <c r="M1969" s="222">
        <f>IF(ISBLANK(INDEX('Policy Characteristics'!G:G,MATCH($C1969,'Policy Characteristics'!$C:$C,0))),"",INDEX('Policy Characteristics'!G:G,MATCH($C1969,'Policy Characteristics'!$C:$C,0)))</f>
        <v>0.4</v>
      </c>
      <c r="N1969" s="222">
        <f>IF(ISBLANK(INDEX('Policy Characteristics'!H:H,MATCH($C1969,'Policy Characteristics'!$C:$C,0))),"",INDEX('Policy Characteristics'!H:H,MATCH($C1969,'Policy Characteristics'!$C:$C,0)))</f>
        <v>0.01</v>
      </c>
      <c r="O1969" s="354" t="str">
        <f>IF(ISBLANK(INDEX('Policy Characteristics'!I:I,MATCH($C1969,'Policy Characteristics'!$C:$C,0))),"",INDEX('Policy Characteristics'!I:I,MATCH($C1969,'Policy Characteristics'!$C:$C,0)))</f>
        <v>% reduction in fuel use</v>
      </c>
      <c r="P1969" s="354"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354" t="str">
        <f>IF(ISBLANK(INDEX('Policy Characteristics'!K:K,MATCH($C1969,'Policy Characteristics'!$C:$C,0))),"",INDEX('Policy Characteristics'!K:K,MATCH($C1969,'Policy Characteristics'!$C:$C,0)))</f>
        <v>architectural-design.html#rnd</v>
      </c>
      <c r="R1969" s="354" t="str">
        <f>IF(ISBLANK(INDEX('Policy Characteristics'!L:L,MATCH($C1969,'Policy Characteristics'!$C:$C,0))),"",INDEX('Policy Characteristics'!L:L,MATCH($C1969,'Policy Characteristics'!$C:$C,0)))</f>
        <v>research-and-development.html</v>
      </c>
    </row>
    <row r="1970" spans="1:18" ht="19.899999999999999" customHeight="1">
      <c r="A1970" s="354" t="str">
        <f>IF(ISBLANK(INDEX('Policy Characteristics'!A:A,MATCH($C1970,'Policy Characteristics'!$C:$C,0))),"",INDEX('Policy Characteristics'!A:A,MATCH($C1970,'Policy Characteristics'!$C:$C,0)))</f>
        <v>Research and Development</v>
      </c>
      <c r="B1970" s="366" t="str">
        <f>IF(ISBLANK(INDEX('Policy Characteristics'!B:B,MATCH($C1970,'Policy Characteristics'!$C:$C,0))),"",INDEX('Policy Characteristics'!B:B,MATCH($C1970,'Policy Characteristics'!$C:$C,0)))</f>
        <v>Fuel Use Reduction</v>
      </c>
      <c r="C1970" s="354" t="str">
        <f t="shared" si="79"/>
        <v>RnD Industry Fuel Use Perc Reduction</v>
      </c>
      <c r="D1970" t="s">
        <v>798</v>
      </c>
      <c r="E1970" s="253"/>
      <c r="F1970" s="348" t="s">
        <v>998</v>
      </c>
      <c r="G1970" s="253"/>
      <c r="H1970" s="18">
        <v>1494</v>
      </c>
      <c r="I1970" s="367" t="s">
        <v>670</v>
      </c>
      <c r="J1970" s="368" t="str">
        <f>IF(ISBLANK(INDEX('Policy Characteristics'!D:D,MATCH($C1970,'Policy Characteristics'!$C:$C,0))),"",INDEX('Policy Characteristics'!D:D,MATCH($C1970,'Policy Characteristics'!$C:$C,0)))</f>
        <v>R&amp;D Fuel Use Reductions</v>
      </c>
      <c r="K1970" s="354" t="str">
        <f>IF(ISBLANK(INDEX('Policy Characteristics'!E:E,MATCH($C1970,'Policy Characteristics'!$C:$C,0))),"",INDEX('Policy Characteristics'!E:E,MATCH($C1970,'Policy Characteristics'!$C:$C,0)))</f>
        <v>RnD industry fuel use reduction</v>
      </c>
      <c r="L1970" s="222">
        <f>IF(ISBLANK(INDEX('Policy Characteristics'!F:F,MATCH($C1970,'Policy Characteristics'!$C:$C,0))),"",INDEX('Policy Characteristics'!F:F,MATCH($C1970,'Policy Characteristics'!$C:$C,0)))</f>
        <v>0</v>
      </c>
      <c r="M1970" s="222">
        <f>IF(ISBLANK(INDEX('Policy Characteristics'!G:G,MATCH($C1970,'Policy Characteristics'!$C:$C,0))),"",INDEX('Policy Characteristics'!G:G,MATCH($C1970,'Policy Characteristics'!$C:$C,0)))</f>
        <v>0.4</v>
      </c>
      <c r="N1970" s="222">
        <f>IF(ISBLANK(INDEX('Policy Characteristics'!H:H,MATCH($C1970,'Policy Characteristics'!$C:$C,0))),"",INDEX('Policy Characteristics'!H:H,MATCH($C1970,'Policy Characteristics'!$C:$C,0)))</f>
        <v>0.01</v>
      </c>
      <c r="O1970" s="354" t="str">
        <f>IF(ISBLANK(INDEX('Policy Characteristics'!I:I,MATCH($C1970,'Policy Characteristics'!$C:$C,0))),"",INDEX('Policy Characteristics'!I:I,MATCH($C1970,'Policy Characteristics'!$C:$C,0)))</f>
        <v>% reduction in fuel use</v>
      </c>
      <c r="P1970" s="354"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354" t="str">
        <f>IF(ISBLANK(INDEX('Policy Characteristics'!K:K,MATCH($C1970,'Policy Characteristics'!$C:$C,0))),"",INDEX('Policy Characteristics'!K:K,MATCH($C1970,'Policy Characteristics'!$C:$C,0)))</f>
        <v>architectural-design.html#rnd</v>
      </c>
      <c r="R1970" s="354" t="str">
        <f>IF(ISBLANK(INDEX('Policy Characteristics'!L:L,MATCH($C1970,'Policy Characteristics'!$C:$C,0))),"",INDEX('Policy Characteristics'!L:L,MATCH($C1970,'Policy Characteristics'!$C:$C,0)))</f>
        <v>research-and-development.html</v>
      </c>
    </row>
    <row r="1971" spans="1:18" ht="19.899999999999999" customHeight="1">
      <c r="A1971" s="354" t="str">
        <f>IF(ISBLANK(INDEX('Policy Characteristics'!A:A,MATCH($C1971,'Policy Characteristics'!$C:$C,0))),"",INDEX('Policy Characteristics'!A:A,MATCH($C1971,'Policy Characteristics'!$C:$C,0)))</f>
        <v>Research and Development</v>
      </c>
      <c r="B1971" s="366" t="str">
        <f>IF(ISBLANK(INDEX('Policy Characteristics'!B:B,MATCH($C1971,'Policy Characteristics'!$C:$C,0))),"",INDEX('Policy Characteristics'!B:B,MATCH($C1971,'Policy Characteristics'!$C:$C,0)))</f>
        <v>Fuel Use Reduction</v>
      </c>
      <c r="C1971" s="354" t="str">
        <f t="shared" si="79"/>
        <v>RnD Industry Fuel Use Perc Reduction</v>
      </c>
      <c r="D1971" t="s">
        <v>800</v>
      </c>
      <c r="E1971" s="253"/>
      <c r="F1971" s="348" t="s">
        <v>999</v>
      </c>
      <c r="G1971" s="253"/>
      <c r="H1971" s="18">
        <v>1495</v>
      </c>
      <c r="I1971" s="367" t="s">
        <v>670</v>
      </c>
      <c r="J1971" s="368" t="str">
        <f>IF(ISBLANK(INDEX('Policy Characteristics'!D:D,MATCH($C1971,'Policy Characteristics'!$C:$C,0))),"",INDEX('Policy Characteristics'!D:D,MATCH($C1971,'Policy Characteristics'!$C:$C,0)))</f>
        <v>R&amp;D Fuel Use Reductions</v>
      </c>
      <c r="K1971" s="354" t="str">
        <f>IF(ISBLANK(INDEX('Policy Characteristics'!E:E,MATCH($C1971,'Policy Characteristics'!$C:$C,0))),"",INDEX('Policy Characteristics'!E:E,MATCH($C1971,'Policy Characteristics'!$C:$C,0)))</f>
        <v>RnD industry fuel use reduction</v>
      </c>
      <c r="L1971" s="222">
        <f>IF(ISBLANK(INDEX('Policy Characteristics'!F:F,MATCH($C1971,'Policy Characteristics'!$C:$C,0))),"",INDEX('Policy Characteristics'!F:F,MATCH($C1971,'Policy Characteristics'!$C:$C,0)))</f>
        <v>0</v>
      </c>
      <c r="M1971" s="222">
        <f>IF(ISBLANK(INDEX('Policy Characteristics'!G:G,MATCH($C1971,'Policy Characteristics'!$C:$C,0))),"",INDEX('Policy Characteristics'!G:G,MATCH($C1971,'Policy Characteristics'!$C:$C,0)))</f>
        <v>0.4</v>
      </c>
      <c r="N1971" s="222">
        <f>IF(ISBLANK(INDEX('Policy Characteristics'!H:H,MATCH($C1971,'Policy Characteristics'!$C:$C,0))),"",INDEX('Policy Characteristics'!H:H,MATCH($C1971,'Policy Characteristics'!$C:$C,0)))</f>
        <v>0.01</v>
      </c>
      <c r="O1971" s="354" t="str">
        <f>IF(ISBLANK(INDEX('Policy Characteristics'!I:I,MATCH($C1971,'Policy Characteristics'!$C:$C,0))),"",INDEX('Policy Characteristics'!I:I,MATCH($C1971,'Policy Characteristics'!$C:$C,0)))</f>
        <v>% reduction in fuel use</v>
      </c>
      <c r="P1971" s="354"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354" t="str">
        <f>IF(ISBLANK(INDEX('Policy Characteristics'!K:K,MATCH($C1971,'Policy Characteristics'!$C:$C,0))),"",INDEX('Policy Characteristics'!K:K,MATCH($C1971,'Policy Characteristics'!$C:$C,0)))</f>
        <v>architectural-design.html#rnd</v>
      </c>
      <c r="R1971" s="354" t="str">
        <f>IF(ISBLANK(INDEX('Policy Characteristics'!L:L,MATCH($C1971,'Policy Characteristics'!$C:$C,0))),"",INDEX('Policy Characteristics'!L:L,MATCH($C1971,'Policy Characteristics'!$C:$C,0)))</f>
        <v>research-and-development.html</v>
      </c>
    </row>
    <row r="1972" spans="1:18" ht="19.899999999999999" customHeight="1">
      <c r="A1972" s="354" t="str">
        <f>IF(ISBLANK(INDEX('Policy Characteristics'!A:A,MATCH($C1972,'Policy Characteristics'!$C:$C,0))),"",INDEX('Policy Characteristics'!A:A,MATCH($C1972,'Policy Characteristics'!$C:$C,0)))</f>
        <v>Research and Development</v>
      </c>
      <c r="B1972" s="366" t="str">
        <f>IF(ISBLANK(INDEX('Policy Characteristics'!B:B,MATCH($C1972,'Policy Characteristics'!$C:$C,0))),"",INDEX('Policy Characteristics'!B:B,MATCH($C1972,'Policy Characteristics'!$C:$C,0)))</f>
        <v>Fuel Use Reduction</v>
      </c>
      <c r="C1972" s="354" t="str">
        <f t="shared" si="79"/>
        <v>RnD Industry Fuel Use Perc Reduction</v>
      </c>
      <c r="D1972" t="s">
        <v>802</v>
      </c>
      <c r="E1972" s="253"/>
      <c r="F1972" s="348" t="s">
        <v>1000</v>
      </c>
      <c r="G1972" s="253"/>
      <c r="H1972" s="18">
        <v>1496</v>
      </c>
      <c r="I1972" s="367" t="s">
        <v>670</v>
      </c>
      <c r="J1972" s="368" t="str">
        <f>IF(ISBLANK(INDEX('Policy Characteristics'!D:D,MATCH($C1972,'Policy Characteristics'!$C:$C,0))),"",INDEX('Policy Characteristics'!D:D,MATCH($C1972,'Policy Characteristics'!$C:$C,0)))</f>
        <v>R&amp;D Fuel Use Reductions</v>
      </c>
      <c r="K1972" s="354" t="str">
        <f>IF(ISBLANK(INDEX('Policy Characteristics'!E:E,MATCH($C1972,'Policy Characteristics'!$C:$C,0))),"",INDEX('Policy Characteristics'!E:E,MATCH($C1972,'Policy Characteristics'!$C:$C,0)))</f>
        <v>RnD industry fuel use reduction</v>
      </c>
      <c r="L1972" s="222">
        <f>IF(ISBLANK(INDEX('Policy Characteristics'!F:F,MATCH($C1972,'Policy Characteristics'!$C:$C,0))),"",INDEX('Policy Characteristics'!F:F,MATCH($C1972,'Policy Characteristics'!$C:$C,0)))</f>
        <v>0</v>
      </c>
      <c r="M1972" s="222">
        <f>IF(ISBLANK(INDEX('Policy Characteristics'!G:G,MATCH($C1972,'Policy Characteristics'!$C:$C,0))),"",INDEX('Policy Characteristics'!G:G,MATCH($C1972,'Policy Characteristics'!$C:$C,0)))</f>
        <v>0.4</v>
      </c>
      <c r="N1972" s="222">
        <f>IF(ISBLANK(INDEX('Policy Characteristics'!H:H,MATCH($C1972,'Policy Characteristics'!$C:$C,0))),"",INDEX('Policy Characteristics'!H:H,MATCH($C1972,'Policy Characteristics'!$C:$C,0)))</f>
        <v>0.01</v>
      </c>
      <c r="O1972" s="354" t="str">
        <f>IF(ISBLANK(INDEX('Policy Characteristics'!I:I,MATCH($C1972,'Policy Characteristics'!$C:$C,0))),"",INDEX('Policy Characteristics'!I:I,MATCH($C1972,'Policy Characteristics'!$C:$C,0)))</f>
        <v>% reduction in fuel use</v>
      </c>
      <c r="P1972" s="354"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354" t="str">
        <f>IF(ISBLANK(INDEX('Policy Characteristics'!K:K,MATCH($C1972,'Policy Characteristics'!$C:$C,0))),"",INDEX('Policy Characteristics'!K:K,MATCH($C1972,'Policy Characteristics'!$C:$C,0)))</f>
        <v>architectural-design.html#rnd</v>
      </c>
      <c r="R1972" s="354" t="str">
        <f>IF(ISBLANK(INDEX('Policy Characteristics'!L:L,MATCH($C1972,'Policy Characteristics'!$C:$C,0))),"",INDEX('Policy Characteristics'!L:L,MATCH($C1972,'Policy Characteristics'!$C:$C,0)))</f>
        <v>research-and-development.html</v>
      </c>
    </row>
    <row r="1973" spans="1:18" ht="19.899999999999999" customHeight="1">
      <c r="A1973" s="354" t="str">
        <f>IF(ISBLANK(INDEX('Policy Characteristics'!A:A,MATCH($C1973,'Policy Characteristics'!$C:$C,0))),"",INDEX('Policy Characteristics'!A:A,MATCH($C1973,'Policy Characteristics'!$C:$C,0)))</f>
        <v>Research and Development</v>
      </c>
      <c r="B1973" s="366" t="str">
        <f>IF(ISBLANK(INDEX('Policy Characteristics'!B:B,MATCH($C1973,'Policy Characteristics'!$C:$C,0))),"",INDEX('Policy Characteristics'!B:B,MATCH($C1973,'Policy Characteristics'!$C:$C,0)))</f>
        <v>Fuel Use Reduction</v>
      </c>
      <c r="C1973" s="354" t="str">
        <f t="shared" si="79"/>
        <v>RnD Industry Fuel Use Perc Reduction</v>
      </c>
      <c r="D1973" t="s">
        <v>804</v>
      </c>
      <c r="E1973" s="253"/>
      <c r="F1973" s="348" t="s">
        <v>1001</v>
      </c>
      <c r="G1973" s="253"/>
      <c r="H1973" s="18">
        <v>1497</v>
      </c>
      <c r="I1973" s="367" t="s">
        <v>670</v>
      </c>
      <c r="J1973" s="368" t="str">
        <f>IF(ISBLANK(INDEX('Policy Characteristics'!D:D,MATCH($C1973,'Policy Characteristics'!$C:$C,0))),"",INDEX('Policy Characteristics'!D:D,MATCH($C1973,'Policy Characteristics'!$C:$C,0)))</f>
        <v>R&amp;D Fuel Use Reductions</v>
      </c>
      <c r="K1973" s="354" t="str">
        <f>IF(ISBLANK(INDEX('Policy Characteristics'!E:E,MATCH($C1973,'Policy Characteristics'!$C:$C,0))),"",INDEX('Policy Characteristics'!E:E,MATCH($C1973,'Policy Characteristics'!$C:$C,0)))</f>
        <v>RnD industry fuel use reduction</v>
      </c>
      <c r="L1973" s="222">
        <f>IF(ISBLANK(INDEX('Policy Characteristics'!F:F,MATCH($C1973,'Policy Characteristics'!$C:$C,0))),"",INDEX('Policy Characteristics'!F:F,MATCH($C1973,'Policy Characteristics'!$C:$C,0)))</f>
        <v>0</v>
      </c>
      <c r="M1973" s="222">
        <f>IF(ISBLANK(INDEX('Policy Characteristics'!G:G,MATCH($C1973,'Policy Characteristics'!$C:$C,0))),"",INDEX('Policy Characteristics'!G:G,MATCH($C1973,'Policy Characteristics'!$C:$C,0)))</f>
        <v>0.4</v>
      </c>
      <c r="N1973" s="222">
        <f>IF(ISBLANK(INDEX('Policy Characteristics'!H:H,MATCH($C1973,'Policy Characteristics'!$C:$C,0))),"",INDEX('Policy Characteristics'!H:H,MATCH($C1973,'Policy Characteristics'!$C:$C,0)))</f>
        <v>0.01</v>
      </c>
      <c r="O1973" s="354" t="str">
        <f>IF(ISBLANK(INDEX('Policy Characteristics'!I:I,MATCH($C1973,'Policy Characteristics'!$C:$C,0))),"",INDEX('Policy Characteristics'!I:I,MATCH($C1973,'Policy Characteristics'!$C:$C,0)))</f>
        <v>% reduction in fuel use</v>
      </c>
      <c r="P1973" s="354"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354" t="str">
        <f>IF(ISBLANK(INDEX('Policy Characteristics'!K:K,MATCH($C1973,'Policy Characteristics'!$C:$C,0))),"",INDEX('Policy Characteristics'!K:K,MATCH($C1973,'Policy Characteristics'!$C:$C,0)))</f>
        <v>architectural-design.html#rnd</v>
      </c>
      <c r="R1973" s="354" t="str">
        <f>IF(ISBLANK(INDEX('Policy Characteristics'!L:L,MATCH($C1973,'Policy Characteristics'!$C:$C,0))),"",INDEX('Policy Characteristics'!L:L,MATCH($C1973,'Policy Characteristics'!$C:$C,0)))</f>
        <v>research-and-development.html</v>
      </c>
    </row>
    <row r="1974" spans="1:18" ht="19.899999999999999" customHeight="1">
      <c r="A1974" s="354" t="str">
        <f>IF(ISBLANK(INDEX('Policy Characteristics'!A:A,MATCH($C1974,'Policy Characteristics'!$C:$C,0))),"",INDEX('Policy Characteristics'!A:A,MATCH($C1974,'Policy Characteristics'!$C:$C,0)))</f>
        <v>Research and Development</v>
      </c>
      <c r="B1974" s="366" t="str">
        <f>IF(ISBLANK(INDEX('Policy Characteristics'!B:B,MATCH($C1974,'Policy Characteristics'!$C:$C,0))),"",INDEX('Policy Characteristics'!B:B,MATCH($C1974,'Policy Characteristics'!$C:$C,0)))</f>
        <v>Fuel Use Reduction</v>
      </c>
      <c r="C1974" s="354" t="str">
        <f t="shared" si="79"/>
        <v>RnD Industry Fuel Use Perc Reduction</v>
      </c>
      <c r="D1974" t="s">
        <v>806</v>
      </c>
      <c r="E1974" s="253"/>
      <c r="F1974" s="348" t="s">
        <v>1002</v>
      </c>
      <c r="G1974" s="253"/>
      <c r="H1974" s="18">
        <v>1498</v>
      </c>
      <c r="I1974" s="367" t="s">
        <v>670</v>
      </c>
      <c r="J1974" s="368" t="str">
        <f>IF(ISBLANK(INDEX('Policy Characteristics'!D:D,MATCH($C1974,'Policy Characteristics'!$C:$C,0))),"",INDEX('Policy Characteristics'!D:D,MATCH($C1974,'Policy Characteristics'!$C:$C,0)))</f>
        <v>R&amp;D Fuel Use Reductions</v>
      </c>
      <c r="K1974" s="354" t="str">
        <f>IF(ISBLANK(INDEX('Policy Characteristics'!E:E,MATCH($C1974,'Policy Characteristics'!$C:$C,0))),"",INDEX('Policy Characteristics'!E:E,MATCH($C1974,'Policy Characteristics'!$C:$C,0)))</f>
        <v>RnD industry fuel use reduction</v>
      </c>
      <c r="L1974" s="222">
        <f>IF(ISBLANK(INDEX('Policy Characteristics'!F:F,MATCH($C1974,'Policy Characteristics'!$C:$C,0))),"",INDEX('Policy Characteristics'!F:F,MATCH($C1974,'Policy Characteristics'!$C:$C,0)))</f>
        <v>0</v>
      </c>
      <c r="M1974" s="222">
        <f>IF(ISBLANK(INDEX('Policy Characteristics'!G:G,MATCH($C1974,'Policy Characteristics'!$C:$C,0))),"",INDEX('Policy Characteristics'!G:G,MATCH($C1974,'Policy Characteristics'!$C:$C,0)))</f>
        <v>0.4</v>
      </c>
      <c r="N1974" s="222">
        <f>IF(ISBLANK(INDEX('Policy Characteristics'!H:H,MATCH($C1974,'Policy Characteristics'!$C:$C,0))),"",INDEX('Policy Characteristics'!H:H,MATCH($C1974,'Policy Characteristics'!$C:$C,0)))</f>
        <v>0.01</v>
      </c>
      <c r="O1974" s="354" t="str">
        <f>IF(ISBLANK(INDEX('Policy Characteristics'!I:I,MATCH($C1974,'Policy Characteristics'!$C:$C,0))),"",INDEX('Policy Characteristics'!I:I,MATCH($C1974,'Policy Characteristics'!$C:$C,0)))</f>
        <v>% reduction in fuel use</v>
      </c>
      <c r="P1974" s="354"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354" t="str">
        <f>IF(ISBLANK(INDEX('Policy Characteristics'!K:K,MATCH($C1974,'Policy Characteristics'!$C:$C,0))),"",INDEX('Policy Characteristics'!K:K,MATCH($C1974,'Policy Characteristics'!$C:$C,0)))</f>
        <v>architectural-design.html#rnd</v>
      </c>
      <c r="R1974" s="354" t="str">
        <f>IF(ISBLANK(INDEX('Policy Characteristics'!L:L,MATCH($C1974,'Policy Characteristics'!$C:$C,0))),"",INDEX('Policy Characteristics'!L:L,MATCH($C1974,'Policy Characteristics'!$C:$C,0)))</f>
        <v>research-and-development.html</v>
      </c>
    </row>
    <row r="1975" spans="1:18" ht="19.899999999999999" customHeight="1">
      <c r="A1975" s="354" t="str">
        <f>IF(ISBLANK(INDEX('Policy Characteristics'!A:A,MATCH($C1975,'Policy Characteristics'!$C:$C,0))),"",INDEX('Policy Characteristics'!A:A,MATCH($C1975,'Policy Characteristics'!$C:$C,0)))</f>
        <v>Research and Development</v>
      </c>
      <c r="B1975" s="366" t="str">
        <f>IF(ISBLANK(INDEX('Policy Characteristics'!B:B,MATCH($C1975,'Policy Characteristics'!$C:$C,0))),"",INDEX('Policy Characteristics'!B:B,MATCH($C1975,'Policy Characteristics'!$C:$C,0)))</f>
        <v>Fuel Use Reduction</v>
      </c>
      <c r="C1975" s="354" t="str">
        <f t="shared" si="79"/>
        <v>RnD Industry Fuel Use Perc Reduction</v>
      </c>
      <c r="D1975" t="s">
        <v>808</v>
      </c>
      <c r="E1975" s="253"/>
      <c r="F1975" s="348" t="s">
        <v>1003</v>
      </c>
      <c r="G1975" s="253"/>
      <c r="H1975" s="18">
        <v>1499</v>
      </c>
      <c r="I1975" s="367" t="s">
        <v>670</v>
      </c>
      <c r="J1975" s="368" t="str">
        <f>IF(ISBLANK(INDEX('Policy Characteristics'!D:D,MATCH($C1975,'Policy Characteristics'!$C:$C,0))),"",INDEX('Policy Characteristics'!D:D,MATCH($C1975,'Policy Characteristics'!$C:$C,0)))</f>
        <v>R&amp;D Fuel Use Reductions</v>
      </c>
      <c r="K1975" s="354" t="str">
        <f>IF(ISBLANK(INDEX('Policy Characteristics'!E:E,MATCH($C1975,'Policy Characteristics'!$C:$C,0))),"",INDEX('Policy Characteristics'!E:E,MATCH($C1975,'Policy Characteristics'!$C:$C,0)))</f>
        <v>RnD industry fuel use reduction</v>
      </c>
      <c r="L1975" s="222">
        <f>IF(ISBLANK(INDEX('Policy Characteristics'!F:F,MATCH($C1975,'Policy Characteristics'!$C:$C,0))),"",INDEX('Policy Characteristics'!F:F,MATCH($C1975,'Policy Characteristics'!$C:$C,0)))</f>
        <v>0</v>
      </c>
      <c r="M1975" s="222">
        <f>IF(ISBLANK(INDEX('Policy Characteristics'!G:G,MATCH($C1975,'Policy Characteristics'!$C:$C,0))),"",INDEX('Policy Characteristics'!G:G,MATCH($C1975,'Policy Characteristics'!$C:$C,0)))</f>
        <v>0.4</v>
      </c>
      <c r="N1975" s="222">
        <f>IF(ISBLANK(INDEX('Policy Characteristics'!H:H,MATCH($C1975,'Policy Characteristics'!$C:$C,0))),"",INDEX('Policy Characteristics'!H:H,MATCH($C1975,'Policy Characteristics'!$C:$C,0)))</f>
        <v>0.01</v>
      </c>
      <c r="O1975" s="354" t="str">
        <f>IF(ISBLANK(INDEX('Policy Characteristics'!I:I,MATCH($C1975,'Policy Characteristics'!$C:$C,0))),"",INDEX('Policy Characteristics'!I:I,MATCH($C1975,'Policy Characteristics'!$C:$C,0)))</f>
        <v>% reduction in fuel use</v>
      </c>
      <c r="P1975" s="354"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354" t="str">
        <f>IF(ISBLANK(INDEX('Policy Characteristics'!K:K,MATCH($C1975,'Policy Characteristics'!$C:$C,0))),"",INDEX('Policy Characteristics'!K:K,MATCH($C1975,'Policy Characteristics'!$C:$C,0)))</f>
        <v>architectural-design.html#rnd</v>
      </c>
      <c r="R1975" s="354" t="str">
        <f>IF(ISBLANK(INDEX('Policy Characteristics'!L:L,MATCH($C1975,'Policy Characteristics'!$C:$C,0))),"",INDEX('Policy Characteristics'!L:L,MATCH($C1975,'Policy Characteristics'!$C:$C,0)))</f>
        <v>research-and-development.html</v>
      </c>
    </row>
    <row r="1976" spans="1:18" ht="19.899999999999999" customHeight="1">
      <c r="A1976" s="354" t="str">
        <f>IF(ISBLANK(INDEX('Policy Characteristics'!A:A,MATCH($C1976,'Policy Characteristics'!$C:$C,0))),"",INDEX('Policy Characteristics'!A:A,MATCH($C1976,'Policy Characteristics'!$C:$C,0)))</f>
        <v>Research and Development</v>
      </c>
      <c r="B1976" s="366" t="str">
        <f>IF(ISBLANK(INDEX('Policy Characteristics'!B:B,MATCH($C1976,'Policy Characteristics'!$C:$C,0))),"",INDEX('Policy Characteristics'!B:B,MATCH($C1976,'Policy Characteristics'!$C:$C,0)))</f>
        <v>Fuel Use Reduction</v>
      </c>
      <c r="C1976" s="354" t="str">
        <f t="shared" si="79"/>
        <v>RnD Industry Fuel Use Perc Reduction</v>
      </c>
      <c r="D1976" t="s">
        <v>810</v>
      </c>
      <c r="E1976" s="253"/>
      <c r="F1976" s="348" t="s">
        <v>1004</v>
      </c>
      <c r="G1976" s="253"/>
      <c r="H1976" s="18">
        <v>1500</v>
      </c>
      <c r="I1976" s="367" t="s">
        <v>670</v>
      </c>
      <c r="J1976" s="368" t="str">
        <f>IF(ISBLANK(INDEX('Policy Characteristics'!D:D,MATCH($C1976,'Policy Characteristics'!$C:$C,0))),"",INDEX('Policy Characteristics'!D:D,MATCH($C1976,'Policy Characteristics'!$C:$C,0)))</f>
        <v>R&amp;D Fuel Use Reductions</v>
      </c>
      <c r="K1976" s="354" t="str">
        <f>IF(ISBLANK(INDEX('Policy Characteristics'!E:E,MATCH($C1976,'Policy Characteristics'!$C:$C,0))),"",INDEX('Policy Characteristics'!E:E,MATCH($C1976,'Policy Characteristics'!$C:$C,0)))</f>
        <v>RnD industry fuel use reduction</v>
      </c>
      <c r="L1976" s="222">
        <f>IF(ISBLANK(INDEX('Policy Characteristics'!F:F,MATCH($C1976,'Policy Characteristics'!$C:$C,0))),"",INDEX('Policy Characteristics'!F:F,MATCH($C1976,'Policy Characteristics'!$C:$C,0)))</f>
        <v>0</v>
      </c>
      <c r="M1976" s="222">
        <f>IF(ISBLANK(INDEX('Policy Characteristics'!G:G,MATCH($C1976,'Policy Characteristics'!$C:$C,0))),"",INDEX('Policy Characteristics'!G:G,MATCH($C1976,'Policy Characteristics'!$C:$C,0)))</f>
        <v>0.4</v>
      </c>
      <c r="N1976" s="222">
        <f>IF(ISBLANK(INDEX('Policy Characteristics'!H:H,MATCH($C1976,'Policy Characteristics'!$C:$C,0))),"",INDEX('Policy Characteristics'!H:H,MATCH($C1976,'Policy Characteristics'!$C:$C,0)))</f>
        <v>0.01</v>
      </c>
      <c r="O1976" s="354" t="str">
        <f>IF(ISBLANK(INDEX('Policy Characteristics'!I:I,MATCH($C1976,'Policy Characteristics'!$C:$C,0))),"",INDEX('Policy Characteristics'!I:I,MATCH($C1976,'Policy Characteristics'!$C:$C,0)))</f>
        <v>% reduction in fuel use</v>
      </c>
      <c r="P1976" s="354"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354" t="str">
        <f>IF(ISBLANK(INDEX('Policy Characteristics'!K:K,MATCH($C1976,'Policy Characteristics'!$C:$C,0))),"",INDEX('Policy Characteristics'!K:K,MATCH($C1976,'Policy Characteristics'!$C:$C,0)))</f>
        <v>architectural-design.html#rnd</v>
      </c>
      <c r="R1976" s="354" t="str">
        <f>IF(ISBLANK(INDEX('Policy Characteristics'!L:L,MATCH($C1976,'Policy Characteristics'!$C:$C,0))),"",INDEX('Policy Characteristics'!L:L,MATCH($C1976,'Policy Characteristics'!$C:$C,0)))</f>
        <v>research-and-development.html</v>
      </c>
    </row>
    <row r="1977" spans="1:18" ht="19.899999999999999" customHeight="1">
      <c r="A1977" s="354" t="str">
        <f>IF(ISBLANK(INDEX('Policy Characteristics'!A:A,MATCH($C1977,'Policy Characteristics'!$C:$C,0))),"",INDEX('Policy Characteristics'!A:A,MATCH($C1977,'Policy Characteristics'!$C:$C,0)))</f>
        <v>Research and Development</v>
      </c>
      <c r="B1977" s="366" t="str">
        <f>IF(ISBLANK(INDEX('Policy Characteristics'!B:B,MATCH($C1977,'Policy Characteristics'!$C:$C,0))),"",INDEX('Policy Characteristics'!B:B,MATCH($C1977,'Policy Characteristics'!$C:$C,0)))</f>
        <v>Fuel Use Reduction</v>
      </c>
      <c r="C1977" s="354" t="str">
        <f t="shared" si="79"/>
        <v>RnD Industry Fuel Use Perc Reduction</v>
      </c>
      <c r="D1977" t="s">
        <v>812</v>
      </c>
      <c r="E1977" s="253"/>
      <c r="F1977" s="348" t="s">
        <v>1005</v>
      </c>
      <c r="G1977" s="253"/>
      <c r="H1977" s="18">
        <v>1501</v>
      </c>
      <c r="I1977" s="367" t="s">
        <v>670</v>
      </c>
      <c r="J1977" s="368" t="str">
        <f>IF(ISBLANK(INDEX('Policy Characteristics'!D:D,MATCH($C1977,'Policy Characteristics'!$C:$C,0))),"",INDEX('Policy Characteristics'!D:D,MATCH($C1977,'Policy Characteristics'!$C:$C,0)))</f>
        <v>R&amp;D Fuel Use Reductions</v>
      </c>
      <c r="K1977" s="354" t="str">
        <f>IF(ISBLANK(INDEX('Policy Characteristics'!E:E,MATCH($C1977,'Policy Characteristics'!$C:$C,0))),"",INDEX('Policy Characteristics'!E:E,MATCH($C1977,'Policy Characteristics'!$C:$C,0)))</f>
        <v>RnD industry fuel use reduction</v>
      </c>
      <c r="L1977" s="222">
        <f>IF(ISBLANK(INDEX('Policy Characteristics'!F:F,MATCH($C1977,'Policy Characteristics'!$C:$C,0))),"",INDEX('Policy Characteristics'!F:F,MATCH($C1977,'Policy Characteristics'!$C:$C,0)))</f>
        <v>0</v>
      </c>
      <c r="M1977" s="222">
        <f>IF(ISBLANK(INDEX('Policy Characteristics'!G:G,MATCH($C1977,'Policy Characteristics'!$C:$C,0))),"",INDEX('Policy Characteristics'!G:G,MATCH($C1977,'Policy Characteristics'!$C:$C,0)))</f>
        <v>0.4</v>
      </c>
      <c r="N1977" s="222">
        <f>IF(ISBLANK(INDEX('Policy Characteristics'!H:H,MATCH($C1977,'Policy Characteristics'!$C:$C,0))),"",INDEX('Policy Characteristics'!H:H,MATCH($C1977,'Policy Characteristics'!$C:$C,0)))</f>
        <v>0.01</v>
      </c>
      <c r="O1977" s="354" t="str">
        <f>IF(ISBLANK(INDEX('Policy Characteristics'!I:I,MATCH($C1977,'Policy Characteristics'!$C:$C,0))),"",INDEX('Policy Characteristics'!I:I,MATCH($C1977,'Policy Characteristics'!$C:$C,0)))</f>
        <v>% reduction in fuel use</v>
      </c>
      <c r="P1977" s="354"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354" t="str">
        <f>IF(ISBLANK(INDEX('Policy Characteristics'!K:K,MATCH($C1977,'Policy Characteristics'!$C:$C,0))),"",INDEX('Policy Characteristics'!K:K,MATCH($C1977,'Policy Characteristics'!$C:$C,0)))</f>
        <v>architectural-design.html#rnd</v>
      </c>
      <c r="R1977" s="354" t="str">
        <f>IF(ISBLANK(INDEX('Policy Characteristics'!L:L,MATCH($C1977,'Policy Characteristics'!$C:$C,0))),"",INDEX('Policy Characteristics'!L:L,MATCH($C1977,'Policy Characteristics'!$C:$C,0)))</f>
        <v>research-and-development.html</v>
      </c>
    </row>
    <row r="1978" spans="1:18" ht="19.899999999999999" customHeight="1">
      <c r="A1978" s="354" t="str">
        <f>IF(ISBLANK(INDEX('Policy Characteristics'!A:A,MATCH($C1978,'Policy Characteristics'!$C:$C,0))),"",INDEX('Policy Characteristics'!A:A,MATCH($C1978,'Policy Characteristics'!$C:$C,0)))</f>
        <v>Research and Development</v>
      </c>
      <c r="B1978" s="366" t="str">
        <f>IF(ISBLANK(INDEX('Policy Characteristics'!B:B,MATCH($C1978,'Policy Characteristics'!$C:$C,0))),"",INDEX('Policy Characteristics'!B:B,MATCH($C1978,'Policy Characteristics'!$C:$C,0)))</f>
        <v>Fuel Use Reduction</v>
      </c>
      <c r="C1978" s="354" t="str">
        <f t="shared" si="79"/>
        <v>RnD Industry Fuel Use Perc Reduction</v>
      </c>
      <c r="D1978" t="s">
        <v>814</v>
      </c>
      <c r="E1978" s="253"/>
      <c r="F1978" s="348" t="s">
        <v>1006</v>
      </c>
      <c r="G1978" s="253"/>
      <c r="H1978" s="18">
        <v>1502</v>
      </c>
      <c r="I1978" s="367" t="s">
        <v>670</v>
      </c>
      <c r="J1978" s="368" t="str">
        <f>IF(ISBLANK(INDEX('Policy Characteristics'!D:D,MATCH($C1978,'Policy Characteristics'!$C:$C,0))),"",INDEX('Policy Characteristics'!D:D,MATCH($C1978,'Policy Characteristics'!$C:$C,0)))</f>
        <v>R&amp;D Fuel Use Reductions</v>
      </c>
      <c r="K1978" s="354" t="str">
        <f>IF(ISBLANK(INDEX('Policy Characteristics'!E:E,MATCH($C1978,'Policy Characteristics'!$C:$C,0))),"",INDEX('Policy Characteristics'!E:E,MATCH($C1978,'Policy Characteristics'!$C:$C,0)))</f>
        <v>RnD industry fuel use reduction</v>
      </c>
      <c r="L1978" s="222">
        <f>IF(ISBLANK(INDEX('Policy Characteristics'!F:F,MATCH($C1978,'Policy Characteristics'!$C:$C,0))),"",INDEX('Policy Characteristics'!F:F,MATCH($C1978,'Policy Characteristics'!$C:$C,0)))</f>
        <v>0</v>
      </c>
      <c r="M1978" s="222">
        <f>IF(ISBLANK(INDEX('Policy Characteristics'!G:G,MATCH($C1978,'Policy Characteristics'!$C:$C,0))),"",INDEX('Policy Characteristics'!G:G,MATCH($C1978,'Policy Characteristics'!$C:$C,0)))</f>
        <v>0.4</v>
      </c>
      <c r="N1978" s="222">
        <f>IF(ISBLANK(INDEX('Policy Characteristics'!H:H,MATCH($C1978,'Policy Characteristics'!$C:$C,0))),"",INDEX('Policy Characteristics'!H:H,MATCH($C1978,'Policy Characteristics'!$C:$C,0)))</f>
        <v>0.01</v>
      </c>
      <c r="O1978" s="354" t="str">
        <f>IF(ISBLANK(INDEX('Policy Characteristics'!I:I,MATCH($C1978,'Policy Characteristics'!$C:$C,0))),"",INDEX('Policy Characteristics'!I:I,MATCH($C1978,'Policy Characteristics'!$C:$C,0)))</f>
        <v>% reduction in fuel use</v>
      </c>
      <c r="P1978" s="354"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354" t="str">
        <f>IF(ISBLANK(INDEX('Policy Characteristics'!K:K,MATCH($C1978,'Policy Characteristics'!$C:$C,0))),"",INDEX('Policy Characteristics'!K:K,MATCH($C1978,'Policy Characteristics'!$C:$C,0)))</f>
        <v>architectural-design.html#rnd</v>
      </c>
      <c r="R1978" s="354" t="str">
        <f>IF(ISBLANK(INDEX('Policy Characteristics'!L:L,MATCH($C1978,'Policy Characteristics'!$C:$C,0))),"",INDEX('Policy Characteristics'!L:L,MATCH($C1978,'Policy Characteristics'!$C:$C,0)))</f>
        <v>research-and-development.html</v>
      </c>
    </row>
    <row r="1979" spans="1:18" ht="19.899999999999999" customHeight="1">
      <c r="A1979" s="354" t="str">
        <f>IF(ISBLANK(INDEX('Policy Characteristics'!A:A,MATCH($C1979,'Policy Characteristics'!$C:$C,0))),"",INDEX('Policy Characteristics'!A:A,MATCH($C1979,'Policy Characteristics'!$C:$C,0)))</f>
        <v>Research and Development</v>
      </c>
      <c r="B1979" s="366" t="str">
        <f>IF(ISBLANK(INDEX('Policy Characteristics'!B:B,MATCH($C1979,'Policy Characteristics'!$C:$C,0))),"",INDEX('Policy Characteristics'!B:B,MATCH($C1979,'Policy Characteristics'!$C:$C,0)))</f>
        <v>Fuel Use Reduction</v>
      </c>
      <c r="C1979" s="354" t="str">
        <f t="shared" si="79"/>
        <v>RnD Industry Fuel Use Perc Reduction</v>
      </c>
      <c r="D1979" t="s">
        <v>816</v>
      </c>
      <c r="E1979" s="253"/>
      <c r="F1979" s="348" t="s">
        <v>1007</v>
      </c>
      <c r="G1979" s="253"/>
      <c r="H1979" s="18">
        <v>1503</v>
      </c>
      <c r="I1979" s="367" t="s">
        <v>670</v>
      </c>
      <c r="J1979" s="368" t="str">
        <f>IF(ISBLANK(INDEX('Policy Characteristics'!D:D,MATCH($C1979,'Policy Characteristics'!$C:$C,0))),"",INDEX('Policy Characteristics'!D:D,MATCH($C1979,'Policy Characteristics'!$C:$C,0)))</f>
        <v>R&amp;D Fuel Use Reductions</v>
      </c>
      <c r="K1979" s="354" t="str">
        <f>IF(ISBLANK(INDEX('Policy Characteristics'!E:E,MATCH($C1979,'Policy Characteristics'!$C:$C,0))),"",INDEX('Policy Characteristics'!E:E,MATCH($C1979,'Policy Characteristics'!$C:$C,0)))</f>
        <v>RnD industry fuel use reduction</v>
      </c>
      <c r="L1979" s="222">
        <f>IF(ISBLANK(INDEX('Policy Characteristics'!F:F,MATCH($C1979,'Policy Characteristics'!$C:$C,0))),"",INDEX('Policy Characteristics'!F:F,MATCH($C1979,'Policy Characteristics'!$C:$C,0)))</f>
        <v>0</v>
      </c>
      <c r="M1979" s="222">
        <f>IF(ISBLANK(INDEX('Policy Characteristics'!G:G,MATCH($C1979,'Policy Characteristics'!$C:$C,0))),"",INDEX('Policy Characteristics'!G:G,MATCH($C1979,'Policy Characteristics'!$C:$C,0)))</f>
        <v>0.4</v>
      </c>
      <c r="N1979" s="222">
        <f>IF(ISBLANK(INDEX('Policy Characteristics'!H:H,MATCH($C1979,'Policy Characteristics'!$C:$C,0))),"",INDEX('Policy Characteristics'!H:H,MATCH($C1979,'Policy Characteristics'!$C:$C,0)))</f>
        <v>0.01</v>
      </c>
      <c r="O1979" s="354" t="str">
        <f>IF(ISBLANK(INDEX('Policy Characteristics'!I:I,MATCH($C1979,'Policy Characteristics'!$C:$C,0))),"",INDEX('Policy Characteristics'!I:I,MATCH($C1979,'Policy Characteristics'!$C:$C,0)))</f>
        <v>% reduction in fuel use</v>
      </c>
      <c r="P1979" s="354"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354" t="str">
        <f>IF(ISBLANK(INDEX('Policy Characteristics'!K:K,MATCH($C1979,'Policy Characteristics'!$C:$C,0))),"",INDEX('Policy Characteristics'!K:K,MATCH($C1979,'Policy Characteristics'!$C:$C,0)))</f>
        <v>architectural-design.html#rnd</v>
      </c>
      <c r="R1979" s="354" t="str">
        <f>IF(ISBLANK(INDEX('Policy Characteristics'!L:L,MATCH($C1979,'Policy Characteristics'!$C:$C,0))),"",INDEX('Policy Characteristics'!L:L,MATCH($C1979,'Policy Characteristics'!$C:$C,0)))</f>
        <v>research-and-development.html</v>
      </c>
    </row>
    <row r="1980" spans="1:18" ht="19.899999999999999" customHeight="1">
      <c r="A1980" s="354" t="str">
        <f>IF(ISBLANK(INDEX('Policy Characteristics'!A:A,MATCH($C1980,'Policy Characteristics'!$C:$C,0))),"",INDEX('Policy Characteristics'!A:A,MATCH($C1980,'Policy Characteristics'!$C:$C,0)))</f>
        <v>Research and Development</v>
      </c>
      <c r="B1980" s="366" t="str">
        <f>IF(ISBLANK(INDEX('Policy Characteristics'!B:B,MATCH($C1980,'Policy Characteristics'!$C:$C,0))),"",INDEX('Policy Characteristics'!B:B,MATCH($C1980,'Policy Characteristics'!$C:$C,0)))</f>
        <v>Fuel Use Reduction</v>
      </c>
      <c r="C1980" s="354" t="str">
        <f t="shared" si="79"/>
        <v>RnD Industry Fuel Use Perc Reduction</v>
      </c>
      <c r="D1980" t="s">
        <v>818</v>
      </c>
      <c r="E1980" s="253"/>
      <c r="F1980" s="348" t="s">
        <v>1008</v>
      </c>
      <c r="G1980" s="253"/>
      <c r="H1980" s="18">
        <v>1504</v>
      </c>
      <c r="I1980" s="367" t="s">
        <v>670</v>
      </c>
      <c r="J1980" s="368" t="str">
        <f>IF(ISBLANK(INDEX('Policy Characteristics'!D:D,MATCH($C1980,'Policy Characteristics'!$C:$C,0))),"",INDEX('Policy Characteristics'!D:D,MATCH($C1980,'Policy Characteristics'!$C:$C,0)))</f>
        <v>R&amp;D Fuel Use Reductions</v>
      </c>
      <c r="K1980" s="354" t="str">
        <f>IF(ISBLANK(INDEX('Policy Characteristics'!E:E,MATCH($C1980,'Policy Characteristics'!$C:$C,0))),"",INDEX('Policy Characteristics'!E:E,MATCH($C1980,'Policy Characteristics'!$C:$C,0)))</f>
        <v>RnD industry fuel use reduction</v>
      </c>
      <c r="L1980" s="222">
        <f>IF(ISBLANK(INDEX('Policy Characteristics'!F:F,MATCH($C1980,'Policy Characteristics'!$C:$C,0))),"",INDEX('Policy Characteristics'!F:F,MATCH($C1980,'Policy Characteristics'!$C:$C,0)))</f>
        <v>0</v>
      </c>
      <c r="M1980" s="222">
        <f>IF(ISBLANK(INDEX('Policy Characteristics'!G:G,MATCH($C1980,'Policy Characteristics'!$C:$C,0))),"",INDEX('Policy Characteristics'!G:G,MATCH($C1980,'Policy Characteristics'!$C:$C,0)))</f>
        <v>0.4</v>
      </c>
      <c r="N1980" s="222">
        <f>IF(ISBLANK(INDEX('Policy Characteristics'!H:H,MATCH($C1980,'Policy Characteristics'!$C:$C,0))),"",INDEX('Policy Characteristics'!H:H,MATCH($C1980,'Policy Characteristics'!$C:$C,0)))</f>
        <v>0.01</v>
      </c>
      <c r="O1980" s="354" t="str">
        <f>IF(ISBLANK(INDEX('Policy Characteristics'!I:I,MATCH($C1980,'Policy Characteristics'!$C:$C,0))),"",INDEX('Policy Characteristics'!I:I,MATCH($C1980,'Policy Characteristics'!$C:$C,0)))</f>
        <v>% reduction in fuel use</v>
      </c>
      <c r="P1980" s="354"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354" t="str">
        <f>IF(ISBLANK(INDEX('Policy Characteristics'!K:K,MATCH($C1980,'Policy Characteristics'!$C:$C,0))),"",INDEX('Policy Characteristics'!K:K,MATCH($C1980,'Policy Characteristics'!$C:$C,0)))</f>
        <v>architectural-design.html#rnd</v>
      </c>
      <c r="R1980" s="354" t="str">
        <f>IF(ISBLANK(INDEX('Policy Characteristics'!L:L,MATCH($C1980,'Policy Characteristics'!$C:$C,0))),"",INDEX('Policy Characteristics'!L:L,MATCH($C1980,'Policy Characteristics'!$C:$C,0)))</f>
        <v>research-and-development.html</v>
      </c>
    </row>
    <row r="1981" spans="1:18" ht="19.899999999999999" customHeight="1">
      <c r="A1981" s="354" t="str">
        <f>IF(ISBLANK(INDEX('Policy Characteristics'!A:A,MATCH($C1981,'Policy Characteristics'!$C:$C,0))),"",INDEX('Policy Characteristics'!A:A,MATCH($C1981,'Policy Characteristics'!$C:$C,0)))</f>
        <v>Research and Development</v>
      </c>
      <c r="B1981" s="366" t="str">
        <f>IF(ISBLANK(INDEX('Policy Characteristics'!B:B,MATCH($C1981,'Policy Characteristics'!$C:$C,0))),"",INDEX('Policy Characteristics'!B:B,MATCH($C1981,'Policy Characteristics'!$C:$C,0)))</f>
        <v>Fuel Use Reduction</v>
      </c>
      <c r="C1981" s="354" t="str">
        <f t="shared" si="79"/>
        <v>RnD Industry Fuel Use Perc Reduction</v>
      </c>
      <c r="D1981" t="s">
        <v>820</v>
      </c>
      <c r="E1981" s="253"/>
      <c r="F1981" s="348" t="s">
        <v>1009</v>
      </c>
      <c r="G1981" s="253"/>
      <c r="H1981" s="18">
        <v>1505</v>
      </c>
      <c r="I1981" s="367" t="s">
        <v>670</v>
      </c>
      <c r="J1981" s="368" t="str">
        <f>IF(ISBLANK(INDEX('Policy Characteristics'!D:D,MATCH($C1981,'Policy Characteristics'!$C:$C,0))),"",INDEX('Policy Characteristics'!D:D,MATCH($C1981,'Policy Characteristics'!$C:$C,0)))</f>
        <v>R&amp;D Fuel Use Reductions</v>
      </c>
      <c r="K1981" s="354" t="str">
        <f>IF(ISBLANK(INDEX('Policy Characteristics'!E:E,MATCH($C1981,'Policy Characteristics'!$C:$C,0))),"",INDEX('Policy Characteristics'!E:E,MATCH($C1981,'Policy Characteristics'!$C:$C,0)))</f>
        <v>RnD industry fuel use reduction</v>
      </c>
      <c r="L1981" s="222">
        <f>IF(ISBLANK(INDEX('Policy Characteristics'!F:F,MATCH($C1981,'Policy Characteristics'!$C:$C,0))),"",INDEX('Policy Characteristics'!F:F,MATCH($C1981,'Policy Characteristics'!$C:$C,0)))</f>
        <v>0</v>
      </c>
      <c r="M1981" s="222">
        <f>IF(ISBLANK(INDEX('Policy Characteristics'!G:G,MATCH($C1981,'Policy Characteristics'!$C:$C,0))),"",INDEX('Policy Characteristics'!G:G,MATCH($C1981,'Policy Characteristics'!$C:$C,0)))</f>
        <v>0.4</v>
      </c>
      <c r="N1981" s="222">
        <f>IF(ISBLANK(INDEX('Policy Characteristics'!H:H,MATCH($C1981,'Policy Characteristics'!$C:$C,0))),"",INDEX('Policy Characteristics'!H:H,MATCH($C1981,'Policy Characteristics'!$C:$C,0)))</f>
        <v>0.01</v>
      </c>
      <c r="O1981" s="354" t="str">
        <f>IF(ISBLANK(INDEX('Policy Characteristics'!I:I,MATCH($C1981,'Policy Characteristics'!$C:$C,0))),"",INDEX('Policy Characteristics'!I:I,MATCH($C1981,'Policy Characteristics'!$C:$C,0)))</f>
        <v>% reduction in fuel use</v>
      </c>
      <c r="P1981" s="354"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354" t="str">
        <f>IF(ISBLANK(INDEX('Policy Characteristics'!K:K,MATCH($C1981,'Policy Characteristics'!$C:$C,0))),"",INDEX('Policy Characteristics'!K:K,MATCH($C1981,'Policy Characteristics'!$C:$C,0)))</f>
        <v>architectural-design.html#rnd</v>
      </c>
      <c r="R1981" s="354" t="str">
        <f>IF(ISBLANK(INDEX('Policy Characteristics'!L:L,MATCH($C1981,'Policy Characteristics'!$C:$C,0))),"",INDEX('Policy Characteristics'!L:L,MATCH($C1981,'Policy Characteristics'!$C:$C,0)))</f>
        <v>research-and-development.html</v>
      </c>
    </row>
    <row r="1982" spans="1:18" ht="19.899999999999999" customHeight="1">
      <c r="A1982" s="354" t="str">
        <f>IF(ISBLANK(INDEX('Policy Characteristics'!A:A,MATCH($C1982,'Policy Characteristics'!$C:$C,0))),"",INDEX('Policy Characteristics'!A:A,MATCH($C1982,'Policy Characteristics'!$C:$C,0)))</f>
        <v>Research and Development</v>
      </c>
      <c r="B1982" s="366" t="str">
        <f>IF(ISBLANK(INDEX('Policy Characteristics'!B:B,MATCH($C1982,'Policy Characteristics'!$C:$C,0))),"",INDEX('Policy Characteristics'!B:B,MATCH($C1982,'Policy Characteristics'!$C:$C,0)))</f>
        <v>Fuel Use Reduction</v>
      </c>
      <c r="C1982" s="354" t="str">
        <f t="shared" si="79"/>
        <v>RnD Industry Fuel Use Perc Reduction</v>
      </c>
      <c r="D1982" t="s">
        <v>822</v>
      </c>
      <c r="E1982" s="253"/>
      <c r="F1982" s="348" t="s">
        <v>1010</v>
      </c>
      <c r="G1982" s="253"/>
      <c r="H1982" s="18">
        <v>1506</v>
      </c>
      <c r="I1982" s="367" t="s">
        <v>670</v>
      </c>
      <c r="J1982" s="368" t="str">
        <f>IF(ISBLANK(INDEX('Policy Characteristics'!D:D,MATCH($C1982,'Policy Characteristics'!$C:$C,0))),"",INDEX('Policy Characteristics'!D:D,MATCH($C1982,'Policy Characteristics'!$C:$C,0)))</f>
        <v>R&amp;D Fuel Use Reductions</v>
      </c>
      <c r="K1982" s="354" t="str">
        <f>IF(ISBLANK(INDEX('Policy Characteristics'!E:E,MATCH($C1982,'Policy Characteristics'!$C:$C,0))),"",INDEX('Policy Characteristics'!E:E,MATCH($C1982,'Policy Characteristics'!$C:$C,0)))</f>
        <v>RnD industry fuel use reduction</v>
      </c>
      <c r="L1982" s="222">
        <f>IF(ISBLANK(INDEX('Policy Characteristics'!F:F,MATCH($C1982,'Policy Characteristics'!$C:$C,0))),"",INDEX('Policy Characteristics'!F:F,MATCH($C1982,'Policy Characteristics'!$C:$C,0)))</f>
        <v>0</v>
      </c>
      <c r="M1982" s="222">
        <f>IF(ISBLANK(INDEX('Policy Characteristics'!G:G,MATCH($C1982,'Policy Characteristics'!$C:$C,0))),"",INDEX('Policy Characteristics'!G:G,MATCH($C1982,'Policy Characteristics'!$C:$C,0)))</f>
        <v>0.4</v>
      </c>
      <c r="N1982" s="222">
        <f>IF(ISBLANK(INDEX('Policy Characteristics'!H:H,MATCH($C1982,'Policy Characteristics'!$C:$C,0))),"",INDEX('Policy Characteristics'!H:H,MATCH($C1982,'Policy Characteristics'!$C:$C,0)))</f>
        <v>0.01</v>
      </c>
      <c r="O1982" s="354" t="str">
        <f>IF(ISBLANK(INDEX('Policy Characteristics'!I:I,MATCH($C1982,'Policy Characteristics'!$C:$C,0))),"",INDEX('Policy Characteristics'!I:I,MATCH($C1982,'Policy Characteristics'!$C:$C,0)))</f>
        <v>% reduction in fuel use</v>
      </c>
      <c r="P1982" s="354"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354" t="str">
        <f>IF(ISBLANK(INDEX('Policy Characteristics'!K:K,MATCH($C1982,'Policy Characteristics'!$C:$C,0))),"",INDEX('Policy Characteristics'!K:K,MATCH($C1982,'Policy Characteristics'!$C:$C,0)))</f>
        <v>architectural-design.html#rnd</v>
      </c>
      <c r="R1982" s="354" t="str">
        <f>IF(ISBLANK(INDEX('Policy Characteristics'!L:L,MATCH($C1982,'Policy Characteristics'!$C:$C,0))),"",INDEX('Policy Characteristics'!L:L,MATCH($C1982,'Policy Characteristics'!$C:$C,0)))</f>
        <v>research-and-development.html</v>
      </c>
    </row>
    <row r="1983" spans="1:18" ht="19.899999999999999" customHeight="1">
      <c r="A1983" s="354" t="str">
        <f>IF(ISBLANK(INDEX('Policy Characteristics'!A:A,MATCH($C1983,'Policy Characteristics'!$C:$C,0))),"",INDEX('Policy Characteristics'!A:A,MATCH($C1983,'Policy Characteristics'!$C:$C,0)))</f>
        <v>Research and Development</v>
      </c>
      <c r="B1983" s="366" t="str">
        <f>IF(ISBLANK(INDEX('Policy Characteristics'!B:B,MATCH($C1983,'Policy Characteristics'!$C:$C,0))),"",INDEX('Policy Characteristics'!B:B,MATCH($C1983,'Policy Characteristics'!$C:$C,0)))</f>
        <v>Fuel Use Reduction</v>
      </c>
      <c r="C1983" s="354" t="str">
        <f t="shared" si="79"/>
        <v>RnD Industry Fuel Use Perc Reduction</v>
      </c>
      <c r="D1983" t="s">
        <v>824</v>
      </c>
      <c r="E1983" s="253"/>
      <c r="F1983" s="348" t="s">
        <v>1011</v>
      </c>
      <c r="G1983" s="253"/>
      <c r="H1983" s="18">
        <v>1507</v>
      </c>
      <c r="I1983" s="367" t="s">
        <v>670</v>
      </c>
      <c r="J1983" s="368" t="str">
        <f>IF(ISBLANK(INDEX('Policy Characteristics'!D:D,MATCH($C1983,'Policy Characteristics'!$C:$C,0))),"",INDEX('Policy Characteristics'!D:D,MATCH($C1983,'Policy Characteristics'!$C:$C,0)))</f>
        <v>R&amp;D Fuel Use Reductions</v>
      </c>
      <c r="K1983" s="354" t="str">
        <f>IF(ISBLANK(INDEX('Policy Characteristics'!E:E,MATCH($C1983,'Policy Characteristics'!$C:$C,0))),"",INDEX('Policy Characteristics'!E:E,MATCH($C1983,'Policy Characteristics'!$C:$C,0)))</f>
        <v>RnD industry fuel use reduction</v>
      </c>
      <c r="L1983" s="222">
        <f>IF(ISBLANK(INDEX('Policy Characteristics'!F:F,MATCH($C1983,'Policy Characteristics'!$C:$C,0))),"",INDEX('Policy Characteristics'!F:F,MATCH($C1983,'Policy Characteristics'!$C:$C,0)))</f>
        <v>0</v>
      </c>
      <c r="M1983" s="222">
        <f>IF(ISBLANK(INDEX('Policy Characteristics'!G:G,MATCH($C1983,'Policy Characteristics'!$C:$C,0))),"",INDEX('Policy Characteristics'!G:G,MATCH($C1983,'Policy Characteristics'!$C:$C,0)))</f>
        <v>0.4</v>
      </c>
      <c r="N1983" s="222">
        <f>IF(ISBLANK(INDEX('Policy Characteristics'!H:H,MATCH($C1983,'Policy Characteristics'!$C:$C,0))),"",INDEX('Policy Characteristics'!H:H,MATCH($C1983,'Policy Characteristics'!$C:$C,0)))</f>
        <v>0.01</v>
      </c>
      <c r="O1983" s="354" t="str">
        <f>IF(ISBLANK(INDEX('Policy Characteristics'!I:I,MATCH($C1983,'Policy Characteristics'!$C:$C,0))),"",INDEX('Policy Characteristics'!I:I,MATCH($C1983,'Policy Characteristics'!$C:$C,0)))</f>
        <v>% reduction in fuel use</v>
      </c>
      <c r="P1983" s="354"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354" t="str">
        <f>IF(ISBLANK(INDEX('Policy Characteristics'!K:K,MATCH($C1983,'Policy Characteristics'!$C:$C,0))),"",INDEX('Policy Characteristics'!K:K,MATCH($C1983,'Policy Characteristics'!$C:$C,0)))</f>
        <v>architectural-design.html#rnd</v>
      </c>
      <c r="R1983" s="354" t="str">
        <f>IF(ISBLANK(INDEX('Policy Characteristics'!L:L,MATCH($C1983,'Policy Characteristics'!$C:$C,0))),"",INDEX('Policy Characteristics'!L:L,MATCH($C1983,'Policy Characteristics'!$C:$C,0)))</f>
        <v>research-and-development.html</v>
      </c>
    </row>
    <row r="1984" spans="1:18" ht="19.899999999999999" customHeight="1">
      <c r="A1984" s="354" t="str">
        <f>IF(ISBLANK(INDEX('Policy Characteristics'!A:A,MATCH($C1984,'Policy Characteristics'!$C:$C,0))),"",INDEX('Policy Characteristics'!A:A,MATCH($C1984,'Policy Characteristics'!$C:$C,0)))</f>
        <v>Research and Development</v>
      </c>
      <c r="B1984" s="366" t="str">
        <f>IF(ISBLANK(INDEX('Policy Characteristics'!B:B,MATCH($C1984,'Policy Characteristics'!$C:$C,0))),"",INDEX('Policy Characteristics'!B:B,MATCH($C1984,'Policy Characteristics'!$C:$C,0)))</f>
        <v>Fuel Use Reduction</v>
      </c>
      <c r="C1984" s="354" t="str">
        <f t="shared" si="79"/>
        <v>RnD Industry Fuel Use Perc Reduction</v>
      </c>
      <c r="D1984" t="s">
        <v>826</v>
      </c>
      <c r="E1984" s="253"/>
      <c r="F1984" s="348" t="s">
        <v>1012</v>
      </c>
      <c r="G1984" s="253"/>
      <c r="H1984" s="18">
        <v>1508</v>
      </c>
      <c r="I1984" s="367" t="s">
        <v>670</v>
      </c>
      <c r="J1984" s="368" t="str">
        <f>IF(ISBLANK(INDEX('Policy Characteristics'!D:D,MATCH($C1984,'Policy Characteristics'!$C:$C,0))),"",INDEX('Policy Characteristics'!D:D,MATCH($C1984,'Policy Characteristics'!$C:$C,0)))</f>
        <v>R&amp;D Fuel Use Reductions</v>
      </c>
      <c r="K1984" s="354" t="str">
        <f>IF(ISBLANK(INDEX('Policy Characteristics'!E:E,MATCH($C1984,'Policy Characteristics'!$C:$C,0))),"",INDEX('Policy Characteristics'!E:E,MATCH($C1984,'Policy Characteristics'!$C:$C,0)))</f>
        <v>RnD industry fuel use reduction</v>
      </c>
      <c r="L1984" s="222">
        <f>IF(ISBLANK(INDEX('Policy Characteristics'!F:F,MATCH($C1984,'Policy Characteristics'!$C:$C,0))),"",INDEX('Policy Characteristics'!F:F,MATCH($C1984,'Policy Characteristics'!$C:$C,0)))</f>
        <v>0</v>
      </c>
      <c r="M1984" s="222">
        <f>IF(ISBLANK(INDEX('Policy Characteristics'!G:G,MATCH($C1984,'Policy Characteristics'!$C:$C,0))),"",INDEX('Policy Characteristics'!G:G,MATCH($C1984,'Policy Characteristics'!$C:$C,0)))</f>
        <v>0.4</v>
      </c>
      <c r="N1984" s="222">
        <f>IF(ISBLANK(INDEX('Policy Characteristics'!H:H,MATCH($C1984,'Policy Characteristics'!$C:$C,0))),"",INDEX('Policy Characteristics'!H:H,MATCH($C1984,'Policy Characteristics'!$C:$C,0)))</f>
        <v>0.01</v>
      </c>
      <c r="O1984" s="354" t="str">
        <f>IF(ISBLANK(INDEX('Policy Characteristics'!I:I,MATCH($C1984,'Policy Characteristics'!$C:$C,0))),"",INDEX('Policy Characteristics'!I:I,MATCH($C1984,'Policy Characteristics'!$C:$C,0)))</f>
        <v>% reduction in fuel use</v>
      </c>
      <c r="P1984" s="354"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354" t="str">
        <f>IF(ISBLANK(INDEX('Policy Characteristics'!K:K,MATCH($C1984,'Policy Characteristics'!$C:$C,0))),"",INDEX('Policy Characteristics'!K:K,MATCH($C1984,'Policy Characteristics'!$C:$C,0)))</f>
        <v>architectural-design.html#rnd</v>
      </c>
      <c r="R1984" s="354" t="str">
        <f>IF(ISBLANK(INDEX('Policy Characteristics'!L:L,MATCH($C1984,'Policy Characteristics'!$C:$C,0))),"",INDEX('Policy Characteristics'!L:L,MATCH($C1984,'Policy Characteristics'!$C:$C,0)))</f>
        <v>research-and-development.html</v>
      </c>
    </row>
    <row r="1985" spans="1:18" ht="19.899999999999999" customHeight="1">
      <c r="A1985" s="354" t="str">
        <f>IF(ISBLANK(INDEX('Policy Characteristics'!A:A,MATCH($C1985,'Policy Characteristics'!$C:$C,0))),"",INDEX('Policy Characteristics'!A:A,MATCH($C1985,'Policy Characteristics'!$C:$C,0)))</f>
        <v>Research and Development</v>
      </c>
      <c r="B1985" s="366" t="str">
        <f>IF(ISBLANK(INDEX('Policy Characteristics'!B:B,MATCH($C1985,'Policy Characteristics'!$C:$C,0))),"",INDEX('Policy Characteristics'!B:B,MATCH($C1985,'Policy Characteristics'!$C:$C,0)))</f>
        <v>Fuel Use Reduction</v>
      </c>
      <c r="C1985" s="354" t="str">
        <f t="shared" si="79"/>
        <v>RnD Industry Fuel Use Perc Reduction</v>
      </c>
      <c r="D1985" t="s">
        <v>828</v>
      </c>
      <c r="E1985" s="253"/>
      <c r="F1985" s="348" t="s">
        <v>1013</v>
      </c>
      <c r="G1985" s="253"/>
      <c r="H1985" s="18">
        <v>1509</v>
      </c>
      <c r="I1985" s="367" t="s">
        <v>670</v>
      </c>
      <c r="J1985" s="368" t="str">
        <f>IF(ISBLANK(INDEX('Policy Characteristics'!D:D,MATCH($C1985,'Policy Characteristics'!$C:$C,0))),"",INDEX('Policy Characteristics'!D:D,MATCH($C1985,'Policy Characteristics'!$C:$C,0)))</f>
        <v>R&amp;D Fuel Use Reductions</v>
      </c>
      <c r="K1985" s="354" t="str">
        <f>IF(ISBLANK(INDEX('Policy Characteristics'!E:E,MATCH($C1985,'Policy Characteristics'!$C:$C,0))),"",INDEX('Policy Characteristics'!E:E,MATCH($C1985,'Policy Characteristics'!$C:$C,0)))</f>
        <v>RnD industry fuel use reduction</v>
      </c>
      <c r="L1985" s="222">
        <f>IF(ISBLANK(INDEX('Policy Characteristics'!F:F,MATCH($C1985,'Policy Characteristics'!$C:$C,0))),"",INDEX('Policy Characteristics'!F:F,MATCH($C1985,'Policy Characteristics'!$C:$C,0)))</f>
        <v>0</v>
      </c>
      <c r="M1985" s="222">
        <f>IF(ISBLANK(INDEX('Policy Characteristics'!G:G,MATCH($C1985,'Policy Characteristics'!$C:$C,0))),"",INDEX('Policy Characteristics'!G:G,MATCH($C1985,'Policy Characteristics'!$C:$C,0)))</f>
        <v>0.4</v>
      </c>
      <c r="N1985" s="222">
        <f>IF(ISBLANK(INDEX('Policy Characteristics'!H:H,MATCH($C1985,'Policy Characteristics'!$C:$C,0))),"",INDEX('Policy Characteristics'!H:H,MATCH($C1985,'Policy Characteristics'!$C:$C,0)))</f>
        <v>0.01</v>
      </c>
      <c r="O1985" s="354" t="str">
        <f>IF(ISBLANK(INDEX('Policy Characteristics'!I:I,MATCH($C1985,'Policy Characteristics'!$C:$C,0))),"",INDEX('Policy Characteristics'!I:I,MATCH($C1985,'Policy Characteristics'!$C:$C,0)))</f>
        <v>% reduction in fuel use</v>
      </c>
      <c r="P1985" s="354"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354" t="str">
        <f>IF(ISBLANK(INDEX('Policy Characteristics'!K:K,MATCH($C1985,'Policy Characteristics'!$C:$C,0))),"",INDEX('Policy Characteristics'!K:K,MATCH($C1985,'Policy Characteristics'!$C:$C,0)))</f>
        <v>architectural-design.html#rnd</v>
      </c>
      <c r="R1985" s="354" t="str">
        <f>IF(ISBLANK(INDEX('Policy Characteristics'!L:L,MATCH($C1985,'Policy Characteristics'!$C:$C,0))),"",INDEX('Policy Characteristics'!L:L,MATCH($C1985,'Policy Characteristics'!$C:$C,0)))</f>
        <v>research-and-development.html</v>
      </c>
    </row>
    <row r="1986" spans="1:18" ht="19.899999999999999" customHeight="1">
      <c r="A1986" s="354" t="str">
        <f>IF(ISBLANK(INDEX('Policy Characteristics'!A:A,MATCH($C1986,'Policy Characteristics'!$C:$C,0))),"",INDEX('Policy Characteristics'!A:A,MATCH($C1986,'Policy Characteristics'!$C:$C,0)))</f>
        <v>Research and Development</v>
      </c>
      <c r="B1986" s="366" t="str">
        <f>IF(ISBLANK(INDEX('Policy Characteristics'!B:B,MATCH($C1986,'Policy Characteristics'!$C:$C,0))),"",INDEX('Policy Characteristics'!B:B,MATCH($C1986,'Policy Characteristics'!$C:$C,0)))</f>
        <v>Fuel Use Reduction</v>
      </c>
      <c r="C1986" s="354" t="str">
        <f t="shared" si="79"/>
        <v>RnD Industry Fuel Use Perc Reduction</v>
      </c>
      <c r="D1986" t="s">
        <v>830</v>
      </c>
      <c r="E1986" s="253"/>
      <c r="F1986" s="348" t="s">
        <v>1014</v>
      </c>
      <c r="G1986" s="253"/>
      <c r="H1986" s="18">
        <v>1510</v>
      </c>
      <c r="I1986" s="367" t="s">
        <v>670</v>
      </c>
      <c r="J1986" s="368" t="str">
        <f>IF(ISBLANK(INDEX('Policy Characteristics'!D:D,MATCH($C1986,'Policy Characteristics'!$C:$C,0))),"",INDEX('Policy Characteristics'!D:D,MATCH($C1986,'Policy Characteristics'!$C:$C,0)))</f>
        <v>R&amp;D Fuel Use Reductions</v>
      </c>
      <c r="K1986" s="354" t="str">
        <f>IF(ISBLANK(INDEX('Policy Characteristics'!E:E,MATCH($C1986,'Policy Characteristics'!$C:$C,0))),"",INDEX('Policy Characteristics'!E:E,MATCH($C1986,'Policy Characteristics'!$C:$C,0)))</f>
        <v>RnD industry fuel use reduction</v>
      </c>
      <c r="L1986" s="222">
        <f>IF(ISBLANK(INDEX('Policy Characteristics'!F:F,MATCH($C1986,'Policy Characteristics'!$C:$C,0))),"",INDEX('Policy Characteristics'!F:F,MATCH($C1986,'Policy Characteristics'!$C:$C,0)))</f>
        <v>0</v>
      </c>
      <c r="M1986" s="222">
        <f>IF(ISBLANK(INDEX('Policy Characteristics'!G:G,MATCH($C1986,'Policy Characteristics'!$C:$C,0))),"",INDEX('Policy Characteristics'!G:G,MATCH($C1986,'Policy Characteristics'!$C:$C,0)))</f>
        <v>0.4</v>
      </c>
      <c r="N1986" s="222">
        <f>IF(ISBLANK(INDEX('Policy Characteristics'!H:H,MATCH($C1986,'Policy Characteristics'!$C:$C,0))),"",INDEX('Policy Characteristics'!H:H,MATCH($C1986,'Policy Characteristics'!$C:$C,0)))</f>
        <v>0.01</v>
      </c>
      <c r="O1986" s="354" t="str">
        <f>IF(ISBLANK(INDEX('Policy Characteristics'!I:I,MATCH($C1986,'Policy Characteristics'!$C:$C,0))),"",INDEX('Policy Characteristics'!I:I,MATCH($C1986,'Policy Characteristics'!$C:$C,0)))</f>
        <v>% reduction in fuel use</v>
      </c>
      <c r="P1986" s="354"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354" t="str">
        <f>IF(ISBLANK(INDEX('Policy Characteristics'!K:K,MATCH($C1986,'Policy Characteristics'!$C:$C,0))),"",INDEX('Policy Characteristics'!K:K,MATCH($C1986,'Policy Characteristics'!$C:$C,0)))</f>
        <v>architectural-design.html#rnd</v>
      </c>
      <c r="R1986" s="354" t="str">
        <f>IF(ISBLANK(INDEX('Policy Characteristics'!L:L,MATCH($C1986,'Policy Characteristics'!$C:$C,0))),"",INDEX('Policy Characteristics'!L:L,MATCH($C1986,'Policy Characteristics'!$C:$C,0)))</f>
        <v>research-and-development.html</v>
      </c>
    </row>
    <row r="1987" spans="1:18" ht="19.899999999999999" customHeight="1">
      <c r="A1987" s="354" t="str">
        <f>IF(ISBLANK(INDEX('Policy Characteristics'!A:A,MATCH($C1987,'Policy Characteristics'!$C:$C,0))),"",INDEX('Policy Characteristics'!A:A,MATCH($C1987,'Policy Characteristics'!$C:$C,0)))</f>
        <v>Research and Development</v>
      </c>
      <c r="B1987" s="366" t="str">
        <f>IF(ISBLANK(INDEX('Policy Characteristics'!B:B,MATCH($C1987,'Policy Characteristics'!$C:$C,0))),"",INDEX('Policy Characteristics'!B:B,MATCH($C1987,'Policy Characteristics'!$C:$C,0)))</f>
        <v>Fuel Use Reduction</v>
      </c>
      <c r="C1987" s="354" t="str">
        <f t="shared" si="79"/>
        <v>RnD Industry Fuel Use Perc Reduction</v>
      </c>
      <c r="D1987" t="s">
        <v>832</v>
      </c>
      <c r="E1987" s="253"/>
      <c r="F1987" s="348" t="s">
        <v>1015</v>
      </c>
      <c r="G1987" s="253"/>
      <c r="H1987" s="18">
        <v>1511</v>
      </c>
      <c r="I1987" s="367" t="s">
        <v>670</v>
      </c>
      <c r="J1987" s="368" t="str">
        <f>IF(ISBLANK(INDEX('Policy Characteristics'!D:D,MATCH($C1987,'Policy Characteristics'!$C:$C,0))),"",INDEX('Policy Characteristics'!D:D,MATCH($C1987,'Policy Characteristics'!$C:$C,0)))</f>
        <v>R&amp;D Fuel Use Reductions</v>
      </c>
      <c r="K1987" s="354" t="str">
        <f>IF(ISBLANK(INDEX('Policy Characteristics'!E:E,MATCH($C1987,'Policy Characteristics'!$C:$C,0))),"",INDEX('Policy Characteristics'!E:E,MATCH($C1987,'Policy Characteristics'!$C:$C,0)))</f>
        <v>RnD industry fuel use reduction</v>
      </c>
      <c r="L1987" s="222">
        <f>IF(ISBLANK(INDEX('Policy Characteristics'!F:F,MATCH($C1987,'Policy Characteristics'!$C:$C,0))),"",INDEX('Policy Characteristics'!F:F,MATCH($C1987,'Policy Characteristics'!$C:$C,0)))</f>
        <v>0</v>
      </c>
      <c r="M1987" s="222">
        <f>IF(ISBLANK(INDEX('Policy Characteristics'!G:G,MATCH($C1987,'Policy Characteristics'!$C:$C,0))),"",INDEX('Policy Characteristics'!G:G,MATCH($C1987,'Policy Characteristics'!$C:$C,0)))</f>
        <v>0.4</v>
      </c>
      <c r="N1987" s="222">
        <f>IF(ISBLANK(INDEX('Policy Characteristics'!H:H,MATCH($C1987,'Policy Characteristics'!$C:$C,0))),"",INDEX('Policy Characteristics'!H:H,MATCH($C1987,'Policy Characteristics'!$C:$C,0)))</f>
        <v>0.01</v>
      </c>
      <c r="O1987" s="354" t="str">
        <f>IF(ISBLANK(INDEX('Policy Characteristics'!I:I,MATCH($C1987,'Policy Characteristics'!$C:$C,0))),"",INDEX('Policy Characteristics'!I:I,MATCH($C1987,'Policy Characteristics'!$C:$C,0)))</f>
        <v>% reduction in fuel use</v>
      </c>
      <c r="P1987" s="354"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354" t="str">
        <f>IF(ISBLANK(INDEX('Policy Characteristics'!K:K,MATCH($C1987,'Policy Characteristics'!$C:$C,0))),"",INDEX('Policy Characteristics'!K:K,MATCH($C1987,'Policy Characteristics'!$C:$C,0)))</f>
        <v>architectural-design.html#rnd</v>
      </c>
      <c r="R1987" s="354" t="str">
        <f>IF(ISBLANK(INDEX('Policy Characteristics'!L:L,MATCH($C1987,'Policy Characteristics'!$C:$C,0))),"",INDEX('Policy Characteristics'!L:L,MATCH($C1987,'Policy Characteristics'!$C:$C,0)))</f>
        <v>research-and-development.html</v>
      </c>
    </row>
    <row r="1988" spans="1:18" ht="19.899999999999999" customHeight="1">
      <c r="A1988" s="354" t="str">
        <f>IF(ISBLANK(INDEX('Policy Characteristics'!A:A,MATCH($C1988,'Policy Characteristics'!$C:$C,0))),"",INDEX('Policy Characteristics'!A:A,MATCH($C1988,'Policy Characteristics'!$C:$C,0)))</f>
        <v>Research and Development</v>
      </c>
      <c r="B1988" s="366" t="str">
        <f>IF(ISBLANK(INDEX('Policy Characteristics'!B:B,MATCH($C1988,'Policy Characteristics'!$C:$C,0))),"",INDEX('Policy Characteristics'!B:B,MATCH($C1988,'Policy Characteristics'!$C:$C,0)))</f>
        <v>Fuel Use Reduction</v>
      </c>
      <c r="C1988" t="s">
        <v>615</v>
      </c>
      <c r="D1988" s="253" t="s">
        <v>692</v>
      </c>
      <c r="E1988" s="253"/>
      <c r="F1988" s="253" t="s">
        <v>1016</v>
      </c>
      <c r="G1988" s="253"/>
      <c r="H1988" s="18">
        <v>133</v>
      </c>
      <c r="I1988" s="367" t="s">
        <v>670</v>
      </c>
      <c r="J1988" s="368" t="str">
        <f>IF(ISBLANK(INDEX('Policy Characteristics'!D:D,MATCH($C1988,'Policy Characteristics'!$C:$C,0))),"",INDEX('Policy Characteristics'!D:D,MATCH($C1988,'Policy Characteristics'!$C:$C,0)))</f>
        <v>R&amp;D Fuel Use Reductions</v>
      </c>
      <c r="K1988" s="354" t="str">
        <f>IF(ISBLANK(INDEX('Policy Characteristics'!E:E,MATCH($C1988,'Policy Characteristics'!$C:$C,0))),"",INDEX('Policy Characteristics'!E:E,MATCH($C1988,'Policy Characteristics'!$C:$C,0)))</f>
        <v>RnD transportation fuel use reduction</v>
      </c>
      <c r="L1988" s="222">
        <f>IF(ISBLANK(INDEX('Policy Characteristics'!F:F,MATCH($C1988,'Policy Characteristics'!$C:$C,0))),"",INDEX('Policy Characteristics'!F:F,MATCH($C1988,'Policy Characteristics'!$C:$C,0)))</f>
        <v>0</v>
      </c>
      <c r="M1988" s="222">
        <f>IF(ISBLANK(INDEX('Policy Characteristics'!G:G,MATCH($C1988,'Policy Characteristics'!$C:$C,0))),"",INDEX('Policy Characteristics'!G:G,MATCH($C1988,'Policy Characteristics'!$C:$C,0)))</f>
        <v>0.4</v>
      </c>
      <c r="N1988" s="222">
        <f>IF(ISBLANK(INDEX('Policy Characteristics'!H:H,MATCH($C1988,'Policy Characteristics'!$C:$C,0))),"",INDEX('Policy Characteristics'!H:H,MATCH($C1988,'Policy Characteristics'!$C:$C,0)))</f>
        <v>0.01</v>
      </c>
      <c r="O1988" s="354" t="str">
        <f>IF(ISBLANK(INDEX('Policy Characteristics'!I:I,MATCH($C1988,'Policy Characteristics'!$C:$C,0))),"",INDEX('Policy Characteristics'!I:I,MATCH($C1988,'Policy Characteristics'!$C:$C,0)))</f>
        <v>% reduction in fuel use</v>
      </c>
      <c r="P1988" s="354"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354" t="str">
        <f>IF(ISBLANK(INDEX('Policy Characteristics'!K:K,MATCH($C1988,'Policy Characteristics'!$C:$C,0))),"",INDEX('Policy Characteristics'!K:K,MATCH($C1988,'Policy Characteristics'!$C:$C,0)))</f>
        <v>architectural-design.html#rnd</v>
      </c>
      <c r="R1988" s="354" t="str">
        <f>IF(ISBLANK(INDEX('Policy Characteristics'!L:L,MATCH($C1988,'Policy Characteristics'!$C:$C,0))),"",INDEX('Policy Characteristics'!L:L,MATCH($C1988,'Policy Characteristics'!$C:$C,0)))</f>
        <v>research-and-development.html</v>
      </c>
    </row>
    <row r="1989" spans="1:18" ht="19.899999999999999" customHeight="1">
      <c r="A1989" s="354" t="str">
        <f>IF(ISBLANK(INDEX('Policy Characteristics'!A:A,MATCH($C1989,'Policy Characteristics'!$C:$C,0))),"",INDEX('Policy Characteristics'!A:A,MATCH($C1989,'Policy Characteristics'!$C:$C,0)))</f>
        <v>Research and Development</v>
      </c>
      <c r="B1989" s="366" t="str">
        <f>IF(ISBLANK(INDEX('Policy Characteristics'!B:B,MATCH($C1989,'Policy Characteristics'!$C:$C,0))),"",INDEX('Policy Characteristics'!B:B,MATCH($C1989,'Policy Characteristics'!$C:$C,0)))</f>
        <v>Fuel Use Reduction</v>
      </c>
      <c r="C1989" s="354" t="str">
        <f t="shared" ref="C1989:C1994" si="80">C$1988</f>
        <v>RnD Transportation Fuel Use Perc Reduction</v>
      </c>
      <c r="D1989" s="253" t="s">
        <v>695</v>
      </c>
      <c r="E1989" s="253"/>
      <c r="F1989" s="253" t="s">
        <v>1017</v>
      </c>
      <c r="G1989" s="253"/>
      <c r="H1989" s="18">
        <v>134</v>
      </c>
      <c r="I1989" s="367" t="s">
        <v>670</v>
      </c>
      <c r="J1989" s="368" t="str">
        <f>IF(ISBLANK(INDEX('Policy Characteristics'!D:D,MATCH($C1989,'Policy Characteristics'!$C:$C,0))),"",INDEX('Policy Characteristics'!D:D,MATCH($C1989,'Policy Characteristics'!$C:$C,0)))</f>
        <v>R&amp;D Fuel Use Reductions</v>
      </c>
      <c r="K1989" s="354" t="str">
        <f>IF(ISBLANK(INDEX('Policy Characteristics'!E:E,MATCH($C1989,'Policy Characteristics'!$C:$C,0))),"",INDEX('Policy Characteristics'!E:E,MATCH($C1989,'Policy Characteristics'!$C:$C,0)))</f>
        <v>RnD transportation fuel use reduction</v>
      </c>
      <c r="L1989" s="222">
        <f>IF(ISBLANK(INDEX('Policy Characteristics'!F:F,MATCH($C1989,'Policy Characteristics'!$C:$C,0))),"",INDEX('Policy Characteristics'!F:F,MATCH($C1989,'Policy Characteristics'!$C:$C,0)))</f>
        <v>0</v>
      </c>
      <c r="M1989" s="222">
        <f>IF(ISBLANK(INDEX('Policy Characteristics'!G:G,MATCH($C1989,'Policy Characteristics'!$C:$C,0))),"",INDEX('Policy Characteristics'!G:G,MATCH($C1989,'Policy Characteristics'!$C:$C,0)))</f>
        <v>0.4</v>
      </c>
      <c r="N1989" s="222">
        <f>IF(ISBLANK(INDEX('Policy Characteristics'!H:H,MATCH($C1989,'Policy Characteristics'!$C:$C,0))),"",INDEX('Policy Characteristics'!H:H,MATCH($C1989,'Policy Characteristics'!$C:$C,0)))</f>
        <v>0.01</v>
      </c>
      <c r="O1989" s="354" t="str">
        <f>IF(ISBLANK(INDEX('Policy Characteristics'!I:I,MATCH($C1989,'Policy Characteristics'!$C:$C,0))),"",INDEX('Policy Characteristics'!I:I,MATCH($C1989,'Policy Characteristics'!$C:$C,0)))</f>
        <v>% reduction in fuel use</v>
      </c>
      <c r="P1989" s="354"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354" t="str">
        <f>IF(ISBLANK(INDEX('Policy Characteristics'!K:K,MATCH($C1989,'Policy Characteristics'!$C:$C,0))),"",INDEX('Policy Characteristics'!K:K,MATCH($C1989,'Policy Characteristics'!$C:$C,0)))</f>
        <v>architectural-design.html#rnd</v>
      </c>
      <c r="R1989" s="354" t="str">
        <f>IF(ISBLANK(INDEX('Policy Characteristics'!L:L,MATCH($C1989,'Policy Characteristics'!$C:$C,0))),"",INDEX('Policy Characteristics'!L:L,MATCH($C1989,'Policy Characteristics'!$C:$C,0)))</f>
        <v>research-and-development.html</v>
      </c>
    </row>
    <row r="1990" spans="1:18" ht="19.899999999999999" customHeight="1">
      <c r="A1990" s="354" t="str">
        <f>IF(ISBLANK(INDEX('Policy Characteristics'!A:A,MATCH($C1990,'Policy Characteristics'!$C:$C,0))),"",INDEX('Policy Characteristics'!A:A,MATCH($C1990,'Policy Characteristics'!$C:$C,0)))</f>
        <v>Research and Development</v>
      </c>
      <c r="B1990" s="366" t="str">
        <f>IF(ISBLANK(INDEX('Policy Characteristics'!B:B,MATCH($C1990,'Policy Characteristics'!$C:$C,0))),"",INDEX('Policy Characteristics'!B:B,MATCH($C1990,'Policy Characteristics'!$C:$C,0)))</f>
        <v>Fuel Use Reduction</v>
      </c>
      <c r="C1990" s="354" t="str">
        <f t="shared" si="80"/>
        <v>RnD Transportation Fuel Use Perc Reduction</v>
      </c>
      <c r="D1990" s="253" t="s">
        <v>697</v>
      </c>
      <c r="E1990" s="253"/>
      <c r="F1990" s="253" t="s">
        <v>1018</v>
      </c>
      <c r="G1990" s="253"/>
      <c r="H1990" s="18">
        <v>135</v>
      </c>
      <c r="I1990" s="367" t="s">
        <v>670</v>
      </c>
      <c r="J1990" s="368" t="str">
        <f>IF(ISBLANK(INDEX('Policy Characteristics'!D:D,MATCH($C1990,'Policy Characteristics'!$C:$C,0))),"",INDEX('Policy Characteristics'!D:D,MATCH($C1990,'Policy Characteristics'!$C:$C,0)))</f>
        <v>R&amp;D Fuel Use Reductions</v>
      </c>
      <c r="K1990" s="354" t="str">
        <f>IF(ISBLANK(INDEX('Policy Characteristics'!E:E,MATCH($C1990,'Policy Characteristics'!$C:$C,0))),"",INDEX('Policy Characteristics'!E:E,MATCH($C1990,'Policy Characteristics'!$C:$C,0)))</f>
        <v>RnD transportation fuel use reduction</v>
      </c>
      <c r="L1990" s="222">
        <f>IF(ISBLANK(INDEX('Policy Characteristics'!F:F,MATCH($C1990,'Policy Characteristics'!$C:$C,0))),"",INDEX('Policy Characteristics'!F:F,MATCH($C1990,'Policy Characteristics'!$C:$C,0)))</f>
        <v>0</v>
      </c>
      <c r="M1990" s="222">
        <f>IF(ISBLANK(INDEX('Policy Characteristics'!G:G,MATCH($C1990,'Policy Characteristics'!$C:$C,0))),"",INDEX('Policy Characteristics'!G:G,MATCH($C1990,'Policy Characteristics'!$C:$C,0)))</f>
        <v>0.4</v>
      </c>
      <c r="N1990" s="222">
        <f>IF(ISBLANK(INDEX('Policy Characteristics'!H:H,MATCH($C1990,'Policy Characteristics'!$C:$C,0))),"",INDEX('Policy Characteristics'!H:H,MATCH($C1990,'Policy Characteristics'!$C:$C,0)))</f>
        <v>0.01</v>
      </c>
      <c r="O1990" s="354" t="str">
        <f>IF(ISBLANK(INDEX('Policy Characteristics'!I:I,MATCH($C1990,'Policy Characteristics'!$C:$C,0))),"",INDEX('Policy Characteristics'!I:I,MATCH($C1990,'Policy Characteristics'!$C:$C,0)))</f>
        <v>% reduction in fuel use</v>
      </c>
      <c r="P1990" s="354"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354" t="str">
        <f>IF(ISBLANK(INDEX('Policy Characteristics'!K:K,MATCH($C1990,'Policy Characteristics'!$C:$C,0))),"",INDEX('Policy Characteristics'!K:K,MATCH($C1990,'Policy Characteristics'!$C:$C,0)))</f>
        <v>architectural-design.html#rnd</v>
      </c>
      <c r="R1990" s="354" t="str">
        <f>IF(ISBLANK(INDEX('Policy Characteristics'!L:L,MATCH($C1990,'Policy Characteristics'!$C:$C,0))),"",INDEX('Policy Characteristics'!L:L,MATCH($C1990,'Policy Characteristics'!$C:$C,0)))</f>
        <v>research-and-development.html</v>
      </c>
    </row>
    <row r="1991" spans="1:18" ht="19.899999999999999" customHeight="1">
      <c r="A1991" s="354" t="str">
        <f>IF(ISBLANK(INDEX('Policy Characteristics'!A:A,MATCH($C1991,'Policy Characteristics'!$C:$C,0))),"",INDEX('Policy Characteristics'!A:A,MATCH($C1991,'Policy Characteristics'!$C:$C,0)))</f>
        <v>Research and Development</v>
      </c>
      <c r="B1991" s="366" t="str">
        <f>IF(ISBLANK(INDEX('Policy Characteristics'!B:B,MATCH($C1991,'Policy Characteristics'!$C:$C,0))),"",INDEX('Policy Characteristics'!B:B,MATCH($C1991,'Policy Characteristics'!$C:$C,0)))</f>
        <v>Fuel Use Reduction</v>
      </c>
      <c r="C1991" s="354" t="str">
        <f t="shared" si="80"/>
        <v>RnD Transportation Fuel Use Perc Reduction</v>
      </c>
      <c r="D1991" s="253" t="s">
        <v>699</v>
      </c>
      <c r="E1991" s="253"/>
      <c r="F1991" s="253" t="s">
        <v>1019</v>
      </c>
      <c r="G1991" s="253"/>
      <c r="H1991" s="18">
        <v>136</v>
      </c>
      <c r="I1991" s="367" t="s">
        <v>670</v>
      </c>
      <c r="J1991" s="368" t="str">
        <f>IF(ISBLANK(INDEX('Policy Characteristics'!D:D,MATCH($C1991,'Policy Characteristics'!$C:$C,0))),"",INDEX('Policy Characteristics'!D:D,MATCH($C1991,'Policy Characteristics'!$C:$C,0)))</f>
        <v>R&amp;D Fuel Use Reductions</v>
      </c>
      <c r="K1991" s="354" t="str">
        <f>IF(ISBLANK(INDEX('Policy Characteristics'!E:E,MATCH($C1991,'Policy Characteristics'!$C:$C,0))),"",INDEX('Policy Characteristics'!E:E,MATCH($C1991,'Policy Characteristics'!$C:$C,0)))</f>
        <v>RnD transportation fuel use reduction</v>
      </c>
      <c r="L1991" s="222">
        <f>IF(ISBLANK(INDEX('Policy Characteristics'!F:F,MATCH($C1991,'Policy Characteristics'!$C:$C,0))),"",INDEX('Policy Characteristics'!F:F,MATCH($C1991,'Policy Characteristics'!$C:$C,0)))</f>
        <v>0</v>
      </c>
      <c r="M1991" s="222">
        <f>IF(ISBLANK(INDEX('Policy Characteristics'!G:G,MATCH($C1991,'Policy Characteristics'!$C:$C,0))),"",INDEX('Policy Characteristics'!G:G,MATCH($C1991,'Policy Characteristics'!$C:$C,0)))</f>
        <v>0.4</v>
      </c>
      <c r="N1991" s="222">
        <f>IF(ISBLANK(INDEX('Policy Characteristics'!H:H,MATCH($C1991,'Policy Characteristics'!$C:$C,0))),"",INDEX('Policy Characteristics'!H:H,MATCH($C1991,'Policy Characteristics'!$C:$C,0)))</f>
        <v>0.01</v>
      </c>
      <c r="O1991" s="354" t="str">
        <f>IF(ISBLANK(INDEX('Policy Characteristics'!I:I,MATCH($C1991,'Policy Characteristics'!$C:$C,0))),"",INDEX('Policy Characteristics'!I:I,MATCH($C1991,'Policy Characteristics'!$C:$C,0)))</f>
        <v>% reduction in fuel use</v>
      </c>
      <c r="P1991" s="354"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354" t="str">
        <f>IF(ISBLANK(INDEX('Policy Characteristics'!K:K,MATCH($C1991,'Policy Characteristics'!$C:$C,0))),"",INDEX('Policy Characteristics'!K:K,MATCH($C1991,'Policy Characteristics'!$C:$C,0)))</f>
        <v>architectural-design.html#rnd</v>
      </c>
      <c r="R1991" s="354" t="str">
        <f>IF(ISBLANK(INDEX('Policy Characteristics'!L:L,MATCH($C1991,'Policy Characteristics'!$C:$C,0))),"",INDEX('Policy Characteristics'!L:L,MATCH($C1991,'Policy Characteristics'!$C:$C,0)))</f>
        <v>research-and-development.html</v>
      </c>
    </row>
    <row r="1992" spans="1:18" ht="19.899999999999999" customHeight="1">
      <c r="A1992" s="354" t="str">
        <f>IF(ISBLANK(INDEX('Policy Characteristics'!A:A,MATCH($C1992,'Policy Characteristics'!$C:$C,0))),"",INDEX('Policy Characteristics'!A:A,MATCH($C1992,'Policy Characteristics'!$C:$C,0)))</f>
        <v>Research and Development</v>
      </c>
      <c r="B1992" s="366" t="str">
        <f>IF(ISBLANK(INDEX('Policy Characteristics'!B:B,MATCH($C1992,'Policy Characteristics'!$C:$C,0))),"",INDEX('Policy Characteristics'!B:B,MATCH($C1992,'Policy Characteristics'!$C:$C,0)))</f>
        <v>Fuel Use Reduction</v>
      </c>
      <c r="C1992" s="354" t="str">
        <f t="shared" si="80"/>
        <v>RnD Transportation Fuel Use Perc Reduction</v>
      </c>
      <c r="D1992" s="253" t="s">
        <v>701</v>
      </c>
      <c r="E1992" s="253"/>
      <c r="F1992" s="253" t="s">
        <v>1020</v>
      </c>
      <c r="G1992" s="253"/>
      <c r="H1992" s="18">
        <v>137</v>
      </c>
      <c r="I1992" s="367" t="s">
        <v>670</v>
      </c>
      <c r="J1992" s="368" t="str">
        <f>IF(ISBLANK(INDEX('Policy Characteristics'!D:D,MATCH($C1992,'Policy Characteristics'!$C:$C,0))),"",INDEX('Policy Characteristics'!D:D,MATCH($C1992,'Policy Characteristics'!$C:$C,0)))</f>
        <v>R&amp;D Fuel Use Reductions</v>
      </c>
      <c r="K1992" s="354" t="str">
        <f>IF(ISBLANK(INDEX('Policy Characteristics'!E:E,MATCH($C1992,'Policy Characteristics'!$C:$C,0))),"",INDEX('Policy Characteristics'!E:E,MATCH($C1992,'Policy Characteristics'!$C:$C,0)))</f>
        <v>RnD transportation fuel use reduction</v>
      </c>
      <c r="L1992" s="222">
        <f>IF(ISBLANK(INDEX('Policy Characteristics'!F:F,MATCH($C1992,'Policy Characteristics'!$C:$C,0))),"",INDEX('Policy Characteristics'!F:F,MATCH($C1992,'Policy Characteristics'!$C:$C,0)))</f>
        <v>0</v>
      </c>
      <c r="M1992" s="222">
        <f>IF(ISBLANK(INDEX('Policy Characteristics'!G:G,MATCH($C1992,'Policy Characteristics'!$C:$C,0))),"",INDEX('Policy Characteristics'!G:G,MATCH($C1992,'Policy Characteristics'!$C:$C,0)))</f>
        <v>0.4</v>
      </c>
      <c r="N1992" s="222">
        <f>IF(ISBLANK(INDEX('Policy Characteristics'!H:H,MATCH($C1992,'Policy Characteristics'!$C:$C,0))),"",INDEX('Policy Characteristics'!H:H,MATCH($C1992,'Policy Characteristics'!$C:$C,0)))</f>
        <v>0.01</v>
      </c>
      <c r="O1992" s="354" t="str">
        <f>IF(ISBLANK(INDEX('Policy Characteristics'!I:I,MATCH($C1992,'Policy Characteristics'!$C:$C,0))),"",INDEX('Policy Characteristics'!I:I,MATCH($C1992,'Policy Characteristics'!$C:$C,0)))</f>
        <v>% reduction in fuel use</v>
      </c>
      <c r="P1992" s="354"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354" t="str">
        <f>IF(ISBLANK(INDEX('Policy Characteristics'!K:K,MATCH($C1992,'Policy Characteristics'!$C:$C,0))),"",INDEX('Policy Characteristics'!K:K,MATCH($C1992,'Policy Characteristics'!$C:$C,0)))</f>
        <v>architectural-design.html#rnd</v>
      </c>
      <c r="R1992" s="354" t="str">
        <f>IF(ISBLANK(INDEX('Policy Characteristics'!L:L,MATCH($C1992,'Policy Characteristics'!$C:$C,0))),"",INDEX('Policy Characteristics'!L:L,MATCH($C1992,'Policy Characteristics'!$C:$C,0)))</f>
        <v>research-and-development.html</v>
      </c>
    </row>
    <row r="1993" spans="1:18" ht="19.899999999999999" customHeight="1">
      <c r="A1993" s="354" t="str">
        <f>IF(ISBLANK(INDEX('Policy Characteristics'!A:A,MATCH($C1993,'Policy Characteristics'!$C:$C,0))),"",INDEX('Policy Characteristics'!A:A,MATCH($C1993,'Policy Characteristics'!$C:$C,0)))</f>
        <v>Research and Development</v>
      </c>
      <c r="B1993" s="366" t="str">
        <f>IF(ISBLANK(INDEX('Policy Characteristics'!B:B,MATCH($C1993,'Policy Characteristics'!$C:$C,0))),"",INDEX('Policy Characteristics'!B:B,MATCH($C1993,'Policy Characteristics'!$C:$C,0)))</f>
        <v>Fuel Use Reduction</v>
      </c>
      <c r="C1993" s="354" t="str">
        <f t="shared" si="80"/>
        <v>RnD Transportation Fuel Use Perc Reduction</v>
      </c>
      <c r="D1993" s="253" t="s">
        <v>703</v>
      </c>
      <c r="E1993" s="253"/>
      <c r="F1993" s="253" t="s">
        <v>1021</v>
      </c>
      <c r="G1993" s="253"/>
      <c r="H1993" s="18">
        <v>138</v>
      </c>
      <c r="I1993" s="367" t="s">
        <v>670</v>
      </c>
      <c r="J1993" s="368" t="str">
        <f>IF(ISBLANK(INDEX('Policy Characteristics'!D:D,MATCH($C1993,'Policy Characteristics'!$C:$C,0))),"",INDEX('Policy Characteristics'!D:D,MATCH($C1993,'Policy Characteristics'!$C:$C,0)))</f>
        <v>R&amp;D Fuel Use Reductions</v>
      </c>
      <c r="K1993" s="354" t="str">
        <f>IF(ISBLANK(INDEX('Policy Characteristics'!E:E,MATCH($C1993,'Policy Characteristics'!$C:$C,0))),"",INDEX('Policy Characteristics'!E:E,MATCH($C1993,'Policy Characteristics'!$C:$C,0)))</f>
        <v>RnD transportation fuel use reduction</v>
      </c>
      <c r="L1993" s="222">
        <f>IF(ISBLANK(INDEX('Policy Characteristics'!F:F,MATCH($C1993,'Policy Characteristics'!$C:$C,0))),"",INDEX('Policy Characteristics'!F:F,MATCH($C1993,'Policy Characteristics'!$C:$C,0)))</f>
        <v>0</v>
      </c>
      <c r="M1993" s="222">
        <f>IF(ISBLANK(INDEX('Policy Characteristics'!G:G,MATCH($C1993,'Policy Characteristics'!$C:$C,0))),"",INDEX('Policy Characteristics'!G:G,MATCH($C1993,'Policy Characteristics'!$C:$C,0)))</f>
        <v>0.4</v>
      </c>
      <c r="N1993" s="222">
        <f>IF(ISBLANK(INDEX('Policy Characteristics'!H:H,MATCH($C1993,'Policy Characteristics'!$C:$C,0))),"",INDEX('Policy Characteristics'!H:H,MATCH($C1993,'Policy Characteristics'!$C:$C,0)))</f>
        <v>0.01</v>
      </c>
      <c r="O1993" s="354" t="str">
        <f>IF(ISBLANK(INDEX('Policy Characteristics'!I:I,MATCH($C1993,'Policy Characteristics'!$C:$C,0))),"",INDEX('Policy Characteristics'!I:I,MATCH($C1993,'Policy Characteristics'!$C:$C,0)))</f>
        <v>% reduction in fuel use</v>
      </c>
      <c r="P1993" s="354"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354" t="str">
        <f>IF(ISBLANK(INDEX('Policy Characteristics'!K:K,MATCH($C1993,'Policy Characteristics'!$C:$C,0))),"",INDEX('Policy Characteristics'!K:K,MATCH($C1993,'Policy Characteristics'!$C:$C,0)))</f>
        <v>architectural-design.html#rnd</v>
      </c>
      <c r="R1993" s="354" t="str">
        <f>IF(ISBLANK(INDEX('Policy Characteristics'!L:L,MATCH($C1993,'Policy Characteristics'!$C:$C,0))),"",INDEX('Policy Characteristics'!L:L,MATCH($C1993,'Policy Characteristics'!$C:$C,0)))</f>
        <v>research-and-development.html</v>
      </c>
    </row>
    <row r="1994" spans="1:18" ht="19.899999999999999" customHeight="1">
      <c r="A1994" s="354" t="str">
        <f>IF(ISBLANK(INDEX('Policy Characteristics'!A:A,MATCH($C1994,'Policy Characteristics'!$C:$C,0))),"",INDEX('Policy Characteristics'!A:A,MATCH($C1994,'Policy Characteristics'!$C:$C,0)))</f>
        <v>Research and Development</v>
      </c>
      <c r="B1994" s="366" t="str">
        <f>IF(ISBLANK(INDEX('Policy Characteristics'!B:B,MATCH($C1994,'Policy Characteristics'!$C:$C,0))),"",INDEX('Policy Characteristics'!B:B,MATCH($C1994,'Policy Characteristics'!$C:$C,0)))</f>
        <v>Fuel Use Reduction</v>
      </c>
      <c r="C1994" s="354" t="str">
        <f t="shared" si="80"/>
        <v>RnD Transportation Fuel Use Perc Reduction</v>
      </c>
      <c r="D1994" s="253" t="s">
        <v>704</v>
      </c>
      <c r="E1994" s="253"/>
      <c r="F1994" s="253" t="s">
        <v>1022</v>
      </c>
      <c r="G1994" s="253"/>
      <c r="H1994" s="18">
        <v>524</v>
      </c>
      <c r="I1994" s="367" t="s">
        <v>670</v>
      </c>
      <c r="J1994" s="368" t="str">
        <f>IF(ISBLANK(INDEX('Policy Characteristics'!D:D,MATCH($C1994,'Policy Characteristics'!$C:$C,0))),"",INDEX('Policy Characteristics'!D:D,MATCH($C1994,'Policy Characteristics'!$C:$C,0)))</f>
        <v>R&amp;D Fuel Use Reductions</v>
      </c>
      <c r="K1994" s="354" t="str">
        <f>IF(ISBLANK(INDEX('Policy Characteristics'!E:E,MATCH($C1994,'Policy Characteristics'!$C:$C,0))),"",INDEX('Policy Characteristics'!E:E,MATCH($C1994,'Policy Characteristics'!$C:$C,0)))</f>
        <v>RnD transportation fuel use reduction</v>
      </c>
      <c r="L1994" s="222">
        <f>IF(ISBLANK(INDEX('Policy Characteristics'!F:F,MATCH($C1994,'Policy Characteristics'!$C:$C,0))),"",INDEX('Policy Characteristics'!F:F,MATCH($C1994,'Policy Characteristics'!$C:$C,0)))</f>
        <v>0</v>
      </c>
      <c r="M1994" s="222">
        <f>IF(ISBLANK(INDEX('Policy Characteristics'!G:G,MATCH($C1994,'Policy Characteristics'!$C:$C,0))),"",INDEX('Policy Characteristics'!G:G,MATCH($C1994,'Policy Characteristics'!$C:$C,0)))</f>
        <v>0.4</v>
      </c>
      <c r="N1994" s="222">
        <f>IF(ISBLANK(INDEX('Policy Characteristics'!H:H,MATCH($C1994,'Policy Characteristics'!$C:$C,0))),"",INDEX('Policy Characteristics'!H:H,MATCH($C1994,'Policy Characteristics'!$C:$C,0)))</f>
        <v>0.01</v>
      </c>
      <c r="O1994" s="354" t="str">
        <f>IF(ISBLANK(INDEX('Policy Characteristics'!I:I,MATCH($C1994,'Policy Characteristics'!$C:$C,0))),"",INDEX('Policy Characteristics'!I:I,MATCH($C1994,'Policy Characteristics'!$C:$C,0)))</f>
        <v>% reduction in fuel use</v>
      </c>
      <c r="P1994" s="354"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354" t="str">
        <f>IF(ISBLANK(INDEX('Policy Characteristics'!K:K,MATCH($C1994,'Policy Characteristics'!$C:$C,0))),"",INDEX('Policy Characteristics'!K:K,MATCH($C1994,'Policy Characteristics'!$C:$C,0)))</f>
        <v>architectural-design.html#rnd</v>
      </c>
      <c r="R1994" s="354" t="str">
        <f>IF(ISBLANK(INDEX('Policy Characteristics'!L:L,MATCH($C1994,'Policy Characteristics'!$C:$C,0))),"",INDEX('Policy Characteristics'!L:L,MATCH($C1994,'Policy Characteristics'!$C:$C,0)))</f>
        <v>research-and-development.html</v>
      </c>
    </row>
    <row r="1995" spans="1:18" ht="19.899999999999999" customHeight="1">
      <c r="A1995" s="354" t="str">
        <f>IF(ISBLANK(INDEX('Policy Characteristics'!A:A,MATCH($C1995,'Policy Characteristics'!$C:$C,0))),"",INDEX('Policy Characteristics'!A:A,MATCH($C1995,'Policy Characteristics'!$C:$C,0)))</f>
        <v>Government Revenue Accounting</v>
      </c>
      <c r="B1995" s="366" t="str">
        <f>IF(ISBLANK(INDEX('Policy Characteristics'!B:B,MATCH($C1995,'Policy Characteristics'!$C:$C,0))),"",INDEX('Policy Characteristics'!B:B,MATCH($C1995,'Policy Characteristics'!$C:$C,0)))</f>
        <v>Carbon Tax Revenue</v>
      </c>
      <c r="C1995" t="s">
        <v>619</v>
      </c>
      <c r="D1995" t="s">
        <v>1023</v>
      </c>
      <c r="F1995" t="s">
        <v>1024</v>
      </c>
      <c r="H1995" s="18">
        <v>545</v>
      </c>
      <c r="I1995" s="378" t="s">
        <v>670</v>
      </c>
      <c r="J1995" s="368" t="str">
        <f>IF(ISBLANK(INDEX('Policy Characteristics'!D:D,MATCH($C1995,'Policy Characteristics'!$C:$C,0))),"",INDEX('Policy Characteristics'!D:D,MATCH($C1995,'Policy Characteristics'!$C:$C,0)))</f>
        <v/>
      </c>
      <c r="K1995" s="354" t="str">
        <f>IF(ISBLANK(INDEX('Policy Characteristics'!E:E,MATCH($C1995,'Policy Characteristics'!$C:$C,0))),"",INDEX('Policy Characteristics'!E:E,MATCH($C1995,'Policy Characteristics'!$C:$C,0)))</f>
        <v>GRA carbon tax revenue</v>
      </c>
      <c r="L1995" s="354">
        <f>IF(ISBLANK(INDEX('Policy Characteristics'!F:F,MATCH($C1995,'Policy Characteristics'!$C:$C,0))),"",INDEX('Policy Characteristics'!F:F,MATCH($C1995,'Policy Characteristics'!$C:$C,0)))</f>
        <v>0</v>
      </c>
      <c r="M1995" s="354">
        <f>IF(ISBLANK(INDEX('Policy Characteristics'!G:G,MATCH($C1995,'Policy Characteristics'!$C:$C,0))),"",INDEX('Policy Characteristics'!G:G,MATCH($C1995,'Policy Characteristics'!$C:$C,0)))</f>
        <v>10</v>
      </c>
      <c r="N1995" s="354">
        <f>IF(ISBLANK(INDEX('Policy Characteristics'!H:H,MATCH($C1995,'Policy Characteristics'!$C:$C,0))),"",INDEX('Policy Characteristics'!H:H,MATCH($C1995,'Policy Characteristics'!$C:$C,0)))</f>
        <v>1</v>
      </c>
      <c r="O1995" s="354" t="str">
        <f>IF(ISBLANK(INDEX('Policy Characteristics'!I:I,MATCH($C1995,'Policy Characteristics'!$C:$C,0))),"",INDEX('Policy Characteristics'!I:I,MATCH($C1995,'Policy Characteristics'!$C:$C,0)))</f>
        <v>weight</v>
      </c>
      <c r="P1995" s="354" t="str">
        <f>IF(ISBLANK(INDEX('Policy Characteristics'!J:J,MATCH($C1995,'Policy Characteristics'!$C:$C,0))),"",INDEX('Policy Characteristics'!J:J,MATCH($C1995,'Policy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5" s="354" t="str">
        <f>IF(ISBLANK(INDEX('Policy Characteristics'!K:K,MATCH($C1995,'Policy Characteristics'!$C:$C,0))),"",INDEX('Policy Characteristics'!K:K,MATCH($C1995,'Policy Characteristics'!$C:$C,0)))</f>
        <v>io-model.html</v>
      </c>
      <c r="R1995" s="354" t="str">
        <f>IF(ISBLANK(INDEX('Policy Characteristics'!L:L,MATCH($C1995,'Policy Characteristics'!$C:$C,0))),"",INDEX('Policy Characteristics'!L:L,MATCH($C1995,'Policy Characteristics'!$C:$C,0)))</f>
        <v/>
      </c>
    </row>
    <row r="1996" spans="1:18" ht="19.899999999999999" customHeight="1">
      <c r="A1996" s="354" t="str">
        <f>IF(ISBLANK(INDEX('Policy Characteristics'!A:A,MATCH($C1996,'Policy Characteristics'!$C:$C,0))),"",INDEX('Policy Characteristics'!A:A,MATCH($C1996,'Policy Characteristics'!$C:$C,0)))</f>
        <v>Government Revenue Accounting</v>
      </c>
      <c r="B1996" s="366" t="str">
        <f>IF(ISBLANK(INDEX('Policy Characteristics'!B:B,MATCH($C1996,'Policy Characteristics'!$C:$C,0))),"",INDEX('Policy Characteristics'!B:B,MATCH($C1996,'Policy Characteristics'!$C:$C,0)))</f>
        <v>Carbon Tax Revenue</v>
      </c>
      <c r="C1996" s="354" t="str">
        <f t="shared" ref="C1996" si="81">C$1995</f>
        <v>GRA for Carbon Tax Revenue</v>
      </c>
      <c r="D1996" t="s">
        <v>1025</v>
      </c>
      <c r="F1996" t="s">
        <v>1026</v>
      </c>
      <c r="H1996" s="18">
        <v>546</v>
      </c>
      <c r="I1996" s="366" t="str">
        <f t="shared" ref="I1996:I1999" si="82">I$1995</f>
        <v>Yes</v>
      </c>
      <c r="J1996" s="368" t="str">
        <f>IF(ISBLANK(INDEX('Policy Characteristics'!D:D,MATCH($C1996,'Policy Characteristics'!$C:$C,0))),"",INDEX('Policy Characteristics'!D:D,MATCH($C1996,'Policy Characteristics'!$C:$C,0)))</f>
        <v/>
      </c>
      <c r="K1996" s="354" t="str">
        <f>IF(ISBLANK(INDEX('Policy Characteristics'!E:E,MATCH($C1996,'Policy Characteristics'!$C:$C,0))),"",INDEX('Policy Characteristics'!E:E,MATCH($C1996,'Policy Characteristics'!$C:$C,0)))</f>
        <v>GRA carbon tax revenue</v>
      </c>
      <c r="L1996" s="354">
        <f>IF(ISBLANK(INDEX('Policy Characteristics'!F:F,MATCH($C1996,'Policy Characteristics'!$C:$C,0))),"",INDEX('Policy Characteristics'!F:F,MATCH($C1996,'Policy Characteristics'!$C:$C,0)))</f>
        <v>0</v>
      </c>
      <c r="M1996" s="354">
        <f>IF(ISBLANK(INDEX('Policy Characteristics'!G:G,MATCH($C1996,'Policy Characteristics'!$C:$C,0))),"",INDEX('Policy Characteristics'!G:G,MATCH($C1996,'Policy Characteristics'!$C:$C,0)))</f>
        <v>10</v>
      </c>
      <c r="N1996" s="354">
        <f>IF(ISBLANK(INDEX('Policy Characteristics'!H:H,MATCH($C1996,'Policy Characteristics'!$C:$C,0))),"",INDEX('Policy Characteristics'!H:H,MATCH($C1996,'Policy Characteristics'!$C:$C,0)))</f>
        <v>1</v>
      </c>
      <c r="O1996" s="354" t="str">
        <f>IF(ISBLANK(INDEX('Policy Characteristics'!I:I,MATCH($C1996,'Policy Characteristics'!$C:$C,0))),"",INDEX('Policy Characteristics'!I:I,MATCH($C1996,'Policy Characteristics'!$C:$C,0)))</f>
        <v>weight</v>
      </c>
      <c r="P1996" s="354" t="str">
        <f>IF(ISBLANK(INDEX('Policy Characteristics'!J:J,MATCH($C1996,'Policy Characteristics'!$C:$C,0))),"",INDEX('Policy Characteristics'!J:J,MATCH($C1996,'Policy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6" s="354" t="str">
        <f>IF(ISBLANK(INDEX('Policy Characteristics'!K:K,MATCH($C1996,'Policy Characteristics'!$C:$C,0))),"",INDEX('Policy Characteristics'!K:K,MATCH($C1996,'Policy Characteristics'!$C:$C,0)))</f>
        <v>io-model.html</v>
      </c>
      <c r="R1996" s="354" t="str">
        <f>IF(ISBLANK(INDEX('Policy Characteristics'!L:L,MATCH($C1996,'Policy Characteristics'!$C:$C,0))),"",INDEX('Policy Characteristics'!L:L,MATCH($C1996,'Policy Characteristics'!$C:$C,0)))</f>
        <v/>
      </c>
    </row>
    <row r="1997" spans="1:18" ht="19.899999999999999" customHeight="1">
      <c r="A1997" s="354" t="str">
        <f>IF(ISBLANK(INDEX('Policy Characteristics'!A:A,MATCH($C1997,'Policy Characteristics'!$C:$C,0))),"",INDEX('Policy Characteristics'!A:A,MATCH($C1997,'Policy Characteristics'!$C:$C,0)))</f>
        <v>Government Revenue Accounting</v>
      </c>
      <c r="B1997" s="366" t="str">
        <f>IF(ISBLANK(INDEX('Policy Characteristics'!B:B,MATCH($C1997,'Policy Characteristics'!$C:$C,0))),"",INDEX('Policy Characteristics'!B:B,MATCH($C1997,'Policy Characteristics'!$C:$C,0)))</f>
        <v>Carbon Tax Revenue</v>
      </c>
      <c r="C1997" s="354" t="str">
        <f t="shared" ref="C1997:C1999" si="83">C$1995</f>
        <v>GRA for Carbon Tax Revenue</v>
      </c>
      <c r="D1997" t="s">
        <v>1027</v>
      </c>
      <c r="F1997" t="s">
        <v>1028</v>
      </c>
      <c r="H1997" s="18">
        <v>547</v>
      </c>
      <c r="I1997" s="366" t="str">
        <f t="shared" si="82"/>
        <v>Yes</v>
      </c>
      <c r="J1997" s="368" t="str">
        <f>IF(ISBLANK(INDEX('Policy Characteristics'!D:D,MATCH($C1997,'Policy Characteristics'!$C:$C,0))),"",INDEX('Policy Characteristics'!D:D,MATCH($C1997,'Policy Characteristics'!$C:$C,0)))</f>
        <v/>
      </c>
      <c r="K1997" s="354" t="str">
        <f>IF(ISBLANK(INDEX('Policy Characteristics'!E:E,MATCH($C1997,'Policy Characteristics'!$C:$C,0))),"",INDEX('Policy Characteristics'!E:E,MATCH($C1997,'Policy Characteristics'!$C:$C,0)))</f>
        <v>GRA carbon tax revenue</v>
      </c>
      <c r="L1997" s="354">
        <f>IF(ISBLANK(INDEX('Policy Characteristics'!F:F,MATCH($C1997,'Policy Characteristics'!$C:$C,0))),"",INDEX('Policy Characteristics'!F:F,MATCH($C1997,'Policy Characteristics'!$C:$C,0)))</f>
        <v>0</v>
      </c>
      <c r="M1997" s="354">
        <f>IF(ISBLANK(INDEX('Policy Characteristics'!G:G,MATCH($C1997,'Policy Characteristics'!$C:$C,0))),"",INDEX('Policy Characteristics'!G:G,MATCH($C1997,'Policy Characteristics'!$C:$C,0)))</f>
        <v>10</v>
      </c>
      <c r="N1997" s="354">
        <f>IF(ISBLANK(INDEX('Policy Characteristics'!H:H,MATCH($C1997,'Policy Characteristics'!$C:$C,0))),"",INDEX('Policy Characteristics'!H:H,MATCH($C1997,'Policy Characteristics'!$C:$C,0)))</f>
        <v>1</v>
      </c>
      <c r="O1997" s="354" t="str">
        <f>IF(ISBLANK(INDEX('Policy Characteristics'!I:I,MATCH($C1997,'Policy Characteristics'!$C:$C,0))),"",INDEX('Policy Characteristics'!I:I,MATCH($C1997,'Policy Characteristics'!$C:$C,0)))</f>
        <v>weight</v>
      </c>
      <c r="P1997" s="354" t="str">
        <f>IF(ISBLANK(INDEX('Policy Characteristics'!J:J,MATCH($C1997,'Policy Characteristics'!$C:$C,0))),"",INDEX('Policy Characteristics'!J:J,MATCH($C1997,'Policy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7" s="354" t="str">
        <f>IF(ISBLANK(INDEX('Policy Characteristics'!K:K,MATCH($C1997,'Policy Characteristics'!$C:$C,0))),"",INDEX('Policy Characteristics'!K:K,MATCH($C1997,'Policy Characteristics'!$C:$C,0)))</f>
        <v>io-model.html</v>
      </c>
      <c r="R1997" s="354" t="str">
        <f>IF(ISBLANK(INDEX('Policy Characteristics'!L:L,MATCH($C1997,'Policy Characteristics'!$C:$C,0))),"",INDEX('Policy Characteristics'!L:L,MATCH($C1997,'Policy Characteristics'!$C:$C,0)))</f>
        <v/>
      </c>
    </row>
    <row r="1998" spans="1:18" ht="19.899999999999999" customHeight="1">
      <c r="A1998" s="354" t="str">
        <f>IF(ISBLANK(INDEX('Policy Characteristics'!A:A,MATCH($C1998,'Policy Characteristics'!$C:$C,0))),"",INDEX('Policy Characteristics'!A:A,MATCH($C1998,'Policy Characteristics'!$C:$C,0)))</f>
        <v>Government Revenue Accounting</v>
      </c>
      <c r="B1998" s="366" t="str">
        <f>IF(ISBLANK(INDEX('Policy Characteristics'!B:B,MATCH($C1998,'Policy Characteristics'!$C:$C,0))),"",INDEX('Policy Characteristics'!B:B,MATCH($C1998,'Policy Characteristics'!$C:$C,0)))</f>
        <v>Carbon Tax Revenue</v>
      </c>
      <c r="C1998" s="354" t="str">
        <f t="shared" si="83"/>
        <v>GRA for Carbon Tax Revenue</v>
      </c>
      <c r="D1998" t="s">
        <v>1029</v>
      </c>
      <c r="F1998" t="s">
        <v>1030</v>
      </c>
      <c r="H1998" s="18">
        <v>548</v>
      </c>
      <c r="I1998" s="366" t="str">
        <f t="shared" si="82"/>
        <v>Yes</v>
      </c>
      <c r="J1998" s="368" t="str">
        <f>IF(ISBLANK(INDEX('Policy Characteristics'!D:D,MATCH($C1998,'Policy Characteristics'!$C:$C,0))),"",INDEX('Policy Characteristics'!D:D,MATCH($C1998,'Policy Characteristics'!$C:$C,0)))</f>
        <v/>
      </c>
      <c r="K1998" s="354" t="str">
        <f>IF(ISBLANK(INDEX('Policy Characteristics'!E:E,MATCH($C1998,'Policy Characteristics'!$C:$C,0))),"",INDEX('Policy Characteristics'!E:E,MATCH($C1998,'Policy Characteristics'!$C:$C,0)))</f>
        <v>GRA carbon tax revenue</v>
      </c>
      <c r="L1998" s="354">
        <f>IF(ISBLANK(INDEX('Policy Characteristics'!F:F,MATCH($C1998,'Policy Characteristics'!$C:$C,0))),"",INDEX('Policy Characteristics'!F:F,MATCH($C1998,'Policy Characteristics'!$C:$C,0)))</f>
        <v>0</v>
      </c>
      <c r="M1998" s="354">
        <f>IF(ISBLANK(INDEX('Policy Characteristics'!G:G,MATCH($C1998,'Policy Characteristics'!$C:$C,0))),"",INDEX('Policy Characteristics'!G:G,MATCH($C1998,'Policy Characteristics'!$C:$C,0)))</f>
        <v>10</v>
      </c>
      <c r="N1998" s="354">
        <f>IF(ISBLANK(INDEX('Policy Characteristics'!H:H,MATCH($C1998,'Policy Characteristics'!$C:$C,0))),"",INDEX('Policy Characteristics'!H:H,MATCH($C1998,'Policy Characteristics'!$C:$C,0)))</f>
        <v>1</v>
      </c>
      <c r="O1998" s="354" t="str">
        <f>IF(ISBLANK(INDEX('Policy Characteristics'!I:I,MATCH($C1998,'Policy Characteristics'!$C:$C,0))),"",INDEX('Policy Characteristics'!I:I,MATCH($C1998,'Policy Characteristics'!$C:$C,0)))</f>
        <v>weight</v>
      </c>
      <c r="P1998" s="354" t="str">
        <f>IF(ISBLANK(INDEX('Policy Characteristics'!J:J,MATCH($C1998,'Policy Characteristics'!$C:$C,0))),"",INDEX('Policy Characteristics'!J:J,MATCH($C1998,'Policy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8" s="354" t="str">
        <f>IF(ISBLANK(INDEX('Policy Characteristics'!K:K,MATCH($C1998,'Policy Characteristics'!$C:$C,0))),"",INDEX('Policy Characteristics'!K:K,MATCH($C1998,'Policy Characteristics'!$C:$C,0)))</f>
        <v>io-model.html</v>
      </c>
      <c r="R1998" s="354" t="str">
        <f>IF(ISBLANK(INDEX('Policy Characteristics'!L:L,MATCH($C1998,'Policy Characteristics'!$C:$C,0))),"",INDEX('Policy Characteristics'!L:L,MATCH($C1998,'Policy Characteristics'!$C:$C,0)))</f>
        <v/>
      </c>
    </row>
    <row r="1999" spans="1:18" ht="19.899999999999999" customHeight="1">
      <c r="A1999" s="354" t="str">
        <f>IF(ISBLANK(INDEX('Policy Characteristics'!A:A,MATCH($C1999,'Policy Characteristics'!$C:$C,0))),"",INDEX('Policy Characteristics'!A:A,MATCH($C1999,'Policy Characteristics'!$C:$C,0)))</f>
        <v>Government Revenue Accounting</v>
      </c>
      <c r="B1999" s="366" t="str">
        <f>IF(ISBLANK(INDEX('Policy Characteristics'!B:B,MATCH($C1999,'Policy Characteristics'!$C:$C,0))),"",INDEX('Policy Characteristics'!B:B,MATCH($C1999,'Policy Characteristics'!$C:$C,0)))</f>
        <v>Carbon Tax Revenue</v>
      </c>
      <c r="C1999" s="354" t="str">
        <f t="shared" si="83"/>
        <v>GRA for Carbon Tax Revenue</v>
      </c>
      <c r="D1999" t="s">
        <v>1031</v>
      </c>
      <c r="F1999" t="s">
        <v>1032</v>
      </c>
      <c r="H1999" s="18">
        <v>549</v>
      </c>
      <c r="I1999" s="366" t="str">
        <f t="shared" si="82"/>
        <v>Yes</v>
      </c>
      <c r="J1999" s="368" t="str">
        <f>IF(ISBLANK(INDEX('Policy Characteristics'!D:D,MATCH($C1999,'Policy Characteristics'!$C:$C,0))),"",INDEX('Policy Characteristics'!D:D,MATCH($C1999,'Policy Characteristics'!$C:$C,0)))</f>
        <v/>
      </c>
      <c r="K1999" s="354" t="str">
        <f>IF(ISBLANK(INDEX('Policy Characteristics'!E:E,MATCH($C1999,'Policy Characteristics'!$C:$C,0))),"",INDEX('Policy Characteristics'!E:E,MATCH($C1999,'Policy Characteristics'!$C:$C,0)))</f>
        <v>GRA carbon tax revenue</v>
      </c>
      <c r="L1999" s="354">
        <f>IF(ISBLANK(INDEX('Policy Characteristics'!F:F,MATCH($C1999,'Policy Characteristics'!$C:$C,0))),"",INDEX('Policy Characteristics'!F:F,MATCH($C1999,'Policy Characteristics'!$C:$C,0)))</f>
        <v>0</v>
      </c>
      <c r="M1999" s="354">
        <f>IF(ISBLANK(INDEX('Policy Characteristics'!G:G,MATCH($C1999,'Policy Characteristics'!$C:$C,0))),"",INDEX('Policy Characteristics'!G:G,MATCH($C1999,'Policy Characteristics'!$C:$C,0)))</f>
        <v>10</v>
      </c>
      <c r="N1999" s="354">
        <f>IF(ISBLANK(INDEX('Policy Characteristics'!H:H,MATCH($C1999,'Policy Characteristics'!$C:$C,0))),"",INDEX('Policy Characteristics'!H:H,MATCH($C1999,'Policy Characteristics'!$C:$C,0)))</f>
        <v>1</v>
      </c>
      <c r="O1999" s="354" t="str">
        <f>IF(ISBLANK(INDEX('Policy Characteristics'!I:I,MATCH($C1999,'Policy Characteristics'!$C:$C,0))),"",INDEX('Policy Characteristics'!I:I,MATCH($C1999,'Policy Characteristics'!$C:$C,0)))</f>
        <v>weight</v>
      </c>
      <c r="P1999" s="354" t="str">
        <f>IF(ISBLANK(INDEX('Policy Characteristics'!J:J,MATCH($C1999,'Policy Characteristics'!$C:$C,0))),"",INDEX('Policy Characteristics'!J:J,MATCH($C1999,'Policy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9" s="354" t="str">
        <f>IF(ISBLANK(INDEX('Policy Characteristics'!K:K,MATCH($C1999,'Policy Characteristics'!$C:$C,0))),"",INDEX('Policy Characteristics'!K:K,MATCH($C1999,'Policy Characteristics'!$C:$C,0)))</f>
        <v>io-model.html</v>
      </c>
      <c r="R1999" s="354" t="str">
        <f>IF(ISBLANK(INDEX('Policy Characteristics'!L:L,MATCH($C1999,'Policy Characteristics'!$C:$C,0))),"",INDEX('Policy Characteristics'!L:L,MATCH($C1999,'Policy Characteristics'!$C:$C,0)))</f>
        <v/>
      </c>
    </row>
    <row r="2000" spans="1:18" ht="19.899999999999999" customHeight="1">
      <c r="A2000" s="354" t="str">
        <f>IF(ISBLANK(INDEX('Policy Characteristics'!A:A,MATCH($C2000,'Policy Characteristics'!$C:$C,0))),"",INDEX('Policy Characteristics'!A:A,MATCH($C2000,'Policy Characteristics'!$C:$C,0)))</f>
        <v>Government Revenue Accounting</v>
      </c>
      <c r="B2000" s="366" t="str">
        <f>IF(ISBLANK(INDEX('Policy Characteristics'!B:B,MATCH($C2000,'Policy Characteristics'!$C:$C,0))),"",INDEX('Policy Characteristics'!B:B,MATCH($C2000,'Policy Characteristics'!$C:$C,0)))</f>
        <v>Fuel Tax Revenue</v>
      </c>
      <c r="C2000" t="s">
        <v>625</v>
      </c>
      <c r="D2000" t="s">
        <v>1023</v>
      </c>
      <c r="F2000" t="s">
        <v>1024</v>
      </c>
      <c r="H2000" s="18">
        <v>550</v>
      </c>
      <c r="I2000" s="378" t="s">
        <v>670</v>
      </c>
      <c r="J2000" s="368" t="str">
        <f>IF(ISBLANK(INDEX('Policy Characteristics'!D:D,MATCH($C2000,'Policy Characteristics'!$C:$C,0))),"",INDEX('Policy Characteristics'!D:D,MATCH($C2000,'Policy Characteristics'!$C:$C,0)))</f>
        <v/>
      </c>
      <c r="K2000" s="354" t="str">
        <f>IF(ISBLANK(INDEX('Policy Characteristics'!E:E,MATCH($C2000,'Policy Characteristics'!$C:$C,0))),"",INDEX('Policy Characteristics'!E:E,MATCH($C2000,'Policy Characteristics'!$C:$C,0)))</f>
        <v>GRA fuel tax revenue</v>
      </c>
      <c r="L2000" s="354">
        <f>IF(ISBLANK(INDEX('Policy Characteristics'!F:F,MATCH($C2000,'Policy Characteristics'!$C:$C,0))),"",INDEX('Policy Characteristics'!F:F,MATCH($C2000,'Policy Characteristics'!$C:$C,0)))</f>
        <v>0</v>
      </c>
      <c r="M2000" s="354">
        <f>IF(ISBLANK(INDEX('Policy Characteristics'!G:G,MATCH($C2000,'Policy Characteristics'!$C:$C,0))),"",INDEX('Policy Characteristics'!G:G,MATCH($C2000,'Policy Characteristics'!$C:$C,0)))</f>
        <v>10</v>
      </c>
      <c r="N2000" s="354">
        <f>IF(ISBLANK(INDEX('Policy Characteristics'!H:H,MATCH($C2000,'Policy Characteristics'!$C:$C,0))),"",INDEX('Policy Characteristics'!H:H,MATCH($C2000,'Policy Characteristics'!$C:$C,0)))</f>
        <v>1</v>
      </c>
      <c r="O2000" s="354" t="str">
        <f>IF(ISBLANK(INDEX('Policy Characteristics'!I:I,MATCH($C2000,'Policy Characteristics'!$C:$C,0))),"",INDEX('Policy Characteristics'!I:I,MATCH($C2000,'Policy Characteristics'!$C:$C,0)))</f>
        <v>weight</v>
      </c>
      <c r="P2000" s="354" t="str">
        <f>IF(ISBLANK(INDEX('Policy Characteristics'!J:J,MATCH($C2000,'Policy Characteristics'!$C:$C,0))),"",INDEX('Policy Characteristics'!J:J,MATCH($C2000,'Policy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0" s="354" t="str">
        <f>IF(ISBLANK(INDEX('Policy Characteristics'!K:K,MATCH($C2000,'Policy Characteristics'!$C:$C,0))),"",INDEX('Policy Characteristics'!K:K,MATCH($C2000,'Policy Characteristics'!$C:$C,0)))</f>
        <v>io-model.html</v>
      </c>
      <c r="R2000" s="354" t="str">
        <f>IF(ISBLANK(INDEX('Policy Characteristics'!L:L,MATCH($C2000,'Policy Characteristics'!$C:$C,0))),"",INDEX('Policy Characteristics'!L:L,MATCH($C2000,'Policy Characteristics'!$C:$C,0)))</f>
        <v/>
      </c>
    </row>
    <row r="2001" spans="1:18" ht="19.899999999999999" customHeight="1">
      <c r="A2001" s="354" t="str">
        <f>IF(ISBLANK(INDEX('Policy Characteristics'!A:A,MATCH($C2001,'Policy Characteristics'!$C:$C,0))),"",INDEX('Policy Characteristics'!A:A,MATCH($C2001,'Policy Characteristics'!$C:$C,0)))</f>
        <v>Government Revenue Accounting</v>
      </c>
      <c r="B2001" s="366" t="str">
        <f>IF(ISBLANK(INDEX('Policy Characteristics'!B:B,MATCH($C2001,'Policy Characteristics'!$C:$C,0))),"",INDEX('Policy Characteristics'!B:B,MATCH($C2001,'Policy Characteristics'!$C:$C,0)))</f>
        <v>Fuel Tax Revenue</v>
      </c>
      <c r="C2001" s="354" t="str">
        <f t="shared" ref="C2001:C2004" si="84">C$2000</f>
        <v>GRA for Fuel Tax Revenue</v>
      </c>
      <c r="D2001" t="s">
        <v>1025</v>
      </c>
      <c r="F2001" t="s">
        <v>1026</v>
      </c>
      <c r="H2001" s="18">
        <v>551</v>
      </c>
      <c r="I2001" s="366" t="str">
        <f t="shared" ref="I2001:I2004" si="85">I$2000</f>
        <v>Yes</v>
      </c>
      <c r="J2001" s="368" t="str">
        <f>IF(ISBLANK(INDEX('Policy Characteristics'!D:D,MATCH($C2001,'Policy Characteristics'!$C:$C,0))),"",INDEX('Policy Characteristics'!D:D,MATCH($C2001,'Policy Characteristics'!$C:$C,0)))</f>
        <v/>
      </c>
      <c r="K2001" s="354" t="str">
        <f>IF(ISBLANK(INDEX('Policy Characteristics'!E:E,MATCH($C2001,'Policy Characteristics'!$C:$C,0))),"",INDEX('Policy Characteristics'!E:E,MATCH($C2001,'Policy Characteristics'!$C:$C,0)))</f>
        <v>GRA fuel tax revenue</v>
      </c>
      <c r="L2001" s="354">
        <f>IF(ISBLANK(INDEX('Policy Characteristics'!F:F,MATCH($C2001,'Policy Characteristics'!$C:$C,0))),"",INDEX('Policy Characteristics'!F:F,MATCH($C2001,'Policy Characteristics'!$C:$C,0)))</f>
        <v>0</v>
      </c>
      <c r="M2001" s="354">
        <f>IF(ISBLANK(INDEX('Policy Characteristics'!G:G,MATCH($C2001,'Policy Characteristics'!$C:$C,0))),"",INDEX('Policy Characteristics'!G:G,MATCH($C2001,'Policy Characteristics'!$C:$C,0)))</f>
        <v>10</v>
      </c>
      <c r="N2001" s="354">
        <f>IF(ISBLANK(INDEX('Policy Characteristics'!H:H,MATCH($C2001,'Policy Characteristics'!$C:$C,0))),"",INDEX('Policy Characteristics'!H:H,MATCH($C2001,'Policy Characteristics'!$C:$C,0)))</f>
        <v>1</v>
      </c>
      <c r="O2001" s="354" t="str">
        <f>IF(ISBLANK(INDEX('Policy Characteristics'!I:I,MATCH($C2001,'Policy Characteristics'!$C:$C,0))),"",INDEX('Policy Characteristics'!I:I,MATCH($C2001,'Policy Characteristics'!$C:$C,0)))</f>
        <v>weight</v>
      </c>
      <c r="P2001" s="354"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354" t="str">
        <f>IF(ISBLANK(INDEX('Policy Characteristics'!K:K,MATCH($C2001,'Policy Characteristics'!$C:$C,0))),"",INDEX('Policy Characteristics'!K:K,MATCH($C2001,'Policy Characteristics'!$C:$C,0)))</f>
        <v>io-model.html</v>
      </c>
      <c r="R2001" s="354" t="str">
        <f>IF(ISBLANK(INDEX('Policy Characteristics'!L:L,MATCH($C2001,'Policy Characteristics'!$C:$C,0))),"",INDEX('Policy Characteristics'!L:L,MATCH($C2001,'Policy Characteristics'!$C:$C,0)))</f>
        <v/>
      </c>
    </row>
    <row r="2002" spans="1:18" ht="19.899999999999999" customHeight="1">
      <c r="A2002" s="354" t="str">
        <f>IF(ISBLANK(INDEX('Policy Characteristics'!A:A,MATCH($C2002,'Policy Characteristics'!$C:$C,0))),"",INDEX('Policy Characteristics'!A:A,MATCH($C2002,'Policy Characteristics'!$C:$C,0)))</f>
        <v>Government Revenue Accounting</v>
      </c>
      <c r="B2002" s="366" t="str">
        <f>IF(ISBLANK(INDEX('Policy Characteristics'!B:B,MATCH($C2002,'Policy Characteristics'!$C:$C,0))),"",INDEX('Policy Characteristics'!B:B,MATCH($C2002,'Policy Characteristics'!$C:$C,0)))</f>
        <v>Fuel Tax Revenue</v>
      </c>
      <c r="C2002" s="354" t="str">
        <f t="shared" si="84"/>
        <v>GRA for Fuel Tax Revenue</v>
      </c>
      <c r="D2002" t="s">
        <v>1027</v>
      </c>
      <c r="F2002" t="s">
        <v>1028</v>
      </c>
      <c r="H2002" s="18">
        <v>552</v>
      </c>
      <c r="I2002" s="366" t="str">
        <f t="shared" si="85"/>
        <v>Yes</v>
      </c>
      <c r="J2002" s="368" t="str">
        <f>IF(ISBLANK(INDEX('Policy Characteristics'!D:D,MATCH($C2002,'Policy Characteristics'!$C:$C,0))),"",INDEX('Policy Characteristics'!D:D,MATCH($C2002,'Policy Characteristics'!$C:$C,0)))</f>
        <v/>
      </c>
      <c r="K2002" s="354" t="str">
        <f>IF(ISBLANK(INDEX('Policy Characteristics'!E:E,MATCH($C2002,'Policy Characteristics'!$C:$C,0))),"",INDEX('Policy Characteristics'!E:E,MATCH($C2002,'Policy Characteristics'!$C:$C,0)))</f>
        <v>GRA fuel tax revenue</v>
      </c>
      <c r="L2002" s="354">
        <f>IF(ISBLANK(INDEX('Policy Characteristics'!F:F,MATCH($C2002,'Policy Characteristics'!$C:$C,0))),"",INDEX('Policy Characteristics'!F:F,MATCH($C2002,'Policy Characteristics'!$C:$C,0)))</f>
        <v>0</v>
      </c>
      <c r="M2002" s="354">
        <f>IF(ISBLANK(INDEX('Policy Characteristics'!G:G,MATCH($C2002,'Policy Characteristics'!$C:$C,0))),"",INDEX('Policy Characteristics'!G:G,MATCH($C2002,'Policy Characteristics'!$C:$C,0)))</f>
        <v>10</v>
      </c>
      <c r="N2002" s="354">
        <f>IF(ISBLANK(INDEX('Policy Characteristics'!H:H,MATCH($C2002,'Policy Characteristics'!$C:$C,0))),"",INDEX('Policy Characteristics'!H:H,MATCH($C2002,'Policy Characteristics'!$C:$C,0)))</f>
        <v>1</v>
      </c>
      <c r="O2002" s="354" t="str">
        <f>IF(ISBLANK(INDEX('Policy Characteristics'!I:I,MATCH($C2002,'Policy Characteristics'!$C:$C,0))),"",INDEX('Policy Characteristics'!I:I,MATCH($C2002,'Policy Characteristics'!$C:$C,0)))</f>
        <v>weight</v>
      </c>
      <c r="P2002" s="354"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354" t="str">
        <f>IF(ISBLANK(INDEX('Policy Characteristics'!K:K,MATCH($C2002,'Policy Characteristics'!$C:$C,0))),"",INDEX('Policy Characteristics'!K:K,MATCH($C2002,'Policy Characteristics'!$C:$C,0)))</f>
        <v>io-model.html</v>
      </c>
      <c r="R2002" s="354" t="str">
        <f>IF(ISBLANK(INDEX('Policy Characteristics'!L:L,MATCH($C2002,'Policy Characteristics'!$C:$C,0))),"",INDEX('Policy Characteristics'!L:L,MATCH($C2002,'Policy Characteristics'!$C:$C,0)))</f>
        <v/>
      </c>
    </row>
    <row r="2003" spans="1:18" ht="19.899999999999999" customHeight="1">
      <c r="A2003" s="354" t="str">
        <f>IF(ISBLANK(INDEX('Policy Characteristics'!A:A,MATCH($C2003,'Policy Characteristics'!$C:$C,0))),"",INDEX('Policy Characteristics'!A:A,MATCH($C2003,'Policy Characteristics'!$C:$C,0)))</f>
        <v>Government Revenue Accounting</v>
      </c>
      <c r="B2003" s="366" t="str">
        <f>IF(ISBLANK(INDEX('Policy Characteristics'!B:B,MATCH($C2003,'Policy Characteristics'!$C:$C,0))),"",INDEX('Policy Characteristics'!B:B,MATCH($C2003,'Policy Characteristics'!$C:$C,0)))</f>
        <v>Fuel Tax Revenue</v>
      </c>
      <c r="C2003" s="354" t="str">
        <f t="shared" si="84"/>
        <v>GRA for Fuel Tax Revenue</v>
      </c>
      <c r="D2003" t="s">
        <v>1029</v>
      </c>
      <c r="F2003" t="s">
        <v>1030</v>
      </c>
      <c r="H2003" s="18">
        <v>553</v>
      </c>
      <c r="I2003" s="366" t="str">
        <f t="shared" si="85"/>
        <v>Yes</v>
      </c>
      <c r="J2003" s="368" t="str">
        <f>IF(ISBLANK(INDEX('Policy Characteristics'!D:D,MATCH($C2003,'Policy Characteristics'!$C:$C,0))),"",INDEX('Policy Characteristics'!D:D,MATCH($C2003,'Policy Characteristics'!$C:$C,0)))</f>
        <v/>
      </c>
      <c r="K2003" s="354" t="str">
        <f>IF(ISBLANK(INDEX('Policy Characteristics'!E:E,MATCH($C2003,'Policy Characteristics'!$C:$C,0))),"",INDEX('Policy Characteristics'!E:E,MATCH($C2003,'Policy Characteristics'!$C:$C,0)))</f>
        <v>GRA fuel tax revenue</v>
      </c>
      <c r="L2003" s="354">
        <f>IF(ISBLANK(INDEX('Policy Characteristics'!F:F,MATCH($C2003,'Policy Characteristics'!$C:$C,0))),"",INDEX('Policy Characteristics'!F:F,MATCH($C2003,'Policy Characteristics'!$C:$C,0)))</f>
        <v>0</v>
      </c>
      <c r="M2003" s="354">
        <f>IF(ISBLANK(INDEX('Policy Characteristics'!G:G,MATCH($C2003,'Policy Characteristics'!$C:$C,0))),"",INDEX('Policy Characteristics'!G:G,MATCH($C2003,'Policy Characteristics'!$C:$C,0)))</f>
        <v>10</v>
      </c>
      <c r="N2003" s="354">
        <f>IF(ISBLANK(INDEX('Policy Characteristics'!H:H,MATCH($C2003,'Policy Characteristics'!$C:$C,0))),"",INDEX('Policy Characteristics'!H:H,MATCH($C2003,'Policy Characteristics'!$C:$C,0)))</f>
        <v>1</v>
      </c>
      <c r="O2003" s="354" t="str">
        <f>IF(ISBLANK(INDEX('Policy Characteristics'!I:I,MATCH($C2003,'Policy Characteristics'!$C:$C,0))),"",INDEX('Policy Characteristics'!I:I,MATCH($C2003,'Policy Characteristics'!$C:$C,0)))</f>
        <v>weight</v>
      </c>
      <c r="P2003" s="354"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354" t="str">
        <f>IF(ISBLANK(INDEX('Policy Characteristics'!K:K,MATCH($C2003,'Policy Characteristics'!$C:$C,0))),"",INDEX('Policy Characteristics'!K:K,MATCH($C2003,'Policy Characteristics'!$C:$C,0)))</f>
        <v>io-model.html</v>
      </c>
      <c r="R2003" s="354" t="str">
        <f>IF(ISBLANK(INDEX('Policy Characteristics'!L:L,MATCH($C2003,'Policy Characteristics'!$C:$C,0))),"",INDEX('Policy Characteristics'!L:L,MATCH($C2003,'Policy Characteristics'!$C:$C,0)))</f>
        <v/>
      </c>
    </row>
    <row r="2004" spans="1:18" ht="19.899999999999999" customHeight="1">
      <c r="A2004" s="354" t="str">
        <f>IF(ISBLANK(INDEX('Policy Characteristics'!A:A,MATCH($C2004,'Policy Characteristics'!$C:$C,0))),"",INDEX('Policy Characteristics'!A:A,MATCH($C2004,'Policy Characteristics'!$C:$C,0)))</f>
        <v>Government Revenue Accounting</v>
      </c>
      <c r="B2004" s="366" t="str">
        <f>IF(ISBLANK(INDEX('Policy Characteristics'!B:B,MATCH($C2004,'Policy Characteristics'!$C:$C,0))),"",INDEX('Policy Characteristics'!B:B,MATCH($C2004,'Policy Characteristics'!$C:$C,0)))</f>
        <v>Fuel Tax Revenue</v>
      </c>
      <c r="C2004" s="354" t="str">
        <f t="shared" si="84"/>
        <v>GRA for Fuel Tax Revenue</v>
      </c>
      <c r="D2004" t="s">
        <v>1031</v>
      </c>
      <c r="F2004" t="s">
        <v>1032</v>
      </c>
      <c r="H2004" s="18">
        <v>554</v>
      </c>
      <c r="I2004" s="366" t="str">
        <f t="shared" si="85"/>
        <v>Yes</v>
      </c>
      <c r="J2004" s="368" t="str">
        <f>IF(ISBLANK(INDEX('Policy Characteristics'!D:D,MATCH($C2004,'Policy Characteristics'!$C:$C,0))),"",INDEX('Policy Characteristics'!D:D,MATCH($C2004,'Policy Characteristics'!$C:$C,0)))</f>
        <v/>
      </c>
      <c r="K2004" s="354" t="str">
        <f>IF(ISBLANK(INDEX('Policy Characteristics'!E:E,MATCH($C2004,'Policy Characteristics'!$C:$C,0))),"",INDEX('Policy Characteristics'!E:E,MATCH($C2004,'Policy Characteristics'!$C:$C,0)))</f>
        <v>GRA fuel tax revenue</v>
      </c>
      <c r="L2004" s="354">
        <f>IF(ISBLANK(INDEX('Policy Characteristics'!F:F,MATCH($C2004,'Policy Characteristics'!$C:$C,0))),"",INDEX('Policy Characteristics'!F:F,MATCH($C2004,'Policy Characteristics'!$C:$C,0)))</f>
        <v>0</v>
      </c>
      <c r="M2004" s="354">
        <f>IF(ISBLANK(INDEX('Policy Characteristics'!G:G,MATCH($C2004,'Policy Characteristics'!$C:$C,0))),"",INDEX('Policy Characteristics'!G:G,MATCH($C2004,'Policy Characteristics'!$C:$C,0)))</f>
        <v>10</v>
      </c>
      <c r="N2004" s="354">
        <f>IF(ISBLANK(INDEX('Policy Characteristics'!H:H,MATCH($C2004,'Policy Characteristics'!$C:$C,0))),"",INDEX('Policy Characteristics'!H:H,MATCH($C2004,'Policy Characteristics'!$C:$C,0)))</f>
        <v>1</v>
      </c>
      <c r="O2004" s="354" t="str">
        <f>IF(ISBLANK(INDEX('Policy Characteristics'!I:I,MATCH($C2004,'Policy Characteristics'!$C:$C,0))),"",INDEX('Policy Characteristics'!I:I,MATCH($C2004,'Policy Characteristics'!$C:$C,0)))</f>
        <v>weight</v>
      </c>
      <c r="P2004" s="354"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354" t="str">
        <f>IF(ISBLANK(INDEX('Policy Characteristics'!K:K,MATCH($C2004,'Policy Characteristics'!$C:$C,0))),"",INDEX('Policy Characteristics'!K:K,MATCH($C2004,'Policy Characteristics'!$C:$C,0)))</f>
        <v>io-model.html</v>
      </c>
      <c r="R2004" s="354" t="str">
        <f>IF(ISBLANK(INDEX('Policy Characteristics'!L:L,MATCH($C2004,'Policy Characteristics'!$C:$C,0))),"",INDEX('Policy Characteristics'!L:L,MATCH($C2004,'Policy Characteristics'!$C:$C,0)))</f>
        <v/>
      </c>
    </row>
    <row r="2005" spans="1:18" ht="19.899999999999999" customHeight="1">
      <c r="A2005" s="354" t="str">
        <f>IF(ISBLANK(INDEX('Policy Characteristics'!A:A,MATCH($C2005,'Policy Characteristics'!$C:$C,0))),"",INDEX('Policy Characteristics'!A:A,MATCH($C2005,'Policy Characteristics'!$C:$C,0)))</f>
        <v>Government Revenue Accounting</v>
      </c>
      <c r="B2005" s="366" t="str">
        <f>IF(ISBLANK(INDEX('Policy Characteristics'!B:B,MATCH($C2005,'Policy Characteristics'!$C:$C,0))),"",INDEX('Policy Characteristics'!B:B,MATCH($C2005,'Policy Characteristics'!$C:$C,0)))</f>
        <v>Vehicle Subsidy</v>
      </c>
      <c r="C2005" t="s">
        <v>627</v>
      </c>
      <c r="D2005" t="s">
        <v>1023</v>
      </c>
      <c r="F2005" t="s">
        <v>1024</v>
      </c>
      <c r="H2005" s="18">
        <v>555</v>
      </c>
      <c r="I2005" s="378" t="s">
        <v>670</v>
      </c>
      <c r="J2005" s="368" t="str">
        <f>IF(ISBLANK(INDEX('Policy Characteristics'!D:D,MATCH($C2005,'Policy Characteristics'!$C:$C,0))),"",INDEX('Policy Characteristics'!D:D,MATCH($C2005,'Policy Characteristics'!$C:$C,0)))</f>
        <v/>
      </c>
      <c r="K2005" s="354" t="str">
        <f>IF(ISBLANK(INDEX('Policy Characteristics'!E:E,MATCH($C2005,'Policy Characteristics'!$C:$C,0))),"",INDEX('Policy Characteristics'!E:E,MATCH($C2005,'Policy Characteristics'!$C:$C,0)))</f>
        <v>GRA EV subsidy</v>
      </c>
      <c r="L2005" s="354">
        <f>IF(ISBLANK(INDEX('Policy Characteristics'!F:F,MATCH($C2005,'Policy Characteristics'!$C:$C,0))),"",INDEX('Policy Characteristics'!F:F,MATCH($C2005,'Policy Characteristics'!$C:$C,0)))</f>
        <v>0</v>
      </c>
      <c r="M2005" s="354">
        <f>IF(ISBLANK(INDEX('Policy Characteristics'!G:G,MATCH($C2005,'Policy Characteristics'!$C:$C,0))),"",INDEX('Policy Characteristics'!G:G,MATCH($C2005,'Policy Characteristics'!$C:$C,0)))</f>
        <v>10</v>
      </c>
      <c r="N2005" s="354">
        <f>IF(ISBLANK(INDEX('Policy Characteristics'!H:H,MATCH($C2005,'Policy Characteristics'!$C:$C,0))),"",INDEX('Policy Characteristics'!H:H,MATCH($C2005,'Policy Characteristics'!$C:$C,0)))</f>
        <v>1</v>
      </c>
      <c r="O2005" s="354" t="str">
        <f>IF(ISBLANK(INDEX('Policy Characteristics'!I:I,MATCH($C2005,'Policy Characteristics'!$C:$C,0))),"",INDEX('Policy Characteristics'!I:I,MATCH($C2005,'Policy Characteristics'!$C:$C,0)))</f>
        <v>weight</v>
      </c>
      <c r="P2005" s="354"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354" t="str">
        <f>IF(ISBLANK(INDEX('Policy Characteristics'!K:K,MATCH($C2005,'Policy Characteristics'!$C:$C,0))),"",INDEX('Policy Characteristics'!K:K,MATCH($C2005,'Policy Characteristics'!$C:$C,0)))</f>
        <v>io-model.html</v>
      </c>
      <c r="R2005" s="354" t="str">
        <f>IF(ISBLANK(INDEX('Policy Characteristics'!L:L,MATCH($C2005,'Policy Characteristics'!$C:$C,0))),"",INDEX('Policy Characteristics'!L:L,MATCH($C2005,'Policy Characteristics'!$C:$C,0)))</f>
        <v/>
      </c>
    </row>
    <row r="2006" spans="1:18" ht="19.899999999999999" customHeight="1">
      <c r="A2006" s="354" t="str">
        <f>IF(ISBLANK(INDEX('Policy Characteristics'!A:A,MATCH($C2006,'Policy Characteristics'!$C:$C,0))),"",INDEX('Policy Characteristics'!A:A,MATCH($C2006,'Policy Characteristics'!$C:$C,0)))</f>
        <v>Government Revenue Accounting</v>
      </c>
      <c r="B2006" s="366" t="str">
        <f>IF(ISBLANK(INDEX('Policy Characteristics'!B:B,MATCH($C2006,'Policy Characteristics'!$C:$C,0))),"",INDEX('Policy Characteristics'!B:B,MATCH($C2006,'Policy Characteristics'!$C:$C,0)))</f>
        <v>Vehicle Subsidy</v>
      </c>
      <c r="C2006" s="354" t="str">
        <f t="shared" ref="C2006:C2009" si="86">C$2005</f>
        <v>GRA for Vehicle Subsidy</v>
      </c>
      <c r="D2006" t="s">
        <v>1025</v>
      </c>
      <c r="F2006" t="s">
        <v>1026</v>
      </c>
      <c r="H2006" s="18">
        <v>556</v>
      </c>
      <c r="I2006" s="366" t="str">
        <f t="shared" ref="I2006:I2014" si="87">I$2005</f>
        <v>Yes</v>
      </c>
      <c r="J2006" s="368" t="str">
        <f>IF(ISBLANK(INDEX('Policy Characteristics'!D:D,MATCH($C2006,'Policy Characteristics'!$C:$C,0))),"",INDEX('Policy Characteristics'!D:D,MATCH($C2006,'Policy Characteristics'!$C:$C,0)))</f>
        <v/>
      </c>
      <c r="K2006" s="354" t="str">
        <f>IF(ISBLANK(INDEX('Policy Characteristics'!E:E,MATCH($C2006,'Policy Characteristics'!$C:$C,0))),"",INDEX('Policy Characteristics'!E:E,MATCH($C2006,'Policy Characteristics'!$C:$C,0)))</f>
        <v>GRA EV subsidy</v>
      </c>
      <c r="L2006" s="354">
        <f>IF(ISBLANK(INDEX('Policy Characteristics'!F:F,MATCH($C2006,'Policy Characteristics'!$C:$C,0))),"",INDEX('Policy Characteristics'!F:F,MATCH($C2006,'Policy Characteristics'!$C:$C,0)))</f>
        <v>0</v>
      </c>
      <c r="M2006" s="354">
        <f>IF(ISBLANK(INDEX('Policy Characteristics'!G:G,MATCH($C2006,'Policy Characteristics'!$C:$C,0))),"",INDEX('Policy Characteristics'!G:G,MATCH($C2006,'Policy Characteristics'!$C:$C,0)))</f>
        <v>10</v>
      </c>
      <c r="N2006" s="354">
        <f>IF(ISBLANK(INDEX('Policy Characteristics'!H:H,MATCH($C2006,'Policy Characteristics'!$C:$C,0))),"",INDEX('Policy Characteristics'!H:H,MATCH($C2006,'Policy Characteristics'!$C:$C,0)))</f>
        <v>1</v>
      </c>
      <c r="O2006" s="354" t="str">
        <f>IF(ISBLANK(INDEX('Policy Characteristics'!I:I,MATCH($C2006,'Policy Characteristics'!$C:$C,0))),"",INDEX('Policy Characteristics'!I:I,MATCH($C2006,'Policy Characteristics'!$C:$C,0)))</f>
        <v>weight</v>
      </c>
      <c r="P2006" s="354"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354" t="str">
        <f>IF(ISBLANK(INDEX('Policy Characteristics'!K:K,MATCH($C2006,'Policy Characteristics'!$C:$C,0))),"",INDEX('Policy Characteristics'!K:K,MATCH($C2006,'Policy Characteristics'!$C:$C,0)))</f>
        <v>io-model.html</v>
      </c>
      <c r="R2006" s="354" t="str">
        <f>IF(ISBLANK(INDEX('Policy Characteristics'!L:L,MATCH($C2006,'Policy Characteristics'!$C:$C,0))),"",INDEX('Policy Characteristics'!L:L,MATCH($C2006,'Policy Characteristics'!$C:$C,0)))</f>
        <v/>
      </c>
    </row>
    <row r="2007" spans="1:18" ht="19.899999999999999" customHeight="1">
      <c r="A2007" s="354" t="str">
        <f>IF(ISBLANK(INDEX('Policy Characteristics'!A:A,MATCH($C2007,'Policy Characteristics'!$C:$C,0))),"",INDEX('Policy Characteristics'!A:A,MATCH($C2007,'Policy Characteristics'!$C:$C,0)))</f>
        <v>Government Revenue Accounting</v>
      </c>
      <c r="B2007" s="366" t="str">
        <f>IF(ISBLANK(INDEX('Policy Characteristics'!B:B,MATCH($C2007,'Policy Characteristics'!$C:$C,0))),"",INDEX('Policy Characteristics'!B:B,MATCH($C2007,'Policy Characteristics'!$C:$C,0)))</f>
        <v>Vehicle Subsidy</v>
      </c>
      <c r="C2007" s="354" t="str">
        <f t="shared" si="86"/>
        <v>GRA for Vehicle Subsidy</v>
      </c>
      <c r="D2007" t="s">
        <v>1027</v>
      </c>
      <c r="F2007" t="s">
        <v>1028</v>
      </c>
      <c r="H2007" s="18">
        <v>557</v>
      </c>
      <c r="I2007" s="366" t="str">
        <f t="shared" si="87"/>
        <v>Yes</v>
      </c>
      <c r="J2007" s="368" t="str">
        <f>IF(ISBLANK(INDEX('Policy Characteristics'!D:D,MATCH($C2007,'Policy Characteristics'!$C:$C,0))),"",INDEX('Policy Characteristics'!D:D,MATCH($C2007,'Policy Characteristics'!$C:$C,0)))</f>
        <v/>
      </c>
      <c r="K2007" s="354" t="str">
        <f>IF(ISBLANK(INDEX('Policy Characteristics'!E:E,MATCH($C2007,'Policy Characteristics'!$C:$C,0))),"",INDEX('Policy Characteristics'!E:E,MATCH($C2007,'Policy Characteristics'!$C:$C,0)))</f>
        <v>GRA EV subsidy</v>
      </c>
      <c r="L2007" s="354">
        <f>IF(ISBLANK(INDEX('Policy Characteristics'!F:F,MATCH($C2007,'Policy Characteristics'!$C:$C,0))),"",INDEX('Policy Characteristics'!F:F,MATCH($C2007,'Policy Characteristics'!$C:$C,0)))</f>
        <v>0</v>
      </c>
      <c r="M2007" s="354">
        <f>IF(ISBLANK(INDEX('Policy Characteristics'!G:G,MATCH($C2007,'Policy Characteristics'!$C:$C,0))),"",INDEX('Policy Characteristics'!G:G,MATCH($C2007,'Policy Characteristics'!$C:$C,0)))</f>
        <v>10</v>
      </c>
      <c r="N2007" s="354">
        <f>IF(ISBLANK(INDEX('Policy Characteristics'!H:H,MATCH($C2007,'Policy Characteristics'!$C:$C,0))),"",INDEX('Policy Characteristics'!H:H,MATCH($C2007,'Policy Characteristics'!$C:$C,0)))</f>
        <v>1</v>
      </c>
      <c r="O2007" s="354" t="str">
        <f>IF(ISBLANK(INDEX('Policy Characteristics'!I:I,MATCH($C2007,'Policy Characteristics'!$C:$C,0))),"",INDEX('Policy Characteristics'!I:I,MATCH($C2007,'Policy Characteristics'!$C:$C,0)))</f>
        <v>weight</v>
      </c>
      <c r="P2007" s="354"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354" t="str">
        <f>IF(ISBLANK(INDEX('Policy Characteristics'!K:K,MATCH($C2007,'Policy Characteristics'!$C:$C,0))),"",INDEX('Policy Characteristics'!K:K,MATCH($C2007,'Policy Characteristics'!$C:$C,0)))</f>
        <v>io-model.html</v>
      </c>
      <c r="R2007" s="354" t="str">
        <f>IF(ISBLANK(INDEX('Policy Characteristics'!L:L,MATCH($C2007,'Policy Characteristics'!$C:$C,0))),"",INDEX('Policy Characteristics'!L:L,MATCH($C2007,'Policy Characteristics'!$C:$C,0)))</f>
        <v/>
      </c>
    </row>
    <row r="2008" spans="1:18" ht="19.899999999999999" customHeight="1">
      <c r="A2008" s="354" t="str">
        <f>IF(ISBLANK(INDEX('Policy Characteristics'!A:A,MATCH($C2008,'Policy Characteristics'!$C:$C,0))),"",INDEX('Policy Characteristics'!A:A,MATCH($C2008,'Policy Characteristics'!$C:$C,0)))</f>
        <v>Government Revenue Accounting</v>
      </c>
      <c r="B2008" s="366" t="str">
        <f>IF(ISBLANK(INDEX('Policy Characteristics'!B:B,MATCH($C2008,'Policy Characteristics'!$C:$C,0))),"",INDEX('Policy Characteristics'!B:B,MATCH($C2008,'Policy Characteristics'!$C:$C,0)))</f>
        <v>Vehicle Subsidy</v>
      </c>
      <c r="C2008" s="354" t="str">
        <f t="shared" si="86"/>
        <v>GRA for Vehicle Subsidy</v>
      </c>
      <c r="D2008" t="s">
        <v>1029</v>
      </c>
      <c r="F2008" t="s">
        <v>1030</v>
      </c>
      <c r="H2008" s="18">
        <v>558</v>
      </c>
      <c r="I2008" s="366" t="str">
        <f t="shared" si="87"/>
        <v>Yes</v>
      </c>
      <c r="J2008" s="368" t="str">
        <f>IF(ISBLANK(INDEX('Policy Characteristics'!D:D,MATCH($C2008,'Policy Characteristics'!$C:$C,0))),"",INDEX('Policy Characteristics'!D:D,MATCH($C2008,'Policy Characteristics'!$C:$C,0)))</f>
        <v/>
      </c>
      <c r="K2008" s="354" t="str">
        <f>IF(ISBLANK(INDEX('Policy Characteristics'!E:E,MATCH($C2008,'Policy Characteristics'!$C:$C,0))),"",INDEX('Policy Characteristics'!E:E,MATCH($C2008,'Policy Characteristics'!$C:$C,0)))</f>
        <v>GRA EV subsidy</v>
      </c>
      <c r="L2008" s="354">
        <f>IF(ISBLANK(INDEX('Policy Characteristics'!F:F,MATCH($C2008,'Policy Characteristics'!$C:$C,0))),"",INDEX('Policy Characteristics'!F:F,MATCH($C2008,'Policy Characteristics'!$C:$C,0)))</f>
        <v>0</v>
      </c>
      <c r="M2008" s="354">
        <f>IF(ISBLANK(INDEX('Policy Characteristics'!G:G,MATCH($C2008,'Policy Characteristics'!$C:$C,0))),"",INDEX('Policy Characteristics'!G:G,MATCH($C2008,'Policy Characteristics'!$C:$C,0)))</f>
        <v>10</v>
      </c>
      <c r="N2008" s="354">
        <f>IF(ISBLANK(INDEX('Policy Characteristics'!H:H,MATCH($C2008,'Policy Characteristics'!$C:$C,0))),"",INDEX('Policy Characteristics'!H:H,MATCH($C2008,'Policy Characteristics'!$C:$C,0)))</f>
        <v>1</v>
      </c>
      <c r="O2008" s="354" t="str">
        <f>IF(ISBLANK(INDEX('Policy Characteristics'!I:I,MATCH($C2008,'Policy Characteristics'!$C:$C,0))),"",INDEX('Policy Characteristics'!I:I,MATCH($C2008,'Policy Characteristics'!$C:$C,0)))</f>
        <v>weight</v>
      </c>
      <c r="P2008" s="354"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354" t="str">
        <f>IF(ISBLANK(INDEX('Policy Characteristics'!K:K,MATCH($C2008,'Policy Characteristics'!$C:$C,0))),"",INDEX('Policy Characteristics'!K:K,MATCH($C2008,'Policy Characteristics'!$C:$C,0)))</f>
        <v>io-model.html</v>
      </c>
      <c r="R2008" s="354" t="str">
        <f>IF(ISBLANK(INDEX('Policy Characteristics'!L:L,MATCH($C2008,'Policy Characteristics'!$C:$C,0))),"",INDEX('Policy Characteristics'!L:L,MATCH($C2008,'Policy Characteristics'!$C:$C,0)))</f>
        <v/>
      </c>
    </row>
    <row r="2009" spans="1:18" ht="19.899999999999999" customHeight="1">
      <c r="A2009" s="354" t="str">
        <f>IF(ISBLANK(INDEX('Policy Characteristics'!A:A,MATCH($C2009,'Policy Characteristics'!$C:$C,0))),"",INDEX('Policy Characteristics'!A:A,MATCH($C2009,'Policy Characteristics'!$C:$C,0)))</f>
        <v>Government Revenue Accounting</v>
      </c>
      <c r="B2009" s="366" t="str">
        <f>IF(ISBLANK(INDEX('Policy Characteristics'!B:B,MATCH($C2009,'Policy Characteristics'!$C:$C,0))),"",INDEX('Policy Characteristics'!B:B,MATCH($C2009,'Policy Characteristics'!$C:$C,0)))</f>
        <v>Vehicle Subsidy</v>
      </c>
      <c r="C2009" s="354" t="str">
        <f t="shared" si="86"/>
        <v>GRA for Vehicle Subsidy</v>
      </c>
      <c r="D2009" t="s">
        <v>1031</v>
      </c>
      <c r="F2009" t="s">
        <v>1032</v>
      </c>
      <c r="H2009" s="18">
        <v>559</v>
      </c>
      <c r="I2009" s="366" t="str">
        <f t="shared" si="87"/>
        <v>Yes</v>
      </c>
      <c r="J2009" s="368" t="str">
        <f>IF(ISBLANK(INDEX('Policy Characteristics'!D:D,MATCH($C2009,'Policy Characteristics'!$C:$C,0))),"",INDEX('Policy Characteristics'!D:D,MATCH($C2009,'Policy Characteristics'!$C:$C,0)))</f>
        <v/>
      </c>
      <c r="K2009" s="354" t="str">
        <f>IF(ISBLANK(INDEX('Policy Characteristics'!E:E,MATCH($C2009,'Policy Characteristics'!$C:$C,0))),"",INDEX('Policy Characteristics'!E:E,MATCH($C2009,'Policy Characteristics'!$C:$C,0)))</f>
        <v>GRA EV subsidy</v>
      </c>
      <c r="L2009" s="354">
        <f>IF(ISBLANK(INDEX('Policy Characteristics'!F:F,MATCH($C2009,'Policy Characteristics'!$C:$C,0))),"",INDEX('Policy Characteristics'!F:F,MATCH($C2009,'Policy Characteristics'!$C:$C,0)))</f>
        <v>0</v>
      </c>
      <c r="M2009" s="354">
        <f>IF(ISBLANK(INDEX('Policy Characteristics'!G:G,MATCH($C2009,'Policy Characteristics'!$C:$C,0))),"",INDEX('Policy Characteristics'!G:G,MATCH($C2009,'Policy Characteristics'!$C:$C,0)))</f>
        <v>10</v>
      </c>
      <c r="N2009" s="354">
        <f>IF(ISBLANK(INDEX('Policy Characteristics'!H:H,MATCH($C2009,'Policy Characteristics'!$C:$C,0))),"",INDEX('Policy Characteristics'!H:H,MATCH($C2009,'Policy Characteristics'!$C:$C,0)))</f>
        <v>1</v>
      </c>
      <c r="O2009" s="354" t="str">
        <f>IF(ISBLANK(INDEX('Policy Characteristics'!I:I,MATCH($C2009,'Policy Characteristics'!$C:$C,0))),"",INDEX('Policy Characteristics'!I:I,MATCH($C2009,'Policy Characteristics'!$C:$C,0)))</f>
        <v>weight</v>
      </c>
      <c r="P2009" s="354"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354" t="str">
        <f>IF(ISBLANK(INDEX('Policy Characteristics'!K:K,MATCH($C2009,'Policy Characteristics'!$C:$C,0))),"",INDEX('Policy Characteristics'!K:K,MATCH($C2009,'Policy Characteristics'!$C:$C,0)))</f>
        <v>io-model.html</v>
      </c>
      <c r="R2009" s="354" t="str">
        <f>IF(ISBLANK(INDEX('Policy Characteristics'!L:L,MATCH($C2009,'Policy Characteristics'!$C:$C,0))),"",INDEX('Policy Characteristics'!L:L,MATCH($C2009,'Policy Characteristics'!$C:$C,0)))</f>
        <v/>
      </c>
    </row>
    <row r="2010" spans="1:18" ht="19.899999999999999" customHeight="1">
      <c r="A2010" s="354" t="str">
        <f>IF(ISBLANK(INDEX('Policy Characteristics'!A:A,MATCH($C2010,'Policy Characteristics'!$C:$C,0))),"",INDEX('Policy Characteristics'!A:A,MATCH($C2010,'Policy Characteristics'!$C:$C,0)))</f>
        <v>Government Revenue Accounting</v>
      </c>
      <c r="B2010" s="366" t="str">
        <f>IF(ISBLANK(INDEX('Policy Characteristics'!B:B,MATCH($C2010,'Policy Characteristics'!$C:$C,0))),"",INDEX('Policy Characteristics'!B:B,MATCH($C2010,'Policy Characteristics'!$C:$C,0)))</f>
        <v>Battery Production Subsidy</v>
      </c>
      <c r="C2010" t="s">
        <v>630</v>
      </c>
      <c r="D2010" t="s">
        <v>1023</v>
      </c>
      <c r="F2010" t="s">
        <v>1024</v>
      </c>
      <c r="H2010" s="18">
        <v>2247</v>
      </c>
      <c r="I2010" s="378" t="s">
        <v>670</v>
      </c>
      <c r="J2010" s="368" t="str">
        <f>IF(ISBLANK(INDEX('Policy Characteristics'!D:D,MATCH($C2010,'Policy Characteristics'!$C:$C,0))),"",INDEX('Policy Characteristics'!D:D,MATCH($C2010,'Policy Characteristics'!$C:$C,0)))</f>
        <v/>
      </c>
      <c r="K2010" s="354" t="str">
        <f>IF(ISBLANK(INDEX('Policy Characteristics'!E:E,MATCH($C2010,'Policy Characteristics'!$C:$C,0))),"",INDEX('Policy Characteristics'!E:E,MATCH($C2010,'Policy Characteristics'!$C:$C,0)))</f>
        <v>GRA battery production subsidy</v>
      </c>
      <c r="L2010" s="354">
        <f>IF(ISBLANK(INDEX('Policy Characteristics'!F:F,MATCH($C2010,'Policy Characteristics'!$C:$C,0))),"",INDEX('Policy Characteristics'!F:F,MATCH($C2010,'Policy Characteristics'!$C:$C,0)))</f>
        <v>0</v>
      </c>
      <c r="M2010" s="354">
        <f>IF(ISBLANK(INDEX('Policy Characteristics'!G:G,MATCH($C2010,'Policy Characteristics'!$C:$C,0))),"",INDEX('Policy Characteristics'!G:G,MATCH($C2010,'Policy Characteristics'!$C:$C,0)))</f>
        <v>10</v>
      </c>
      <c r="N2010" s="354">
        <f>IF(ISBLANK(INDEX('Policy Characteristics'!H:H,MATCH($C2010,'Policy Characteristics'!$C:$C,0))),"",INDEX('Policy Characteristics'!H:H,MATCH($C2010,'Policy Characteristics'!$C:$C,0)))</f>
        <v>1</v>
      </c>
      <c r="O2010" s="354" t="str">
        <f>IF(ISBLANK(INDEX('Policy Characteristics'!I:I,MATCH($C2010,'Policy Characteristics'!$C:$C,0))),"",INDEX('Policy Characteristics'!I:I,MATCH($C2010,'Policy Characteristics'!$C:$C,0)))</f>
        <v>weight</v>
      </c>
      <c r="P2010" s="354"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354" t="str">
        <f>IF(ISBLANK(INDEX('Policy Characteristics'!K:K,MATCH($C2010,'Policy Characteristics'!$C:$C,0))),"",INDEX('Policy Characteristics'!K:K,MATCH($C2010,'Policy Characteristics'!$C:$C,0)))</f>
        <v>io-model.html</v>
      </c>
      <c r="R2010" s="354"/>
    </row>
    <row r="2011" spans="1:18" ht="19.899999999999999" customHeight="1">
      <c r="A2011" s="354" t="str">
        <f>IF(ISBLANK(INDEX('Policy Characteristics'!A:A,MATCH($C2011,'Policy Characteristics'!$C:$C,0))),"",INDEX('Policy Characteristics'!A:A,MATCH($C2011,'Policy Characteristics'!$C:$C,0)))</f>
        <v>Government Revenue Accounting</v>
      </c>
      <c r="B2011" s="366" t="str">
        <f>IF(ISBLANK(INDEX('Policy Characteristics'!B:B,MATCH($C2011,'Policy Characteristics'!$C:$C,0))),"",INDEX('Policy Characteristics'!B:B,MATCH($C2011,'Policy Characteristics'!$C:$C,0)))</f>
        <v>Battery Production Subsidy</v>
      </c>
      <c r="C2011" s="354" t="str">
        <f>C$2010</f>
        <v>GRA for Battery Production Subsidy</v>
      </c>
      <c r="D2011" t="s">
        <v>1025</v>
      </c>
      <c r="F2011" t="s">
        <v>1026</v>
      </c>
      <c r="H2011" s="18">
        <v>2248</v>
      </c>
      <c r="I2011" s="366" t="str">
        <f t="shared" si="87"/>
        <v>Yes</v>
      </c>
      <c r="J2011" s="368" t="str">
        <f>IF(ISBLANK(INDEX('Policy Characteristics'!D:D,MATCH($C2011,'Policy Characteristics'!$C:$C,0))),"",INDEX('Policy Characteristics'!D:D,MATCH($C2011,'Policy Characteristics'!$C:$C,0)))</f>
        <v/>
      </c>
      <c r="K2011" s="354" t="str">
        <f>IF(ISBLANK(INDEX('Policy Characteristics'!E:E,MATCH($C2011,'Policy Characteristics'!$C:$C,0))),"",INDEX('Policy Characteristics'!E:E,MATCH($C2011,'Policy Characteristics'!$C:$C,0)))</f>
        <v>GRA battery production subsidy</v>
      </c>
      <c r="L2011" s="354">
        <f>IF(ISBLANK(INDEX('Policy Characteristics'!F:F,MATCH($C2011,'Policy Characteristics'!$C:$C,0))),"",INDEX('Policy Characteristics'!F:F,MATCH($C2011,'Policy Characteristics'!$C:$C,0)))</f>
        <v>0</v>
      </c>
      <c r="M2011" s="354">
        <f>IF(ISBLANK(INDEX('Policy Characteristics'!G:G,MATCH($C2011,'Policy Characteristics'!$C:$C,0))),"",INDEX('Policy Characteristics'!G:G,MATCH($C2011,'Policy Characteristics'!$C:$C,0)))</f>
        <v>10</v>
      </c>
      <c r="N2011" s="354">
        <f>IF(ISBLANK(INDEX('Policy Characteristics'!H:H,MATCH($C2011,'Policy Characteristics'!$C:$C,0))),"",INDEX('Policy Characteristics'!H:H,MATCH($C2011,'Policy Characteristics'!$C:$C,0)))</f>
        <v>1</v>
      </c>
      <c r="O2011" s="354" t="str">
        <f>IF(ISBLANK(INDEX('Policy Characteristics'!I:I,MATCH($C2011,'Policy Characteristics'!$C:$C,0))),"",INDEX('Policy Characteristics'!I:I,MATCH($C2011,'Policy Characteristics'!$C:$C,0)))</f>
        <v>weight</v>
      </c>
      <c r="P2011" s="354"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354" t="str">
        <f>IF(ISBLANK(INDEX('Policy Characteristics'!K:K,MATCH($C2011,'Policy Characteristics'!$C:$C,0))),"",INDEX('Policy Characteristics'!K:K,MATCH($C2011,'Policy Characteristics'!$C:$C,0)))</f>
        <v>io-model.html</v>
      </c>
      <c r="R2011" s="354"/>
    </row>
    <row r="2012" spans="1:18" ht="19.899999999999999" customHeight="1">
      <c r="A2012" s="354" t="str">
        <f>IF(ISBLANK(INDEX('Policy Characteristics'!A:A,MATCH($C2012,'Policy Characteristics'!$C:$C,0))),"",INDEX('Policy Characteristics'!A:A,MATCH($C2012,'Policy Characteristics'!$C:$C,0)))</f>
        <v>Government Revenue Accounting</v>
      </c>
      <c r="B2012" s="366" t="str">
        <f>IF(ISBLANK(INDEX('Policy Characteristics'!B:B,MATCH($C2012,'Policy Characteristics'!$C:$C,0))),"",INDEX('Policy Characteristics'!B:B,MATCH($C2012,'Policy Characteristics'!$C:$C,0)))</f>
        <v>Battery Production Subsidy</v>
      </c>
      <c r="C2012" s="354" t="str">
        <f t="shared" ref="C2012:C2014" si="88">C$2010</f>
        <v>GRA for Battery Production Subsidy</v>
      </c>
      <c r="D2012" t="s">
        <v>1027</v>
      </c>
      <c r="F2012" t="s">
        <v>1028</v>
      </c>
      <c r="H2012" s="18">
        <v>2249</v>
      </c>
      <c r="I2012" s="366" t="str">
        <f t="shared" si="87"/>
        <v>Yes</v>
      </c>
      <c r="J2012" s="368" t="str">
        <f>IF(ISBLANK(INDEX('Policy Characteristics'!D:D,MATCH($C2012,'Policy Characteristics'!$C:$C,0))),"",INDEX('Policy Characteristics'!D:D,MATCH($C2012,'Policy Characteristics'!$C:$C,0)))</f>
        <v/>
      </c>
      <c r="K2012" s="354" t="str">
        <f>IF(ISBLANK(INDEX('Policy Characteristics'!E:E,MATCH($C2012,'Policy Characteristics'!$C:$C,0))),"",INDEX('Policy Characteristics'!E:E,MATCH($C2012,'Policy Characteristics'!$C:$C,0)))</f>
        <v>GRA battery production subsidy</v>
      </c>
      <c r="L2012" s="354">
        <f>IF(ISBLANK(INDEX('Policy Characteristics'!F:F,MATCH($C2012,'Policy Characteristics'!$C:$C,0))),"",INDEX('Policy Characteristics'!F:F,MATCH($C2012,'Policy Characteristics'!$C:$C,0)))</f>
        <v>0</v>
      </c>
      <c r="M2012" s="354">
        <f>IF(ISBLANK(INDEX('Policy Characteristics'!G:G,MATCH($C2012,'Policy Characteristics'!$C:$C,0))),"",INDEX('Policy Characteristics'!G:G,MATCH($C2012,'Policy Characteristics'!$C:$C,0)))</f>
        <v>10</v>
      </c>
      <c r="N2012" s="354">
        <f>IF(ISBLANK(INDEX('Policy Characteristics'!H:H,MATCH($C2012,'Policy Characteristics'!$C:$C,0))),"",INDEX('Policy Characteristics'!H:H,MATCH($C2012,'Policy Characteristics'!$C:$C,0)))</f>
        <v>1</v>
      </c>
      <c r="O2012" s="354" t="str">
        <f>IF(ISBLANK(INDEX('Policy Characteristics'!I:I,MATCH($C2012,'Policy Characteristics'!$C:$C,0))),"",INDEX('Policy Characteristics'!I:I,MATCH($C2012,'Policy Characteristics'!$C:$C,0)))</f>
        <v>weight</v>
      </c>
      <c r="P2012" s="354"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354" t="str">
        <f>IF(ISBLANK(INDEX('Policy Characteristics'!K:K,MATCH($C2012,'Policy Characteristics'!$C:$C,0))),"",INDEX('Policy Characteristics'!K:K,MATCH($C2012,'Policy Characteristics'!$C:$C,0)))</f>
        <v>io-model.html</v>
      </c>
      <c r="R2012" s="354"/>
    </row>
    <row r="2013" spans="1:18" ht="19.899999999999999" customHeight="1">
      <c r="A2013" s="354" t="str">
        <f>IF(ISBLANK(INDEX('Policy Characteristics'!A:A,MATCH($C2013,'Policy Characteristics'!$C:$C,0))),"",INDEX('Policy Characteristics'!A:A,MATCH($C2013,'Policy Characteristics'!$C:$C,0)))</f>
        <v>Government Revenue Accounting</v>
      </c>
      <c r="B2013" s="366" t="str">
        <f>IF(ISBLANK(INDEX('Policy Characteristics'!B:B,MATCH($C2013,'Policy Characteristics'!$C:$C,0))),"",INDEX('Policy Characteristics'!B:B,MATCH($C2013,'Policy Characteristics'!$C:$C,0)))</f>
        <v>Battery Production Subsidy</v>
      </c>
      <c r="C2013" s="354" t="str">
        <f t="shared" si="88"/>
        <v>GRA for Battery Production Subsidy</v>
      </c>
      <c r="D2013" t="s">
        <v>1029</v>
      </c>
      <c r="F2013" t="s">
        <v>1030</v>
      </c>
      <c r="H2013" s="18">
        <v>2250</v>
      </c>
      <c r="I2013" s="366" t="str">
        <f t="shared" si="87"/>
        <v>Yes</v>
      </c>
      <c r="J2013" s="368" t="str">
        <f>IF(ISBLANK(INDEX('Policy Characteristics'!D:D,MATCH($C2013,'Policy Characteristics'!$C:$C,0))),"",INDEX('Policy Characteristics'!D:D,MATCH($C2013,'Policy Characteristics'!$C:$C,0)))</f>
        <v/>
      </c>
      <c r="K2013" s="354" t="str">
        <f>IF(ISBLANK(INDEX('Policy Characteristics'!E:E,MATCH($C2013,'Policy Characteristics'!$C:$C,0))),"",INDEX('Policy Characteristics'!E:E,MATCH($C2013,'Policy Characteristics'!$C:$C,0)))</f>
        <v>GRA battery production subsidy</v>
      </c>
      <c r="L2013" s="354">
        <f>IF(ISBLANK(INDEX('Policy Characteristics'!F:F,MATCH($C2013,'Policy Characteristics'!$C:$C,0))),"",INDEX('Policy Characteristics'!F:F,MATCH($C2013,'Policy Characteristics'!$C:$C,0)))</f>
        <v>0</v>
      </c>
      <c r="M2013" s="354">
        <f>IF(ISBLANK(INDEX('Policy Characteristics'!G:G,MATCH($C2013,'Policy Characteristics'!$C:$C,0))),"",INDEX('Policy Characteristics'!G:G,MATCH($C2013,'Policy Characteristics'!$C:$C,0)))</f>
        <v>10</v>
      </c>
      <c r="N2013" s="354">
        <f>IF(ISBLANK(INDEX('Policy Characteristics'!H:H,MATCH($C2013,'Policy Characteristics'!$C:$C,0))),"",INDEX('Policy Characteristics'!H:H,MATCH($C2013,'Policy Characteristics'!$C:$C,0)))</f>
        <v>1</v>
      </c>
      <c r="O2013" s="354" t="str">
        <f>IF(ISBLANK(INDEX('Policy Characteristics'!I:I,MATCH($C2013,'Policy Characteristics'!$C:$C,0))),"",INDEX('Policy Characteristics'!I:I,MATCH($C2013,'Policy Characteristics'!$C:$C,0)))</f>
        <v>weight</v>
      </c>
      <c r="P2013" s="354"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354" t="str">
        <f>IF(ISBLANK(INDEX('Policy Characteristics'!K:K,MATCH($C2013,'Policy Characteristics'!$C:$C,0))),"",INDEX('Policy Characteristics'!K:K,MATCH($C2013,'Policy Characteristics'!$C:$C,0)))</f>
        <v>io-model.html</v>
      </c>
      <c r="R2013" s="354"/>
    </row>
    <row r="2014" spans="1:18" ht="19.899999999999999" customHeight="1">
      <c r="A2014" s="354" t="str">
        <f>IF(ISBLANK(INDEX('Policy Characteristics'!A:A,MATCH($C2014,'Policy Characteristics'!$C:$C,0))),"",INDEX('Policy Characteristics'!A:A,MATCH($C2014,'Policy Characteristics'!$C:$C,0)))</f>
        <v>Government Revenue Accounting</v>
      </c>
      <c r="B2014" s="366" t="str">
        <f>IF(ISBLANK(INDEX('Policy Characteristics'!B:B,MATCH($C2014,'Policy Characteristics'!$C:$C,0))),"",INDEX('Policy Characteristics'!B:B,MATCH($C2014,'Policy Characteristics'!$C:$C,0)))</f>
        <v>Battery Production Subsidy</v>
      </c>
      <c r="C2014" s="354" t="str">
        <f t="shared" si="88"/>
        <v>GRA for Battery Production Subsidy</v>
      </c>
      <c r="D2014" t="s">
        <v>1031</v>
      </c>
      <c r="F2014" t="s">
        <v>1032</v>
      </c>
      <c r="H2014" s="18">
        <v>2251</v>
      </c>
      <c r="I2014" s="366" t="str">
        <f t="shared" si="87"/>
        <v>Yes</v>
      </c>
      <c r="J2014" s="368" t="str">
        <f>IF(ISBLANK(INDEX('Policy Characteristics'!D:D,MATCH($C2014,'Policy Characteristics'!$C:$C,0))),"",INDEX('Policy Characteristics'!D:D,MATCH($C2014,'Policy Characteristics'!$C:$C,0)))</f>
        <v/>
      </c>
      <c r="K2014" s="354" t="str">
        <f>IF(ISBLANK(INDEX('Policy Characteristics'!E:E,MATCH($C2014,'Policy Characteristics'!$C:$C,0))),"",INDEX('Policy Characteristics'!E:E,MATCH($C2014,'Policy Characteristics'!$C:$C,0)))</f>
        <v>GRA battery production subsidy</v>
      </c>
      <c r="L2014" s="354">
        <f>IF(ISBLANK(INDEX('Policy Characteristics'!F:F,MATCH($C2014,'Policy Characteristics'!$C:$C,0))),"",INDEX('Policy Characteristics'!F:F,MATCH($C2014,'Policy Characteristics'!$C:$C,0)))</f>
        <v>0</v>
      </c>
      <c r="M2014" s="354">
        <f>IF(ISBLANK(INDEX('Policy Characteristics'!G:G,MATCH($C2014,'Policy Characteristics'!$C:$C,0))),"",INDEX('Policy Characteristics'!G:G,MATCH($C2014,'Policy Characteristics'!$C:$C,0)))</f>
        <v>10</v>
      </c>
      <c r="N2014" s="354">
        <f>IF(ISBLANK(INDEX('Policy Characteristics'!H:H,MATCH($C2014,'Policy Characteristics'!$C:$C,0))),"",INDEX('Policy Characteristics'!H:H,MATCH($C2014,'Policy Characteristics'!$C:$C,0)))</f>
        <v>1</v>
      </c>
      <c r="O2014" s="354" t="str">
        <f>IF(ISBLANK(INDEX('Policy Characteristics'!I:I,MATCH($C2014,'Policy Characteristics'!$C:$C,0))),"",INDEX('Policy Characteristics'!I:I,MATCH($C2014,'Policy Characteristics'!$C:$C,0)))</f>
        <v>weight</v>
      </c>
      <c r="P2014" s="354"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354" t="str">
        <f>IF(ISBLANK(INDEX('Policy Characteristics'!K:K,MATCH($C2014,'Policy Characteristics'!$C:$C,0))),"",INDEX('Policy Characteristics'!K:K,MATCH($C2014,'Policy Characteristics'!$C:$C,0)))</f>
        <v>io-model.html</v>
      </c>
      <c r="R2014" s="354"/>
    </row>
    <row r="2015" spans="1:18" ht="19.899999999999999" customHeight="1">
      <c r="A2015" s="354" t="str">
        <f>IF(ISBLANK(INDEX('Policy Characteristics'!A:A,MATCH($C2015,'Policy Characteristics'!$C:$C,0))),"",INDEX('Policy Characteristics'!A:A,MATCH($C2015,'Policy Characteristics'!$C:$C,0)))</f>
        <v>Government Revenue Accounting</v>
      </c>
      <c r="B2015" s="366" t="str">
        <f>IF(ISBLANK(INDEX('Policy Characteristics'!B:B,MATCH($C2015,'Policy Characteristics'!$C:$C,0))),"",INDEX('Policy Characteristics'!B:B,MATCH($C2015,'Policy Characteristics'!$C:$C,0)))</f>
        <v>Electricity Generation Subsidy</v>
      </c>
      <c r="C2015" t="s">
        <v>633</v>
      </c>
      <c r="D2015" t="s">
        <v>1023</v>
      </c>
      <c r="F2015" t="s">
        <v>1024</v>
      </c>
      <c r="H2015" s="18">
        <v>560</v>
      </c>
      <c r="I2015" s="378" t="s">
        <v>670</v>
      </c>
      <c r="J2015" s="368" t="str">
        <f>IF(ISBLANK(INDEX('Policy Characteristics'!D:D,MATCH($C2015,'Policy Characteristics'!$C:$C,0))),"",INDEX('Policy Characteristics'!D:D,MATCH($C2015,'Policy Characteristics'!$C:$C,0)))</f>
        <v/>
      </c>
      <c r="K2015" s="354" t="str">
        <f>IF(ISBLANK(INDEX('Policy Characteristics'!E:E,MATCH($C2015,'Policy Characteristics'!$C:$C,0))),"",INDEX('Policy Characteristics'!E:E,MATCH($C2015,'Policy Characteristics'!$C:$C,0)))</f>
        <v>GRA elec gen subsidy</v>
      </c>
      <c r="L2015" s="354">
        <f>IF(ISBLANK(INDEX('Policy Characteristics'!F:F,MATCH($C2015,'Policy Characteristics'!$C:$C,0))),"",INDEX('Policy Characteristics'!F:F,MATCH($C2015,'Policy Characteristics'!$C:$C,0)))</f>
        <v>0</v>
      </c>
      <c r="M2015" s="354">
        <f>IF(ISBLANK(INDEX('Policy Characteristics'!G:G,MATCH($C2015,'Policy Characteristics'!$C:$C,0))),"",INDEX('Policy Characteristics'!G:G,MATCH($C2015,'Policy Characteristics'!$C:$C,0)))</f>
        <v>10</v>
      </c>
      <c r="N2015" s="354">
        <f>IF(ISBLANK(INDEX('Policy Characteristics'!H:H,MATCH($C2015,'Policy Characteristics'!$C:$C,0))),"",INDEX('Policy Characteristics'!H:H,MATCH($C2015,'Policy Characteristics'!$C:$C,0)))</f>
        <v>1</v>
      </c>
      <c r="O2015" s="354" t="str">
        <f>IF(ISBLANK(INDEX('Policy Characteristics'!I:I,MATCH($C2015,'Policy Characteristics'!$C:$C,0))),"",INDEX('Policy Characteristics'!I:I,MATCH($C2015,'Policy Characteristics'!$C:$C,0)))</f>
        <v>weight</v>
      </c>
      <c r="P2015" s="354"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354" t="str">
        <f>IF(ISBLANK(INDEX('Policy Characteristics'!K:K,MATCH($C2015,'Policy Characteristics'!$C:$C,0))),"",INDEX('Policy Characteristics'!K:K,MATCH($C2015,'Policy Characteristics'!$C:$C,0)))</f>
        <v>io-model.html</v>
      </c>
      <c r="R2015" s="354" t="str">
        <f>IF(ISBLANK(INDEX('Policy Characteristics'!L:L,MATCH($C2015,'Policy Characteristics'!$C:$C,0))),"",INDEX('Policy Characteristics'!L:L,MATCH($C2015,'Policy Characteristics'!$C:$C,0)))</f>
        <v/>
      </c>
    </row>
    <row r="2016" spans="1:18" ht="19.899999999999999" customHeight="1">
      <c r="A2016" s="354" t="str">
        <f>IF(ISBLANK(INDEX('Policy Characteristics'!A:A,MATCH($C2016,'Policy Characteristics'!$C:$C,0))),"",INDEX('Policy Characteristics'!A:A,MATCH($C2016,'Policy Characteristics'!$C:$C,0)))</f>
        <v>Government Revenue Accounting</v>
      </c>
      <c r="B2016" s="366" t="str">
        <f>IF(ISBLANK(INDEX('Policy Characteristics'!B:B,MATCH($C2016,'Policy Characteristics'!$C:$C,0))),"",INDEX('Policy Characteristics'!B:B,MATCH($C2016,'Policy Characteristics'!$C:$C,0)))</f>
        <v>Electricity Generation Subsidy</v>
      </c>
      <c r="C2016" s="354" t="str">
        <f t="shared" ref="C2016:C2019" si="89">C$2015</f>
        <v>GRA for Electricity Generation Subsidies</v>
      </c>
      <c r="D2016" t="s">
        <v>1025</v>
      </c>
      <c r="F2016" t="s">
        <v>1026</v>
      </c>
      <c r="H2016" s="18">
        <v>561</v>
      </c>
      <c r="I2016" s="366" t="str">
        <f t="shared" ref="I2016:I2019" si="90">I$2015</f>
        <v>Yes</v>
      </c>
      <c r="J2016" s="368" t="str">
        <f>IF(ISBLANK(INDEX('Policy Characteristics'!D:D,MATCH($C2016,'Policy Characteristics'!$C:$C,0))),"",INDEX('Policy Characteristics'!D:D,MATCH($C2016,'Policy Characteristics'!$C:$C,0)))</f>
        <v/>
      </c>
      <c r="K2016" s="354" t="str">
        <f>IF(ISBLANK(INDEX('Policy Characteristics'!E:E,MATCH($C2016,'Policy Characteristics'!$C:$C,0))),"",INDEX('Policy Characteristics'!E:E,MATCH($C2016,'Policy Characteristics'!$C:$C,0)))</f>
        <v>GRA elec gen subsidy</v>
      </c>
      <c r="L2016" s="354">
        <f>IF(ISBLANK(INDEX('Policy Characteristics'!F:F,MATCH($C2016,'Policy Characteristics'!$C:$C,0))),"",INDEX('Policy Characteristics'!F:F,MATCH($C2016,'Policy Characteristics'!$C:$C,0)))</f>
        <v>0</v>
      </c>
      <c r="M2016" s="354">
        <f>IF(ISBLANK(INDEX('Policy Characteristics'!G:G,MATCH($C2016,'Policy Characteristics'!$C:$C,0))),"",INDEX('Policy Characteristics'!G:G,MATCH($C2016,'Policy Characteristics'!$C:$C,0)))</f>
        <v>10</v>
      </c>
      <c r="N2016" s="354">
        <f>IF(ISBLANK(INDEX('Policy Characteristics'!H:H,MATCH($C2016,'Policy Characteristics'!$C:$C,0))),"",INDEX('Policy Characteristics'!H:H,MATCH($C2016,'Policy Characteristics'!$C:$C,0)))</f>
        <v>1</v>
      </c>
      <c r="O2016" s="354" t="str">
        <f>IF(ISBLANK(INDEX('Policy Characteristics'!I:I,MATCH($C2016,'Policy Characteristics'!$C:$C,0))),"",INDEX('Policy Characteristics'!I:I,MATCH($C2016,'Policy Characteristics'!$C:$C,0)))</f>
        <v>weight</v>
      </c>
      <c r="P2016" s="354"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354" t="str">
        <f>IF(ISBLANK(INDEX('Policy Characteristics'!K:K,MATCH($C2016,'Policy Characteristics'!$C:$C,0))),"",INDEX('Policy Characteristics'!K:K,MATCH($C2016,'Policy Characteristics'!$C:$C,0)))</f>
        <v>io-model.html</v>
      </c>
      <c r="R2016" s="354" t="str">
        <f>IF(ISBLANK(INDEX('Policy Characteristics'!L:L,MATCH($C2016,'Policy Characteristics'!$C:$C,0))),"",INDEX('Policy Characteristics'!L:L,MATCH($C2016,'Policy Characteristics'!$C:$C,0)))</f>
        <v/>
      </c>
    </row>
    <row r="2017" spans="1:18" ht="19.899999999999999" customHeight="1">
      <c r="A2017" s="354" t="str">
        <f>IF(ISBLANK(INDEX('Policy Characteristics'!A:A,MATCH($C2017,'Policy Characteristics'!$C:$C,0))),"",INDEX('Policy Characteristics'!A:A,MATCH($C2017,'Policy Characteristics'!$C:$C,0)))</f>
        <v>Government Revenue Accounting</v>
      </c>
      <c r="B2017" s="366" t="str">
        <f>IF(ISBLANK(INDEX('Policy Characteristics'!B:B,MATCH($C2017,'Policy Characteristics'!$C:$C,0))),"",INDEX('Policy Characteristics'!B:B,MATCH($C2017,'Policy Characteristics'!$C:$C,0)))</f>
        <v>Electricity Generation Subsidy</v>
      </c>
      <c r="C2017" s="354" t="str">
        <f t="shared" si="89"/>
        <v>GRA for Electricity Generation Subsidies</v>
      </c>
      <c r="D2017" t="s">
        <v>1027</v>
      </c>
      <c r="F2017" t="s">
        <v>1028</v>
      </c>
      <c r="H2017" s="18">
        <v>562</v>
      </c>
      <c r="I2017" s="366" t="str">
        <f t="shared" si="90"/>
        <v>Yes</v>
      </c>
      <c r="J2017" s="368" t="str">
        <f>IF(ISBLANK(INDEX('Policy Characteristics'!D:D,MATCH($C2017,'Policy Characteristics'!$C:$C,0))),"",INDEX('Policy Characteristics'!D:D,MATCH($C2017,'Policy Characteristics'!$C:$C,0)))</f>
        <v/>
      </c>
      <c r="K2017" s="354" t="str">
        <f>IF(ISBLANK(INDEX('Policy Characteristics'!E:E,MATCH($C2017,'Policy Characteristics'!$C:$C,0))),"",INDEX('Policy Characteristics'!E:E,MATCH($C2017,'Policy Characteristics'!$C:$C,0)))</f>
        <v>GRA elec gen subsidy</v>
      </c>
      <c r="L2017" s="354">
        <f>IF(ISBLANK(INDEX('Policy Characteristics'!F:F,MATCH($C2017,'Policy Characteristics'!$C:$C,0))),"",INDEX('Policy Characteristics'!F:F,MATCH($C2017,'Policy Characteristics'!$C:$C,0)))</f>
        <v>0</v>
      </c>
      <c r="M2017" s="354">
        <f>IF(ISBLANK(INDEX('Policy Characteristics'!G:G,MATCH($C2017,'Policy Characteristics'!$C:$C,0))),"",INDEX('Policy Characteristics'!G:G,MATCH($C2017,'Policy Characteristics'!$C:$C,0)))</f>
        <v>10</v>
      </c>
      <c r="N2017" s="354">
        <f>IF(ISBLANK(INDEX('Policy Characteristics'!H:H,MATCH($C2017,'Policy Characteristics'!$C:$C,0))),"",INDEX('Policy Characteristics'!H:H,MATCH($C2017,'Policy Characteristics'!$C:$C,0)))</f>
        <v>1</v>
      </c>
      <c r="O2017" s="354" t="str">
        <f>IF(ISBLANK(INDEX('Policy Characteristics'!I:I,MATCH($C2017,'Policy Characteristics'!$C:$C,0))),"",INDEX('Policy Characteristics'!I:I,MATCH($C2017,'Policy Characteristics'!$C:$C,0)))</f>
        <v>weight</v>
      </c>
      <c r="P2017" s="354"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354" t="str">
        <f>IF(ISBLANK(INDEX('Policy Characteristics'!K:K,MATCH($C2017,'Policy Characteristics'!$C:$C,0))),"",INDEX('Policy Characteristics'!K:K,MATCH($C2017,'Policy Characteristics'!$C:$C,0)))</f>
        <v>io-model.html</v>
      </c>
      <c r="R2017" s="354" t="str">
        <f>IF(ISBLANK(INDEX('Policy Characteristics'!L:L,MATCH($C2017,'Policy Characteristics'!$C:$C,0))),"",INDEX('Policy Characteristics'!L:L,MATCH($C2017,'Policy Characteristics'!$C:$C,0)))</f>
        <v/>
      </c>
    </row>
    <row r="2018" spans="1:18" ht="19.899999999999999" customHeight="1">
      <c r="A2018" s="354" t="str">
        <f>IF(ISBLANK(INDEX('Policy Characteristics'!A:A,MATCH($C2018,'Policy Characteristics'!$C:$C,0))),"",INDEX('Policy Characteristics'!A:A,MATCH($C2018,'Policy Characteristics'!$C:$C,0)))</f>
        <v>Government Revenue Accounting</v>
      </c>
      <c r="B2018" s="366" t="str">
        <f>IF(ISBLANK(INDEX('Policy Characteristics'!B:B,MATCH($C2018,'Policy Characteristics'!$C:$C,0))),"",INDEX('Policy Characteristics'!B:B,MATCH($C2018,'Policy Characteristics'!$C:$C,0)))</f>
        <v>Electricity Generation Subsidy</v>
      </c>
      <c r="C2018" s="354" t="str">
        <f t="shared" si="89"/>
        <v>GRA for Electricity Generation Subsidies</v>
      </c>
      <c r="D2018" t="s">
        <v>1029</v>
      </c>
      <c r="F2018" t="s">
        <v>1030</v>
      </c>
      <c r="H2018" s="18">
        <v>563</v>
      </c>
      <c r="I2018" s="366" t="str">
        <f t="shared" si="90"/>
        <v>Yes</v>
      </c>
      <c r="J2018" s="368" t="str">
        <f>IF(ISBLANK(INDEX('Policy Characteristics'!D:D,MATCH($C2018,'Policy Characteristics'!$C:$C,0))),"",INDEX('Policy Characteristics'!D:D,MATCH($C2018,'Policy Characteristics'!$C:$C,0)))</f>
        <v/>
      </c>
      <c r="K2018" s="354" t="str">
        <f>IF(ISBLANK(INDEX('Policy Characteristics'!E:E,MATCH($C2018,'Policy Characteristics'!$C:$C,0))),"",INDEX('Policy Characteristics'!E:E,MATCH($C2018,'Policy Characteristics'!$C:$C,0)))</f>
        <v>GRA elec gen subsidy</v>
      </c>
      <c r="L2018" s="354">
        <f>IF(ISBLANK(INDEX('Policy Characteristics'!F:F,MATCH($C2018,'Policy Characteristics'!$C:$C,0))),"",INDEX('Policy Characteristics'!F:F,MATCH($C2018,'Policy Characteristics'!$C:$C,0)))</f>
        <v>0</v>
      </c>
      <c r="M2018" s="354">
        <f>IF(ISBLANK(INDEX('Policy Characteristics'!G:G,MATCH($C2018,'Policy Characteristics'!$C:$C,0))),"",INDEX('Policy Characteristics'!G:G,MATCH($C2018,'Policy Characteristics'!$C:$C,0)))</f>
        <v>10</v>
      </c>
      <c r="N2018" s="354">
        <f>IF(ISBLANK(INDEX('Policy Characteristics'!H:H,MATCH($C2018,'Policy Characteristics'!$C:$C,0))),"",INDEX('Policy Characteristics'!H:H,MATCH($C2018,'Policy Characteristics'!$C:$C,0)))</f>
        <v>1</v>
      </c>
      <c r="O2018" s="354" t="str">
        <f>IF(ISBLANK(INDEX('Policy Characteristics'!I:I,MATCH($C2018,'Policy Characteristics'!$C:$C,0))),"",INDEX('Policy Characteristics'!I:I,MATCH($C2018,'Policy Characteristics'!$C:$C,0)))</f>
        <v>weight</v>
      </c>
      <c r="P2018" s="354"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354" t="str">
        <f>IF(ISBLANK(INDEX('Policy Characteristics'!K:K,MATCH($C2018,'Policy Characteristics'!$C:$C,0))),"",INDEX('Policy Characteristics'!K:K,MATCH($C2018,'Policy Characteristics'!$C:$C,0)))</f>
        <v>io-model.html</v>
      </c>
      <c r="R2018" s="354" t="str">
        <f>IF(ISBLANK(INDEX('Policy Characteristics'!L:L,MATCH($C2018,'Policy Characteristics'!$C:$C,0))),"",INDEX('Policy Characteristics'!L:L,MATCH($C2018,'Policy Characteristics'!$C:$C,0)))</f>
        <v/>
      </c>
    </row>
    <row r="2019" spans="1:18" ht="19.899999999999999" customHeight="1">
      <c r="A2019" s="354" t="str">
        <f>IF(ISBLANK(INDEX('Policy Characteristics'!A:A,MATCH($C2019,'Policy Characteristics'!$C:$C,0))),"",INDEX('Policy Characteristics'!A:A,MATCH($C2019,'Policy Characteristics'!$C:$C,0)))</f>
        <v>Government Revenue Accounting</v>
      </c>
      <c r="B2019" s="366" t="str">
        <f>IF(ISBLANK(INDEX('Policy Characteristics'!B:B,MATCH($C2019,'Policy Characteristics'!$C:$C,0))),"",INDEX('Policy Characteristics'!B:B,MATCH($C2019,'Policy Characteristics'!$C:$C,0)))</f>
        <v>Electricity Generation Subsidy</v>
      </c>
      <c r="C2019" s="354" t="str">
        <f t="shared" si="89"/>
        <v>GRA for Electricity Generation Subsidies</v>
      </c>
      <c r="D2019" t="s">
        <v>1031</v>
      </c>
      <c r="F2019" t="s">
        <v>1032</v>
      </c>
      <c r="H2019" s="18">
        <v>564</v>
      </c>
      <c r="I2019" s="366" t="str">
        <f t="shared" si="90"/>
        <v>Yes</v>
      </c>
      <c r="J2019" s="368" t="str">
        <f>IF(ISBLANK(INDEX('Policy Characteristics'!D:D,MATCH($C2019,'Policy Characteristics'!$C:$C,0))),"",INDEX('Policy Characteristics'!D:D,MATCH($C2019,'Policy Characteristics'!$C:$C,0)))</f>
        <v/>
      </c>
      <c r="K2019" s="354" t="str">
        <f>IF(ISBLANK(INDEX('Policy Characteristics'!E:E,MATCH($C2019,'Policy Characteristics'!$C:$C,0))),"",INDEX('Policy Characteristics'!E:E,MATCH($C2019,'Policy Characteristics'!$C:$C,0)))</f>
        <v>GRA elec gen subsidy</v>
      </c>
      <c r="L2019" s="354">
        <f>IF(ISBLANK(INDEX('Policy Characteristics'!F:F,MATCH($C2019,'Policy Characteristics'!$C:$C,0))),"",INDEX('Policy Characteristics'!F:F,MATCH($C2019,'Policy Characteristics'!$C:$C,0)))</f>
        <v>0</v>
      </c>
      <c r="M2019" s="354">
        <f>IF(ISBLANK(INDEX('Policy Characteristics'!G:G,MATCH($C2019,'Policy Characteristics'!$C:$C,0))),"",INDEX('Policy Characteristics'!G:G,MATCH($C2019,'Policy Characteristics'!$C:$C,0)))</f>
        <v>10</v>
      </c>
      <c r="N2019" s="354">
        <f>IF(ISBLANK(INDEX('Policy Characteristics'!H:H,MATCH($C2019,'Policy Characteristics'!$C:$C,0))),"",INDEX('Policy Characteristics'!H:H,MATCH($C2019,'Policy Characteristics'!$C:$C,0)))</f>
        <v>1</v>
      </c>
      <c r="O2019" s="354" t="str">
        <f>IF(ISBLANK(INDEX('Policy Characteristics'!I:I,MATCH($C2019,'Policy Characteristics'!$C:$C,0))),"",INDEX('Policy Characteristics'!I:I,MATCH($C2019,'Policy Characteristics'!$C:$C,0)))</f>
        <v>weight</v>
      </c>
      <c r="P2019" s="354"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354" t="str">
        <f>IF(ISBLANK(INDEX('Policy Characteristics'!K:K,MATCH($C2019,'Policy Characteristics'!$C:$C,0))),"",INDEX('Policy Characteristics'!K:K,MATCH($C2019,'Policy Characteristics'!$C:$C,0)))</f>
        <v>io-model.html</v>
      </c>
      <c r="R2019" s="354" t="str">
        <f>IF(ISBLANK(INDEX('Policy Characteristics'!L:L,MATCH($C2019,'Policy Characteristics'!$C:$C,0))),"",INDEX('Policy Characteristics'!L:L,MATCH($C2019,'Policy Characteristics'!$C:$C,0)))</f>
        <v/>
      </c>
    </row>
    <row r="2020" spans="1:18" ht="19.899999999999999" customHeight="1">
      <c r="A2020" s="354" t="str">
        <f>IF(ISBLANK(INDEX('Policy Characteristics'!A:A,MATCH($C2020,'Policy Characteristics'!$C:$C,0))),"",INDEX('Policy Characteristics'!A:A,MATCH($C2020,'Policy Characteristics'!$C:$C,0)))</f>
        <v>Government Revenue Accounting</v>
      </c>
      <c r="B2020" s="366" t="str">
        <f>IF(ISBLANK(INDEX('Policy Characteristics'!B:B,MATCH($C2020,'Policy Characteristics'!$C:$C,0))),"",INDEX('Policy Characteristics'!B:B,MATCH($C2020,'Policy Characteristics'!$C:$C,0)))</f>
        <v>Electricity Capacity Construction Subsidy</v>
      </c>
      <c r="C2020" t="s">
        <v>636</v>
      </c>
      <c r="D2020" t="s">
        <v>1023</v>
      </c>
      <c r="F2020" t="s">
        <v>1024</v>
      </c>
      <c r="H2020" s="18">
        <v>565</v>
      </c>
      <c r="I2020" s="378" t="s">
        <v>670</v>
      </c>
      <c r="J2020" s="368" t="str">
        <f>IF(ISBLANK(INDEX('Policy Characteristics'!D:D,MATCH($C2020,'Policy Characteristics'!$C:$C,0))),"",INDEX('Policy Characteristics'!D:D,MATCH($C2020,'Policy Characteristics'!$C:$C,0)))</f>
        <v/>
      </c>
      <c r="K2020" s="354" t="str">
        <f>IF(ISBLANK(INDEX('Policy Characteristics'!E:E,MATCH($C2020,'Policy Characteristics'!$C:$C,0))),"",INDEX('Policy Characteristics'!E:E,MATCH($C2020,'Policy Characteristics'!$C:$C,0)))</f>
        <v>GRA elec cap const subsidy</v>
      </c>
      <c r="L2020" s="354">
        <f>IF(ISBLANK(INDEX('Policy Characteristics'!F:F,MATCH($C2020,'Policy Characteristics'!$C:$C,0))),"",INDEX('Policy Characteristics'!F:F,MATCH($C2020,'Policy Characteristics'!$C:$C,0)))</f>
        <v>0</v>
      </c>
      <c r="M2020" s="354">
        <f>IF(ISBLANK(INDEX('Policy Characteristics'!G:G,MATCH($C2020,'Policy Characteristics'!$C:$C,0))),"",INDEX('Policy Characteristics'!G:G,MATCH($C2020,'Policy Characteristics'!$C:$C,0)))</f>
        <v>10</v>
      </c>
      <c r="N2020" s="354">
        <f>IF(ISBLANK(INDEX('Policy Characteristics'!H:H,MATCH($C2020,'Policy Characteristics'!$C:$C,0))),"",INDEX('Policy Characteristics'!H:H,MATCH($C2020,'Policy Characteristics'!$C:$C,0)))</f>
        <v>1</v>
      </c>
      <c r="O2020" s="354" t="str">
        <f>IF(ISBLANK(INDEX('Policy Characteristics'!I:I,MATCH($C2020,'Policy Characteristics'!$C:$C,0))),"",INDEX('Policy Characteristics'!I:I,MATCH($C2020,'Policy Characteristics'!$C:$C,0)))</f>
        <v>weight</v>
      </c>
      <c r="P2020" s="354"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354" t="str">
        <f>IF(ISBLANK(INDEX('Policy Characteristics'!K:K,MATCH($C2020,'Policy Characteristics'!$C:$C,0))),"",INDEX('Policy Characteristics'!K:K,MATCH($C2020,'Policy Characteristics'!$C:$C,0)))</f>
        <v>io-model.html</v>
      </c>
      <c r="R2020" s="354" t="str">
        <f>IF(ISBLANK(INDEX('Policy Characteristics'!L:L,MATCH($C2020,'Policy Characteristics'!$C:$C,0))),"",INDEX('Policy Characteristics'!L:L,MATCH($C2020,'Policy Characteristics'!$C:$C,0)))</f>
        <v/>
      </c>
    </row>
    <row r="2021" spans="1:18" ht="19.899999999999999" customHeight="1">
      <c r="A2021" s="354" t="str">
        <f>IF(ISBLANK(INDEX('Policy Characteristics'!A:A,MATCH($C2021,'Policy Characteristics'!$C:$C,0))),"",INDEX('Policy Characteristics'!A:A,MATCH($C2021,'Policy Characteristics'!$C:$C,0)))</f>
        <v>Government Revenue Accounting</v>
      </c>
      <c r="B2021" s="366" t="str">
        <f>IF(ISBLANK(INDEX('Policy Characteristics'!B:B,MATCH($C2021,'Policy Characteristics'!$C:$C,0))),"",INDEX('Policy Characteristics'!B:B,MATCH($C2021,'Policy Characteristics'!$C:$C,0)))</f>
        <v>Electricity Capacity Construction Subsidy</v>
      </c>
      <c r="C2021" s="354" t="str">
        <f t="shared" ref="C2021:C2024" si="91">C$2020</f>
        <v>GRA for Electricity Capacity Construction Subsidies</v>
      </c>
      <c r="D2021" t="s">
        <v>1025</v>
      </c>
      <c r="F2021" t="s">
        <v>1026</v>
      </c>
      <c r="H2021" s="18">
        <v>566</v>
      </c>
      <c r="I2021" s="366" t="str">
        <f t="shared" ref="I2021:I2024" si="92">I$2020</f>
        <v>Yes</v>
      </c>
      <c r="J2021" s="368" t="str">
        <f>IF(ISBLANK(INDEX('Policy Characteristics'!D:D,MATCH($C2021,'Policy Characteristics'!$C:$C,0))),"",INDEX('Policy Characteristics'!D:D,MATCH($C2021,'Policy Characteristics'!$C:$C,0)))</f>
        <v/>
      </c>
      <c r="K2021" s="354" t="str">
        <f>IF(ISBLANK(INDEX('Policy Characteristics'!E:E,MATCH($C2021,'Policy Characteristics'!$C:$C,0))),"",INDEX('Policy Characteristics'!E:E,MATCH($C2021,'Policy Characteristics'!$C:$C,0)))</f>
        <v>GRA elec cap const subsidy</v>
      </c>
      <c r="L2021" s="354">
        <f>IF(ISBLANK(INDEX('Policy Characteristics'!F:F,MATCH($C2021,'Policy Characteristics'!$C:$C,0))),"",INDEX('Policy Characteristics'!F:F,MATCH($C2021,'Policy Characteristics'!$C:$C,0)))</f>
        <v>0</v>
      </c>
      <c r="M2021" s="354">
        <f>IF(ISBLANK(INDEX('Policy Characteristics'!G:G,MATCH($C2021,'Policy Characteristics'!$C:$C,0))),"",INDEX('Policy Characteristics'!G:G,MATCH($C2021,'Policy Characteristics'!$C:$C,0)))</f>
        <v>10</v>
      </c>
      <c r="N2021" s="354">
        <f>IF(ISBLANK(INDEX('Policy Characteristics'!H:H,MATCH($C2021,'Policy Characteristics'!$C:$C,0))),"",INDEX('Policy Characteristics'!H:H,MATCH($C2021,'Policy Characteristics'!$C:$C,0)))</f>
        <v>1</v>
      </c>
      <c r="O2021" s="354" t="str">
        <f>IF(ISBLANK(INDEX('Policy Characteristics'!I:I,MATCH($C2021,'Policy Characteristics'!$C:$C,0))),"",INDEX('Policy Characteristics'!I:I,MATCH($C2021,'Policy Characteristics'!$C:$C,0)))</f>
        <v>weight</v>
      </c>
      <c r="P2021" s="354"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354" t="str">
        <f>IF(ISBLANK(INDEX('Policy Characteristics'!K:K,MATCH($C2021,'Policy Characteristics'!$C:$C,0))),"",INDEX('Policy Characteristics'!K:K,MATCH($C2021,'Policy Characteristics'!$C:$C,0)))</f>
        <v>io-model.html</v>
      </c>
      <c r="R2021" s="354" t="str">
        <f>IF(ISBLANK(INDEX('Policy Characteristics'!L:L,MATCH($C2021,'Policy Characteristics'!$C:$C,0))),"",INDEX('Policy Characteristics'!L:L,MATCH($C2021,'Policy Characteristics'!$C:$C,0)))</f>
        <v/>
      </c>
    </row>
    <row r="2022" spans="1:18" ht="19.899999999999999" customHeight="1">
      <c r="A2022" s="354" t="str">
        <f>IF(ISBLANK(INDEX('Policy Characteristics'!A:A,MATCH($C2022,'Policy Characteristics'!$C:$C,0))),"",INDEX('Policy Characteristics'!A:A,MATCH($C2022,'Policy Characteristics'!$C:$C,0)))</f>
        <v>Government Revenue Accounting</v>
      </c>
      <c r="B2022" s="366" t="str">
        <f>IF(ISBLANK(INDEX('Policy Characteristics'!B:B,MATCH($C2022,'Policy Characteristics'!$C:$C,0))),"",INDEX('Policy Characteristics'!B:B,MATCH($C2022,'Policy Characteristics'!$C:$C,0)))</f>
        <v>Electricity Capacity Construction Subsidy</v>
      </c>
      <c r="C2022" s="354" t="str">
        <f t="shared" si="91"/>
        <v>GRA for Electricity Capacity Construction Subsidies</v>
      </c>
      <c r="D2022" t="s">
        <v>1027</v>
      </c>
      <c r="F2022" t="s">
        <v>1028</v>
      </c>
      <c r="H2022" s="18">
        <v>567</v>
      </c>
      <c r="I2022" s="366" t="str">
        <f t="shared" si="92"/>
        <v>Yes</v>
      </c>
      <c r="J2022" s="368" t="str">
        <f>IF(ISBLANK(INDEX('Policy Characteristics'!D:D,MATCH($C2022,'Policy Characteristics'!$C:$C,0))),"",INDEX('Policy Characteristics'!D:D,MATCH($C2022,'Policy Characteristics'!$C:$C,0)))</f>
        <v/>
      </c>
      <c r="K2022" s="354" t="str">
        <f>IF(ISBLANK(INDEX('Policy Characteristics'!E:E,MATCH($C2022,'Policy Characteristics'!$C:$C,0))),"",INDEX('Policy Characteristics'!E:E,MATCH($C2022,'Policy Characteristics'!$C:$C,0)))</f>
        <v>GRA elec cap const subsidy</v>
      </c>
      <c r="L2022" s="354">
        <f>IF(ISBLANK(INDEX('Policy Characteristics'!F:F,MATCH($C2022,'Policy Characteristics'!$C:$C,0))),"",INDEX('Policy Characteristics'!F:F,MATCH($C2022,'Policy Characteristics'!$C:$C,0)))</f>
        <v>0</v>
      </c>
      <c r="M2022" s="354">
        <f>IF(ISBLANK(INDEX('Policy Characteristics'!G:G,MATCH($C2022,'Policy Characteristics'!$C:$C,0))),"",INDEX('Policy Characteristics'!G:G,MATCH($C2022,'Policy Characteristics'!$C:$C,0)))</f>
        <v>10</v>
      </c>
      <c r="N2022" s="354">
        <f>IF(ISBLANK(INDEX('Policy Characteristics'!H:H,MATCH($C2022,'Policy Characteristics'!$C:$C,0))),"",INDEX('Policy Characteristics'!H:H,MATCH($C2022,'Policy Characteristics'!$C:$C,0)))</f>
        <v>1</v>
      </c>
      <c r="O2022" s="354" t="str">
        <f>IF(ISBLANK(INDEX('Policy Characteristics'!I:I,MATCH($C2022,'Policy Characteristics'!$C:$C,0))),"",INDEX('Policy Characteristics'!I:I,MATCH($C2022,'Policy Characteristics'!$C:$C,0)))</f>
        <v>weight</v>
      </c>
      <c r="P2022" s="354"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354" t="str">
        <f>IF(ISBLANK(INDEX('Policy Characteristics'!K:K,MATCH($C2022,'Policy Characteristics'!$C:$C,0))),"",INDEX('Policy Characteristics'!K:K,MATCH($C2022,'Policy Characteristics'!$C:$C,0)))</f>
        <v>io-model.html</v>
      </c>
      <c r="R2022" s="354" t="str">
        <f>IF(ISBLANK(INDEX('Policy Characteristics'!L:L,MATCH($C2022,'Policy Characteristics'!$C:$C,0))),"",INDEX('Policy Characteristics'!L:L,MATCH($C2022,'Policy Characteristics'!$C:$C,0)))</f>
        <v/>
      </c>
    </row>
    <row r="2023" spans="1:18" ht="19.899999999999999" customHeight="1">
      <c r="A2023" s="354" t="str">
        <f>IF(ISBLANK(INDEX('Policy Characteristics'!A:A,MATCH($C2023,'Policy Characteristics'!$C:$C,0))),"",INDEX('Policy Characteristics'!A:A,MATCH($C2023,'Policy Characteristics'!$C:$C,0)))</f>
        <v>Government Revenue Accounting</v>
      </c>
      <c r="B2023" s="366" t="str">
        <f>IF(ISBLANK(INDEX('Policy Characteristics'!B:B,MATCH($C2023,'Policy Characteristics'!$C:$C,0))),"",INDEX('Policy Characteristics'!B:B,MATCH($C2023,'Policy Characteristics'!$C:$C,0)))</f>
        <v>Electricity Capacity Construction Subsidy</v>
      </c>
      <c r="C2023" s="354" t="str">
        <f t="shared" si="91"/>
        <v>GRA for Electricity Capacity Construction Subsidies</v>
      </c>
      <c r="D2023" t="s">
        <v>1029</v>
      </c>
      <c r="F2023" t="s">
        <v>1030</v>
      </c>
      <c r="H2023" s="18">
        <v>568</v>
      </c>
      <c r="I2023" s="366" t="str">
        <f t="shared" si="92"/>
        <v>Yes</v>
      </c>
      <c r="J2023" s="368" t="str">
        <f>IF(ISBLANK(INDEX('Policy Characteristics'!D:D,MATCH($C2023,'Policy Characteristics'!$C:$C,0))),"",INDEX('Policy Characteristics'!D:D,MATCH($C2023,'Policy Characteristics'!$C:$C,0)))</f>
        <v/>
      </c>
      <c r="K2023" s="354" t="str">
        <f>IF(ISBLANK(INDEX('Policy Characteristics'!E:E,MATCH($C2023,'Policy Characteristics'!$C:$C,0))),"",INDEX('Policy Characteristics'!E:E,MATCH($C2023,'Policy Characteristics'!$C:$C,0)))</f>
        <v>GRA elec cap const subsidy</v>
      </c>
      <c r="L2023" s="354">
        <f>IF(ISBLANK(INDEX('Policy Characteristics'!F:F,MATCH($C2023,'Policy Characteristics'!$C:$C,0))),"",INDEX('Policy Characteristics'!F:F,MATCH($C2023,'Policy Characteristics'!$C:$C,0)))</f>
        <v>0</v>
      </c>
      <c r="M2023" s="354">
        <f>IF(ISBLANK(INDEX('Policy Characteristics'!G:G,MATCH($C2023,'Policy Characteristics'!$C:$C,0))),"",INDEX('Policy Characteristics'!G:G,MATCH($C2023,'Policy Characteristics'!$C:$C,0)))</f>
        <v>10</v>
      </c>
      <c r="N2023" s="354">
        <f>IF(ISBLANK(INDEX('Policy Characteristics'!H:H,MATCH($C2023,'Policy Characteristics'!$C:$C,0))),"",INDEX('Policy Characteristics'!H:H,MATCH($C2023,'Policy Characteristics'!$C:$C,0)))</f>
        <v>1</v>
      </c>
      <c r="O2023" s="354" t="str">
        <f>IF(ISBLANK(INDEX('Policy Characteristics'!I:I,MATCH($C2023,'Policy Characteristics'!$C:$C,0))),"",INDEX('Policy Characteristics'!I:I,MATCH($C2023,'Policy Characteristics'!$C:$C,0)))</f>
        <v>weight</v>
      </c>
      <c r="P2023" s="354"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354" t="str">
        <f>IF(ISBLANK(INDEX('Policy Characteristics'!K:K,MATCH($C2023,'Policy Characteristics'!$C:$C,0))),"",INDEX('Policy Characteristics'!K:K,MATCH($C2023,'Policy Characteristics'!$C:$C,0)))</f>
        <v>io-model.html</v>
      </c>
      <c r="R2023" s="354" t="str">
        <f>IF(ISBLANK(INDEX('Policy Characteristics'!L:L,MATCH($C2023,'Policy Characteristics'!$C:$C,0))),"",INDEX('Policy Characteristics'!L:L,MATCH($C2023,'Policy Characteristics'!$C:$C,0)))</f>
        <v/>
      </c>
    </row>
    <row r="2024" spans="1:18" ht="19.899999999999999" customHeight="1">
      <c r="A2024" s="354" t="str">
        <f>IF(ISBLANK(INDEX('Policy Characteristics'!A:A,MATCH($C2024,'Policy Characteristics'!$C:$C,0))),"",INDEX('Policy Characteristics'!A:A,MATCH($C2024,'Policy Characteristics'!$C:$C,0)))</f>
        <v>Government Revenue Accounting</v>
      </c>
      <c r="B2024" s="366" t="str">
        <f>IF(ISBLANK(INDEX('Policy Characteristics'!B:B,MATCH($C2024,'Policy Characteristics'!$C:$C,0))),"",INDEX('Policy Characteristics'!B:B,MATCH($C2024,'Policy Characteristics'!$C:$C,0)))</f>
        <v>Electricity Capacity Construction Subsidy</v>
      </c>
      <c r="C2024" s="354" t="str">
        <f t="shared" si="91"/>
        <v>GRA for Electricity Capacity Construction Subsidies</v>
      </c>
      <c r="D2024" t="s">
        <v>1031</v>
      </c>
      <c r="F2024" t="s">
        <v>1032</v>
      </c>
      <c r="H2024" s="18">
        <v>569</v>
      </c>
      <c r="I2024" s="366" t="str">
        <f t="shared" si="92"/>
        <v>Yes</v>
      </c>
      <c r="J2024" s="368" t="str">
        <f>IF(ISBLANK(INDEX('Policy Characteristics'!D:D,MATCH($C2024,'Policy Characteristics'!$C:$C,0))),"",INDEX('Policy Characteristics'!D:D,MATCH($C2024,'Policy Characteristics'!$C:$C,0)))</f>
        <v/>
      </c>
      <c r="K2024" s="354" t="str">
        <f>IF(ISBLANK(INDEX('Policy Characteristics'!E:E,MATCH($C2024,'Policy Characteristics'!$C:$C,0))),"",INDEX('Policy Characteristics'!E:E,MATCH($C2024,'Policy Characteristics'!$C:$C,0)))</f>
        <v>GRA elec cap const subsidy</v>
      </c>
      <c r="L2024" s="354">
        <f>IF(ISBLANK(INDEX('Policy Characteristics'!F:F,MATCH($C2024,'Policy Characteristics'!$C:$C,0))),"",INDEX('Policy Characteristics'!F:F,MATCH($C2024,'Policy Characteristics'!$C:$C,0)))</f>
        <v>0</v>
      </c>
      <c r="M2024" s="354">
        <f>IF(ISBLANK(INDEX('Policy Characteristics'!G:G,MATCH($C2024,'Policy Characteristics'!$C:$C,0))),"",INDEX('Policy Characteristics'!G:G,MATCH($C2024,'Policy Characteristics'!$C:$C,0)))</f>
        <v>10</v>
      </c>
      <c r="N2024" s="354">
        <f>IF(ISBLANK(INDEX('Policy Characteristics'!H:H,MATCH($C2024,'Policy Characteristics'!$C:$C,0))),"",INDEX('Policy Characteristics'!H:H,MATCH($C2024,'Policy Characteristics'!$C:$C,0)))</f>
        <v>1</v>
      </c>
      <c r="O2024" s="354" t="str">
        <f>IF(ISBLANK(INDEX('Policy Characteristics'!I:I,MATCH($C2024,'Policy Characteristics'!$C:$C,0))),"",INDEX('Policy Characteristics'!I:I,MATCH($C2024,'Policy Characteristics'!$C:$C,0)))</f>
        <v>weight</v>
      </c>
      <c r="P2024" s="354"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354" t="str">
        <f>IF(ISBLANK(INDEX('Policy Characteristics'!K:K,MATCH($C2024,'Policy Characteristics'!$C:$C,0))),"",INDEX('Policy Characteristics'!K:K,MATCH($C2024,'Policy Characteristics'!$C:$C,0)))</f>
        <v>io-model.html</v>
      </c>
      <c r="R2024" s="354" t="str">
        <f>IF(ISBLANK(INDEX('Policy Characteristics'!L:L,MATCH($C2024,'Policy Characteristics'!$C:$C,0))),"",INDEX('Policy Characteristics'!L:L,MATCH($C2024,'Policy Characteristics'!$C:$C,0)))</f>
        <v/>
      </c>
    </row>
    <row r="2025" spans="1:18" ht="19.899999999999999" customHeight="1">
      <c r="A2025" s="354" t="str">
        <f>IF(ISBLANK(INDEX('Policy Characteristics'!A:A,MATCH($C2025,'Policy Characteristics'!$C:$C,0))),"",INDEX('Policy Characteristics'!A:A,MATCH($C2025,'Policy Characteristics'!$C:$C,0)))</f>
        <v>Government Revenue Accounting</v>
      </c>
      <c r="B2025" s="366" t="str">
        <f>IF(ISBLANK(INDEX('Policy Characteristics'!B:B,MATCH($C2025,'Policy Characteristics'!$C:$C,0))),"",INDEX('Policy Characteristics'!B:B,MATCH($C2025,'Policy Characteristics'!$C:$C,0)))</f>
        <v>Distributed Solar Subsidy</v>
      </c>
      <c r="C2025" t="s">
        <v>638</v>
      </c>
      <c r="D2025" t="s">
        <v>1023</v>
      </c>
      <c r="F2025" t="s">
        <v>1024</v>
      </c>
      <c r="H2025" s="18">
        <v>570</v>
      </c>
      <c r="I2025" s="378" t="s">
        <v>670</v>
      </c>
      <c r="J2025" s="368" t="str">
        <f>IF(ISBLANK(INDEX('Policy Characteristics'!D:D,MATCH($C2025,'Policy Characteristics'!$C:$C,0))),"",INDEX('Policy Characteristics'!D:D,MATCH($C2025,'Policy Characteristics'!$C:$C,0)))</f>
        <v/>
      </c>
      <c r="K2025" s="354" t="str">
        <f>IF(ISBLANK(INDEX('Policy Characteristics'!E:E,MATCH($C2025,'Policy Characteristics'!$C:$C,0))),"",INDEX('Policy Characteristics'!E:E,MATCH($C2025,'Policy Characteristics'!$C:$C,0)))</f>
        <v>GRA dist solar subsidy</v>
      </c>
      <c r="L2025" s="354">
        <f>IF(ISBLANK(INDEX('Policy Characteristics'!F:F,MATCH($C2025,'Policy Characteristics'!$C:$C,0))),"",INDEX('Policy Characteristics'!F:F,MATCH($C2025,'Policy Characteristics'!$C:$C,0)))</f>
        <v>0</v>
      </c>
      <c r="M2025" s="354">
        <f>IF(ISBLANK(INDEX('Policy Characteristics'!G:G,MATCH($C2025,'Policy Characteristics'!$C:$C,0))),"",INDEX('Policy Characteristics'!G:G,MATCH($C2025,'Policy Characteristics'!$C:$C,0)))</f>
        <v>10</v>
      </c>
      <c r="N2025" s="354">
        <f>IF(ISBLANK(INDEX('Policy Characteristics'!H:H,MATCH($C2025,'Policy Characteristics'!$C:$C,0))),"",INDEX('Policy Characteristics'!H:H,MATCH($C2025,'Policy Characteristics'!$C:$C,0)))</f>
        <v>1</v>
      </c>
      <c r="O2025" s="354" t="str">
        <f>IF(ISBLANK(INDEX('Policy Characteristics'!I:I,MATCH($C2025,'Policy Characteristics'!$C:$C,0))),"",INDEX('Policy Characteristics'!I:I,MATCH($C2025,'Policy Characteristics'!$C:$C,0)))</f>
        <v>weight</v>
      </c>
      <c r="P2025" s="354"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354" t="str">
        <f>IF(ISBLANK(INDEX('Policy Characteristics'!K:K,MATCH($C2025,'Policy Characteristics'!$C:$C,0))),"",INDEX('Policy Characteristics'!K:K,MATCH($C2025,'Policy Characteristics'!$C:$C,0)))</f>
        <v>io-model.html</v>
      </c>
      <c r="R2025" s="354" t="str">
        <f>IF(ISBLANK(INDEX('Policy Characteristics'!L:L,MATCH($C2025,'Policy Characteristics'!$C:$C,0))),"",INDEX('Policy Characteristics'!L:L,MATCH($C2025,'Policy Characteristics'!$C:$C,0)))</f>
        <v/>
      </c>
    </row>
    <row r="2026" spans="1:18" ht="19.899999999999999" customHeight="1">
      <c r="A2026" s="354" t="str">
        <f>IF(ISBLANK(INDEX('Policy Characteristics'!A:A,MATCH($C2026,'Policy Characteristics'!$C:$C,0))),"",INDEX('Policy Characteristics'!A:A,MATCH($C2026,'Policy Characteristics'!$C:$C,0)))</f>
        <v>Government Revenue Accounting</v>
      </c>
      <c r="B2026" s="366" t="str">
        <f>IF(ISBLANK(INDEX('Policy Characteristics'!B:B,MATCH($C2026,'Policy Characteristics'!$C:$C,0))),"",INDEX('Policy Characteristics'!B:B,MATCH($C2026,'Policy Characteristics'!$C:$C,0)))</f>
        <v>Distributed Solar Subsidy</v>
      </c>
      <c r="C2026" s="354" t="str">
        <f t="shared" ref="C2026:C2029" si="93">C$2025</f>
        <v>GRA for Distributed Solar Subsidy</v>
      </c>
      <c r="D2026" t="s">
        <v>1025</v>
      </c>
      <c r="F2026" t="s">
        <v>1026</v>
      </c>
      <c r="H2026" s="18">
        <v>571</v>
      </c>
      <c r="I2026" s="366" t="str">
        <f t="shared" ref="I2026:I2029" si="94">I$2025</f>
        <v>Yes</v>
      </c>
      <c r="J2026" s="368" t="str">
        <f>IF(ISBLANK(INDEX('Policy Characteristics'!D:D,MATCH($C2026,'Policy Characteristics'!$C:$C,0))),"",INDEX('Policy Characteristics'!D:D,MATCH($C2026,'Policy Characteristics'!$C:$C,0)))</f>
        <v/>
      </c>
      <c r="K2026" s="354" t="str">
        <f>IF(ISBLANK(INDEX('Policy Characteristics'!E:E,MATCH($C2026,'Policy Characteristics'!$C:$C,0))),"",INDEX('Policy Characteristics'!E:E,MATCH($C2026,'Policy Characteristics'!$C:$C,0)))</f>
        <v>GRA dist solar subsidy</v>
      </c>
      <c r="L2026" s="354">
        <f>IF(ISBLANK(INDEX('Policy Characteristics'!F:F,MATCH($C2026,'Policy Characteristics'!$C:$C,0))),"",INDEX('Policy Characteristics'!F:F,MATCH($C2026,'Policy Characteristics'!$C:$C,0)))</f>
        <v>0</v>
      </c>
      <c r="M2026" s="354">
        <f>IF(ISBLANK(INDEX('Policy Characteristics'!G:G,MATCH($C2026,'Policy Characteristics'!$C:$C,0))),"",INDEX('Policy Characteristics'!G:G,MATCH($C2026,'Policy Characteristics'!$C:$C,0)))</f>
        <v>10</v>
      </c>
      <c r="N2026" s="354">
        <f>IF(ISBLANK(INDEX('Policy Characteristics'!H:H,MATCH($C2026,'Policy Characteristics'!$C:$C,0))),"",INDEX('Policy Characteristics'!H:H,MATCH($C2026,'Policy Characteristics'!$C:$C,0)))</f>
        <v>1</v>
      </c>
      <c r="O2026" s="354" t="str">
        <f>IF(ISBLANK(INDEX('Policy Characteristics'!I:I,MATCH($C2026,'Policy Characteristics'!$C:$C,0))),"",INDEX('Policy Characteristics'!I:I,MATCH($C2026,'Policy Characteristics'!$C:$C,0)))</f>
        <v>weight</v>
      </c>
      <c r="P2026" s="354"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354" t="str">
        <f>IF(ISBLANK(INDEX('Policy Characteristics'!K:K,MATCH($C2026,'Policy Characteristics'!$C:$C,0))),"",INDEX('Policy Characteristics'!K:K,MATCH($C2026,'Policy Characteristics'!$C:$C,0)))</f>
        <v>io-model.html</v>
      </c>
      <c r="R2026" s="354" t="str">
        <f>IF(ISBLANK(INDEX('Policy Characteristics'!L:L,MATCH($C2026,'Policy Characteristics'!$C:$C,0))),"",INDEX('Policy Characteristics'!L:L,MATCH($C2026,'Policy Characteristics'!$C:$C,0)))</f>
        <v/>
      </c>
    </row>
    <row r="2027" spans="1:18" ht="19.899999999999999" customHeight="1">
      <c r="A2027" s="354" t="str">
        <f>IF(ISBLANK(INDEX('Policy Characteristics'!A:A,MATCH($C2027,'Policy Characteristics'!$C:$C,0))),"",INDEX('Policy Characteristics'!A:A,MATCH($C2027,'Policy Characteristics'!$C:$C,0)))</f>
        <v>Government Revenue Accounting</v>
      </c>
      <c r="B2027" s="366" t="str">
        <f>IF(ISBLANK(INDEX('Policy Characteristics'!B:B,MATCH($C2027,'Policy Characteristics'!$C:$C,0))),"",INDEX('Policy Characteristics'!B:B,MATCH($C2027,'Policy Characteristics'!$C:$C,0)))</f>
        <v>Distributed Solar Subsidy</v>
      </c>
      <c r="C2027" s="354" t="str">
        <f t="shared" si="93"/>
        <v>GRA for Distributed Solar Subsidy</v>
      </c>
      <c r="D2027" t="s">
        <v>1027</v>
      </c>
      <c r="F2027" t="s">
        <v>1028</v>
      </c>
      <c r="H2027" s="18">
        <v>572</v>
      </c>
      <c r="I2027" s="366" t="str">
        <f t="shared" si="94"/>
        <v>Yes</v>
      </c>
      <c r="J2027" s="368" t="str">
        <f>IF(ISBLANK(INDEX('Policy Characteristics'!D:D,MATCH($C2027,'Policy Characteristics'!$C:$C,0))),"",INDEX('Policy Characteristics'!D:D,MATCH($C2027,'Policy Characteristics'!$C:$C,0)))</f>
        <v/>
      </c>
      <c r="K2027" s="354" t="str">
        <f>IF(ISBLANK(INDEX('Policy Characteristics'!E:E,MATCH($C2027,'Policy Characteristics'!$C:$C,0))),"",INDEX('Policy Characteristics'!E:E,MATCH($C2027,'Policy Characteristics'!$C:$C,0)))</f>
        <v>GRA dist solar subsidy</v>
      </c>
      <c r="L2027" s="354">
        <f>IF(ISBLANK(INDEX('Policy Characteristics'!F:F,MATCH($C2027,'Policy Characteristics'!$C:$C,0))),"",INDEX('Policy Characteristics'!F:F,MATCH($C2027,'Policy Characteristics'!$C:$C,0)))</f>
        <v>0</v>
      </c>
      <c r="M2027" s="354">
        <f>IF(ISBLANK(INDEX('Policy Characteristics'!G:G,MATCH($C2027,'Policy Characteristics'!$C:$C,0))),"",INDEX('Policy Characteristics'!G:G,MATCH($C2027,'Policy Characteristics'!$C:$C,0)))</f>
        <v>10</v>
      </c>
      <c r="N2027" s="354">
        <f>IF(ISBLANK(INDEX('Policy Characteristics'!H:H,MATCH($C2027,'Policy Characteristics'!$C:$C,0))),"",INDEX('Policy Characteristics'!H:H,MATCH($C2027,'Policy Characteristics'!$C:$C,0)))</f>
        <v>1</v>
      </c>
      <c r="O2027" s="354" t="str">
        <f>IF(ISBLANK(INDEX('Policy Characteristics'!I:I,MATCH($C2027,'Policy Characteristics'!$C:$C,0))),"",INDEX('Policy Characteristics'!I:I,MATCH($C2027,'Policy Characteristics'!$C:$C,0)))</f>
        <v>weight</v>
      </c>
      <c r="P2027" s="354"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354" t="str">
        <f>IF(ISBLANK(INDEX('Policy Characteristics'!K:K,MATCH($C2027,'Policy Characteristics'!$C:$C,0))),"",INDEX('Policy Characteristics'!K:K,MATCH($C2027,'Policy Characteristics'!$C:$C,0)))</f>
        <v>io-model.html</v>
      </c>
      <c r="R2027" s="354" t="str">
        <f>IF(ISBLANK(INDEX('Policy Characteristics'!L:L,MATCH($C2027,'Policy Characteristics'!$C:$C,0))),"",INDEX('Policy Characteristics'!L:L,MATCH($C2027,'Policy Characteristics'!$C:$C,0)))</f>
        <v/>
      </c>
    </row>
    <row r="2028" spans="1:18" ht="19.899999999999999" customHeight="1">
      <c r="A2028" s="354" t="str">
        <f>IF(ISBLANK(INDEX('Policy Characteristics'!A:A,MATCH($C2028,'Policy Characteristics'!$C:$C,0))),"",INDEX('Policy Characteristics'!A:A,MATCH($C2028,'Policy Characteristics'!$C:$C,0)))</f>
        <v>Government Revenue Accounting</v>
      </c>
      <c r="B2028" s="366" t="str">
        <f>IF(ISBLANK(INDEX('Policy Characteristics'!B:B,MATCH($C2028,'Policy Characteristics'!$C:$C,0))),"",INDEX('Policy Characteristics'!B:B,MATCH($C2028,'Policy Characteristics'!$C:$C,0)))</f>
        <v>Distributed Solar Subsidy</v>
      </c>
      <c r="C2028" s="354" t="str">
        <f t="shared" si="93"/>
        <v>GRA for Distributed Solar Subsidy</v>
      </c>
      <c r="D2028" t="s">
        <v>1029</v>
      </c>
      <c r="F2028" t="s">
        <v>1030</v>
      </c>
      <c r="H2028" s="18">
        <v>573</v>
      </c>
      <c r="I2028" s="366" t="str">
        <f t="shared" si="94"/>
        <v>Yes</v>
      </c>
      <c r="J2028" s="368" t="str">
        <f>IF(ISBLANK(INDEX('Policy Characteristics'!D:D,MATCH($C2028,'Policy Characteristics'!$C:$C,0))),"",INDEX('Policy Characteristics'!D:D,MATCH($C2028,'Policy Characteristics'!$C:$C,0)))</f>
        <v/>
      </c>
      <c r="K2028" s="354" t="str">
        <f>IF(ISBLANK(INDEX('Policy Characteristics'!E:E,MATCH($C2028,'Policy Characteristics'!$C:$C,0))),"",INDEX('Policy Characteristics'!E:E,MATCH($C2028,'Policy Characteristics'!$C:$C,0)))</f>
        <v>GRA dist solar subsidy</v>
      </c>
      <c r="L2028" s="354">
        <f>IF(ISBLANK(INDEX('Policy Characteristics'!F:F,MATCH($C2028,'Policy Characteristics'!$C:$C,0))),"",INDEX('Policy Characteristics'!F:F,MATCH($C2028,'Policy Characteristics'!$C:$C,0)))</f>
        <v>0</v>
      </c>
      <c r="M2028" s="354">
        <f>IF(ISBLANK(INDEX('Policy Characteristics'!G:G,MATCH($C2028,'Policy Characteristics'!$C:$C,0))),"",INDEX('Policy Characteristics'!G:G,MATCH($C2028,'Policy Characteristics'!$C:$C,0)))</f>
        <v>10</v>
      </c>
      <c r="N2028" s="354">
        <f>IF(ISBLANK(INDEX('Policy Characteristics'!H:H,MATCH($C2028,'Policy Characteristics'!$C:$C,0))),"",INDEX('Policy Characteristics'!H:H,MATCH($C2028,'Policy Characteristics'!$C:$C,0)))</f>
        <v>1</v>
      </c>
      <c r="O2028" s="354" t="str">
        <f>IF(ISBLANK(INDEX('Policy Characteristics'!I:I,MATCH($C2028,'Policy Characteristics'!$C:$C,0))),"",INDEX('Policy Characteristics'!I:I,MATCH($C2028,'Policy Characteristics'!$C:$C,0)))</f>
        <v>weight</v>
      </c>
      <c r="P2028" s="354"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354" t="str">
        <f>IF(ISBLANK(INDEX('Policy Characteristics'!K:K,MATCH($C2028,'Policy Characteristics'!$C:$C,0))),"",INDEX('Policy Characteristics'!K:K,MATCH($C2028,'Policy Characteristics'!$C:$C,0)))</f>
        <v>io-model.html</v>
      </c>
      <c r="R2028" s="354" t="str">
        <f>IF(ISBLANK(INDEX('Policy Characteristics'!L:L,MATCH($C2028,'Policy Characteristics'!$C:$C,0))),"",INDEX('Policy Characteristics'!L:L,MATCH($C2028,'Policy Characteristics'!$C:$C,0)))</f>
        <v/>
      </c>
    </row>
    <row r="2029" spans="1:18" ht="19.899999999999999" customHeight="1">
      <c r="A2029" s="354" t="str">
        <f>IF(ISBLANK(INDEX('Policy Characteristics'!A:A,MATCH($C2029,'Policy Characteristics'!$C:$C,0))),"",INDEX('Policy Characteristics'!A:A,MATCH($C2029,'Policy Characteristics'!$C:$C,0)))</f>
        <v>Government Revenue Accounting</v>
      </c>
      <c r="B2029" s="366" t="str">
        <f>IF(ISBLANK(INDEX('Policy Characteristics'!B:B,MATCH($C2029,'Policy Characteristics'!$C:$C,0))),"",INDEX('Policy Characteristics'!B:B,MATCH($C2029,'Policy Characteristics'!$C:$C,0)))</f>
        <v>Distributed Solar Subsidy</v>
      </c>
      <c r="C2029" s="354" t="str">
        <f t="shared" si="93"/>
        <v>GRA for Distributed Solar Subsidy</v>
      </c>
      <c r="D2029" t="s">
        <v>1031</v>
      </c>
      <c r="F2029" t="s">
        <v>1032</v>
      </c>
      <c r="H2029" s="18">
        <v>574</v>
      </c>
      <c r="I2029" s="366" t="str">
        <f t="shared" si="94"/>
        <v>Yes</v>
      </c>
      <c r="J2029" s="368" t="str">
        <f>IF(ISBLANK(INDEX('Policy Characteristics'!D:D,MATCH($C2029,'Policy Characteristics'!$C:$C,0))),"",INDEX('Policy Characteristics'!D:D,MATCH($C2029,'Policy Characteristics'!$C:$C,0)))</f>
        <v/>
      </c>
      <c r="K2029" s="354" t="str">
        <f>IF(ISBLANK(INDEX('Policy Characteristics'!E:E,MATCH($C2029,'Policy Characteristics'!$C:$C,0))),"",INDEX('Policy Characteristics'!E:E,MATCH($C2029,'Policy Characteristics'!$C:$C,0)))</f>
        <v>GRA dist solar subsidy</v>
      </c>
      <c r="L2029" s="354">
        <f>IF(ISBLANK(INDEX('Policy Characteristics'!F:F,MATCH($C2029,'Policy Characteristics'!$C:$C,0))),"",INDEX('Policy Characteristics'!F:F,MATCH($C2029,'Policy Characteristics'!$C:$C,0)))</f>
        <v>0</v>
      </c>
      <c r="M2029" s="354">
        <f>IF(ISBLANK(INDEX('Policy Characteristics'!G:G,MATCH($C2029,'Policy Characteristics'!$C:$C,0))),"",INDEX('Policy Characteristics'!G:G,MATCH($C2029,'Policy Characteristics'!$C:$C,0)))</f>
        <v>10</v>
      </c>
      <c r="N2029" s="354">
        <f>IF(ISBLANK(INDEX('Policy Characteristics'!H:H,MATCH($C2029,'Policy Characteristics'!$C:$C,0))),"",INDEX('Policy Characteristics'!H:H,MATCH($C2029,'Policy Characteristics'!$C:$C,0)))</f>
        <v>1</v>
      </c>
      <c r="O2029" s="354" t="str">
        <f>IF(ISBLANK(INDEX('Policy Characteristics'!I:I,MATCH($C2029,'Policy Characteristics'!$C:$C,0))),"",INDEX('Policy Characteristics'!I:I,MATCH($C2029,'Policy Characteristics'!$C:$C,0)))</f>
        <v>weight</v>
      </c>
      <c r="P2029" s="354"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354" t="str">
        <f>IF(ISBLANK(INDEX('Policy Characteristics'!K:K,MATCH($C2029,'Policy Characteristics'!$C:$C,0))),"",INDEX('Policy Characteristics'!K:K,MATCH($C2029,'Policy Characteristics'!$C:$C,0)))</f>
        <v>io-model.html</v>
      </c>
      <c r="R2029" s="354" t="str">
        <f>IF(ISBLANK(INDEX('Policy Characteristics'!L:L,MATCH($C2029,'Policy Characteristics'!$C:$C,0))),"",INDEX('Policy Characteristics'!L:L,MATCH($C2029,'Policy Characteristics'!$C:$C,0)))</f>
        <v/>
      </c>
    </row>
    <row r="2030" spans="1:18" ht="19.899999999999999" customHeight="1">
      <c r="A2030" s="354" t="str">
        <f>IF(ISBLANK(INDEX('Policy Characteristics'!A:A,MATCH($C2030,'Policy Characteristics'!$C:$C,0))),"",INDEX('Policy Characteristics'!A:A,MATCH($C2030,'Policy Characteristics'!$C:$C,0)))</f>
        <v>Government Revenue Accounting</v>
      </c>
      <c r="B2030" s="366" t="str">
        <f>IF(ISBLANK(INDEX('Policy Characteristics'!B:B,MATCH($C2030,'Policy Characteristics'!$C:$C,0))),"",INDEX('Policy Characteristics'!B:B,MATCH($C2030,'Policy Characteristics'!$C:$C,0)))</f>
        <v>Fuel Subsidy</v>
      </c>
      <c r="C2030" t="s">
        <v>641</v>
      </c>
      <c r="D2030" t="s">
        <v>1023</v>
      </c>
      <c r="F2030" t="s">
        <v>1024</v>
      </c>
      <c r="H2030" s="18">
        <v>575</v>
      </c>
      <c r="I2030" s="378" t="s">
        <v>670</v>
      </c>
      <c r="J2030" s="368" t="str">
        <f>IF(ISBLANK(INDEX('Policy Characteristics'!D:D,MATCH($C2030,'Policy Characteristics'!$C:$C,0))),"",INDEX('Policy Characteristics'!D:D,MATCH($C2030,'Policy Characteristics'!$C:$C,0)))</f>
        <v/>
      </c>
      <c r="K2030" s="354" t="str">
        <f>IF(ISBLANK(INDEX('Policy Characteristics'!E:E,MATCH($C2030,'Policy Characteristics'!$C:$C,0))),"",INDEX('Policy Characteristics'!E:E,MATCH($C2030,'Policy Characteristics'!$C:$C,0)))</f>
        <v>GRA fuel subsidy</v>
      </c>
      <c r="L2030" s="354">
        <f>IF(ISBLANK(INDEX('Policy Characteristics'!F:F,MATCH($C2030,'Policy Characteristics'!$C:$C,0))),"",INDEX('Policy Characteristics'!F:F,MATCH($C2030,'Policy Characteristics'!$C:$C,0)))</f>
        <v>0</v>
      </c>
      <c r="M2030" s="354">
        <f>IF(ISBLANK(INDEX('Policy Characteristics'!G:G,MATCH($C2030,'Policy Characteristics'!$C:$C,0))),"",INDEX('Policy Characteristics'!G:G,MATCH($C2030,'Policy Characteristics'!$C:$C,0)))</f>
        <v>10</v>
      </c>
      <c r="N2030" s="354">
        <f>IF(ISBLANK(INDEX('Policy Characteristics'!H:H,MATCH($C2030,'Policy Characteristics'!$C:$C,0))),"",INDEX('Policy Characteristics'!H:H,MATCH($C2030,'Policy Characteristics'!$C:$C,0)))</f>
        <v>1</v>
      </c>
      <c r="O2030" s="354" t="str">
        <f>IF(ISBLANK(INDEX('Policy Characteristics'!I:I,MATCH($C2030,'Policy Characteristics'!$C:$C,0))),"",INDEX('Policy Characteristics'!I:I,MATCH($C2030,'Policy Characteristics'!$C:$C,0)))</f>
        <v>weight</v>
      </c>
      <c r="P2030" s="354"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354" t="str">
        <f>IF(ISBLANK(INDEX('Policy Characteristics'!K:K,MATCH($C2030,'Policy Characteristics'!$C:$C,0))),"",INDEX('Policy Characteristics'!K:K,MATCH($C2030,'Policy Characteristics'!$C:$C,0)))</f>
        <v>io-model.html</v>
      </c>
      <c r="R2030" s="354" t="str">
        <f>IF(ISBLANK(INDEX('Policy Characteristics'!L:L,MATCH($C2030,'Policy Characteristics'!$C:$C,0))),"",INDEX('Policy Characteristics'!L:L,MATCH($C2030,'Policy Characteristics'!$C:$C,0)))</f>
        <v/>
      </c>
    </row>
    <row r="2031" spans="1:18" ht="19.899999999999999" customHeight="1">
      <c r="A2031" s="354" t="str">
        <f>IF(ISBLANK(INDEX('Policy Characteristics'!A:A,MATCH($C2031,'Policy Characteristics'!$C:$C,0))),"",INDEX('Policy Characteristics'!A:A,MATCH($C2031,'Policy Characteristics'!$C:$C,0)))</f>
        <v>Government Revenue Accounting</v>
      </c>
      <c r="B2031" s="366" t="str">
        <f>IF(ISBLANK(INDEX('Policy Characteristics'!B:B,MATCH($C2031,'Policy Characteristics'!$C:$C,0))),"",INDEX('Policy Characteristics'!B:B,MATCH($C2031,'Policy Characteristics'!$C:$C,0)))</f>
        <v>Fuel Subsidy</v>
      </c>
      <c r="C2031" s="354" t="str">
        <f t="shared" ref="C2031:C2034" si="95">C$2030</f>
        <v>GRA for Fuel Subsidies</v>
      </c>
      <c r="D2031" t="s">
        <v>1025</v>
      </c>
      <c r="F2031" t="s">
        <v>1026</v>
      </c>
      <c r="H2031" s="18">
        <v>576</v>
      </c>
      <c r="I2031" s="366" t="str">
        <f t="shared" ref="I2031:I2039" si="96">I$2030</f>
        <v>Yes</v>
      </c>
      <c r="J2031" s="368" t="str">
        <f>IF(ISBLANK(INDEX('Policy Characteristics'!D:D,MATCH($C2031,'Policy Characteristics'!$C:$C,0))),"",INDEX('Policy Characteristics'!D:D,MATCH($C2031,'Policy Characteristics'!$C:$C,0)))</f>
        <v/>
      </c>
      <c r="K2031" s="354" t="str">
        <f>IF(ISBLANK(INDEX('Policy Characteristics'!E:E,MATCH($C2031,'Policy Characteristics'!$C:$C,0))),"",INDEX('Policy Characteristics'!E:E,MATCH($C2031,'Policy Characteristics'!$C:$C,0)))</f>
        <v>GRA fuel subsidy</v>
      </c>
      <c r="L2031" s="354">
        <f>IF(ISBLANK(INDEX('Policy Characteristics'!F:F,MATCH($C2031,'Policy Characteristics'!$C:$C,0))),"",INDEX('Policy Characteristics'!F:F,MATCH($C2031,'Policy Characteristics'!$C:$C,0)))</f>
        <v>0</v>
      </c>
      <c r="M2031" s="354">
        <f>IF(ISBLANK(INDEX('Policy Characteristics'!G:G,MATCH($C2031,'Policy Characteristics'!$C:$C,0))),"",INDEX('Policy Characteristics'!G:G,MATCH($C2031,'Policy Characteristics'!$C:$C,0)))</f>
        <v>10</v>
      </c>
      <c r="N2031" s="354">
        <f>IF(ISBLANK(INDEX('Policy Characteristics'!H:H,MATCH($C2031,'Policy Characteristics'!$C:$C,0))),"",INDEX('Policy Characteristics'!H:H,MATCH($C2031,'Policy Characteristics'!$C:$C,0)))</f>
        <v>1</v>
      </c>
      <c r="O2031" s="354" t="str">
        <f>IF(ISBLANK(INDEX('Policy Characteristics'!I:I,MATCH($C2031,'Policy Characteristics'!$C:$C,0))),"",INDEX('Policy Characteristics'!I:I,MATCH($C2031,'Policy Characteristics'!$C:$C,0)))</f>
        <v>weight</v>
      </c>
      <c r="P2031" s="354"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354" t="str">
        <f>IF(ISBLANK(INDEX('Policy Characteristics'!K:K,MATCH($C2031,'Policy Characteristics'!$C:$C,0))),"",INDEX('Policy Characteristics'!K:K,MATCH($C2031,'Policy Characteristics'!$C:$C,0)))</f>
        <v>io-model.html</v>
      </c>
      <c r="R2031" s="354" t="str">
        <f>IF(ISBLANK(INDEX('Policy Characteristics'!L:L,MATCH($C2031,'Policy Characteristics'!$C:$C,0))),"",INDEX('Policy Characteristics'!L:L,MATCH($C2031,'Policy Characteristics'!$C:$C,0)))</f>
        <v/>
      </c>
    </row>
    <row r="2032" spans="1:18" ht="19.899999999999999" customHeight="1">
      <c r="A2032" s="354" t="str">
        <f>IF(ISBLANK(INDEX('Policy Characteristics'!A:A,MATCH($C2032,'Policy Characteristics'!$C:$C,0))),"",INDEX('Policy Characteristics'!A:A,MATCH($C2032,'Policy Characteristics'!$C:$C,0)))</f>
        <v>Government Revenue Accounting</v>
      </c>
      <c r="B2032" s="366" t="str">
        <f>IF(ISBLANK(INDEX('Policy Characteristics'!B:B,MATCH($C2032,'Policy Characteristics'!$C:$C,0))),"",INDEX('Policy Characteristics'!B:B,MATCH($C2032,'Policy Characteristics'!$C:$C,0)))</f>
        <v>Fuel Subsidy</v>
      </c>
      <c r="C2032" s="354" t="str">
        <f t="shared" si="95"/>
        <v>GRA for Fuel Subsidies</v>
      </c>
      <c r="D2032" t="s">
        <v>1027</v>
      </c>
      <c r="F2032" t="s">
        <v>1028</v>
      </c>
      <c r="H2032" s="18">
        <v>577</v>
      </c>
      <c r="I2032" s="366" t="str">
        <f t="shared" si="96"/>
        <v>Yes</v>
      </c>
      <c r="J2032" s="368" t="str">
        <f>IF(ISBLANK(INDEX('Policy Characteristics'!D:D,MATCH($C2032,'Policy Characteristics'!$C:$C,0))),"",INDEX('Policy Characteristics'!D:D,MATCH($C2032,'Policy Characteristics'!$C:$C,0)))</f>
        <v/>
      </c>
      <c r="K2032" s="354" t="str">
        <f>IF(ISBLANK(INDEX('Policy Characteristics'!E:E,MATCH($C2032,'Policy Characteristics'!$C:$C,0))),"",INDEX('Policy Characteristics'!E:E,MATCH($C2032,'Policy Characteristics'!$C:$C,0)))</f>
        <v>GRA fuel subsidy</v>
      </c>
      <c r="L2032" s="354">
        <f>IF(ISBLANK(INDEX('Policy Characteristics'!F:F,MATCH($C2032,'Policy Characteristics'!$C:$C,0))),"",INDEX('Policy Characteristics'!F:F,MATCH($C2032,'Policy Characteristics'!$C:$C,0)))</f>
        <v>0</v>
      </c>
      <c r="M2032" s="354">
        <f>IF(ISBLANK(INDEX('Policy Characteristics'!G:G,MATCH($C2032,'Policy Characteristics'!$C:$C,0))),"",INDEX('Policy Characteristics'!G:G,MATCH($C2032,'Policy Characteristics'!$C:$C,0)))</f>
        <v>10</v>
      </c>
      <c r="N2032" s="354">
        <f>IF(ISBLANK(INDEX('Policy Characteristics'!H:H,MATCH($C2032,'Policy Characteristics'!$C:$C,0))),"",INDEX('Policy Characteristics'!H:H,MATCH($C2032,'Policy Characteristics'!$C:$C,0)))</f>
        <v>1</v>
      </c>
      <c r="O2032" s="354" t="str">
        <f>IF(ISBLANK(INDEX('Policy Characteristics'!I:I,MATCH($C2032,'Policy Characteristics'!$C:$C,0))),"",INDEX('Policy Characteristics'!I:I,MATCH($C2032,'Policy Characteristics'!$C:$C,0)))</f>
        <v>weight</v>
      </c>
      <c r="P2032" s="354"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354" t="str">
        <f>IF(ISBLANK(INDEX('Policy Characteristics'!K:K,MATCH($C2032,'Policy Characteristics'!$C:$C,0))),"",INDEX('Policy Characteristics'!K:K,MATCH($C2032,'Policy Characteristics'!$C:$C,0)))</f>
        <v>io-model.html</v>
      </c>
      <c r="R2032" s="354" t="str">
        <f>IF(ISBLANK(INDEX('Policy Characteristics'!L:L,MATCH($C2032,'Policy Characteristics'!$C:$C,0))),"",INDEX('Policy Characteristics'!L:L,MATCH($C2032,'Policy Characteristics'!$C:$C,0)))</f>
        <v/>
      </c>
    </row>
    <row r="2033" spans="1:18" ht="19.899999999999999" customHeight="1">
      <c r="A2033" s="354" t="str">
        <f>IF(ISBLANK(INDEX('Policy Characteristics'!A:A,MATCH($C2033,'Policy Characteristics'!$C:$C,0))),"",INDEX('Policy Characteristics'!A:A,MATCH($C2033,'Policy Characteristics'!$C:$C,0)))</f>
        <v>Government Revenue Accounting</v>
      </c>
      <c r="B2033" s="366" t="str">
        <f>IF(ISBLANK(INDEX('Policy Characteristics'!B:B,MATCH($C2033,'Policy Characteristics'!$C:$C,0))),"",INDEX('Policy Characteristics'!B:B,MATCH($C2033,'Policy Characteristics'!$C:$C,0)))</f>
        <v>Fuel Subsidy</v>
      </c>
      <c r="C2033" s="354" t="str">
        <f t="shared" si="95"/>
        <v>GRA for Fuel Subsidies</v>
      </c>
      <c r="D2033" t="s">
        <v>1029</v>
      </c>
      <c r="F2033" t="s">
        <v>1030</v>
      </c>
      <c r="H2033" s="18">
        <v>578</v>
      </c>
      <c r="I2033" s="366" t="str">
        <f t="shared" si="96"/>
        <v>Yes</v>
      </c>
      <c r="J2033" s="368" t="str">
        <f>IF(ISBLANK(INDEX('Policy Characteristics'!D:D,MATCH($C2033,'Policy Characteristics'!$C:$C,0))),"",INDEX('Policy Characteristics'!D:D,MATCH($C2033,'Policy Characteristics'!$C:$C,0)))</f>
        <v/>
      </c>
      <c r="K2033" s="354" t="str">
        <f>IF(ISBLANK(INDEX('Policy Characteristics'!E:E,MATCH($C2033,'Policy Characteristics'!$C:$C,0))),"",INDEX('Policy Characteristics'!E:E,MATCH($C2033,'Policy Characteristics'!$C:$C,0)))</f>
        <v>GRA fuel subsidy</v>
      </c>
      <c r="L2033" s="354">
        <f>IF(ISBLANK(INDEX('Policy Characteristics'!F:F,MATCH($C2033,'Policy Characteristics'!$C:$C,0))),"",INDEX('Policy Characteristics'!F:F,MATCH($C2033,'Policy Characteristics'!$C:$C,0)))</f>
        <v>0</v>
      </c>
      <c r="M2033" s="354">
        <f>IF(ISBLANK(INDEX('Policy Characteristics'!G:G,MATCH($C2033,'Policy Characteristics'!$C:$C,0))),"",INDEX('Policy Characteristics'!G:G,MATCH($C2033,'Policy Characteristics'!$C:$C,0)))</f>
        <v>10</v>
      </c>
      <c r="N2033" s="354">
        <f>IF(ISBLANK(INDEX('Policy Characteristics'!H:H,MATCH($C2033,'Policy Characteristics'!$C:$C,0))),"",INDEX('Policy Characteristics'!H:H,MATCH($C2033,'Policy Characteristics'!$C:$C,0)))</f>
        <v>1</v>
      </c>
      <c r="O2033" s="354" t="str">
        <f>IF(ISBLANK(INDEX('Policy Characteristics'!I:I,MATCH($C2033,'Policy Characteristics'!$C:$C,0))),"",INDEX('Policy Characteristics'!I:I,MATCH($C2033,'Policy Characteristics'!$C:$C,0)))</f>
        <v>weight</v>
      </c>
      <c r="P2033" s="354"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354" t="str">
        <f>IF(ISBLANK(INDEX('Policy Characteristics'!K:K,MATCH($C2033,'Policy Characteristics'!$C:$C,0))),"",INDEX('Policy Characteristics'!K:K,MATCH($C2033,'Policy Characteristics'!$C:$C,0)))</f>
        <v>io-model.html</v>
      </c>
      <c r="R2033" s="354" t="str">
        <f>IF(ISBLANK(INDEX('Policy Characteristics'!L:L,MATCH($C2033,'Policy Characteristics'!$C:$C,0))),"",INDEX('Policy Characteristics'!L:L,MATCH($C2033,'Policy Characteristics'!$C:$C,0)))</f>
        <v/>
      </c>
    </row>
    <row r="2034" spans="1:18" ht="19.899999999999999" customHeight="1">
      <c r="A2034" s="354" t="str">
        <f>IF(ISBLANK(INDEX('Policy Characteristics'!A:A,MATCH($C2034,'Policy Characteristics'!$C:$C,0))),"",INDEX('Policy Characteristics'!A:A,MATCH($C2034,'Policy Characteristics'!$C:$C,0)))</f>
        <v>Government Revenue Accounting</v>
      </c>
      <c r="B2034" s="366" t="str">
        <f>IF(ISBLANK(INDEX('Policy Characteristics'!B:B,MATCH($C2034,'Policy Characteristics'!$C:$C,0))),"",INDEX('Policy Characteristics'!B:B,MATCH($C2034,'Policy Characteristics'!$C:$C,0)))</f>
        <v>Fuel Subsidy</v>
      </c>
      <c r="C2034" s="354" t="str">
        <f t="shared" si="95"/>
        <v>GRA for Fuel Subsidies</v>
      </c>
      <c r="D2034" t="s">
        <v>1031</v>
      </c>
      <c r="F2034" t="s">
        <v>1032</v>
      </c>
      <c r="H2034" s="18">
        <v>579</v>
      </c>
      <c r="I2034" s="366" t="str">
        <f t="shared" si="96"/>
        <v>Yes</v>
      </c>
      <c r="J2034" s="368" t="str">
        <f>IF(ISBLANK(INDEX('Policy Characteristics'!D:D,MATCH($C2034,'Policy Characteristics'!$C:$C,0))),"",INDEX('Policy Characteristics'!D:D,MATCH($C2034,'Policy Characteristics'!$C:$C,0)))</f>
        <v/>
      </c>
      <c r="K2034" s="354" t="str">
        <f>IF(ISBLANK(INDEX('Policy Characteristics'!E:E,MATCH($C2034,'Policy Characteristics'!$C:$C,0))),"",INDEX('Policy Characteristics'!E:E,MATCH($C2034,'Policy Characteristics'!$C:$C,0)))</f>
        <v>GRA fuel subsidy</v>
      </c>
      <c r="L2034" s="354">
        <f>IF(ISBLANK(INDEX('Policy Characteristics'!F:F,MATCH($C2034,'Policy Characteristics'!$C:$C,0))),"",INDEX('Policy Characteristics'!F:F,MATCH($C2034,'Policy Characteristics'!$C:$C,0)))</f>
        <v>0</v>
      </c>
      <c r="M2034" s="354">
        <f>IF(ISBLANK(INDEX('Policy Characteristics'!G:G,MATCH($C2034,'Policy Characteristics'!$C:$C,0))),"",INDEX('Policy Characteristics'!G:G,MATCH($C2034,'Policy Characteristics'!$C:$C,0)))</f>
        <v>10</v>
      </c>
      <c r="N2034" s="354">
        <f>IF(ISBLANK(INDEX('Policy Characteristics'!H:H,MATCH($C2034,'Policy Characteristics'!$C:$C,0))),"",INDEX('Policy Characteristics'!H:H,MATCH($C2034,'Policy Characteristics'!$C:$C,0)))</f>
        <v>1</v>
      </c>
      <c r="O2034" s="354" t="str">
        <f>IF(ISBLANK(INDEX('Policy Characteristics'!I:I,MATCH($C2034,'Policy Characteristics'!$C:$C,0))),"",INDEX('Policy Characteristics'!I:I,MATCH($C2034,'Policy Characteristics'!$C:$C,0)))</f>
        <v>weight</v>
      </c>
      <c r="P2034" s="354"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354" t="str">
        <f>IF(ISBLANK(INDEX('Policy Characteristics'!K:K,MATCH($C2034,'Policy Characteristics'!$C:$C,0))),"",INDEX('Policy Characteristics'!K:K,MATCH($C2034,'Policy Characteristics'!$C:$C,0)))</f>
        <v>io-model.html</v>
      </c>
      <c r="R2034" s="354" t="str">
        <f>IF(ISBLANK(INDEX('Policy Characteristics'!L:L,MATCH($C2034,'Policy Characteristics'!$C:$C,0))),"",INDEX('Policy Characteristics'!L:L,MATCH($C2034,'Policy Characteristics'!$C:$C,0)))</f>
        <v/>
      </c>
    </row>
    <row r="2035" spans="1:18" ht="19.899999999999999" customHeight="1">
      <c r="A2035" s="354" t="str">
        <f>IF(ISBLANK(INDEX('Policy Characteristics'!A:A,MATCH($C2035,'Policy Characteristics'!$C:$C,0))),"",INDEX('Policy Characteristics'!A:A,MATCH($C2035,'Policy Characteristics'!$C:$C,0)))</f>
        <v>Government Revenue Accounting</v>
      </c>
      <c r="B2035" s="366" t="str">
        <f>IF(ISBLANK(INDEX('Policy Characteristics'!B:B,MATCH($C2035,'Policy Characteristics'!$C:$C,0))),"",INDEX('Policy Characteristics'!B:B,MATCH($C2035,'Policy Characteristics'!$C:$C,0)))</f>
        <v>CCS Subsidy</v>
      </c>
      <c r="C2035" t="s">
        <v>644</v>
      </c>
      <c r="D2035" t="s">
        <v>1023</v>
      </c>
      <c r="F2035" t="s">
        <v>1024</v>
      </c>
      <c r="H2035" s="18">
        <v>2252</v>
      </c>
      <c r="I2035" s="378" t="s">
        <v>670</v>
      </c>
      <c r="J2035" s="368" t="str">
        <f>IF(ISBLANK(INDEX('Policy Characteristics'!D:D,MATCH($C2035,'Policy Characteristics'!$C:$C,0))),"",INDEX('Policy Characteristics'!D:D,MATCH($C2035,'Policy Characteristics'!$C:$C,0)))</f>
        <v/>
      </c>
      <c r="K2035" s="354" t="str">
        <f>IF(ISBLANK(INDEX('Policy Characteristics'!E:E,MATCH($C2035,'Policy Characteristics'!$C:$C,0))),"",INDEX('Policy Characteristics'!E:E,MATCH($C2035,'Policy Characteristics'!$C:$C,0)))</f>
        <v>GRA CCS subsidy</v>
      </c>
      <c r="L2035" s="354">
        <f>IF(ISBLANK(INDEX('Policy Characteristics'!F:F,MATCH($C2035,'Policy Characteristics'!$C:$C,0))),"",INDEX('Policy Characteristics'!F:F,MATCH($C2035,'Policy Characteristics'!$C:$C,0)))</f>
        <v>0</v>
      </c>
      <c r="M2035" s="354">
        <f>IF(ISBLANK(INDEX('Policy Characteristics'!G:G,MATCH($C2035,'Policy Characteristics'!$C:$C,0))),"",INDEX('Policy Characteristics'!G:G,MATCH($C2035,'Policy Characteristics'!$C:$C,0)))</f>
        <v>10</v>
      </c>
      <c r="N2035" s="354">
        <f>IF(ISBLANK(INDEX('Policy Characteristics'!H:H,MATCH($C2035,'Policy Characteristics'!$C:$C,0))),"",INDEX('Policy Characteristics'!H:H,MATCH($C2035,'Policy Characteristics'!$C:$C,0)))</f>
        <v>1</v>
      </c>
      <c r="O2035" s="354" t="str">
        <f>IF(ISBLANK(INDEX('Policy Characteristics'!I:I,MATCH($C2035,'Policy Characteristics'!$C:$C,0))),"",INDEX('Policy Characteristics'!I:I,MATCH($C2035,'Policy Characteristics'!$C:$C,0)))</f>
        <v>weight</v>
      </c>
      <c r="P2035" s="354"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354" t="str">
        <f>IF(ISBLANK(INDEX('Policy Characteristics'!K:K,MATCH($C2035,'Policy Characteristics'!$C:$C,0))),"",INDEX('Policy Characteristics'!K:K,MATCH($C2035,'Policy Characteristics'!$C:$C,0)))</f>
        <v>io-model.html</v>
      </c>
      <c r="R2035" s="354" t="str">
        <f>IF(ISBLANK(INDEX('Policy Characteristics'!L:L,MATCH($C2035,'Policy Characteristics'!$C:$C,0))),"",INDEX('Policy Characteristics'!L:L,MATCH($C2035,'Policy Characteristics'!$C:$C,0)))</f>
        <v/>
      </c>
    </row>
    <row r="2036" spans="1:18" ht="19.899999999999999" customHeight="1">
      <c r="A2036" s="354" t="str">
        <f>IF(ISBLANK(INDEX('Policy Characteristics'!A:A,MATCH($C2036,'Policy Characteristics'!$C:$C,0))),"",INDEX('Policy Characteristics'!A:A,MATCH($C2036,'Policy Characteristics'!$C:$C,0)))</f>
        <v>Government Revenue Accounting</v>
      </c>
      <c r="B2036" s="366" t="str">
        <f>IF(ISBLANK(INDEX('Policy Characteristics'!B:B,MATCH($C2036,'Policy Characteristics'!$C:$C,0))),"",INDEX('Policy Characteristics'!B:B,MATCH($C2036,'Policy Characteristics'!$C:$C,0)))</f>
        <v>CCS Subsidy</v>
      </c>
      <c r="C2036" s="354" t="str">
        <f>C$2035</f>
        <v>GRA for CCS Subsidies</v>
      </c>
      <c r="D2036" t="s">
        <v>1025</v>
      </c>
      <c r="F2036" t="s">
        <v>1026</v>
      </c>
      <c r="H2036" s="18">
        <v>2253</v>
      </c>
      <c r="I2036" s="366" t="str">
        <f t="shared" si="96"/>
        <v>Yes</v>
      </c>
      <c r="J2036" s="368" t="str">
        <f>IF(ISBLANK(INDEX('Policy Characteristics'!D:D,MATCH($C2036,'Policy Characteristics'!$C:$C,0))),"",INDEX('Policy Characteristics'!D:D,MATCH($C2036,'Policy Characteristics'!$C:$C,0)))</f>
        <v/>
      </c>
      <c r="K2036" s="354" t="str">
        <f>IF(ISBLANK(INDEX('Policy Characteristics'!E:E,MATCH($C2036,'Policy Characteristics'!$C:$C,0))),"",INDEX('Policy Characteristics'!E:E,MATCH($C2036,'Policy Characteristics'!$C:$C,0)))</f>
        <v>GRA CCS subsidy</v>
      </c>
      <c r="L2036" s="354">
        <f>IF(ISBLANK(INDEX('Policy Characteristics'!F:F,MATCH($C2036,'Policy Characteristics'!$C:$C,0))),"",INDEX('Policy Characteristics'!F:F,MATCH($C2036,'Policy Characteristics'!$C:$C,0)))</f>
        <v>0</v>
      </c>
      <c r="M2036" s="354">
        <f>IF(ISBLANK(INDEX('Policy Characteristics'!G:G,MATCH($C2036,'Policy Characteristics'!$C:$C,0))),"",INDEX('Policy Characteristics'!G:G,MATCH($C2036,'Policy Characteristics'!$C:$C,0)))</f>
        <v>10</v>
      </c>
      <c r="N2036" s="354">
        <f>IF(ISBLANK(INDEX('Policy Characteristics'!H:H,MATCH($C2036,'Policy Characteristics'!$C:$C,0))),"",INDEX('Policy Characteristics'!H:H,MATCH($C2036,'Policy Characteristics'!$C:$C,0)))</f>
        <v>1</v>
      </c>
      <c r="O2036" s="354" t="str">
        <f>IF(ISBLANK(INDEX('Policy Characteristics'!I:I,MATCH($C2036,'Policy Characteristics'!$C:$C,0))),"",INDEX('Policy Characteristics'!I:I,MATCH($C2036,'Policy Characteristics'!$C:$C,0)))</f>
        <v>weight</v>
      </c>
      <c r="P2036" s="354"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354" t="str">
        <f>IF(ISBLANK(INDEX('Policy Characteristics'!K:K,MATCH($C2036,'Policy Characteristics'!$C:$C,0))),"",INDEX('Policy Characteristics'!K:K,MATCH($C2036,'Policy Characteristics'!$C:$C,0)))</f>
        <v>io-model.html</v>
      </c>
      <c r="R2036" s="354" t="str">
        <f>IF(ISBLANK(INDEX('Policy Characteristics'!L:L,MATCH($C2036,'Policy Characteristics'!$C:$C,0))),"",INDEX('Policy Characteristics'!L:L,MATCH($C2036,'Policy Characteristics'!$C:$C,0)))</f>
        <v/>
      </c>
    </row>
    <row r="2037" spans="1:18" ht="19.899999999999999" customHeight="1">
      <c r="A2037" s="354" t="str">
        <f>IF(ISBLANK(INDEX('Policy Characteristics'!A:A,MATCH($C2037,'Policy Characteristics'!$C:$C,0))),"",INDEX('Policy Characteristics'!A:A,MATCH($C2037,'Policy Characteristics'!$C:$C,0)))</f>
        <v>Government Revenue Accounting</v>
      </c>
      <c r="B2037" s="366" t="str">
        <f>IF(ISBLANK(INDEX('Policy Characteristics'!B:B,MATCH($C2037,'Policy Characteristics'!$C:$C,0))),"",INDEX('Policy Characteristics'!B:B,MATCH($C2037,'Policy Characteristics'!$C:$C,0)))</f>
        <v>CCS Subsidy</v>
      </c>
      <c r="C2037" s="354" t="str">
        <f t="shared" ref="C2037:C2039" si="97">C$2035</f>
        <v>GRA for CCS Subsidies</v>
      </c>
      <c r="D2037" t="s">
        <v>1027</v>
      </c>
      <c r="F2037" t="s">
        <v>1028</v>
      </c>
      <c r="H2037" s="18">
        <v>2254</v>
      </c>
      <c r="I2037" s="366" t="str">
        <f t="shared" si="96"/>
        <v>Yes</v>
      </c>
      <c r="J2037" s="368" t="str">
        <f>IF(ISBLANK(INDEX('Policy Characteristics'!D:D,MATCH($C2037,'Policy Characteristics'!$C:$C,0))),"",INDEX('Policy Characteristics'!D:D,MATCH($C2037,'Policy Characteristics'!$C:$C,0)))</f>
        <v/>
      </c>
      <c r="K2037" s="354" t="str">
        <f>IF(ISBLANK(INDEX('Policy Characteristics'!E:E,MATCH($C2037,'Policy Characteristics'!$C:$C,0))),"",INDEX('Policy Characteristics'!E:E,MATCH($C2037,'Policy Characteristics'!$C:$C,0)))</f>
        <v>GRA CCS subsidy</v>
      </c>
      <c r="L2037" s="354">
        <f>IF(ISBLANK(INDEX('Policy Characteristics'!F:F,MATCH($C2037,'Policy Characteristics'!$C:$C,0))),"",INDEX('Policy Characteristics'!F:F,MATCH($C2037,'Policy Characteristics'!$C:$C,0)))</f>
        <v>0</v>
      </c>
      <c r="M2037" s="354">
        <f>IF(ISBLANK(INDEX('Policy Characteristics'!G:G,MATCH($C2037,'Policy Characteristics'!$C:$C,0))),"",INDEX('Policy Characteristics'!G:G,MATCH($C2037,'Policy Characteristics'!$C:$C,0)))</f>
        <v>10</v>
      </c>
      <c r="N2037" s="354">
        <f>IF(ISBLANK(INDEX('Policy Characteristics'!H:H,MATCH($C2037,'Policy Characteristics'!$C:$C,0))),"",INDEX('Policy Characteristics'!H:H,MATCH($C2037,'Policy Characteristics'!$C:$C,0)))</f>
        <v>1</v>
      </c>
      <c r="O2037" s="354" t="str">
        <f>IF(ISBLANK(INDEX('Policy Characteristics'!I:I,MATCH($C2037,'Policy Characteristics'!$C:$C,0))),"",INDEX('Policy Characteristics'!I:I,MATCH($C2037,'Policy Characteristics'!$C:$C,0)))</f>
        <v>weight</v>
      </c>
      <c r="P2037" s="354"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354" t="str">
        <f>IF(ISBLANK(INDEX('Policy Characteristics'!K:K,MATCH($C2037,'Policy Characteristics'!$C:$C,0))),"",INDEX('Policy Characteristics'!K:K,MATCH($C2037,'Policy Characteristics'!$C:$C,0)))</f>
        <v>io-model.html</v>
      </c>
      <c r="R2037" s="354" t="str">
        <f>IF(ISBLANK(INDEX('Policy Characteristics'!L:L,MATCH($C2037,'Policy Characteristics'!$C:$C,0))),"",INDEX('Policy Characteristics'!L:L,MATCH($C2037,'Policy Characteristics'!$C:$C,0)))</f>
        <v/>
      </c>
    </row>
    <row r="2038" spans="1:18" ht="19.899999999999999" customHeight="1">
      <c r="A2038" s="354" t="str">
        <f>IF(ISBLANK(INDEX('Policy Characteristics'!A:A,MATCH($C2038,'Policy Characteristics'!$C:$C,0))),"",INDEX('Policy Characteristics'!A:A,MATCH($C2038,'Policy Characteristics'!$C:$C,0)))</f>
        <v>Government Revenue Accounting</v>
      </c>
      <c r="B2038" s="366" t="str">
        <f>IF(ISBLANK(INDEX('Policy Characteristics'!B:B,MATCH($C2038,'Policy Characteristics'!$C:$C,0))),"",INDEX('Policy Characteristics'!B:B,MATCH($C2038,'Policy Characteristics'!$C:$C,0)))</f>
        <v>CCS Subsidy</v>
      </c>
      <c r="C2038" s="354" t="str">
        <f t="shared" si="97"/>
        <v>GRA for CCS Subsidies</v>
      </c>
      <c r="D2038" t="s">
        <v>1029</v>
      </c>
      <c r="F2038" t="s">
        <v>1030</v>
      </c>
      <c r="H2038" s="18">
        <v>2255</v>
      </c>
      <c r="I2038" s="366" t="str">
        <f t="shared" si="96"/>
        <v>Yes</v>
      </c>
      <c r="J2038" s="368" t="str">
        <f>IF(ISBLANK(INDEX('Policy Characteristics'!D:D,MATCH($C2038,'Policy Characteristics'!$C:$C,0))),"",INDEX('Policy Characteristics'!D:D,MATCH($C2038,'Policy Characteristics'!$C:$C,0)))</f>
        <v/>
      </c>
      <c r="K2038" s="354" t="str">
        <f>IF(ISBLANK(INDEX('Policy Characteristics'!E:E,MATCH($C2038,'Policy Characteristics'!$C:$C,0))),"",INDEX('Policy Characteristics'!E:E,MATCH($C2038,'Policy Characteristics'!$C:$C,0)))</f>
        <v>GRA CCS subsidy</v>
      </c>
      <c r="L2038" s="354">
        <f>IF(ISBLANK(INDEX('Policy Characteristics'!F:F,MATCH($C2038,'Policy Characteristics'!$C:$C,0))),"",INDEX('Policy Characteristics'!F:F,MATCH($C2038,'Policy Characteristics'!$C:$C,0)))</f>
        <v>0</v>
      </c>
      <c r="M2038" s="354">
        <f>IF(ISBLANK(INDEX('Policy Characteristics'!G:G,MATCH($C2038,'Policy Characteristics'!$C:$C,0))),"",INDEX('Policy Characteristics'!G:G,MATCH($C2038,'Policy Characteristics'!$C:$C,0)))</f>
        <v>10</v>
      </c>
      <c r="N2038" s="354">
        <f>IF(ISBLANK(INDEX('Policy Characteristics'!H:H,MATCH($C2038,'Policy Characteristics'!$C:$C,0))),"",INDEX('Policy Characteristics'!H:H,MATCH($C2038,'Policy Characteristics'!$C:$C,0)))</f>
        <v>1</v>
      </c>
      <c r="O2038" s="354" t="str">
        <f>IF(ISBLANK(INDEX('Policy Characteristics'!I:I,MATCH($C2038,'Policy Characteristics'!$C:$C,0))),"",INDEX('Policy Characteristics'!I:I,MATCH($C2038,'Policy Characteristics'!$C:$C,0)))</f>
        <v>weight</v>
      </c>
      <c r="P2038" s="354"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354" t="str">
        <f>IF(ISBLANK(INDEX('Policy Characteristics'!K:K,MATCH($C2038,'Policy Characteristics'!$C:$C,0))),"",INDEX('Policy Characteristics'!K:K,MATCH($C2038,'Policy Characteristics'!$C:$C,0)))</f>
        <v>io-model.html</v>
      </c>
      <c r="R2038" s="354" t="str">
        <f>IF(ISBLANK(INDEX('Policy Characteristics'!L:L,MATCH($C2038,'Policy Characteristics'!$C:$C,0))),"",INDEX('Policy Characteristics'!L:L,MATCH($C2038,'Policy Characteristics'!$C:$C,0)))</f>
        <v/>
      </c>
    </row>
    <row r="2039" spans="1:18" ht="19.899999999999999" customHeight="1">
      <c r="A2039" s="354" t="str">
        <f>IF(ISBLANK(INDEX('Policy Characteristics'!A:A,MATCH($C2039,'Policy Characteristics'!$C:$C,0))),"",INDEX('Policy Characteristics'!A:A,MATCH($C2039,'Policy Characteristics'!$C:$C,0)))</f>
        <v>Government Revenue Accounting</v>
      </c>
      <c r="B2039" s="366" t="str">
        <f>IF(ISBLANK(INDEX('Policy Characteristics'!B:B,MATCH($C2039,'Policy Characteristics'!$C:$C,0))),"",INDEX('Policy Characteristics'!B:B,MATCH($C2039,'Policy Characteristics'!$C:$C,0)))</f>
        <v>CCS Subsidy</v>
      </c>
      <c r="C2039" s="354" t="str">
        <f t="shared" si="97"/>
        <v>GRA for CCS Subsidies</v>
      </c>
      <c r="D2039" t="s">
        <v>1031</v>
      </c>
      <c r="F2039" t="s">
        <v>1032</v>
      </c>
      <c r="H2039" s="18">
        <v>2256</v>
      </c>
      <c r="I2039" s="366" t="str">
        <f t="shared" si="96"/>
        <v>Yes</v>
      </c>
      <c r="J2039" s="368" t="str">
        <f>IF(ISBLANK(INDEX('Policy Characteristics'!D:D,MATCH($C2039,'Policy Characteristics'!$C:$C,0))),"",INDEX('Policy Characteristics'!D:D,MATCH($C2039,'Policy Characteristics'!$C:$C,0)))</f>
        <v/>
      </c>
      <c r="K2039" s="354" t="str">
        <f>IF(ISBLANK(INDEX('Policy Characteristics'!E:E,MATCH($C2039,'Policy Characteristics'!$C:$C,0))),"",INDEX('Policy Characteristics'!E:E,MATCH($C2039,'Policy Characteristics'!$C:$C,0)))</f>
        <v>GRA CCS subsidy</v>
      </c>
      <c r="L2039" s="354">
        <f>IF(ISBLANK(INDEX('Policy Characteristics'!F:F,MATCH($C2039,'Policy Characteristics'!$C:$C,0))),"",INDEX('Policy Characteristics'!F:F,MATCH($C2039,'Policy Characteristics'!$C:$C,0)))</f>
        <v>0</v>
      </c>
      <c r="M2039" s="354">
        <f>IF(ISBLANK(INDEX('Policy Characteristics'!G:G,MATCH($C2039,'Policy Characteristics'!$C:$C,0))),"",INDEX('Policy Characteristics'!G:G,MATCH($C2039,'Policy Characteristics'!$C:$C,0)))</f>
        <v>10</v>
      </c>
      <c r="N2039" s="354">
        <f>IF(ISBLANK(INDEX('Policy Characteristics'!H:H,MATCH($C2039,'Policy Characteristics'!$C:$C,0))),"",INDEX('Policy Characteristics'!H:H,MATCH($C2039,'Policy Characteristics'!$C:$C,0)))</f>
        <v>1</v>
      </c>
      <c r="O2039" s="354" t="str">
        <f>IF(ISBLANK(INDEX('Policy Characteristics'!I:I,MATCH($C2039,'Policy Characteristics'!$C:$C,0))),"",INDEX('Policy Characteristics'!I:I,MATCH($C2039,'Policy Characteristics'!$C:$C,0)))</f>
        <v>weight</v>
      </c>
      <c r="P2039" s="354"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354" t="str">
        <f>IF(ISBLANK(INDEX('Policy Characteristics'!K:K,MATCH($C2039,'Policy Characteristics'!$C:$C,0))),"",INDEX('Policy Characteristics'!K:K,MATCH($C2039,'Policy Characteristics'!$C:$C,0)))</f>
        <v>io-model.html</v>
      </c>
      <c r="R2039" s="354" t="str">
        <f>IF(ISBLANK(INDEX('Policy Characteristics'!L:L,MATCH($C2039,'Policy Characteristics'!$C:$C,0))),"",INDEX('Policy Characteristics'!L:L,MATCH($C2039,'Policy Characteristics'!$C:$C,0)))</f>
        <v/>
      </c>
    </row>
    <row r="2040" spans="1:18" ht="19.899999999999999" customHeight="1">
      <c r="A2040" s="354" t="str">
        <f>IF(ISBLANK(INDEX('Policy Characteristics'!A:A,MATCH($C2040,'Policy Characteristics'!$C:$C,0))),"",INDEX('Policy Characteristics'!A:A,MATCH($C2040,'Policy Characteristics'!$C:$C,0)))</f>
        <v>Government Revenue Accounting</v>
      </c>
      <c r="B2040" s="366" t="str">
        <f>IF(ISBLANK(INDEX('Policy Characteristics'!B:B,MATCH($C2040,'Policy Characteristics'!$C:$C,0))),"",INDEX('Policy Characteristics'!B:B,MATCH($C2040,'Policy Characteristics'!$C:$C,0)))</f>
        <v>National Debt Interest</v>
      </c>
      <c r="C2040" t="s">
        <v>647</v>
      </c>
      <c r="D2040" t="s">
        <v>1023</v>
      </c>
      <c r="F2040" t="s">
        <v>1024</v>
      </c>
      <c r="H2040" s="18">
        <v>580</v>
      </c>
      <c r="I2040" s="378" t="s">
        <v>670</v>
      </c>
      <c r="J2040" s="368" t="str">
        <f>IF(ISBLANK(INDEX('Policy Characteristics'!D:D,MATCH($C2040,'Policy Characteristics'!$C:$C,0))),"",INDEX('Policy Characteristics'!D:D,MATCH($C2040,'Policy Characteristics'!$C:$C,0)))</f>
        <v/>
      </c>
      <c r="K2040" s="354" t="str">
        <f>IF(ISBLANK(INDEX('Policy Characteristics'!E:E,MATCH($C2040,'Policy Characteristics'!$C:$C,0))),"",INDEX('Policy Characteristics'!E:E,MATCH($C2040,'Policy Characteristics'!$C:$C,0)))</f>
        <v>GRA national debt interest</v>
      </c>
      <c r="L2040" s="354">
        <f>IF(ISBLANK(INDEX('Policy Characteristics'!F:F,MATCH($C2040,'Policy Characteristics'!$C:$C,0))),"",INDEX('Policy Characteristics'!F:F,MATCH($C2040,'Policy Characteristics'!$C:$C,0)))</f>
        <v>0</v>
      </c>
      <c r="M2040" s="354">
        <f>IF(ISBLANK(INDEX('Policy Characteristics'!G:G,MATCH($C2040,'Policy Characteristics'!$C:$C,0))),"",INDEX('Policy Characteristics'!G:G,MATCH($C2040,'Policy Characteristics'!$C:$C,0)))</f>
        <v>10</v>
      </c>
      <c r="N2040" s="354">
        <f>IF(ISBLANK(INDEX('Policy Characteristics'!H:H,MATCH($C2040,'Policy Characteristics'!$C:$C,0))),"",INDEX('Policy Characteristics'!H:H,MATCH($C2040,'Policy Characteristics'!$C:$C,0)))</f>
        <v>1</v>
      </c>
      <c r="O2040" s="354" t="str">
        <f>IF(ISBLANK(INDEX('Policy Characteristics'!I:I,MATCH($C2040,'Policy Characteristics'!$C:$C,0))),"",INDEX('Policy Characteristics'!I:I,MATCH($C2040,'Policy Characteristics'!$C:$C,0)))</f>
        <v>weight</v>
      </c>
      <c r="P2040" s="354"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354" t="str">
        <f>IF(ISBLANK(INDEX('Policy Characteristics'!K:K,MATCH($C2040,'Policy Characteristics'!$C:$C,0))),"",INDEX('Policy Characteristics'!K:K,MATCH($C2040,'Policy Characteristics'!$C:$C,0)))</f>
        <v>io-model.html</v>
      </c>
      <c r="R2040" s="354" t="str">
        <f>IF(ISBLANK(INDEX('Policy Characteristics'!L:L,MATCH($C2040,'Policy Characteristics'!$C:$C,0))),"",INDEX('Policy Characteristics'!L:L,MATCH($C2040,'Policy Characteristics'!$C:$C,0)))</f>
        <v/>
      </c>
    </row>
    <row r="2041" spans="1:18" ht="19.899999999999999" customHeight="1">
      <c r="A2041" s="354" t="str">
        <f>IF(ISBLANK(INDEX('Policy Characteristics'!A:A,MATCH($C2041,'Policy Characteristics'!$C:$C,0))),"",INDEX('Policy Characteristics'!A:A,MATCH($C2041,'Policy Characteristics'!$C:$C,0)))</f>
        <v>Government Revenue Accounting</v>
      </c>
      <c r="B2041" s="366" t="str">
        <f>IF(ISBLANK(INDEX('Policy Characteristics'!B:B,MATCH($C2041,'Policy Characteristics'!$C:$C,0))),"",INDEX('Policy Characteristics'!B:B,MATCH($C2041,'Policy Characteristics'!$C:$C,0)))</f>
        <v>National Debt Interest</v>
      </c>
      <c r="C2041" s="354" t="str">
        <f t="shared" ref="C2041:C2044" si="98">C$2040</f>
        <v>GRA for National Debt Interest</v>
      </c>
      <c r="D2041" t="s">
        <v>1025</v>
      </c>
      <c r="F2041" t="s">
        <v>1026</v>
      </c>
      <c r="H2041" s="18">
        <v>581</v>
      </c>
      <c r="I2041" s="366" t="str">
        <f t="shared" ref="I2041:I2044" si="99">I$2040</f>
        <v>Yes</v>
      </c>
      <c r="J2041" s="368" t="str">
        <f>IF(ISBLANK(INDEX('Policy Characteristics'!D:D,MATCH($C2041,'Policy Characteristics'!$C:$C,0))),"",INDEX('Policy Characteristics'!D:D,MATCH($C2041,'Policy Characteristics'!$C:$C,0)))</f>
        <v/>
      </c>
      <c r="K2041" s="354" t="str">
        <f>IF(ISBLANK(INDEX('Policy Characteristics'!E:E,MATCH($C2041,'Policy Characteristics'!$C:$C,0))),"",INDEX('Policy Characteristics'!E:E,MATCH($C2041,'Policy Characteristics'!$C:$C,0)))</f>
        <v>GRA national debt interest</v>
      </c>
      <c r="L2041" s="354">
        <f>IF(ISBLANK(INDEX('Policy Characteristics'!F:F,MATCH($C2041,'Policy Characteristics'!$C:$C,0))),"",INDEX('Policy Characteristics'!F:F,MATCH($C2041,'Policy Characteristics'!$C:$C,0)))</f>
        <v>0</v>
      </c>
      <c r="M2041" s="354">
        <f>IF(ISBLANK(INDEX('Policy Characteristics'!G:G,MATCH($C2041,'Policy Characteristics'!$C:$C,0))),"",INDEX('Policy Characteristics'!G:G,MATCH($C2041,'Policy Characteristics'!$C:$C,0)))</f>
        <v>10</v>
      </c>
      <c r="N2041" s="354">
        <f>IF(ISBLANK(INDEX('Policy Characteristics'!H:H,MATCH($C2041,'Policy Characteristics'!$C:$C,0))),"",INDEX('Policy Characteristics'!H:H,MATCH($C2041,'Policy Characteristics'!$C:$C,0)))</f>
        <v>1</v>
      </c>
      <c r="O2041" s="354" t="str">
        <f>IF(ISBLANK(INDEX('Policy Characteristics'!I:I,MATCH($C2041,'Policy Characteristics'!$C:$C,0))),"",INDEX('Policy Characteristics'!I:I,MATCH($C2041,'Policy Characteristics'!$C:$C,0)))</f>
        <v>weight</v>
      </c>
      <c r="P2041" s="354"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354" t="str">
        <f>IF(ISBLANK(INDEX('Policy Characteristics'!K:K,MATCH($C2041,'Policy Characteristics'!$C:$C,0))),"",INDEX('Policy Characteristics'!K:K,MATCH($C2041,'Policy Characteristics'!$C:$C,0)))</f>
        <v>io-model.html</v>
      </c>
      <c r="R2041" s="354" t="str">
        <f>IF(ISBLANK(INDEX('Policy Characteristics'!L:L,MATCH($C2041,'Policy Characteristics'!$C:$C,0))),"",INDEX('Policy Characteristics'!L:L,MATCH($C2041,'Policy Characteristics'!$C:$C,0)))</f>
        <v/>
      </c>
    </row>
    <row r="2042" spans="1:18" ht="19.899999999999999" customHeight="1">
      <c r="A2042" s="354" t="str">
        <f>IF(ISBLANK(INDEX('Policy Characteristics'!A:A,MATCH($C2042,'Policy Characteristics'!$C:$C,0))),"",INDEX('Policy Characteristics'!A:A,MATCH($C2042,'Policy Characteristics'!$C:$C,0)))</f>
        <v>Government Revenue Accounting</v>
      </c>
      <c r="B2042" s="366" t="str">
        <f>IF(ISBLANK(INDEX('Policy Characteristics'!B:B,MATCH($C2042,'Policy Characteristics'!$C:$C,0))),"",INDEX('Policy Characteristics'!B:B,MATCH($C2042,'Policy Characteristics'!$C:$C,0)))</f>
        <v>National Debt Interest</v>
      </c>
      <c r="C2042" s="354" t="str">
        <f t="shared" si="98"/>
        <v>GRA for National Debt Interest</v>
      </c>
      <c r="D2042" t="s">
        <v>1027</v>
      </c>
      <c r="F2042" t="s">
        <v>1028</v>
      </c>
      <c r="H2042" s="18">
        <v>582</v>
      </c>
      <c r="I2042" s="366" t="str">
        <f t="shared" si="99"/>
        <v>Yes</v>
      </c>
      <c r="J2042" s="368" t="str">
        <f>IF(ISBLANK(INDEX('Policy Characteristics'!D:D,MATCH($C2042,'Policy Characteristics'!$C:$C,0))),"",INDEX('Policy Characteristics'!D:D,MATCH($C2042,'Policy Characteristics'!$C:$C,0)))</f>
        <v/>
      </c>
      <c r="K2042" s="354" t="str">
        <f>IF(ISBLANK(INDEX('Policy Characteristics'!E:E,MATCH($C2042,'Policy Characteristics'!$C:$C,0))),"",INDEX('Policy Characteristics'!E:E,MATCH($C2042,'Policy Characteristics'!$C:$C,0)))</f>
        <v>GRA national debt interest</v>
      </c>
      <c r="L2042" s="354">
        <f>IF(ISBLANK(INDEX('Policy Characteristics'!F:F,MATCH($C2042,'Policy Characteristics'!$C:$C,0))),"",INDEX('Policy Characteristics'!F:F,MATCH($C2042,'Policy Characteristics'!$C:$C,0)))</f>
        <v>0</v>
      </c>
      <c r="M2042" s="354">
        <f>IF(ISBLANK(INDEX('Policy Characteristics'!G:G,MATCH($C2042,'Policy Characteristics'!$C:$C,0))),"",INDEX('Policy Characteristics'!G:G,MATCH($C2042,'Policy Characteristics'!$C:$C,0)))</f>
        <v>10</v>
      </c>
      <c r="N2042" s="354">
        <f>IF(ISBLANK(INDEX('Policy Characteristics'!H:H,MATCH($C2042,'Policy Characteristics'!$C:$C,0))),"",INDEX('Policy Characteristics'!H:H,MATCH($C2042,'Policy Characteristics'!$C:$C,0)))</f>
        <v>1</v>
      </c>
      <c r="O2042" s="354" t="str">
        <f>IF(ISBLANK(INDEX('Policy Characteristics'!I:I,MATCH($C2042,'Policy Characteristics'!$C:$C,0))),"",INDEX('Policy Characteristics'!I:I,MATCH($C2042,'Policy Characteristics'!$C:$C,0)))</f>
        <v>weight</v>
      </c>
      <c r="P2042" s="354"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354" t="str">
        <f>IF(ISBLANK(INDEX('Policy Characteristics'!K:K,MATCH($C2042,'Policy Characteristics'!$C:$C,0))),"",INDEX('Policy Characteristics'!K:K,MATCH($C2042,'Policy Characteristics'!$C:$C,0)))</f>
        <v>io-model.html</v>
      </c>
      <c r="R2042" s="354" t="str">
        <f>IF(ISBLANK(INDEX('Policy Characteristics'!L:L,MATCH($C2042,'Policy Characteristics'!$C:$C,0))),"",INDEX('Policy Characteristics'!L:L,MATCH($C2042,'Policy Characteristics'!$C:$C,0)))</f>
        <v/>
      </c>
    </row>
    <row r="2043" spans="1:18" ht="19.899999999999999" customHeight="1">
      <c r="A2043" s="354" t="str">
        <f>IF(ISBLANK(INDEX('Policy Characteristics'!A:A,MATCH($C2043,'Policy Characteristics'!$C:$C,0))),"",INDEX('Policy Characteristics'!A:A,MATCH($C2043,'Policy Characteristics'!$C:$C,0)))</f>
        <v>Government Revenue Accounting</v>
      </c>
      <c r="B2043" s="366" t="str">
        <f>IF(ISBLANK(INDEX('Policy Characteristics'!B:B,MATCH($C2043,'Policy Characteristics'!$C:$C,0))),"",INDEX('Policy Characteristics'!B:B,MATCH($C2043,'Policy Characteristics'!$C:$C,0)))</f>
        <v>National Debt Interest</v>
      </c>
      <c r="C2043" s="354" t="str">
        <f t="shared" si="98"/>
        <v>GRA for National Debt Interest</v>
      </c>
      <c r="D2043" t="s">
        <v>1029</v>
      </c>
      <c r="F2043" t="s">
        <v>1030</v>
      </c>
      <c r="H2043" s="18">
        <v>583</v>
      </c>
      <c r="I2043" s="366" t="str">
        <f t="shared" si="99"/>
        <v>Yes</v>
      </c>
      <c r="J2043" s="368" t="str">
        <f>IF(ISBLANK(INDEX('Policy Characteristics'!D:D,MATCH($C2043,'Policy Characteristics'!$C:$C,0))),"",INDEX('Policy Characteristics'!D:D,MATCH($C2043,'Policy Characteristics'!$C:$C,0)))</f>
        <v/>
      </c>
      <c r="K2043" s="354" t="str">
        <f>IF(ISBLANK(INDEX('Policy Characteristics'!E:E,MATCH($C2043,'Policy Characteristics'!$C:$C,0))),"",INDEX('Policy Characteristics'!E:E,MATCH($C2043,'Policy Characteristics'!$C:$C,0)))</f>
        <v>GRA national debt interest</v>
      </c>
      <c r="L2043" s="354">
        <f>IF(ISBLANK(INDEX('Policy Characteristics'!F:F,MATCH($C2043,'Policy Characteristics'!$C:$C,0))),"",INDEX('Policy Characteristics'!F:F,MATCH($C2043,'Policy Characteristics'!$C:$C,0)))</f>
        <v>0</v>
      </c>
      <c r="M2043" s="354">
        <f>IF(ISBLANK(INDEX('Policy Characteristics'!G:G,MATCH($C2043,'Policy Characteristics'!$C:$C,0))),"",INDEX('Policy Characteristics'!G:G,MATCH($C2043,'Policy Characteristics'!$C:$C,0)))</f>
        <v>10</v>
      </c>
      <c r="N2043" s="354">
        <f>IF(ISBLANK(INDEX('Policy Characteristics'!H:H,MATCH($C2043,'Policy Characteristics'!$C:$C,0))),"",INDEX('Policy Characteristics'!H:H,MATCH($C2043,'Policy Characteristics'!$C:$C,0)))</f>
        <v>1</v>
      </c>
      <c r="O2043" s="354" t="str">
        <f>IF(ISBLANK(INDEX('Policy Characteristics'!I:I,MATCH($C2043,'Policy Characteristics'!$C:$C,0))),"",INDEX('Policy Characteristics'!I:I,MATCH($C2043,'Policy Characteristics'!$C:$C,0)))</f>
        <v>weight</v>
      </c>
      <c r="P2043" s="354"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354" t="str">
        <f>IF(ISBLANK(INDEX('Policy Characteristics'!K:K,MATCH($C2043,'Policy Characteristics'!$C:$C,0))),"",INDEX('Policy Characteristics'!K:K,MATCH($C2043,'Policy Characteristics'!$C:$C,0)))</f>
        <v>io-model.html</v>
      </c>
      <c r="R2043" s="354" t="str">
        <f>IF(ISBLANK(INDEX('Policy Characteristics'!L:L,MATCH($C2043,'Policy Characteristics'!$C:$C,0))),"",INDEX('Policy Characteristics'!L:L,MATCH($C2043,'Policy Characteristics'!$C:$C,0)))</f>
        <v/>
      </c>
    </row>
    <row r="2044" spans="1:18" ht="19.899999999999999" customHeight="1">
      <c r="A2044" s="354" t="str">
        <f>IF(ISBLANK(INDEX('Policy Characteristics'!A:A,MATCH($C2044,'Policy Characteristics'!$C:$C,0))),"",INDEX('Policy Characteristics'!A:A,MATCH($C2044,'Policy Characteristics'!$C:$C,0)))</f>
        <v>Government Revenue Accounting</v>
      </c>
      <c r="B2044" s="366" t="str">
        <f>IF(ISBLANK(INDEX('Policy Characteristics'!B:B,MATCH($C2044,'Policy Characteristics'!$C:$C,0))),"",INDEX('Policy Characteristics'!B:B,MATCH($C2044,'Policy Characteristics'!$C:$C,0)))</f>
        <v>National Debt Interest</v>
      </c>
      <c r="C2044" s="354" t="str">
        <f t="shared" si="98"/>
        <v>GRA for National Debt Interest</v>
      </c>
      <c r="D2044" t="s">
        <v>1031</v>
      </c>
      <c r="F2044" t="s">
        <v>1032</v>
      </c>
      <c r="H2044" s="18">
        <v>584</v>
      </c>
      <c r="I2044" s="366" t="str">
        <f t="shared" si="99"/>
        <v>Yes</v>
      </c>
      <c r="J2044" s="368" t="str">
        <f>IF(ISBLANK(INDEX('Policy Characteristics'!D:D,MATCH($C2044,'Policy Characteristics'!$C:$C,0))),"",INDEX('Policy Characteristics'!D:D,MATCH($C2044,'Policy Characteristics'!$C:$C,0)))</f>
        <v/>
      </c>
      <c r="K2044" s="354" t="str">
        <f>IF(ISBLANK(INDEX('Policy Characteristics'!E:E,MATCH($C2044,'Policy Characteristics'!$C:$C,0))),"",INDEX('Policy Characteristics'!E:E,MATCH($C2044,'Policy Characteristics'!$C:$C,0)))</f>
        <v>GRA national debt interest</v>
      </c>
      <c r="L2044" s="354">
        <f>IF(ISBLANK(INDEX('Policy Characteristics'!F:F,MATCH($C2044,'Policy Characteristics'!$C:$C,0))),"",INDEX('Policy Characteristics'!F:F,MATCH($C2044,'Policy Characteristics'!$C:$C,0)))</f>
        <v>0</v>
      </c>
      <c r="M2044" s="354">
        <f>IF(ISBLANK(INDEX('Policy Characteristics'!G:G,MATCH($C2044,'Policy Characteristics'!$C:$C,0))),"",INDEX('Policy Characteristics'!G:G,MATCH($C2044,'Policy Characteristics'!$C:$C,0)))</f>
        <v>10</v>
      </c>
      <c r="N2044" s="354">
        <f>IF(ISBLANK(INDEX('Policy Characteristics'!H:H,MATCH($C2044,'Policy Characteristics'!$C:$C,0))),"",INDEX('Policy Characteristics'!H:H,MATCH($C2044,'Policy Characteristics'!$C:$C,0)))</f>
        <v>1</v>
      </c>
      <c r="O2044" s="354" t="str">
        <f>IF(ISBLANK(INDEX('Policy Characteristics'!I:I,MATCH($C2044,'Policy Characteristics'!$C:$C,0))),"",INDEX('Policy Characteristics'!I:I,MATCH($C2044,'Policy Characteristics'!$C:$C,0)))</f>
        <v>weight</v>
      </c>
      <c r="P2044" s="354"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354" t="str">
        <f>IF(ISBLANK(INDEX('Policy Characteristics'!K:K,MATCH($C2044,'Policy Characteristics'!$C:$C,0))),"",INDEX('Policy Characteristics'!K:K,MATCH($C2044,'Policy Characteristics'!$C:$C,0)))</f>
        <v>io-model.html</v>
      </c>
      <c r="R2044" s="354" t="str">
        <f>IF(ISBLANK(INDEX('Policy Characteristics'!L:L,MATCH($C2044,'Policy Characteristics'!$C:$C,0))),"",INDEX('Policy Characteristics'!L:L,MATCH($C2044,'Policy Characteristics'!$C:$C,0)))</f>
        <v/>
      </c>
    </row>
    <row r="2045" spans="1:18" ht="19.899999999999999" customHeight="1">
      <c r="A2045" s="354" t="str">
        <f>IF(ISBLANK(INDEX('Policy Characteristics'!A:A,MATCH($C2045,'Policy Characteristics'!$C:$C,0))),"",INDEX('Policy Characteristics'!A:A,MATCH($C2045,'Policy Characteristics'!$C:$C,0)))</f>
        <v>Government Revenue Accounting</v>
      </c>
      <c r="B2045" s="366" t="str">
        <f>IF(ISBLANK(INDEX('Policy Characteristics'!B:B,MATCH($C2045,'Policy Characteristics'!$C:$C,0))),"",INDEX('Policy Characteristics'!B:B,MATCH($C2045,'Policy Characteristics'!$C:$C,0)))</f>
        <v>Remaining Government Cash Flows</v>
      </c>
      <c r="C2045" t="s">
        <v>650</v>
      </c>
      <c r="D2045" t="s">
        <v>1023</v>
      </c>
      <c r="F2045" t="s">
        <v>1024</v>
      </c>
      <c r="H2045" s="18">
        <v>585</v>
      </c>
      <c r="I2045" s="378" t="s">
        <v>670</v>
      </c>
      <c r="J2045" s="368" t="str">
        <f>IF(ISBLANK(INDEX('Policy Characteristics'!D:D,MATCH($C2045,'Policy Characteristics'!$C:$C,0))),"",INDEX('Policy Characteristics'!D:D,MATCH($C2045,'Policy Characteristics'!$C:$C,0)))</f>
        <v/>
      </c>
      <c r="K2045" s="354" t="str">
        <f>IF(ISBLANK(INDEX('Policy Characteristics'!E:E,MATCH($C2045,'Policy Characteristics'!$C:$C,0))),"",INDEX('Policy Characteristics'!E:E,MATCH($C2045,'Policy Characteristics'!$C:$C,0)))</f>
        <v>GRA remaining cash flow changes</v>
      </c>
      <c r="L2045" s="354">
        <f>IF(ISBLANK(INDEX('Policy Characteristics'!F:F,MATCH($C2045,'Policy Characteristics'!$C:$C,0))),"",INDEX('Policy Characteristics'!F:F,MATCH($C2045,'Policy Characteristics'!$C:$C,0)))</f>
        <v>0</v>
      </c>
      <c r="M2045" s="354">
        <f>IF(ISBLANK(INDEX('Policy Characteristics'!G:G,MATCH($C2045,'Policy Characteristics'!$C:$C,0))),"",INDEX('Policy Characteristics'!G:G,MATCH($C2045,'Policy Characteristics'!$C:$C,0)))</f>
        <v>10</v>
      </c>
      <c r="N2045" s="354">
        <f>IF(ISBLANK(INDEX('Policy Characteristics'!H:H,MATCH($C2045,'Policy Characteristics'!$C:$C,0))),"",INDEX('Policy Characteristics'!H:H,MATCH($C2045,'Policy Characteristics'!$C:$C,0)))</f>
        <v>1</v>
      </c>
      <c r="O2045" s="354" t="str">
        <f>IF(ISBLANK(INDEX('Policy Characteristics'!I:I,MATCH($C2045,'Policy Characteristics'!$C:$C,0))),"",INDEX('Policy Characteristics'!I:I,MATCH($C2045,'Policy Characteristics'!$C:$C,0)))</f>
        <v>weight</v>
      </c>
      <c r="P2045" s="354"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354" t="str">
        <f>IF(ISBLANK(INDEX('Policy Characteristics'!K:K,MATCH($C2045,'Policy Characteristics'!$C:$C,0))),"",INDEX('Policy Characteristics'!K:K,MATCH($C2045,'Policy Characteristics'!$C:$C,0)))</f>
        <v>io-model.html</v>
      </c>
      <c r="R2045" s="354" t="str">
        <f>IF(ISBLANK(INDEX('Policy Characteristics'!L:L,MATCH($C2045,'Policy Characteristics'!$C:$C,0))),"",INDEX('Policy Characteristics'!L:L,MATCH($C2045,'Policy Characteristics'!$C:$C,0)))</f>
        <v/>
      </c>
    </row>
    <row r="2046" spans="1:18" ht="19.899999999999999" customHeight="1">
      <c r="A2046" s="354" t="str">
        <f>IF(ISBLANK(INDEX('Policy Characteristics'!A:A,MATCH($C2046,'Policy Characteristics'!$C:$C,0))),"",INDEX('Policy Characteristics'!A:A,MATCH($C2046,'Policy Characteristics'!$C:$C,0)))</f>
        <v>Government Revenue Accounting</v>
      </c>
      <c r="B2046" s="366" t="str">
        <f>IF(ISBLANK(INDEX('Policy Characteristics'!B:B,MATCH($C2046,'Policy Characteristics'!$C:$C,0))),"",INDEX('Policy Characteristics'!B:B,MATCH($C2046,'Policy Characteristics'!$C:$C,0)))</f>
        <v>Remaining Government Cash Flows</v>
      </c>
      <c r="C2046" s="354" t="str">
        <f t="shared" ref="C2046" si="100">C$2045</f>
        <v>GRA for Remaining Government Cash Flow Changes</v>
      </c>
      <c r="D2046" t="s">
        <v>1025</v>
      </c>
      <c r="F2046" t="s">
        <v>1026</v>
      </c>
      <c r="H2046" s="18">
        <v>586</v>
      </c>
      <c r="I2046" s="366" t="str">
        <f t="shared" ref="I2046:I2049" si="101">I$2045</f>
        <v>Yes</v>
      </c>
      <c r="J2046" s="368" t="str">
        <f>IF(ISBLANK(INDEX('Policy Characteristics'!D:D,MATCH($C2046,'Policy Characteristics'!$C:$C,0))),"",INDEX('Policy Characteristics'!D:D,MATCH($C2046,'Policy Characteristics'!$C:$C,0)))</f>
        <v/>
      </c>
      <c r="K2046" s="354" t="str">
        <f>IF(ISBLANK(INDEX('Policy Characteristics'!E:E,MATCH($C2046,'Policy Characteristics'!$C:$C,0))),"",INDEX('Policy Characteristics'!E:E,MATCH($C2046,'Policy Characteristics'!$C:$C,0)))</f>
        <v>GRA remaining cash flow changes</v>
      </c>
      <c r="L2046" s="354">
        <f>IF(ISBLANK(INDEX('Policy Characteristics'!F:F,MATCH($C2046,'Policy Characteristics'!$C:$C,0))),"",INDEX('Policy Characteristics'!F:F,MATCH($C2046,'Policy Characteristics'!$C:$C,0)))</f>
        <v>0</v>
      </c>
      <c r="M2046" s="354">
        <f>IF(ISBLANK(INDEX('Policy Characteristics'!G:G,MATCH($C2046,'Policy Characteristics'!$C:$C,0))),"",INDEX('Policy Characteristics'!G:G,MATCH($C2046,'Policy Characteristics'!$C:$C,0)))</f>
        <v>10</v>
      </c>
      <c r="N2046" s="354">
        <f>IF(ISBLANK(INDEX('Policy Characteristics'!H:H,MATCH($C2046,'Policy Characteristics'!$C:$C,0))),"",INDEX('Policy Characteristics'!H:H,MATCH($C2046,'Policy Characteristics'!$C:$C,0)))</f>
        <v>1</v>
      </c>
      <c r="O2046" s="354" t="str">
        <f>IF(ISBLANK(INDEX('Policy Characteristics'!I:I,MATCH($C2046,'Policy Characteristics'!$C:$C,0))),"",INDEX('Policy Characteristics'!I:I,MATCH($C2046,'Policy Characteristics'!$C:$C,0)))</f>
        <v>weight</v>
      </c>
      <c r="P2046" s="354"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354" t="str">
        <f>IF(ISBLANK(INDEX('Policy Characteristics'!K:K,MATCH($C2046,'Policy Characteristics'!$C:$C,0))),"",INDEX('Policy Characteristics'!K:K,MATCH($C2046,'Policy Characteristics'!$C:$C,0)))</f>
        <v>io-model.html</v>
      </c>
      <c r="R2046" s="354" t="str">
        <f>IF(ISBLANK(INDEX('Policy Characteristics'!L:L,MATCH($C2046,'Policy Characteristics'!$C:$C,0))),"",INDEX('Policy Characteristics'!L:L,MATCH($C2046,'Policy Characteristics'!$C:$C,0)))</f>
        <v/>
      </c>
    </row>
    <row r="2047" spans="1:18" ht="19.899999999999999" customHeight="1">
      <c r="A2047" s="354" t="str">
        <f>IF(ISBLANK(INDEX('Policy Characteristics'!A:A,MATCH($C2047,'Policy Characteristics'!$C:$C,0))),"",INDEX('Policy Characteristics'!A:A,MATCH($C2047,'Policy Characteristics'!$C:$C,0)))</f>
        <v>Government Revenue Accounting</v>
      </c>
      <c r="B2047" s="366" t="str">
        <f>IF(ISBLANK(INDEX('Policy Characteristics'!B:B,MATCH($C2047,'Policy Characteristics'!$C:$C,0))),"",INDEX('Policy Characteristics'!B:B,MATCH($C2047,'Policy Characteristics'!$C:$C,0)))</f>
        <v>Remaining Government Cash Flows</v>
      </c>
      <c r="C2047" s="354" t="str">
        <f t="shared" ref="C2047:C2049" si="102">C$2045</f>
        <v>GRA for Remaining Government Cash Flow Changes</v>
      </c>
      <c r="D2047" t="s">
        <v>1027</v>
      </c>
      <c r="F2047" t="s">
        <v>1028</v>
      </c>
      <c r="H2047" s="18">
        <v>587</v>
      </c>
      <c r="I2047" s="366" t="str">
        <f t="shared" si="101"/>
        <v>Yes</v>
      </c>
      <c r="J2047" s="368" t="str">
        <f>IF(ISBLANK(INDEX('Policy Characteristics'!D:D,MATCH($C2047,'Policy Characteristics'!$C:$C,0))),"",INDEX('Policy Characteristics'!D:D,MATCH($C2047,'Policy Characteristics'!$C:$C,0)))</f>
        <v/>
      </c>
      <c r="K2047" s="354" t="str">
        <f>IF(ISBLANK(INDEX('Policy Characteristics'!E:E,MATCH($C2047,'Policy Characteristics'!$C:$C,0))),"",INDEX('Policy Characteristics'!E:E,MATCH($C2047,'Policy Characteristics'!$C:$C,0)))</f>
        <v>GRA remaining cash flow changes</v>
      </c>
      <c r="L2047" s="354">
        <f>IF(ISBLANK(INDEX('Policy Characteristics'!F:F,MATCH($C2047,'Policy Characteristics'!$C:$C,0))),"",INDEX('Policy Characteristics'!F:F,MATCH($C2047,'Policy Characteristics'!$C:$C,0)))</f>
        <v>0</v>
      </c>
      <c r="M2047" s="354">
        <f>IF(ISBLANK(INDEX('Policy Characteristics'!G:G,MATCH($C2047,'Policy Characteristics'!$C:$C,0))),"",INDEX('Policy Characteristics'!G:G,MATCH($C2047,'Policy Characteristics'!$C:$C,0)))</f>
        <v>10</v>
      </c>
      <c r="N2047" s="354">
        <f>IF(ISBLANK(INDEX('Policy Characteristics'!H:H,MATCH($C2047,'Policy Characteristics'!$C:$C,0))),"",INDEX('Policy Characteristics'!H:H,MATCH($C2047,'Policy Characteristics'!$C:$C,0)))</f>
        <v>1</v>
      </c>
      <c r="O2047" s="354" t="str">
        <f>IF(ISBLANK(INDEX('Policy Characteristics'!I:I,MATCH($C2047,'Policy Characteristics'!$C:$C,0))),"",INDEX('Policy Characteristics'!I:I,MATCH($C2047,'Policy Characteristics'!$C:$C,0)))</f>
        <v>weight</v>
      </c>
      <c r="P2047" s="354"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354" t="str">
        <f>IF(ISBLANK(INDEX('Policy Characteristics'!K:K,MATCH($C2047,'Policy Characteristics'!$C:$C,0))),"",INDEX('Policy Characteristics'!K:K,MATCH($C2047,'Policy Characteristics'!$C:$C,0)))</f>
        <v>io-model.html</v>
      </c>
      <c r="R2047" s="354" t="str">
        <f>IF(ISBLANK(INDEX('Policy Characteristics'!L:L,MATCH($C2047,'Policy Characteristics'!$C:$C,0))),"",INDEX('Policy Characteristics'!L:L,MATCH($C2047,'Policy Characteristics'!$C:$C,0)))</f>
        <v/>
      </c>
    </row>
    <row r="2048" spans="1:18" ht="19.899999999999999" customHeight="1">
      <c r="A2048" s="354" t="str">
        <f>IF(ISBLANK(INDEX('Policy Characteristics'!A:A,MATCH($C2048,'Policy Characteristics'!$C:$C,0))),"",INDEX('Policy Characteristics'!A:A,MATCH($C2048,'Policy Characteristics'!$C:$C,0)))</f>
        <v>Government Revenue Accounting</v>
      </c>
      <c r="B2048" s="366" t="str">
        <f>IF(ISBLANK(INDEX('Policy Characteristics'!B:B,MATCH($C2048,'Policy Characteristics'!$C:$C,0))),"",INDEX('Policy Characteristics'!B:B,MATCH($C2048,'Policy Characteristics'!$C:$C,0)))</f>
        <v>Remaining Government Cash Flows</v>
      </c>
      <c r="C2048" s="354" t="str">
        <f t="shared" si="102"/>
        <v>GRA for Remaining Government Cash Flow Changes</v>
      </c>
      <c r="D2048" t="s">
        <v>1029</v>
      </c>
      <c r="F2048" t="s">
        <v>1030</v>
      </c>
      <c r="H2048" s="18">
        <v>588</v>
      </c>
      <c r="I2048" s="366" t="str">
        <f t="shared" si="101"/>
        <v>Yes</v>
      </c>
      <c r="J2048" s="368" t="str">
        <f>IF(ISBLANK(INDEX('Policy Characteristics'!D:D,MATCH($C2048,'Policy Characteristics'!$C:$C,0))),"",INDEX('Policy Characteristics'!D:D,MATCH($C2048,'Policy Characteristics'!$C:$C,0)))</f>
        <v/>
      </c>
      <c r="K2048" s="354" t="str">
        <f>IF(ISBLANK(INDEX('Policy Characteristics'!E:E,MATCH($C2048,'Policy Characteristics'!$C:$C,0))),"",INDEX('Policy Characteristics'!E:E,MATCH($C2048,'Policy Characteristics'!$C:$C,0)))</f>
        <v>GRA remaining cash flow changes</v>
      </c>
      <c r="L2048" s="354">
        <f>IF(ISBLANK(INDEX('Policy Characteristics'!F:F,MATCH($C2048,'Policy Characteristics'!$C:$C,0))),"",INDEX('Policy Characteristics'!F:F,MATCH($C2048,'Policy Characteristics'!$C:$C,0)))</f>
        <v>0</v>
      </c>
      <c r="M2048" s="354">
        <f>IF(ISBLANK(INDEX('Policy Characteristics'!G:G,MATCH($C2048,'Policy Characteristics'!$C:$C,0))),"",INDEX('Policy Characteristics'!G:G,MATCH($C2048,'Policy Characteristics'!$C:$C,0)))</f>
        <v>10</v>
      </c>
      <c r="N2048" s="354">
        <f>IF(ISBLANK(INDEX('Policy Characteristics'!H:H,MATCH($C2048,'Policy Characteristics'!$C:$C,0))),"",INDEX('Policy Characteristics'!H:H,MATCH($C2048,'Policy Characteristics'!$C:$C,0)))</f>
        <v>1</v>
      </c>
      <c r="O2048" s="354" t="str">
        <f>IF(ISBLANK(INDEX('Policy Characteristics'!I:I,MATCH($C2048,'Policy Characteristics'!$C:$C,0))),"",INDEX('Policy Characteristics'!I:I,MATCH($C2048,'Policy Characteristics'!$C:$C,0)))</f>
        <v>weight</v>
      </c>
      <c r="P2048" s="354"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354" t="str">
        <f>IF(ISBLANK(INDEX('Policy Characteristics'!K:K,MATCH($C2048,'Policy Characteristics'!$C:$C,0))),"",INDEX('Policy Characteristics'!K:K,MATCH($C2048,'Policy Characteristics'!$C:$C,0)))</f>
        <v>io-model.html</v>
      </c>
      <c r="R2048" s="354" t="str">
        <f>IF(ISBLANK(INDEX('Policy Characteristics'!L:L,MATCH($C2048,'Policy Characteristics'!$C:$C,0))),"",INDEX('Policy Characteristics'!L:L,MATCH($C2048,'Policy Characteristics'!$C:$C,0)))</f>
        <v/>
      </c>
    </row>
    <row r="2049" spans="1:19" ht="19.899999999999999" customHeight="1">
      <c r="A2049" s="354" t="str">
        <f>IF(ISBLANK(INDEX('Policy Characteristics'!A:A,MATCH($C2049,'Policy Characteristics'!$C:$C,0))),"",INDEX('Policy Characteristics'!A:A,MATCH($C2049,'Policy Characteristics'!$C:$C,0)))</f>
        <v>Government Revenue Accounting</v>
      </c>
      <c r="B2049" s="366" t="str">
        <f>IF(ISBLANK(INDEX('Policy Characteristics'!B:B,MATCH($C2049,'Policy Characteristics'!$C:$C,0))),"",INDEX('Policy Characteristics'!B:B,MATCH($C2049,'Policy Characteristics'!$C:$C,0)))</f>
        <v>Remaining Government Cash Flows</v>
      </c>
      <c r="C2049" s="354" t="str">
        <f t="shared" si="102"/>
        <v>GRA for Remaining Government Cash Flow Changes</v>
      </c>
      <c r="D2049" t="s">
        <v>1031</v>
      </c>
      <c r="F2049" t="s">
        <v>1032</v>
      </c>
      <c r="H2049" s="18">
        <v>589</v>
      </c>
      <c r="I2049" s="366" t="str">
        <f t="shared" si="101"/>
        <v>Yes</v>
      </c>
      <c r="J2049" s="368" t="str">
        <f>IF(ISBLANK(INDEX('Policy Characteristics'!D:D,MATCH($C2049,'Policy Characteristics'!$C:$C,0))),"",INDEX('Policy Characteristics'!D:D,MATCH($C2049,'Policy Characteristics'!$C:$C,0)))</f>
        <v/>
      </c>
      <c r="K2049" s="354" t="str">
        <f>IF(ISBLANK(INDEX('Policy Characteristics'!E:E,MATCH($C2049,'Policy Characteristics'!$C:$C,0))),"",INDEX('Policy Characteristics'!E:E,MATCH($C2049,'Policy Characteristics'!$C:$C,0)))</f>
        <v>GRA remaining cash flow changes</v>
      </c>
      <c r="L2049" s="354">
        <f>IF(ISBLANK(INDEX('Policy Characteristics'!F:F,MATCH($C2049,'Policy Characteristics'!$C:$C,0))),"",INDEX('Policy Characteristics'!F:F,MATCH($C2049,'Policy Characteristics'!$C:$C,0)))</f>
        <v>0</v>
      </c>
      <c r="M2049" s="354">
        <f>IF(ISBLANK(INDEX('Policy Characteristics'!G:G,MATCH($C2049,'Policy Characteristics'!$C:$C,0))),"",INDEX('Policy Characteristics'!G:G,MATCH($C2049,'Policy Characteristics'!$C:$C,0)))</f>
        <v>10</v>
      </c>
      <c r="N2049" s="354">
        <f>IF(ISBLANK(INDEX('Policy Characteristics'!H:H,MATCH($C2049,'Policy Characteristics'!$C:$C,0))),"",INDEX('Policy Characteristics'!H:H,MATCH($C2049,'Policy Characteristics'!$C:$C,0)))</f>
        <v>1</v>
      </c>
      <c r="O2049" s="354" t="str">
        <f>IF(ISBLANK(INDEX('Policy Characteristics'!I:I,MATCH($C2049,'Policy Characteristics'!$C:$C,0))),"",INDEX('Policy Characteristics'!I:I,MATCH($C2049,'Policy Characteristics'!$C:$C,0)))</f>
        <v>weight</v>
      </c>
      <c r="P2049" s="354"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354" t="str">
        <f>IF(ISBLANK(INDEX('Policy Characteristics'!K:K,MATCH($C2049,'Policy Characteristics'!$C:$C,0))),"",INDEX('Policy Characteristics'!K:K,MATCH($C2049,'Policy Characteristics'!$C:$C,0)))</f>
        <v>io-model.html</v>
      </c>
      <c r="R2049" s="354" t="str">
        <f>IF(ISBLANK(INDEX('Policy Characteristics'!L:L,MATCH($C2049,'Policy Characteristics'!$C:$C,0))),"",INDEX('Policy Characteristics'!L:L,MATCH($C2049,'Policy Characteristics'!$C:$C,0)))</f>
        <v/>
      </c>
    </row>
    <row r="2050" spans="1:19" ht="19.899999999999999" customHeight="1">
      <c r="A2050" s="354" t="str">
        <f>IF(ISBLANK(INDEX('Policy Characteristics'!A:A,MATCH($C2050,'Policy Characteristics'!$C:$C,0))),"",INDEX('Policy Characteristics'!A:A,MATCH($C2050,'Policy Characteristics'!$C:$C,0)))</f>
        <v>Control Settings</v>
      </c>
      <c r="B2050" s="366" t="str">
        <f>IF(ISBLANK(INDEX('Policy Characteristics'!B:B,MATCH($C2050,'Policy Characteristics'!$C:$C,0))),"",INDEX('Policy Characteristics'!B:B,MATCH($C2050,'Policy Characteristics'!$C:$C,0)))</f>
        <v>COVID-19 Recession</v>
      </c>
      <c r="C2050" t="s">
        <v>654</v>
      </c>
      <c r="H2050" s="18">
        <v>543</v>
      </c>
      <c r="I2050" s="378" t="s">
        <v>680</v>
      </c>
      <c r="J2050" s="368" t="str">
        <f>IF(ISBLANK(INDEX('Policy Characteristics'!D:D,MATCH($C2050,'Policy Characteristics'!$C:$C,0))),"",INDEX('Policy Characteristics'!D:D,MATCH($C2050,'Policy Characteristics'!$C:$C,0)))</f>
        <v/>
      </c>
      <c r="K2050" s="354" t="str">
        <f>IF(ISBLANK(INDEX('Policy Characteristics'!E:E,MATCH($C2050,'Policy Characteristics'!$C:$C,0))),"",INDEX('Policy Characteristics'!E:E,MATCH($C2050,'Policy Characteristics'!$C:$C,0)))</f>
        <v>settings exogenous GDP adjustment</v>
      </c>
      <c r="L2050" s="245">
        <f>IF(ISBLANK(INDEX('Policy Characteristics'!F:F,MATCH($C2050,'Policy Characteristics'!$C:$C,0))),"",INDEX('Policy Characteristics'!F:F,MATCH($C2050,'Policy Characteristics'!$C:$C,0)))</f>
        <v>0</v>
      </c>
      <c r="M2050" s="245">
        <f>IF(ISBLANK(INDEX('Policy Characteristics'!G:G,MATCH($C2050,'Policy Characteristics'!$C:$C,0))),"",INDEX('Policy Characteristics'!G:G,MATCH($C2050,'Policy Characteristics'!$C:$C,0)))</f>
        <v>1</v>
      </c>
      <c r="N2050" s="245">
        <f>IF(ISBLANK(INDEX('Policy Characteristics'!H:H,MATCH($C2050,'Policy Characteristics'!$C:$C,0))),"",INDEX('Policy Characteristics'!H:H,MATCH($C2050,'Policy Characteristics'!$C:$C,0)))</f>
        <v>1</v>
      </c>
      <c r="O2050" s="354" t="str">
        <f>IF(ISBLANK(INDEX('Policy Characteristics'!I:I,MATCH($C2050,'Policy Characteristics'!$C:$C,0))),"",INDEX('Policy Characteristics'!I:I,MATCH($C2050,'Policy Characteristics'!$C:$C,0)))</f>
        <v>on/off</v>
      </c>
      <c r="P2050" s="354" t="str">
        <f>IF(ISBLANK(INDEX('Policy Characteristics'!J:J,MATCH($C2050,'Policy Characteristics'!$C:$C,0))),"",INDEX('Policy Characteristics'!J:J,MATCH($C2050,'Policy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2050" s="354" t="str">
        <f>IF(ISBLANK(INDEX('Policy Characteristics'!K:K,MATCH($C2050,'Policy Characteristics'!$C:$C,0))),"",INDEX('Policy Characteristics'!K:K,MATCH($C2050,'Policy Characteristics'!$C:$C,0)))</f>
        <v/>
      </c>
      <c r="R2050" s="354" t="str">
        <f>IF(ISBLANK(INDEX('Policy Characteristics'!L:L,MATCH($C2050,'Policy Characteristics'!$C:$C,0))),"",INDEX('Policy Characteristics'!L:L,MATCH($C2050,'Policy Characteristics'!$C:$C,0)))</f>
        <v/>
      </c>
    </row>
    <row r="2051" spans="1:19" ht="19.899999999999999" customHeight="1">
      <c r="A2051" s="354" t="str">
        <f>IF(ISBLANK(INDEX('Policy Characteristics'!A:A,MATCH($C2051,'Policy Characteristics'!$C:$C,0))),"",INDEX('Policy Characteristics'!A:A,MATCH($C2051,'Policy Characteristics'!$C:$C,0)))</f>
        <v>Control Settings</v>
      </c>
      <c r="B2051" s="366" t="str">
        <f>IF(ISBLANK(INDEX('Policy Characteristics'!B:B,MATCH($C2051,'Policy Characteristics'!$C:$C,0))),"",INDEX('Policy Characteristics'!B:B,MATCH($C2051,'Policy Characteristics'!$C:$C,0)))</f>
        <v>Use 20-Year GWP Values</v>
      </c>
      <c r="C2051" t="s">
        <v>658</v>
      </c>
      <c r="H2051" s="18">
        <v>1601</v>
      </c>
      <c r="I2051" s="378" t="s">
        <v>680</v>
      </c>
      <c r="J2051" s="368" t="str">
        <f>IF(ISBLANK(INDEX('Policy Characteristics'!D:D,MATCH($C2051,'Policy Characteristics'!$C:$C,0))),"",INDEX('Policy Characteristics'!D:D,MATCH($C2051,'Policy Characteristics'!$C:$C,0)))</f>
        <v/>
      </c>
      <c r="K2051" s="354" t="str">
        <f>IF(ISBLANK(INDEX('Policy Characteristics'!E:E,MATCH($C2051,'Policy Characteristics'!$C:$C,0))),"",INDEX('Policy Characteristics'!E:E,MATCH($C2051,'Policy Characteristics'!$C:$C,0)))</f>
        <v/>
      </c>
      <c r="L2051" s="245">
        <f>IF(ISBLANK(INDEX('Policy Characteristics'!F:F,MATCH($C2051,'Policy Characteristics'!$C:$C,0))),"",INDEX('Policy Characteristics'!F:F,MATCH($C2051,'Policy Characteristics'!$C:$C,0)))</f>
        <v>0</v>
      </c>
      <c r="M2051" s="245">
        <f>IF(ISBLANK(INDEX('Policy Characteristics'!G:G,MATCH($C2051,'Policy Characteristics'!$C:$C,0))),"",INDEX('Policy Characteristics'!G:G,MATCH($C2051,'Policy Characteristics'!$C:$C,0)))</f>
        <v>1</v>
      </c>
      <c r="N2051" s="245">
        <f>IF(ISBLANK(INDEX('Policy Characteristics'!H:H,MATCH($C2051,'Policy Characteristics'!$C:$C,0))),"",INDEX('Policy Characteristics'!H:H,MATCH($C2051,'Policy Characteristics'!$C:$C,0)))</f>
        <v>1</v>
      </c>
      <c r="O2051" s="354" t="str">
        <f>IF(ISBLANK(INDEX('Policy Characteristics'!I:I,MATCH($C2051,'Policy Characteristics'!$C:$C,0))),"",INDEX('Policy Characteristics'!I:I,MATCH($C2051,'Policy Characteristics'!$C:$C,0)))</f>
        <v>on/off</v>
      </c>
      <c r="P2051" s="354" t="str">
        <f>IF(ISBLANK(INDEX('Policy Characteristics'!J:J,MATCH($C2051,'Policy Characteristics'!$C:$C,0))),"",INDEX('Policy Characteristics'!J:J,MATCH($C2051,'Policy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2051" s="354" t="str">
        <f>IF(ISBLANK(INDEX('Policy Characteristics'!K:K,MATCH($C2051,'Policy Characteristics'!$C:$C,0))),"",INDEX('Policy Characteristics'!K:K,MATCH($C2051,'Policy Characteristics'!$C:$C,0)))</f>
        <v/>
      </c>
      <c r="R2051" s="354" t="str">
        <f>IF(ISBLANK(INDEX('Policy Characteristics'!L:L,MATCH($C2051,'Policy Characteristics'!$C:$C,0))),"",INDEX('Policy Characteristics'!L:L,MATCH($C2051,'Policy Characteristics'!$C:$C,0)))</f>
        <v/>
      </c>
    </row>
    <row r="2052" spans="1:19" ht="14.5">
      <c r="A2052" s="354" t="str">
        <f>IF(ISBLANK(INDEX('Policy Characteristics'!A:A,MATCH($C2052,'Policy Characteristics'!$C:$C,0))),"",INDEX('Policy Characteristics'!A:A,MATCH($C2052,'Policy Characteristics'!$C:$C,0)))</f>
        <v>Control Settings</v>
      </c>
      <c r="B2052" s="366" t="str">
        <f>IF(ISBLANK(INDEX('Policy Characteristics'!B:B,MATCH($C2052,'Policy Characteristics'!$C:$C,0))),"",INDEX('Policy Characteristics'!B:B,MATCH($C2052,'Policy Characteristics'!$C:$C,0)))</f>
        <v>Non BAU First Year</v>
      </c>
      <c r="C2052" t="s">
        <v>3878</v>
      </c>
      <c r="H2052" s="18">
        <v>2772</v>
      </c>
      <c r="I2052" s="378" t="s">
        <v>670</v>
      </c>
      <c r="J2052" s="368" t="str">
        <f>IF(ISBLANK(INDEX('Policy Characteristics'!D:D,MATCH($C2052,'Policy Characteristics'!$C:$C,0))),"",INDEX('Policy Characteristics'!D:D,MATCH($C2052,'Policy Characteristics'!$C:$C,0)))</f>
        <v/>
      </c>
      <c r="K2052" s="354" t="str">
        <f>IF(ISBLANK(INDEX('Policy Characteristics'!E:E,MATCH($C2052,'Policy Characteristics'!$C:$C,0))),"",INDEX('Policy Characteristics'!E:E,MATCH($C2052,'Policy Characteristics'!$C:$C,0)))</f>
        <v/>
      </c>
      <c r="L2052" s="245">
        <f>IF(ISBLANK(INDEX('Policy Characteristics'!F:F,MATCH($C2052,'Policy Characteristics'!$C:$C,0))),"",INDEX('Policy Characteristics'!F:F,MATCH($C2052,'Policy Characteristics'!$C:$C,0)))</f>
        <v>0</v>
      </c>
      <c r="M2052" s="245">
        <f>IF(ISBLANK(INDEX('Policy Characteristics'!G:G,MATCH($C2052,'Policy Characteristics'!$C:$C,0))),"",INDEX('Policy Characteristics'!G:G,MATCH($C2052,'Policy Characteristics'!$C:$C,0)))</f>
        <v>1</v>
      </c>
      <c r="N2052" s="245">
        <f>IF(ISBLANK(INDEX('Policy Characteristics'!H:H,MATCH($C2052,'Policy Characteristics'!$C:$C,0))),"",INDEX('Policy Characteristics'!H:H,MATCH($C2052,'Policy Characteristics'!$C:$C,0)))</f>
        <v>1</v>
      </c>
      <c r="O2052" s="354" t="str">
        <f>IF(ISBLANK(INDEX('Policy Characteristics'!I:I,MATCH($C2052,'Policy Characteristics'!$C:$C,0))),"",INDEX('Policy Characteristics'!I:I,MATCH($C2052,'Policy Characteristics'!$C:$C,0)))</f>
        <v>on/off</v>
      </c>
      <c r="P2052" s="354" t="str">
        <f>IF(ISBLANK(INDEX('Policy Characteristics'!J:J,MATCH($C2052,'Policy Characteristics'!$C:$C,0))),"",INDEX('Policy Characteristics'!J:J,MATCH($C2052,'Policy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2052" s="354" t="str">
        <f>IF(ISBLANK(INDEX('Policy Characteristics'!K:K,MATCH($C2052,'Policy Characteristics'!$C:$C,0))),"",INDEX('Policy Characteristics'!K:K,MATCH($C2052,'Policy Characteristics'!$C:$C,0)))</f>
        <v/>
      </c>
      <c r="R2052" s="354" t="str">
        <f>IF(ISBLANK(INDEX('Policy Characteristics'!L:L,MATCH($C2052,'Policy Characteristics'!$C:$C,0))),"",INDEX('Policy Characteristics'!L:L,MATCH($C2052,'Policy Characteristics'!$C:$C,0)))</f>
        <v/>
      </c>
      <c r="S2052" s="345" t="s">
        <v>1897</v>
      </c>
    </row>
    <row r="2053" spans="1:19" ht="19.899999999999999" customHeight="1">
      <c r="A2053" s="354" t="str">
        <f>IF(ISBLANK(INDEX('Policy Characteristics'!A:A,MATCH($C2053,'Policy Characteristics'!$C:$C,0))),"",INDEX('Policy Characteristics'!A:A,MATCH($C2053,'Policy Characteristics'!$C:$C,0)))</f>
        <v>Control Settings</v>
      </c>
      <c r="B2053" s="366" t="str">
        <f>IF(ISBLANK(INDEX('Policy Characteristics'!B:B,MATCH($C2053,'Policy Characteristics'!$C:$C,0))),"",INDEX('Policy Characteristics'!B:B,MATCH($C2053,'Policy Characteristics'!$C:$C,0)))</f>
        <v>Data Center Load Growth Assumption</v>
      </c>
      <c r="C2053" t="s">
        <v>3910</v>
      </c>
      <c r="H2053" s="18">
        <v>2798</v>
      </c>
      <c r="I2053" s="378" t="s">
        <v>670</v>
      </c>
      <c r="J2053" s="368" t="str">
        <f>IF(ISBLANK(INDEX('Policy Characteristics'!D:D,MATCH($C2053,'Policy Characteristics'!$C:$C,0))),"",INDEX('Policy Characteristics'!D:D,MATCH($C2053,'Policy Characteristics'!$C:$C,0)))</f>
        <v/>
      </c>
      <c r="K2053" s="354" t="str">
        <f>IF(ISBLANK(INDEX('Policy Characteristics'!E:E,MATCH($C2053,'Policy Characteristics'!$C:$C,0))),"",INDEX('Policy Characteristics'!E:E,MATCH($C2053,'Policy Characteristics'!$C:$C,0)))</f>
        <v/>
      </c>
      <c r="L2053" s="245">
        <f>IF(ISBLANK(INDEX('Policy Characteristics'!F:F,MATCH($C2053,'Policy Characteristics'!$C:$C,0))),"",INDEX('Policy Characteristics'!F:F,MATCH($C2053,'Policy Characteristics'!$C:$C,0)))</f>
        <v>0</v>
      </c>
      <c r="M2053" s="245">
        <f>IF(ISBLANK(INDEX('Policy Characteristics'!G:G,MATCH($C2053,'Policy Characteristics'!$C:$C,0))),"",INDEX('Policy Characteristics'!G:G,MATCH($C2053,'Policy Characteristics'!$C:$C,0)))</f>
        <v>1</v>
      </c>
      <c r="N2053" s="245">
        <f>IF(ISBLANK(INDEX('Policy Characteristics'!H:H,MATCH($C2053,'Policy Characteristics'!$C:$C,0))),"",INDEX('Policy Characteristics'!H:H,MATCH($C2053,'Policy Characteristics'!$C:$C,0)))</f>
        <v>1</v>
      </c>
      <c r="O2053" s="354" t="str">
        <f>IF(ISBLANK(INDEX('Policy Characteristics'!I:I,MATCH($C2053,'Policy Characteristics'!$C:$C,0))),"",INDEX('Policy Characteristics'!I:I,MATCH($C2053,'Policy Characteristics'!$C:$C,0)))</f>
        <v>1=Low,0=Medium,2=High</v>
      </c>
      <c r="P2053" s="354" t="str">
        <f>IF(ISBLANK(INDEX('Policy Characteristics'!J:J,MATCH($C2053,'Policy Characteristics'!$C:$C,0))),"",INDEX('Policy Characteristics'!J:J,MATCH($C2053,'Policy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53" s="354" t="str">
        <f>IF(ISBLANK(INDEX('Policy Characteristics'!K:K,MATCH($C2053,'Policy Characteristics'!$C:$C,0))),"",INDEX('Policy Characteristics'!K:K,MATCH($C2053,'Policy Characteristics'!$C:$C,0)))</f>
        <v/>
      </c>
      <c r="R2053" s="354" t="str">
        <f>IF(ISBLANK(INDEX('Policy Characteristics'!L:L,MATCH($C2053,'Policy Characteristics'!$C:$C,0))),"",INDEX('Policy Characteristics'!L:L,MATCH($C2053,'Policy Characteristics'!$C:$C,0)))</f>
        <v/>
      </c>
    </row>
    <row r="2054" spans="1:19" ht="19.899999999999999" customHeight="1">
      <c r="J2054" s="368"/>
    </row>
    <row r="2055" spans="1:19" ht="19.899999999999999" customHeight="1">
      <c r="J2055" s="368"/>
    </row>
  </sheetData>
  <sortState xmlns:xlrd2="http://schemas.microsoft.com/office/spreadsheetml/2017/richdata2" ref="A204:I224">
    <sortCondition ref="B204:B224"/>
  </sortState>
  <phoneticPr fontId="119" type="noConversion"/>
  <conditionalFormatting sqref="I1:I1995">
    <cfRule type="containsText" dxfId="17" priority="2" operator="containsText" text="No">
      <formula>NOT(ISERROR(SEARCH("No",I1)))</formula>
    </cfRule>
  </conditionalFormatting>
  <conditionalFormatting sqref="I2000 I2005 I2015 I2020 I2025 I2030 I2040 I2045">
    <cfRule type="containsText" dxfId="16" priority="140" operator="containsText" text="No">
      <formula>NOT(ISERROR(SEARCH("No",I2000)))</formula>
    </cfRule>
  </conditionalFormatting>
  <conditionalFormatting sqref="I2010">
    <cfRule type="containsText" dxfId="15" priority="9" operator="containsText" text="No">
      <formula>NOT(ISERROR(SEARCH("No",I2010)))</formula>
    </cfRule>
  </conditionalFormatting>
  <conditionalFormatting sqref="I2035">
    <cfRule type="containsText" dxfId="14" priority="8" operator="containsText" text="No">
      <formula>NOT(ISERROR(SEARCH("No",I2035)))</formula>
    </cfRule>
  </conditionalFormatting>
  <conditionalFormatting sqref="I2050:I2053">
    <cfRule type="containsText" dxfId="13" priority="1" operator="containsText" text="No">
      <formula>NOT(ISERROR(SEARCH("No",I2050)))</formula>
    </cfRule>
  </conditionalFormatting>
  <conditionalFormatting sqref="I2055:I1048576">
    <cfRule type="containsText" dxfId="12" priority="10" operator="containsText" text="No">
      <formula>NOT(ISERROR(SEARCH("No",I2055)))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topLeftCell="A35" workbookViewId="0">
      <selection activeCell="A20" sqref="A20:XFD20"/>
    </sheetView>
  </sheetViews>
  <sheetFormatPr defaultColWidth="9.1796875" defaultRowHeight="14.5"/>
  <cols>
    <col min="1" max="2" width="76.81640625" customWidth="1"/>
  </cols>
  <sheetData>
    <row r="1" spans="1:2">
      <c r="A1" s="416" t="s">
        <v>1033</v>
      </c>
      <c r="B1" s="416"/>
    </row>
    <row r="2" spans="1:2">
      <c r="A2" s="183" t="s">
        <v>1034</v>
      </c>
      <c r="B2" s="183" t="s">
        <v>1035</v>
      </c>
    </row>
    <row r="3" spans="1:2">
      <c r="A3" s="184" t="s">
        <v>1036</v>
      </c>
      <c r="B3" t="str">
        <f>A3</f>
        <v>million metric tons / year</v>
      </c>
    </row>
    <row r="4" spans="1:2">
      <c r="A4" s="184" t="s">
        <v>1037</v>
      </c>
      <c r="B4" t="str">
        <f>A4</f>
        <v>million metric tons</v>
      </c>
    </row>
    <row r="5" spans="1:2">
      <c r="A5" s="184" t="s">
        <v>1038</v>
      </c>
      <c r="B5" t="s">
        <v>3846</v>
      </c>
    </row>
    <row r="6" spans="1:2">
      <c r="A6" s="185" t="s">
        <v>1039</v>
      </c>
      <c r="B6" t="str">
        <f t="shared" ref="B6:B49" si="0">A6</f>
        <v>thousand metric tons / year</v>
      </c>
    </row>
    <row r="7" spans="1:2">
      <c r="A7" s="185" t="s">
        <v>1040</v>
      </c>
      <c r="B7" t="s">
        <v>3847</v>
      </c>
    </row>
    <row r="8" spans="1:2" ht="29">
      <c r="A8" s="185" t="s">
        <v>1041</v>
      </c>
      <c r="B8" t="s">
        <v>3848</v>
      </c>
    </row>
    <row r="9" spans="1:2">
      <c r="A9" s="185" t="s">
        <v>1042</v>
      </c>
      <c r="B9" t="s">
        <v>3843</v>
      </c>
    </row>
    <row r="10" spans="1:2">
      <c r="A10" s="185" t="s">
        <v>1043</v>
      </c>
      <c r="B10" t="s">
        <v>3844</v>
      </c>
    </row>
    <row r="11" spans="1:2">
      <c r="A11" s="185" t="s">
        <v>1044</v>
      </c>
      <c r="B11" t="str">
        <f t="shared" si="0"/>
        <v>jobs</v>
      </c>
    </row>
    <row r="12" spans="1:2">
      <c r="A12" s="185" t="s">
        <v>3970</v>
      </c>
      <c r="B12" t="str">
        <f t="shared" si="0"/>
        <v>deaths / year</v>
      </c>
    </row>
    <row r="13" spans="1:2">
      <c r="A13" s="185" t="s">
        <v>3971</v>
      </c>
      <c r="B13" t="str">
        <f t="shared" si="0"/>
        <v>days / year</v>
      </c>
    </row>
    <row r="14" spans="1:2">
      <c r="A14" s="185" t="s">
        <v>3972</v>
      </c>
      <c r="B14" t="str">
        <f t="shared" si="0"/>
        <v>admissions / year</v>
      </c>
    </row>
    <row r="15" spans="1:2">
      <c r="A15" s="185" t="s">
        <v>3973</v>
      </c>
      <c r="B15" t="str">
        <f t="shared" si="0"/>
        <v>visits / year</v>
      </c>
    </row>
    <row r="16" spans="1:2">
      <c r="A16" s="185" t="s">
        <v>3974</v>
      </c>
      <c r="B16" t="str">
        <f t="shared" si="0"/>
        <v>cases / year</v>
      </c>
    </row>
    <row r="17" spans="1:2">
      <c r="A17" s="185" t="s">
        <v>3975</v>
      </c>
      <c r="B17" t="str">
        <f t="shared" si="0"/>
        <v>events / year</v>
      </c>
    </row>
    <row r="18" spans="1:2">
      <c r="A18" s="185" t="s">
        <v>70</v>
      </c>
      <c r="B18" t="str">
        <f t="shared" si="0"/>
        <v>% change</v>
      </c>
    </row>
    <row r="19" spans="1:2">
      <c r="A19" s="185" t="s">
        <v>1045</v>
      </c>
      <c r="B19" t="s">
        <v>3849</v>
      </c>
    </row>
    <row r="20" spans="1:2">
      <c r="A20" s="185" t="s">
        <v>1046</v>
      </c>
      <c r="B20" t="str">
        <f t="shared" si="0"/>
        <v>lives / year</v>
      </c>
    </row>
    <row r="21" spans="1:2">
      <c r="A21" s="185" t="s">
        <v>1047</v>
      </c>
      <c r="B21" t="str">
        <f t="shared" si="0"/>
        <v>terawatt-hours (TWh) / year</v>
      </c>
    </row>
    <row r="22" spans="1:2">
      <c r="A22" s="185" t="s">
        <v>1048</v>
      </c>
      <c r="B22" t="str">
        <f t="shared" si="0"/>
        <v>terawatt-hours (TWh)</v>
      </c>
    </row>
    <row r="23" spans="1:2">
      <c r="A23" s="185" t="s">
        <v>1049</v>
      </c>
      <c r="B23" t="str">
        <f t="shared" si="0"/>
        <v>%</v>
      </c>
    </row>
    <row r="24" spans="1:2">
      <c r="A24" s="185" t="s">
        <v>1050</v>
      </c>
      <c r="B24" t="str">
        <f t="shared" si="0"/>
        <v>metric tons CO2e / megawatt-hour (MWh)</v>
      </c>
    </row>
    <row r="25" spans="1:2">
      <c r="A25" s="185" t="s">
        <v>1051</v>
      </c>
      <c r="B25" t="s">
        <v>3850</v>
      </c>
    </row>
    <row r="26" spans="1:2">
      <c r="A26" s="185" t="s">
        <v>1052</v>
      </c>
      <c r="B26" t="str">
        <f t="shared" si="0"/>
        <v>gigawatts (GW) / year</v>
      </c>
    </row>
    <row r="27" spans="1:2">
      <c r="A27" s="185" t="s">
        <v>1053</v>
      </c>
      <c r="B27" t="s">
        <v>3851</v>
      </c>
    </row>
    <row r="28" spans="1:2">
      <c r="A28" s="185" t="s">
        <v>1054</v>
      </c>
      <c r="B28" t="str">
        <f t="shared" si="0"/>
        <v>cubic km / yr</v>
      </c>
    </row>
    <row r="29" spans="1:2">
      <c r="A29" s="185" t="s">
        <v>1055</v>
      </c>
      <c r="B29" t="s">
        <v>3902</v>
      </c>
    </row>
    <row r="30" spans="1:2">
      <c r="A30" s="185" t="s">
        <v>1056</v>
      </c>
      <c r="B30" t="s">
        <v>3903</v>
      </c>
    </row>
    <row r="31" spans="1:2">
      <c r="A31" s="185" t="s">
        <v>1057</v>
      </c>
      <c r="B31" t="str">
        <f t="shared" si="0"/>
        <v>million vehicles / year</v>
      </c>
    </row>
    <row r="32" spans="1:2">
      <c r="A32" s="185" t="s">
        <v>1058</v>
      </c>
      <c r="B32" t="str">
        <f t="shared" si="0"/>
        <v>thousand vehicles / year</v>
      </c>
    </row>
    <row r="33" spans="1:2">
      <c r="A33" s="185" t="s">
        <v>1059</v>
      </c>
      <c r="B33" t="str">
        <f t="shared" si="0"/>
        <v>million vehicles</v>
      </c>
    </row>
    <row r="34" spans="1:2">
      <c r="A34" s="185" t="s">
        <v>1060</v>
      </c>
      <c r="B34" t="str">
        <f t="shared" si="0"/>
        <v>thousand vehicles</v>
      </c>
    </row>
    <row r="35" spans="1:2">
      <c r="A35" s="185" t="s">
        <v>1061</v>
      </c>
      <c r="B35" s="409" t="s">
        <v>3795</v>
      </c>
    </row>
    <row r="36" spans="1:2">
      <c r="A36" s="185" t="s">
        <v>1062</v>
      </c>
      <c r="B36" t="s">
        <v>3852</v>
      </c>
    </row>
    <row r="37" spans="1:2">
      <c r="A37" s="185" t="s">
        <v>1063</v>
      </c>
      <c r="B37" t="str">
        <f t="shared" si="0"/>
        <v>millions of short tons / year</v>
      </c>
    </row>
    <row r="38" spans="1:2">
      <c r="A38" s="185" t="s">
        <v>1064</v>
      </c>
      <c r="B38" t="str">
        <f t="shared" si="0"/>
        <v>trillion cubic feet / year</v>
      </c>
    </row>
    <row r="39" spans="1:2">
      <c r="A39" s="185" t="s">
        <v>1065</v>
      </c>
      <c r="B39" t="str">
        <f t="shared" si="0"/>
        <v>million barrels of oil / year</v>
      </c>
    </row>
    <row r="40" spans="1:2">
      <c r="A40" s="185" t="s">
        <v>1066</v>
      </c>
      <c r="B40" t="str">
        <f t="shared" si="0"/>
        <v>million gallons / year</v>
      </c>
    </row>
    <row r="41" spans="1:2">
      <c r="A41" s="185" t="s">
        <v>1067</v>
      </c>
      <c r="B41" t="str">
        <f t="shared" si="0"/>
        <v>trillion BTU / year</v>
      </c>
    </row>
    <row r="42" spans="1:2">
      <c r="A42" s="185" t="s">
        <v>1068</v>
      </c>
      <c r="B42" t="s">
        <v>3853</v>
      </c>
    </row>
    <row r="43" spans="1:2">
      <c r="A43" s="185" t="s">
        <v>1069</v>
      </c>
      <c r="B43" t="s">
        <v>3854</v>
      </c>
    </row>
    <row r="44" spans="1:2">
      <c r="A44" s="185" t="s">
        <v>1070</v>
      </c>
      <c r="B44" t="s">
        <v>3855</v>
      </c>
    </row>
    <row r="45" spans="1:2">
      <c r="A45" s="185" t="s">
        <v>1071</v>
      </c>
      <c r="B45" t="s">
        <v>3856</v>
      </c>
    </row>
    <row r="46" spans="1:2">
      <c r="A46" s="185" t="s">
        <v>1072</v>
      </c>
      <c r="B46" t="s">
        <v>3857</v>
      </c>
    </row>
    <row r="47" spans="1:2">
      <c r="A47" s="185" t="s">
        <v>1073</v>
      </c>
      <c r="B47" t="s">
        <v>3858</v>
      </c>
    </row>
    <row r="48" spans="1:2">
      <c r="A48" s="185" t="s">
        <v>1053</v>
      </c>
      <c r="B48" t="s">
        <v>3851</v>
      </c>
    </row>
    <row r="49" spans="1:2">
      <c r="A49" s="185" t="s">
        <v>1074</v>
      </c>
      <c r="B49" t="str">
        <f t="shared" si="0"/>
        <v>cost of eqpt. to capture 1 metric ton CO2e/yr (2020 dollars)</v>
      </c>
    </row>
    <row r="50" spans="1:2">
      <c r="A50" s="185" t="s">
        <v>1075</v>
      </c>
      <c r="B50" t="s">
        <v>3845</v>
      </c>
    </row>
    <row r="51" spans="1:2">
      <c r="A51" s="185" t="s">
        <v>1076</v>
      </c>
      <c r="B51" t="s">
        <v>3859</v>
      </c>
    </row>
    <row r="53" spans="1:2">
      <c r="A53" s="416" t="s">
        <v>1077</v>
      </c>
      <c r="B53" s="416"/>
    </row>
    <row r="54" spans="1:2">
      <c r="A54" s="183" t="s">
        <v>1034</v>
      </c>
      <c r="B54" s="183" t="s">
        <v>1035</v>
      </c>
    </row>
    <row r="55" spans="1:2">
      <c r="A55" s="147" t="s">
        <v>1078</v>
      </c>
      <c r="B55" t="str">
        <f t="shared" ref="B55:B56" si="1">A55</f>
        <v>$/metric ton CO2e</v>
      </c>
    </row>
    <row r="56" spans="1:2">
      <c r="A56" s="147" t="s">
        <v>1079</v>
      </c>
      <c r="B56" t="str">
        <f t="shared" si="1"/>
        <v>$/MWh</v>
      </c>
    </row>
    <row r="67" spans="1:1">
      <c r="A67" s="1"/>
    </row>
  </sheetData>
  <mergeCells count="2">
    <mergeCell ref="A1:B1"/>
    <mergeCell ref="A53:B53"/>
  </mergeCells>
  <phoneticPr fontId="10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30"/>
  <sheetViews>
    <sheetView tabSelected="1" topLeftCell="B115" zoomScale="70" zoomScaleNormal="70" workbookViewId="0">
      <selection activeCell="F118" sqref="F118"/>
    </sheetView>
  </sheetViews>
  <sheetFormatPr defaultColWidth="9.1796875" defaultRowHeight="14.5"/>
  <cols>
    <col min="1" max="1" width="37.453125" style="1" customWidth="1"/>
    <col min="2" max="2" width="27.453125" style="1" customWidth="1"/>
    <col min="3" max="3" width="9" style="1" customWidth="1"/>
    <col min="4" max="4" width="18.453125" style="1" customWidth="1"/>
    <col min="5" max="5" width="18.1796875" style="1" customWidth="1"/>
    <col min="6" max="6" width="34.1796875" style="1" customWidth="1"/>
    <col min="7" max="7" width="95" style="1" customWidth="1"/>
    <col min="8" max="8" width="37.453125" style="1" customWidth="1"/>
    <col min="9" max="10" width="34.453125" style="1" customWidth="1"/>
    <col min="11" max="16384" width="9.1796875" style="1"/>
  </cols>
  <sheetData>
    <row r="1" spans="1:10" s="3" customFormat="1" ht="29">
      <c r="A1" s="152" t="s">
        <v>1080</v>
      </c>
      <c r="B1" s="153" t="s">
        <v>1081</v>
      </c>
      <c r="C1" s="186" t="s">
        <v>1082</v>
      </c>
      <c r="D1" s="153" t="s">
        <v>1083</v>
      </c>
      <c r="E1" s="153" t="s">
        <v>1084</v>
      </c>
      <c r="F1" s="153" t="s">
        <v>1085</v>
      </c>
      <c r="G1" s="153" t="s">
        <v>1086</v>
      </c>
      <c r="H1" s="153" t="s">
        <v>1087</v>
      </c>
      <c r="I1" s="154" t="s">
        <v>1088</v>
      </c>
      <c r="J1" s="42" t="s">
        <v>1089</v>
      </c>
    </row>
    <row r="2" spans="1:10">
      <c r="A2" s="2" t="s">
        <v>1090</v>
      </c>
      <c r="B2" s="1" t="s">
        <v>1091</v>
      </c>
      <c r="C2" s="41">
        <v>1</v>
      </c>
      <c r="D2" s="1" t="s">
        <v>1092</v>
      </c>
      <c r="E2" s="1" t="s">
        <v>1093</v>
      </c>
      <c r="F2" s="1" t="str">
        <f>UnitControlCenter!$B$3</f>
        <v>million metric tons / year</v>
      </c>
      <c r="G2" s="1" t="s">
        <v>1094</v>
      </c>
      <c r="J2" s="1" t="s">
        <v>1095</v>
      </c>
    </row>
    <row r="3" spans="1:10">
      <c r="A3" s="2" t="s">
        <v>1090</v>
      </c>
      <c r="B3" s="1" t="s">
        <v>1096</v>
      </c>
      <c r="C3" s="43">
        <v>1</v>
      </c>
      <c r="D3" s="2" t="s">
        <v>1092</v>
      </c>
      <c r="E3" s="2" t="s">
        <v>1093</v>
      </c>
      <c r="F3" s="1" t="str">
        <f>UnitControlCenter!$B$3</f>
        <v>million metric tons / year</v>
      </c>
      <c r="G3" s="1" t="s">
        <v>1097</v>
      </c>
    </row>
    <row r="4" spans="1:10" ht="29">
      <c r="A4" s="2" t="s">
        <v>1090</v>
      </c>
      <c r="B4" s="1" t="s">
        <v>1098</v>
      </c>
      <c r="C4" s="41">
        <v>1</v>
      </c>
      <c r="D4" s="1" t="s">
        <v>1092</v>
      </c>
      <c r="E4" s="1" t="s">
        <v>1093</v>
      </c>
      <c r="F4" s="1" t="str">
        <f>UnitControlCenter!B4</f>
        <v>million metric tons</v>
      </c>
      <c r="G4" s="1" t="s">
        <v>1099</v>
      </c>
      <c r="J4" s="1" t="s">
        <v>1100</v>
      </c>
    </row>
    <row r="5" spans="1:10" ht="29">
      <c r="A5" s="2" t="s">
        <v>1090</v>
      </c>
      <c r="B5" s="1" t="s">
        <v>1101</v>
      </c>
      <c r="C5" s="43">
        <v>1</v>
      </c>
      <c r="D5" s="2" t="s">
        <v>1092</v>
      </c>
      <c r="E5" s="2" t="s">
        <v>1093</v>
      </c>
      <c r="F5" s="1" t="str">
        <f>UnitControlCenter!B4</f>
        <v>million metric tons</v>
      </c>
      <c r="G5" s="1" t="s">
        <v>1102</v>
      </c>
    </row>
    <row r="6" spans="1:10" ht="72.5">
      <c r="A6" s="2" t="s">
        <v>1090</v>
      </c>
      <c r="B6" s="2" t="s">
        <v>1103</v>
      </c>
      <c r="C6" s="41">
        <v>1</v>
      </c>
      <c r="D6" s="1" t="s">
        <v>1104</v>
      </c>
      <c r="E6" s="1" t="s">
        <v>1105</v>
      </c>
      <c r="F6" s="1" t="str">
        <f>UnitControlCenter!$B$3</f>
        <v>million metric tons / year</v>
      </c>
      <c r="G6" s="1" t="s">
        <v>1106</v>
      </c>
      <c r="H6" s="1" t="s">
        <v>1107</v>
      </c>
      <c r="I6" s="1" t="s">
        <v>1108</v>
      </c>
    </row>
    <row r="7" spans="1:10" ht="29">
      <c r="A7" s="2" t="s">
        <v>1090</v>
      </c>
      <c r="B7" s="2" t="s">
        <v>1109</v>
      </c>
      <c r="C7" s="41">
        <v>1</v>
      </c>
      <c r="D7" s="1" t="s">
        <v>1104</v>
      </c>
      <c r="E7" s="1" t="s">
        <v>1105</v>
      </c>
      <c r="F7" s="1" t="str">
        <f>UnitControlCenter!$B$3</f>
        <v>million metric tons / year</v>
      </c>
      <c r="G7" s="1" t="s">
        <v>1110</v>
      </c>
      <c r="H7" s="1" t="s">
        <v>1111</v>
      </c>
      <c r="I7" s="1" t="s">
        <v>1112</v>
      </c>
    </row>
    <row r="8" spans="1:10" ht="29">
      <c r="A8" s="2" t="s">
        <v>1090</v>
      </c>
      <c r="B8" s="2" t="s">
        <v>1113</v>
      </c>
      <c r="C8" s="41">
        <v>1</v>
      </c>
      <c r="D8" s="1" t="s">
        <v>1104</v>
      </c>
      <c r="E8" s="1" t="s">
        <v>1105</v>
      </c>
      <c r="F8" s="1" t="str">
        <f>UnitControlCenter!$B$3</f>
        <v>million metric tons / year</v>
      </c>
      <c r="G8" s="1" t="s">
        <v>1114</v>
      </c>
      <c r="H8" s="1" t="s">
        <v>1115</v>
      </c>
      <c r="I8" s="1" t="s">
        <v>1116</v>
      </c>
    </row>
    <row r="9" spans="1:10">
      <c r="A9" s="2" t="s">
        <v>1090</v>
      </c>
      <c r="B9" s="2" t="s">
        <v>1117</v>
      </c>
      <c r="C9" s="41">
        <v>0</v>
      </c>
      <c r="D9" s="1" t="s">
        <v>1092</v>
      </c>
      <c r="E9" s="1" t="s">
        <v>1093</v>
      </c>
      <c r="F9" s="1" t="str">
        <f>UnitControlCenter!$B$5</f>
        <v>g CO2e / thousand 2019 KRW</v>
      </c>
      <c r="G9" s="1" t="s">
        <v>1118</v>
      </c>
    </row>
    <row r="10" spans="1:10">
      <c r="A10" s="2" t="s">
        <v>1090</v>
      </c>
      <c r="B10" s="2" t="s">
        <v>1119</v>
      </c>
      <c r="C10" s="41">
        <v>1</v>
      </c>
      <c r="D10" s="1" t="s">
        <v>1092</v>
      </c>
      <c r="E10" s="1" t="s">
        <v>1093</v>
      </c>
      <c r="F10" s="1" t="str">
        <f>UnitControlCenter!$B$3</f>
        <v>million metric tons / year</v>
      </c>
      <c r="G10" s="1" t="s">
        <v>1120</v>
      </c>
    </row>
    <row r="11" spans="1:10">
      <c r="A11" s="2" t="s">
        <v>1090</v>
      </c>
      <c r="B11" s="2" t="s">
        <v>1121</v>
      </c>
      <c r="C11" s="41">
        <v>1</v>
      </c>
      <c r="D11" s="1" t="s">
        <v>1092</v>
      </c>
      <c r="E11" s="1" t="s">
        <v>1093</v>
      </c>
      <c r="F11" s="1" t="str">
        <f>UnitControlCenter!$B$3</f>
        <v>million metric tons / year</v>
      </c>
      <c r="G11" s="1" t="s">
        <v>1122</v>
      </c>
    </row>
    <row r="12" spans="1:10">
      <c r="A12" s="2" t="s">
        <v>1090</v>
      </c>
      <c r="B12" s="2" t="s">
        <v>956</v>
      </c>
      <c r="C12" s="41">
        <v>1</v>
      </c>
      <c r="D12" s="1" t="s">
        <v>1092</v>
      </c>
      <c r="E12" s="1" t="s">
        <v>1093</v>
      </c>
      <c r="F12" s="1" t="str">
        <f>UnitControlCenter!$B$3</f>
        <v>million metric tons / year</v>
      </c>
      <c r="G12" s="1" t="s">
        <v>1123</v>
      </c>
    </row>
    <row r="13" spans="1:10">
      <c r="A13" s="2" t="s">
        <v>1090</v>
      </c>
      <c r="B13" s="2" t="s">
        <v>935</v>
      </c>
      <c r="C13" s="41">
        <v>1</v>
      </c>
      <c r="D13" s="1" t="s">
        <v>1092</v>
      </c>
      <c r="E13" s="1" t="s">
        <v>1093</v>
      </c>
      <c r="F13" s="1" t="str">
        <f>UnitControlCenter!$B$3</f>
        <v>million metric tons / year</v>
      </c>
      <c r="G13" s="1" t="s">
        <v>1124</v>
      </c>
    </row>
    <row r="14" spans="1:10">
      <c r="A14" s="2" t="s">
        <v>1090</v>
      </c>
      <c r="B14" s="2" t="s">
        <v>341</v>
      </c>
      <c r="C14" s="41">
        <v>1</v>
      </c>
      <c r="D14" s="1" t="s">
        <v>1092</v>
      </c>
      <c r="E14" s="1" t="s">
        <v>1093</v>
      </c>
      <c r="F14" s="1" t="str">
        <f>UnitControlCenter!$B$3</f>
        <v>million metric tons / year</v>
      </c>
      <c r="G14" s="1" t="s">
        <v>1125</v>
      </c>
    </row>
    <row r="15" spans="1:10">
      <c r="A15" s="2" t="s">
        <v>1090</v>
      </c>
      <c r="B15" s="2" t="s">
        <v>958</v>
      </c>
      <c r="C15" s="41">
        <v>1</v>
      </c>
      <c r="D15" s="1" t="s">
        <v>1092</v>
      </c>
      <c r="E15" s="1" t="s">
        <v>1093</v>
      </c>
      <c r="F15" s="1" t="str">
        <f>UnitControlCenter!$B$3</f>
        <v>million metric tons / year</v>
      </c>
      <c r="G15" s="1" t="s">
        <v>1126</v>
      </c>
    </row>
    <row r="16" spans="1:10">
      <c r="A16" s="2" t="s">
        <v>1090</v>
      </c>
      <c r="B16" s="2" t="s">
        <v>58</v>
      </c>
      <c r="C16" s="41">
        <v>1</v>
      </c>
      <c r="D16" s="1" t="s">
        <v>1092</v>
      </c>
      <c r="E16" s="1" t="s">
        <v>1093</v>
      </c>
      <c r="F16" s="1" t="str">
        <f>UnitControlCenter!$B$3</f>
        <v>million metric tons / year</v>
      </c>
      <c r="G16" s="1" t="s">
        <v>1127</v>
      </c>
    </row>
    <row r="17" spans="1:10">
      <c r="A17" s="2" t="s">
        <v>1090</v>
      </c>
      <c r="B17" s="2" t="s">
        <v>1128</v>
      </c>
      <c r="C17" s="41">
        <v>1</v>
      </c>
      <c r="D17" s="1" t="s">
        <v>1092</v>
      </c>
      <c r="E17" s="1" t="s">
        <v>1093</v>
      </c>
      <c r="F17" s="1" t="str">
        <f>UnitControlCenter!$B$3</f>
        <v>million metric tons / year</v>
      </c>
      <c r="G17" s="1" t="s">
        <v>1129</v>
      </c>
    </row>
    <row r="18" spans="1:10" ht="363" thickBot="1">
      <c r="A18" s="180" t="s">
        <v>1090</v>
      </c>
      <c r="B18" s="180" t="s">
        <v>1130</v>
      </c>
      <c r="C18" s="187">
        <v>1</v>
      </c>
      <c r="D18" s="181" t="s">
        <v>1104</v>
      </c>
      <c r="E18" s="181" t="s">
        <v>1105</v>
      </c>
      <c r="F18" s="181" t="s">
        <v>1036</v>
      </c>
      <c r="G18" s="181" t="s">
        <v>1131</v>
      </c>
      <c r="H18" s="181" t="s">
        <v>1132</v>
      </c>
      <c r="I18" s="181" t="s">
        <v>1133</v>
      </c>
      <c r="J18" s="181"/>
    </row>
    <row r="19" spans="1:10" ht="101.5">
      <c r="A19" s="2" t="s">
        <v>1134</v>
      </c>
      <c r="B19" s="2" t="s">
        <v>1135</v>
      </c>
      <c r="C19" s="41">
        <v>1</v>
      </c>
      <c r="D19" s="1" t="s">
        <v>1104</v>
      </c>
      <c r="E19" s="1" t="s">
        <v>1105</v>
      </c>
      <c r="F19" s="1" t="str">
        <f>UnitControlCenter!$B$3</f>
        <v>million metric tons / year</v>
      </c>
      <c r="G19" s="1" t="s">
        <v>1136</v>
      </c>
      <c r="H19" s="1" t="s">
        <v>1107</v>
      </c>
      <c r="I19" s="1" t="s">
        <v>1108</v>
      </c>
    </row>
    <row r="20" spans="1:10" ht="101.5">
      <c r="A20" s="2" t="s">
        <v>1134</v>
      </c>
      <c r="B20" s="2" t="s">
        <v>679</v>
      </c>
      <c r="C20" s="41">
        <v>1</v>
      </c>
      <c r="D20" s="1" t="s">
        <v>1104</v>
      </c>
      <c r="E20" s="1" t="s">
        <v>1105</v>
      </c>
      <c r="F20" s="1" t="str">
        <f>UnitControlCenter!$B$3</f>
        <v>million metric tons / year</v>
      </c>
      <c r="G20" s="1" t="s">
        <v>1137</v>
      </c>
      <c r="H20" s="1" t="s">
        <v>1107</v>
      </c>
      <c r="I20" s="1" t="s">
        <v>1138</v>
      </c>
    </row>
    <row r="21" spans="1:10" ht="101.5">
      <c r="A21" s="2" t="s">
        <v>1134</v>
      </c>
      <c r="B21" s="2" t="s">
        <v>681</v>
      </c>
      <c r="C21" s="41">
        <v>1</v>
      </c>
      <c r="D21" s="1" t="s">
        <v>1104</v>
      </c>
      <c r="E21" s="1" t="s">
        <v>1105</v>
      </c>
      <c r="F21" s="1" t="str">
        <f>UnitControlCenter!$B$3</f>
        <v>million metric tons / year</v>
      </c>
      <c r="G21" s="1" t="s">
        <v>1139</v>
      </c>
      <c r="H21" s="1" t="s">
        <v>1107</v>
      </c>
      <c r="I21" s="1" t="s">
        <v>1140</v>
      </c>
    </row>
    <row r="22" spans="1:10" ht="101.5">
      <c r="A22" s="2" t="s">
        <v>1134</v>
      </c>
      <c r="B22" s="2" t="s">
        <v>1141</v>
      </c>
      <c r="C22" s="41">
        <v>1</v>
      </c>
      <c r="D22" s="1" t="s">
        <v>1104</v>
      </c>
      <c r="E22" s="1" t="s">
        <v>1105</v>
      </c>
      <c r="F22" s="1" t="str">
        <f>UnitControlCenter!$B$3</f>
        <v>million metric tons / year</v>
      </c>
      <c r="G22" s="1" t="s">
        <v>1142</v>
      </c>
      <c r="H22" s="1" t="s">
        <v>1107</v>
      </c>
      <c r="I22" s="1" t="s">
        <v>1143</v>
      </c>
    </row>
    <row r="23" spans="1:10" ht="101.5">
      <c r="A23" s="2" t="s">
        <v>1134</v>
      </c>
      <c r="B23" s="2" t="s">
        <v>675</v>
      </c>
      <c r="C23" s="41">
        <v>1</v>
      </c>
      <c r="D23" s="1" t="s">
        <v>1104</v>
      </c>
      <c r="E23" s="1" t="s">
        <v>1105</v>
      </c>
      <c r="F23" s="1" t="str">
        <f>UnitControlCenter!$B$6</f>
        <v>thousand metric tons / year</v>
      </c>
      <c r="G23" s="1" t="s">
        <v>1144</v>
      </c>
      <c r="H23" s="1" t="s">
        <v>1107</v>
      </c>
      <c r="I23" s="1" t="s">
        <v>1145</v>
      </c>
    </row>
    <row r="24" spans="1:10" ht="101.5">
      <c r="A24" s="2" t="s">
        <v>1134</v>
      </c>
      <c r="B24" s="2" t="s">
        <v>673</v>
      </c>
      <c r="C24" s="41">
        <v>1</v>
      </c>
      <c r="D24" s="1" t="s">
        <v>1104</v>
      </c>
      <c r="E24" s="1" t="s">
        <v>1105</v>
      </c>
      <c r="F24" s="1" t="str">
        <f>UnitControlCenter!$B$6</f>
        <v>thousand metric tons / year</v>
      </c>
      <c r="G24" s="1" t="s">
        <v>1146</v>
      </c>
      <c r="H24" s="1" t="s">
        <v>1107</v>
      </c>
      <c r="I24" s="1" t="s">
        <v>1147</v>
      </c>
    </row>
    <row r="25" spans="1:10" ht="87">
      <c r="A25" s="2" t="s">
        <v>1134</v>
      </c>
      <c r="B25" s="2" t="s">
        <v>677</v>
      </c>
      <c r="C25" s="41">
        <v>1</v>
      </c>
      <c r="D25" s="1" t="s">
        <v>1104</v>
      </c>
      <c r="E25" s="1" t="s">
        <v>1105</v>
      </c>
      <c r="F25" s="1" t="str">
        <f>UnitControlCenter!$B$6</f>
        <v>thousand metric tons / year</v>
      </c>
      <c r="G25" s="1" t="s">
        <v>1148</v>
      </c>
      <c r="H25" s="1" t="s">
        <v>1107</v>
      </c>
      <c r="I25" s="1" t="s">
        <v>1149</v>
      </c>
    </row>
    <row r="26" spans="1:10" ht="101.5">
      <c r="A26" s="2" t="s">
        <v>1134</v>
      </c>
      <c r="B26" s="2" t="s">
        <v>678</v>
      </c>
      <c r="C26" s="41">
        <v>1</v>
      </c>
      <c r="D26" s="1" t="s">
        <v>1104</v>
      </c>
      <c r="E26" s="1" t="s">
        <v>1105</v>
      </c>
      <c r="F26" s="1" t="str">
        <f>UnitControlCenter!$B$6</f>
        <v>thousand metric tons / year</v>
      </c>
      <c r="G26" s="1" t="s">
        <v>1150</v>
      </c>
      <c r="H26" s="1" t="s">
        <v>1107</v>
      </c>
      <c r="I26" s="1" t="s">
        <v>1151</v>
      </c>
    </row>
    <row r="27" spans="1:10" ht="101.5">
      <c r="A27" s="2" t="s">
        <v>1134</v>
      </c>
      <c r="B27" s="2" t="s">
        <v>672</v>
      </c>
      <c r="C27" s="41">
        <v>1</v>
      </c>
      <c r="D27" s="1" t="s">
        <v>1104</v>
      </c>
      <c r="E27" s="1" t="s">
        <v>1105</v>
      </c>
      <c r="F27" s="1" t="str">
        <f>UnitControlCenter!$B$3</f>
        <v>million metric tons / year</v>
      </c>
      <c r="G27" s="1" t="s">
        <v>1152</v>
      </c>
      <c r="H27" s="1" t="s">
        <v>1107</v>
      </c>
      <c r="I27" s="1" t="s">
        <v>1153</v>
      </c>
    </row>
    <row r="28" spans="1:10" ht="101.5">
      <c r="A28" s="2" t="s">
        <v>1134</v>
      </c>
      <c r="B28" s="2" t="s">
        <v>667</v>
      </c>
      <c r="C28" s="41">
        <v>1</v>
      </c>
      <c r="D28" s="1" t="s">
        <v>1104</v>
      </c>
      <c r="E28" s="1" t="s">
        <v>1105</v>
      </c>
      <c r="F28" s="1" t="str">
        <f>UnitControlCenter!$B$6</f>
        <v>thousand metric tons / year</v>
      </c>
      <c r="G28" s="1" t="s">
        <v>1154</v>
      </c>
      <c r="H28" s="1" t="s">
        <v>1107</v>
      </c>
      <c r="I28" s="1" t="s">
        <v>1155</v>
      </c>
    </row>
    <row r="29" spans="1:10" ht="101.5">
      <c r="A29" s="2" t="s">
        <v>1134</v>
      </c>
      <c r="B29" s="2" t="s">
        <v>676</v>
      </c>
      <c r="C29" s="41">
        <v>1</v>
      </c>
      <c r="D29" s="1" t="s">
        <v>1104</v>
      </c>
      <c r="E29" s="1" t="s">
        <v>1105</v>
      </c>
      <c r="F29" s="1" t="str">
        <f>UnitControlCenter!$B$3</f>
        <v>million metric tons / year</v>
      </c>
      <c r="G29" s="1" t="s">
        <v>1156</v>
      </c>
      <c r="H29" s="1" t="s">
        <v>1107</v>
      </c>
      <c r="I29" s="1" t="s">
        <v>1157</v>
      </c>
    </row>
    <row r="30" spans="1:10" ht="102" thickBot="1">
      <c r="A30" s="180" t="s">
        <v>1134</v>
      </c>
      <c r="B30" s="180" t="s">
        <v>671</v>
      </c>
      <c r="C30" s="187">
        <v>1</v>
      </c>
      <c r="D30" s="1" t="s">
        <v>1104</v>
      </c>
      <c r="E30" s="1" t="s">
        <v>1105</v>
      </c>
      <c r="F30" s="181" t="str">
        <f>UnitControlCenter!$B$3</f>
        <v>million metric tons / year</v>
      </c>
      <c r="G30" s="1" t="s">
        <v>1158</v>
      </c>
      <c r="H30" s="1" t="s">
        <v>1107</v>
      </c>
      <c r="I30" s="1" t="s">
        <v>1159</v>
      </c>
    </row>
    <row r="31" spans="1:10" customFormat="1">
      <c r="A31" t="s">
        <v>3922</v>
      </c>
      <c r="B31" t="s">
        <v>1119</v>
      </c>
      <c r="C31" s="18">
        <v>1</v>
      </c>
      <c r="D31" t="s">
        <v>1104</v>
      </c>
      <c r="E31" t="s">
        <v>1105</v>
      </c>
      <c r="F31" t="str">
        <f>UnitControlCenter!$B$3</f>
        <v>million metric tons / year</v>
      </c>
      <c r="G31" t="s">
        <v>3923</v>
      </c>
      <c r="H31" t="s">
        <v>1447</v>
      </c>
      <c r="I31" t="s">
        <v>1448</v>
      </c>
    </row>
    <row r="32" spans="1:10" customFormat="1">
      <c r="A32" t="s">
        <v>3922</v>
      </c>
      <c r="B32" t="s">
        <v>1121</v>
      </c>
      <c r="C32" s="18">
        <v>1</v>
      </c>
      <c r="D32" t="s">
        <v>1104</v>
      </c>
      <c r="E32" t="s">
        <v>1105</v>
      </c>
      <c r="F32" t="str">
        <f>UnitControlCenter!$B$3</f>
        <v>million metric tons / year</v>
      </c>
      <c r="G32" t="s">
        <v>3924</v>
      </c>
      <c r="H32" t="s">
        <v>1447</v>
      </c>
      <c r="I32" t="s">
        <v>1448</v>
      </c>
    </row>
    <row r="33" spans="1:10" customFormat="1">
      <c r="A33" t="s">
        <v>3922</v>
      </c>
      <c r="B33" t="s">
        <v>956</v>
      </c>
      <c r="C33" s="18">
        <v>1</v>
      </c>
      <c r="D33" t="s">
        <v>1104</v>
      </c>
      <c r="E33" t="s">
        <v>1105</v>
      </c>
      <c r="F33" t="str">
        <f>UnitControlCenter!$B$3</f>
        <v>million metric tons / year</v>
      </c>
      <c r="G33" t="s">
        <v>3925</v>
      </c>
      <c r="H33" t="s">
        <v>1447</v>
      </c>
      <c r="I33" t="s">
        <v>1448</v>
      </c>
    </row>
    <row r="34" spans="1:10" customFormat="1">
      <c r="A34" t="s">
        <v>3922</v>
      </c>
      <c r="B34" t="s">
        <v>935</v>
      </c>
      <c r="C34" s="18">
        <v>1</v>
      </c>
      <c r="D34" t="s">
        <v>1104</v>
      </c>
      <c r="E34" t="s">
        <v>1105</v>
      </c>
      <c r="F34" t="str">
        <f>UnitControlCenter!$B$3</f>
        <v>million metric tons / year</v>
      </c>
      <c r="G34" t="s">
        <v>3926</v>
      </c>
      <c r="H34" t="s">
        <v>1447</v>
      </c>
      <c r="I34" t="s">
        <v>1448</v>
      </c>
    </row>
    <row r="35" spans="1:10" customFormat="1">
      <c r="A35" t="s">
        <v>3922</v>
      </c>
      <c r="B35" t="s">
        <v>341</v>
      </c>
      <c r="C35" s="18">
        <v>1</v>
      </c>
      <c r="D35" t="s">
        <v>1104</v>
      </c>
      <c r="E35" t="s">
        <v>1105</v>
      </c>
      <c r="F35" t="str">
        <f>UnitControlCenter!$B$3</f>
        <v>million metric tons / year</v>
      </c>
      <c r="G35" t="s">
        <v>3927</v>
      </c>
      <c r="H35" t="s">
        <v>1115</v>
      </c>
      <c r="I35" t="s">
        <v>1116</v>
      </c>
    </row>
    <row r="36" spans="1:10" customFormat="1">
      <c r="A36" t="s">
        <v>3922</v>
      </c>
      <c r="B36" t="s">
        <v>958</v>
      </c>
      <c r="C36" s="18">
        <v>1</v>
      </c>
      <c r="D36" t="s">
        <v>1104</v>
      </c>
      <c r="E36" t="s">
        <v>1105</v>
      </c>
      <c r="F36" t="str">
        <f>UnitControlCenter!$B$3</f>
        <v>million metric tons / year</v>
      </c>
      <c r="G36" t="s">
        <v>3928</v>
      </c>
      <c r="H36" t="s">
        <v>1447</v>
      </c>
      <c r="I36" t="s">
        <v>1448</v>
      </c>
    </row>
    <row r="37" spans="1:10" customFormat="1">
      <c r="A37" t="s">
        <v>3922</v>
      </c>
      <c r="B37" t="s">
        <v>58</v>
      </c>
      <c r="C37" s="18">
        <v>1</v>
      </c>
      <c r="D37" t="s">
        <v>1104</v>
      </c>
      <c r="E37" t="s">
        <v>1105</v>
      </c>
      <c r="F37" t="str">
        <f>UnitControlCenter!$B$3</f>
        <v>million metric tons / year</v>
      </c>
      <c r="G37" t="s">
        <v>3929</v>
      </c>
      <c r="H37" t="s">
        <v>1447</v>
      </c>
      <c r="I37" t="s">
        <v>1448</v>
      </c>
    </row>
    <row r="38" spans="1:10" customFormat="1" ht="15" thickBot="1">
      <c r="A38" s="471" t="s">
        <v>3922</v>
      </c>
      <c r="B38" s="471" t="s">
        <v>1128</v>
      </c>
      <c r="C38" s="472">
        <v>1</v>
      </c>
      <c r="D38" s="473" t="s">
        <v>1104</v>
      </c>
      <c r="E38" s="473" t="s">
        <v>1105</v>
      </c>
      <c r="F38" s="473" t="str">
        <f>UnitControlCenter!$B$3</f>
        <v>million metric tons / year</v>
      </c>
      <c r="G38" s="473" t="s">
        <v>3930</v>
      </c>
      <c r="H38" s="473" t="s">
        <v>1447</v>
      </c>
      <c r="I38" s="473" t="s">
        <v>1448</v>
      </c>
      <c r="J38" s="473"/>
    </row>
    <row r="39" spans="1:10" ht="72.5">
      <c r="A39" s="2" t="s">
        <v>1160</v>
      </c>
      <c r="B39" s="2" t="s">
        <v>1103</v>
      </c>
      <c r="C39" s="41">
        <v>1</v>
      </c>
      <c r="D39" s="1" t="s">
        <v>1104</v>
      </c>
      <c r="E39" s="1" t="s">
        <v>1105</v>
      </c>
      <c r="F39" s="1" t="str">
        <f>UnitControlCenter!$B$3</f>
        <v>million metric tons / year</v>
      </c>
      <c r="G39" s="1" t="s">
        <v>1161</v>
      </c>
      <c r="H39" s="1" t="s">
        <v>1162</v>
      </c>
      <c r="I39" s="1" t="s">
        <v>1163</v>
      </c>
    </row>
    <row r="40" spans="1:10" ht="87">
      <c r="A40" s="2" t="s">
        <v>1160</v>
      </c>
      <c r="B40" s="2" t="s">
        <v>1164</v>
      </c>
      <c r="C40" s="41">
        <v>1</v>
      </c>
      <c r="D40" s="1" t="s">
        <v>1104</v>
      </c>
      <c r="E40" s="1" t="s">
        <v>1105</v>
      </c>
      <c r="F40" s="1" t="str">
        <f>UnitControlCenter!$B$3</f>
        <v>million metric tons / year</v>
      </c>
      <c r="G40" s="1" t="s">
        <v>1165</v>
      </c>
      <c r="H40" s="1" t="s">
        <v>1166</v>
      </c>
      <c r="I40" s="1" t="s">
        <v>1167</v>
      </c>
    </row>
    <row r="41" spans="1:10" ht="58">
      <c r="A41" s="2" t="s">
        <v>1160</v>
      </c>
      <c r="B41" s="2" t="s">
        <v>1168</v>
      </c>
      <c r="C41" s="41">
        <v>1</v>
      </c>
      <c r="D41" s="1" t="s">
        <v>1104</v>
      </c>
      <c r="E41" s="1" t="s">
        <v>1105</v>
      </c>
      <c r="F41" s="1" t="str">
        <f>UnitControlCenter!$B$3</f>
        <v>million metric tons / year</v>
      </c>
      <c r="G41" s="1" t="s">
        <v>1169</v>
      </c>
      <c r="H41" s="1" t="s">
        <v>1170</v>
      </c>
      <c r="I41" s="1" t="s">
        <v>1171</v>
      </c>
    </row>
    <row r="42" spans="1:10" ht="15" thickBot="1">
      <c r="A42" s="180" t="s">
        <v>1160</v>
      </c>
      <c r="B42" s="180" t="s">
        <v>1117</v>
      </c>
      <c r="C42" s="187">
        <v>0</v>
      </c>
      <c r="D42" s="181" t="s">
        <v>1092</v>
      </c>
      <c r="E42" s="181" t="s">
        <v>1093</v>
      </c>
      <c r="F42" s="181" t="str">
        <f>UnitControlCenter!$B$7</f>
        <v>g CO2 / thousand 2019 KRW</v>
      </c>
      <c r="G42" s="181" t="s">
        <v>1172</v>
      </c>
      <c r="H42" s="181"/>
      <c r="I42" s="181"/>
      <c r="J42" s="181"/>
    </row>
    <row r="43" spans="1:10" ht="87">
      <c r="A43" s="2" t="s">
        <v>1173</v>
      </c>
      <c r="B43" s="2" t="s">
        <v>1174</v>
      </c>
      <c r="C43" s="41">
        <v>1</v>
      </c>
      <c r="D43" s="1" t="s">
        <v>1092</v>
      </c>
      <c r="E43" s="1" t="s">
        <v>1175</v>
      </c>
      <c r="F43" s="1" t="str">
        <f>UnitControlCenter!$B$3</f>
        <v>million metric tons / year</v>
      </c>
      <c r="G43" s="1" t="s">
        <v>1176</v>
      </c>
    </row>
    <row r="44" spans="1:10">
      <c r="A44" s="2" t="s">
        <v>1173</v>
      </c>
      <c r="B44" s="2" t="s">
        <v>1119</v>
      </c>
      <c r="C44" s="41">
        <v>1</v>
      </c>
      <c r="D44" s="1" t="s">
        <v>1092</v>
      </c>
      <c r="E44" s="1" t="s">
        <v>1175</v>
      </c>
      <c r="F44" s="1" t="str">
        <f>UnitControlCenter!$B$3</f>
        <v>million metric tons / year</v>
      </c>
      <c r="G44" s="1" t="s">
        <v>1120</v>
      </c>
    </row>
    <row r="45" spans="1:10">
      <c r="A45" s="2" t="s">
        <v>1173</v>
      </c>
      <c r="B45" s="2" t="s">
        <v>1121</v>
      </c>
      <c r="C45" s="41">
        <v>1</v>
      </c>
      <c r="D45" s="1" t="s">
        <v>1092</v>
      </c>
      <c r="E45" s="1" t="s">
        <v>1175</v>
      </c>
      <c r="F45" s="1" t="str">
        <f>UnitControlCenter!$B$3</f>
        <v>million metric tons / year</v>
      </c>
      <c r="G45" s="1" t="s">
        <v>1122</v>
      </c>
    </row>
    <row r="46" spans="1:10">
      <c r="A46" s="2" t="s">
        <v>1173</v>
      </c>
      <c r="B46" s="2" t="s">
        <v>956</v>
      </c>
      <c r="C46" s="41">
        <v>1</v>
      </c>
      <c r="D46" s="1" t="s">
        <v>1092</v>
      </c>
      <c r="E46" s="1" t="s">
        <v>1175</v>
      </c>
      <c r="F46" s="1" t="str">
        <f>UnitControlCenter!$B$3</f>
        <v>million metric tons / year</v>
      </c>
      <c r="G46" s="1" t="s">
        <v>1123</v>
      </c>
    </row>
    <row r="47" spans="1:10">
      <c r="A47" s="2" t="s">
        <v>1173</v>
      </c>
      <c r="B47" s="2" t="s">
        <v>935</v>
      </c>
      <c r="C47" s="41">
        <v>1</v>
      </c>
      <c r="D47" s="1" t="s">
        <v>1092</v>
      </c>
      <c r="E47" s="1" t="s">
        <v>1175</v>
      </c>
      <c r="F47" s="1" t="str">
        <f>UnitControlCenter!$B$3</f>
        <v>million metric tons / year</v>
      </c>
      <c r="G47" s="1" t="s">
        <v>1124</v>
      </c>
    </row>
    <row r="48" spans="1:10" ht="29">
      <c r="A48" s="2" t="s">
        <v>1173</v>
      </c>
      <c r="B48" s="2" t="s">
        <v>341</v>
      </c>
      <c r="C48" s="41">
        <v>1</v>
      </c>
      <c r="D48" s="1" t="s">
        <v>1092</v>
      </c>
      <c r="E48" s="1" t="s">
        <v>1175</v>
      </c>
      <c r="F48" s="1" t="str">
        <f>UnitControlCenter!$B$3</f>
        <v>million metric tons / year</v>
      </c>
      <c r="G48" s="1" t="s">
        <v>1177</v>
      </c>
    </row>
    <row r="49" spans="1:10" ht="15" thickBot="1">
      <c r="A49" s="180" t="s">
        <v>1173</v>
      </c>
      <c r="B49" s="180" t="s">
        <v>58</v>
      </c>
      <c r="C49" s="187">
        <v>1</v>
      </c>
      <c r="D49" s="181" t="s">
        <v>1092</v>
      </c>
      <c r="E49" s="181" t="s">
        <v>1175</v>
      </c>
      <c r="F49" s="181" t="str">
        <f>UnitControlCenter!$B$3</f>
        <v>million metric tons / year</v>
      </c>
      <c r="G49" s="181" t="s">
        <v>1127</v>
      </c>
      <c r="H49" s="181"/>
      <c r="I49" s="181"/>
      <c r="J49" s="181"/>
    </row>
    <row r="50" spans="1:10" ht="43.5">
      <c r="A50" s="2" t="s">
        <v>1178</v>
      </c>
      <c r="B50" s="2" t="s">
        <v>1179</v>
      </c>
      <c r="C50" s="41">
        <v>1</v>
      </c>
      <c r="D50" s="1" t="s">
        <v>1104</v>
      </c>
      <c r="E50" s="1" t="s">
        <v>1180</v>
      </c>
      <c r="F50" s="1" t="str">
        <f>UnitControlCenter!$B$8</f>
        <v>thousand 2019 KRW / metric ton CO2e abated, Annual average abatement (million metric tons CO2e)</v>
      </c>
      <c r="G50" s="1" t="s">
        <v>1181</v>
      </c>
    </row>
    <row r="51" spans="1:10" ht="44" thickBot="1">
      <c r="A51" s="180" t="s">
        <v>1178</v>
      </c>
      <c r="B51" s="180" t="s">
        <v>1182</v>
      </c>
      <c r="C51" s="187">
        <v>1</v>
      </c>
      <c r="D51" s="181" t="s">
        <v>1104</v>
      </c>
      <c r="E51" s="181" t="s">
        <v>1180</v>
      </c>
      <c r="F51" s="181" t="str">
        <f>UnitControlCenter!$B$8</f>
        <v>thousand 2019 KRW / metric ton CO2e abated, Annual average abatement (million metric tons CO2e)</v>
      </c>
      <c r="G51" s="181" t="s">
        <v>1181</v>
      </c>
      <c r="H51" s="181"/>
      <c r="I51" s="181"/>
      <c r="J51" s="181"/>
    </row>
    <row r="52" spans="1:10" ht="43.5">
      <c r="A52" s="2" t="s">
        <v>1183</v>
      </c>
      <c r="B52" s="2" t="s">
        <v>1184</v>
      </c>
      <c r="C52" s="41">
        <v>1</v>
      </c>
      <c r="D52" s="1" t="s">
        <v>1104</v>
      </c>
      <c r="E52" s="1" t="s">
        <v>1093</v>
      </c>
      <c r="F52" s="1" t="str">
        <f>UnitControlCenter!$B$9</f>
        <v>trillion 2019 KRW / year</v>
      </c>
      <c r="G52" s="1" t="s">
        <v>1185</v>
      </c>
      <c r="H52" s="1" t="s">
        <v>1186</v>
      </c>
      <c r="I52" s="1" t="s">
        <v>1187</v>
      </c>
    </row>
    <row r="53" spans="1:10">
      <c r="A53" s="2" t="s">
        <v>1183</v>
      </c>
      <c r="B53" s="179" t="s">
        <v>1188</v>
      </c>
      <c r="C53" s="41">
        <v>1</v>
      </c>
      <c r="D53" s="1" t="s">
        <v>1092</v>
      </c>
      <c r="E53" s="1" t="s">
        <v>1093</v>
      </c>
      <c r="F53" s="1" t="str">
        <f>UnitControlCenter!$B$9</f>
        <v>trillion 2019 KRW / year</v>
      </c>
      <c r="G53" s="1" t="s">
        <v>1189</v>
      </c>
    </row>
    <row r="54" spans="1:10" ht="58">
      <c r="A54" s="2" t="s">
        <v>1183</v>
      </c>
      <c r="B54" s="2" t="s">
        <v>1190</v>
      </c>
      <c r="C54" s="41">
        <v>1</v>
      </c>
      <c r="D54" s="1" t="s">
        <v>1104</v>
      </c>
      <c r="E54" s="1" t="s">
        <v>1105</v>
      </c>
      <c r="F54" s="1" t="str">
        <f>UnitControlCenter!$B$9</f>
        <v>trillion 2019 KRW / year</v>
      </c>
      <c r="G54" s="1" t="s">
        <v>1191</v>
      </c>
      <c r="H54" s="1" t="s">
        <v>1192</v>
      </c>
      <c r="I54" s="1" t="s">
        <v>1193</v>
      </c>
    </row>
    <row r="55" spans="1:10" ht="29">
      <c r="A55" s="2" t="s">
        <v>1183</v>
      </c>
      <c r="B55" s="179" t="s">
        <v>1194</v>
      </c>
      <c r="C55" s="41">
        <v>1</v>
      </c>
      <c r="D55" s="1" t="s">
        <v>1092</v>
      </c>
      <c r="E55" s="1" t="s">
        <v>1093</v>
      </c>
      <c r="F55" s="1" t="str">
        <f>UnitControlCenter!$B$10</f>
        <v>trillion 2019 KRW</v>
      </c>
      <c r="G55" s="1" t="s">
        <v>1195</v>
      </c>
    </row>
    <row r="56" spans="1:10" ht="29">
      <c r="A56" s="2" t="s">
        <v>1183</v>
      </c>
      <c r="B56" s="179" t="s">
        <v>1196</v>
      </c>
      <c r="C56" s="41">
        <v>1</v>
      </c>
      <c r="D56" s="1" t="s">
        <v>1092</v>
      </c>
      <c r="E56" s="1" t="s">
        <v>1093</v>
      </c>
      <c r="F56" s="1" t="str">
        <f>UnitControlCenter!$B$9</f>
        <v>trillion 2019 KRW / year</v>
      </c>
      <c r="G56" s="1" t="s">
        <v>1197</v>
      </c>
    </row>
    <row r="57" spans="1:10" ht="145">
      <c r="A57" s="2" t="s">
        <v>1183</v>
      </c>
      <c r="B57" s="179" t="s">
        <v>1198</v>
      </c>
      <c r="C57" s="41">
        <v>1</v>
      </c>
      <c r="D57" s="1" t="s">
        <v>1104</v>
      </c>
      <c r="E57" s="1" t="s">
        <v>1093</v>
      </c>
      <c r="F57" s="1" t="str">
        <f>UnitControlCenter!$B$9</f>
        <v>trillion 2019 KRW / year</v>
      </c>
      <c r="G57" s="1" t="s">
        <v>1199</v>
      </c>
      <c r="H57" s="1" t="s">
        <v>1200</v>
      </c>
      <c r="I57" s="1" t="s">
        <v>1201</v>
      </c>
    </row>
    <row r="58" spans="1:10" customFormat="1" ht="15" thickBot="1">
      <c r="A58" s="471" t="s">
        <v>1183</v>
      </c>
      <c r="B58" s="474" t="s">
        <v>3931</v>
      </c>
      <c r="C58" s="472">
        <v>1</v>
      </c>
      <c r="D58" s="473" t="s">
        <v>1104</v>
      </c>
      <c r="E58" s="473" t="s">
        <v>1105</v>
      </c>
      <c r="F58" s="473" t="s">
        <v>3932</v>
      </c>
      <c r="G58" s="473" t="s">
        <v>3933</v>
      </c>
      <c r="H58" s="473" t="s">
        <v>3934</v>
      </c>
      <c r="I58" s="473" t="s">
        <v>3935</v>
      </c>
      <c r="J58" s="473"/>
    </row>
    <row r="59" spans="1:10" ht="29">
      <c r="A59" s="2" t="s">
        <v>1202</v>
      </c>
      <c r="B59" s="179" t="s">
        <v>1203</v>
      </c>
      <c r="C59" s="41">
        <v>1</v>
      </c>
      <c r="D59" s="1" t="s">
        <v>1104</v>
      </c>
      <c r="E59" s="1" t="s">
        <v>1093</v>
      </c>
      <c r="F59" s="1" t="str">
        <f>UnitControlCenter!$B$11</f>
        <v>jobs</v>
      </c>
      <c r="G59" s="1" t="s">
        <v>1204</v>
      </c>
      <c r="H59" s="1" t="s">
        <v>1205</v>
      </c>
      <c r="I59" s="1" t="s">
        <v>1206</v>
      </c>
    </row>
    <row r="60" spans="1:10" ht="29">
      <c r="A60" s="2" t="s">
        <v>1202</v>
      </c>
      <c r="B60" s="179" t="s">
        <v>1207</v>
      </c>
      <c r="C60" s="41">
        <v>0</v>
      </c>
      <c r="D60" s="1" t="s">
        <v>1104</v>
      </c>
      <c r="E60" s="1" t="s">
        <v>1105</v>
      </c>
      <c r="F60" s="1" t="str">
        <f>UnitControlCenter!$B$11</f>
        <v>jobs</v>
      </c>
      <c r="G60" s="1" t="s">
        <v>1208</v>
      </c>
      <c r="H60" s="1" t="s">
        <v>1209</v>
      </c>
      <c r="I60" s="1" t="s">
        <v>1210</v>
      </c>
    </row>
    <row r="61" spans="1:10" ht="29">
      <c r="A61" s="2" t="s">
        <v>1202</v>
      </c>
      <c r="B61" s="179" t="s">
        <v>1211</v>
      </c>
      <c r="C61" s="41">
        <v>0</v>
      </c>
      <c r="D61" s="1" t="s">
        <v>1104</v>
      </c>
      <c r="E61" s="1" t="s">
        <v>1093</v>
      </c>
      <c r="F61" s="1" t="str">
        <f>UnitControlCenter!$B$18</f>
        <v>% change</v>
      </c>
      <c r="G61" s="1" t="s">
        <v>1212</v>
      </c>
      <c r="H61" s="1" t="s">
        <v>1209</v>
      </c>
      <c r="I61" s="1" t="s">
        <v>1210</v>
      </c>
    </row>
    <row r="62" spans="1:10" ht="43.5">
      <c r="A62" s="2" t="s">
        <v>1202</v>
      </c>
      <c r="B62" s="179" t="s">
        <v>1213</v>
      </c>
      <c r="C62" s="41">
        <v>0</v>
      </c>
      <c r="D62" s="1" t="s">
        <v>1104</v>
      </c>
      <c r="E62" s="1" t="s">
        <v>1105</v>
      </c>
      <c r="F62" s="1" t="str">
        <f>UnitControlCenter!$B$11</f>
        <v>jobs</v>
      </c>
      <c r="G62" s="1" t="s">
        <v>1214</v>
      </c>
      <c r="H62" s="1" t="s">
        <v>1215</v>
      </c>
      <c r="I62" s="18" t="s">
        <v>1216</v>
      </c>
      <c r="J62" s="18"/>
    </row>
    <row r="63" spans="1:10" ht="43.5">
      <c r="A63" s="2" t="s">
        <v>1202</v>
      </c>
      <c r="B63" s="179" t="s">
        <v>1217</v>
      </c>
      <c r="C63" s="41">
        <v>0</v>
      </c>
      <c r="D63" s="1" t="s">
        <v>1104</v>
      </c>
      <c r="E63" s="1" t="s">
        <v>1093</v>
      </c>
      <c r="F63" s="1" t="str">
        <f>UnitControlCenter!$B$18</f>
        <v>% change</v>
      </c>
      <c r="G63" s="1" t="s">
        <v>1218</v>
      </c>
      <c r="H63" s="1" t="s">
        <v>1215</v>
      </c>
      <c r="I63" s="18" t="s">
        <v>1216</v>
      </c>
      <c r="J63" s="18"/>
    </row>
    <row r="64" spans="1:10" ht="29">
      <c r="A64" s="2" t="s">
        <v>1202</v>
      </c>
      <c r="B64" s="179" t="s">
        <v>1219</v>
      </c>
      <c r="C64" s="41">
        <v>0</v>
      </c>
      <c r="D64" s="1" t="s">
        <v>1104</v>
      </c>
      <c r="E64" s="1" t="s">
        <v>1105</v>
      </c>
      <c r="F64" s="1" t="str">
        <f>UnitControlCenter!$B$11</f>
        <v>jobs</v>
      </c>
      <c r="G64" s="1" t="s">
        <v>1220</v>
      </c>
      <c r="H64" s="1" t="s">
        <v>1221</v>
      </c>
      <c r="I64" s="1" t="s">
        <v>1222</v>
      </c>
    </row>
    <row r="65" spans="1:10" ht="29">
      <c r="A65" s="2" t="s">
        <v>1202</v>
      </c>
      <c r="B65" s="179" t="s">
        <v>1223</v>
      </c>
      <c r="C65" s="41">
        <v>0</v>
      </c>
      <c r="D65" s="1" t="s">
        <v>1104</v>
      </c>
      <c r="E65" s="1" t="s">
        <v>1093</v>
      </c>
      <c r="F65" s="1" t="str">
        <f>UnitControlCenter!$B$18</f>
        <v>% change</v>
      </c>
      <c r="G65" s="1" t="s">
        <v>1224</v>
      </c>
      <c r="H65" s="1" t="s">
        <v>1221</v>
      </c>
      <c r="I65" s="1" t="s">
        <v>1222</v>
      </c>
    </row>
    <row r="66" spans="1:10" ht="72.5">
      <c r="A66" s="2" t="s">
        <v>1202</v>
      </c>
      <c r="B66" s="179" t="s">
        <v>1225</v>
      </c>
      <c r="C66" s="41">
        <v>0</v>
      </c>
      <c r="D66" s="1" t="s">
        <v>1104</v>
      </c>
      <c r="E66" s="1" t="s">
        <v>1105</v>
      </c>
      <c r="F66" s="1" t="str">
        <f>UnitControlCenter!$B$11</f>
        <v>jobs</v>
      </c>
      <c r="G66" s="1" t="s">
        <v>1226</v>
      </c>
      <c r="H66" s="1" t="s">
        <v>1227</v>
      </c>
      <c r="I66" s="1" t="s">
        <v>1228</v>
      </c>
    </row>
    <row r="67" spans="1:10" ht="72.5">
      <c r="A67" s="2" t="s">
        <v>1202</v>
      </c>
      <c r="B67" s="179" t="s">
        <v>1229</v>
      </c>
      <c r="C67" s="41">
        <v>0</v>
      </c>
      <c r="D67" s="1" t="s">
        <v>1104</v>
      </c>
      <c r="E67" s="1" t="s">
        <v>1093</v>
      </c>
      <c r="F67" s="1" t="str">
        <f>UnitControlCenter!$B$18</f>
        <v>% change</v>
      </c>
      <c r="G67" s="1" t="s">
        <v>1230</v>
      </c>
      <c r="H67" s="1" t="s">
        <v>1227</v>
      </c>
      <c r="I67" s="1" t="s">
        <v>1228</v>
      </c>
    </row>
    <row r="68" spans="1:10" ht="29">
      <c r="A68" s="2" t="s">
        <v>1202</v>
      </c>
      <c r="B68" s="179" t="s">
        <v>1231</v>
      </c>
      <c r="C68" s="41">
        <v>1</v>
      </c>
      <c r="D68" s="1" t="s">
        <v>1104</v>
      </c>
      <c r="E68" s="1" t="s">
        <v>1105</v>
      </c>
      <c r="F68" s="1" t="str">
        <f>UnitControlCenter!$B$11</f>
        <v>jobs</v>
      </c>
      <c r="G68" s="1" t="s">
        <v>1232</v>
      </c>
      <c r="H68" s="1" t="s">
        <v>1233</v>
      </c>
      <c r="I68" s="1" t="s">
        <v>1234</v>
      </c>
    </row>
    <row r="69" spans="1:10" ht="29">
      <c r="A69" s="2" t="s">
        <v>1202</v>
      </c>
      <c r="B69" s="179" t="s">
        <v>1235</v>
      </c>
      <c r="C69" s="41">
        <v>1</v>
      </c>
      <c r="D69" s="1" t="s">
        <v>1104</v>
      </c>
      <c r="E69" s="1" t="s">
        <v>1093</v>
      </c>
      <c r="F69" s="1" t="str">
        <f>UnitControlCenter!$B$18</f>
        <v>% change</v>
      </c>
      <c r="G69" s="1" t="s">
        <v>1236</v>
      </c>
      <c r="H69" s="1" t="s">
        <v>1233</v>
      </c>
      <c r="I69" s="1" t="s">
        <v>1234</v>
      </c>
    </row>
    <row r="70" spans="1:10" ht="29">
      <c r="A70" s="2" t="s">
        <v>1202</v>
      </c>
      <c r="B70" s="179" t="s">
        <v>1237</v>
      </c>
      <c r="C70" s="41">
        <v>1</v>
      </c>
      <c r="D70" s="1" t="s">
        <v>1104</v>
      </c>
      <c r="E70" s="1" t="s">
        <v>1093</v>
      </c>
      <c r="F70" s="1" t="str">
        <f>UnitControlCenter!$B$11</f>
        <v>jobs</v>
      </c>
      <c r="G70" s="1" t="s">
        <v>1238</v>
      </c>
      <c r="H70" s="1" t="s">
        <v>1239</v>
      </c>
      <c r="I70" s="1" t="s">
        <v>1240</v>
      </c>
    </row>
    <row r="71" spans="1:10" ht="43.5">
      <c r="A71" s="2" t="s">
        <v>1202</v>
      </c>
      <c r="B71" s="179" t="s">
        <v>1241</v>
      </c>
      <c r="C71" s="41">
        <v>1</v>
      </c>
      <c r="D71" s="1" t="s">
        <v>1104</v>
      </c>
      <c r="E71" s="1" t="s">
        <v>1093</v>
      </c>
      <c r="F71" s="1" t="str">
        <f>UnitControlCenter!$B$11</f>
        <v>jobs</v>
      </c>
      <c r="G71" s="1" t="s">
        <v>1242</v>
      </c>
      <c r="H71" s="1" t="s">
        <v>1205</v>
      </c>
      <c r="I71" s="1" t="s">
        <v>1206</v>
      </c>
    </row>
    <row r="72" spans="1:10" ht="43.5">
      <c r="A72" s="2" t="s">
        <v>1202</v>
      </c>
      <c r="B72" s="179" t="s">
        <v>1243</v>
      </c>
      <c r="C72" s="41">
        <v>1</v>
      </c>
      <c r="D72" s="1" t="s">
        <v>1104</v>
      </c>
      <c r="E72" s="1" t="s">
        <v>1093</v>
      </c>
      <c r="F72" s="1" t="str">
        <f>UnitControlCenter!$B$9</f>
        <v>trillion 2019 KRW / year</v>
      </c>
      <c r="G72" s="1" t="s">
        <v>1244</v>
      </c>
      <c r="H72" s="1" t="s">
        <v>1245</v>
      </c>
      <c r="I72" s="1" t="s">
        <v>1206</v>
      </c>
    </row>
    <row r="73" spans="1:10" ht="43.5">
      <c r="A73" s="2" t="s">
        <v>1202</v>
      </c>
      <c r="B73" s="179" t="s">
        <v>1246</v>
      </c>
      <c r="C73" s="41">
        <v>1</v>
      </c>
      <c r="D73" s="1" t="s">
        <v>1104</v>
      </c>
      <c r="E73" s="1" t="s">
        <v>1093</v>
      </c>
      <c r="F73" s="1" t="str">
        <f>UnitControlCenter!$B$18</f>
        <v>% change</v>
      </c>
      <c r="G73" s="1" t="s">
        <v>1247</v>
      </c>
      <c r="H73" s="1" t="s">
        <v>1245</v>
      </c>
      <c r="I73" s="1" t="s">
        <v>1206</v>
      </c>
    </row>
    <row r="74" spans="1:10" ht="29">
      <c r="A74" s="2" t="s">
        <v>1202</v>
      </c>
      <c r="B74" s="179" t="s">
        <v>1248</v>
      </c>
      <c r="C74" s="41">
        <v>1</v>
      </c>
      <c r="D74" s="1" t="s">
        <v>1104</v>
      </c>
      <c r="E74" s="1" t="s">
        <v>1093</v>
      </c>
      <c r="F74" s="1" t="str">
        <f>UnitControlCenter!$B$9</f>
        <v>trillion 2019 KRW / year</v>
      </c>
      <c r="G74" s="1" t="s">
        <v>1249</v>
      </c>
      <c r="H74" s="1" t="s">
        <v>1239</v>
      </c>
      <c r="I74" s="1" t="s">
        <v>1240</v>
      </c>
    </row>
    <row r="75" spans="1:10" ht="43.5">
      <c r="A75" s="2" t="s">
        <v>1202</v>
      </c>
      <c r="B75" s="179" t="s">
        <v>1250</v>
      </c>
      <c r="C75" s="41">
        <v>1</v>
      </c>
      <c r="D75" s="1" t="s">
        <v>1104</v>
      </c>
      <c r="E75" s="1" t="s">
        <v>1093</v>
      </c>
      <c r="F75" s="1" t="str">
        <f>UnitControlCenter!$B$9</f>
        <v>trillion 2019 KRW / year</v>
      </c>
      <c r="G75" s="1" t="s">
        <v>1251</v>
      </c>
      <c r="H75" s="1" t="s">
        <v>1252</v>
      </c>
      <c r="I75" s="1" t="s">
        <v>1206</v>
      </c>
    </row>
    <row r="76" spans="1:10" ht="29">
      <c r="A76" s="2" t="s">
        <v>1202</v>
      </c>
      <c r="B76" s="179" t="s">
        <v>1253</v>
      </c>
      <c r="C76" s="41">
        <v>1</v>
      </c>
      <c r="D76" s="1" t="s">
        <v>1092</v>
      </c>
      <c r="E76" s="1" t="s">
        <v>1093</v>
      </c>
      <c r="F76" s="1" t="str">
        <f>UnitControlCenter!$B$19</f>
        <v>thousand 2019 KRW / employee-year</v>
      </c>
      <c r="G76" s="1" t="s">
        <v>1254</v>
      </c>
    </row>
    <row r="77" spans="1:10" ht="29.5" thickBot="1">
      <c r="A77" s="180" t="s">
        <v>1202</v>
      </c>
      <c r="B77" s="182" t="s">
        <v>1255</v>
      </c>
      <c r="C77" s="187">
        <v>1</v>
      </c>
      <c r="D77" s="181" t="s">
        <v>1104</v>
      </c>
      <c r="E77" s="181" t="s">
        <v>1093</v>
      </c>
      <c r="F77" s="181" t="str">
        <f>UnitControlCenter!$B$9</f>
        <v>trillion 2019 KRW / year</v>
      </c>
      <c r="G77" s="181" t="s">
        <v>1256</v>
      </c>
      <c r="H77" s="181" t="s">
        <v>1239</v>
      </c>
      <c r="I77" s="181" t="s">
        <v>1240</v>
      </c>
      <c r="J77" s="181"/>
    </row>
    <row r="78" spans="1:10" ht="87">
      <c r="A78" s="2" t="s">
        <v>1257</v>
      </c>
      <c r="B78" s="2" t="s">
        <v>1258</v>
      </c>
      <c r="C78" s="41">
        <v>0</v>
      </c>
      <c r="D78" s="1" t="s">
        <v>1104</v>
      </c>
      <c r="E78" s="1" t="s">
        <v>1093</v>
      </c>
      <c r="F78" s="1" t="str">
        <f>UnitControlCenter!$B$9</f>
        <v>trillion 2019 KRW / year</v>
      </c>
      <c r="G78" s="1" t="s">
        <v>1259</v>
      </c>
      <c r="H78" s="1" t="s">
        <v>1260</v>
      </c>
      <c r="I78" s="1" t="s">
        <v>1261</v>
      </c>
    </row>
    <row r="79" spans="1:10" ht="43.5">
      <c r="A79" s="2" t="s">
        <v>1257</v>
      </c>
      <c r="B79" s="2" t="s">
        <v>1262</v>
      </c>
      <c r="C79" s="41">
        <v>0</v>
      </c>
      <c r="D79" s="1" t="s">
        <v>1104</v>
      </c>
      <c r="E79" s="1" t="s">
        <v>1093</v>
      </c>
      <c r="F79" s="1" t="str">
        <f>UnitControlCenter!$B$9</f>
        <v>trillion 2019 KRW / year</v>
      </c>
      <c r="G79" s="1" t="s">
        <v>1263</v>
      </c>
      <c r="H79" s="1" t="s">
        <v>1264</v>
      </c>
      <c r="I79" s="1" t="s">
        <v>1265</v>
      </c>
    </row>
    <row r="80" spans="1:10" ht="58">
      <c r="A80" s="2" t="s">
        <v>1257</v>
      </c>
      <c r="B80" s="2" t="s">
        <v>1266</v>
      </c>
      <c r="C80" s="41">
        <v>0</v>
      </c>
      <c r="D80" s="1" t="s">
        <v>1104</v>
      </c>
      <c r="E80" s="1" t="s">
        <v>1093</v>
      </c>
      <c r="F80" s="1" t="str">
        <f>UnitControlCenter!$B$9</f>
        <v>trillion 2019 KRW / year</v>
      </c>
      <c r="G80" s="1" t="s">
        <v>1267</v>
      </c>
      <c r="H80" s="1" t="s">
        <v>1268</v>
      </c>
      <c r="I80" s="1" t="s">
        <v>1269</v>
      </c>
    </row>
    <row r="81" spans="1:10" ht="43.5">
      <c r="A81" s="2" t="s">
        <v>1257</v>
      </c>
      <c r="B81" s="2" t="s">
        <v>1270</v>
      </c>
      <c r="C81" s="41">
        <v>0</v>
      </c>
      <c r="D81" s="1" t="s">
        <v>1104</v>
      </c>
      <c r="E81" s="1" t="s">
        <v>1093</v>
      </c>
      <c r="F81" s="1" t="str">
        <f>UnitControlCenter!$B$9</f>
        <v>trillion 2019 KRW / year</v>
      </c>
      <c r="G81" s="1" t="s">
        <v>1271</v>
      </c>
      <c r="H81" s="1" t="s">
        <v>1264</v>
      </c>
      <c r="I81" s="1" t="s">
        <v>1272</v>
      </c>
    </row>
    <row r="82" spans="1:10" ht="43.5">
      <c r="A82" s="2" t="s">
        <v>1257</v>
      </c>
      <c r="B82" s="2" t="s">
        <v>1273</v>
      </c>
      <c r="C82" s="41">
        <v>0</v>
      </c>
      <c r="D82" s="1" t="s">
        <v>1104</v>
      </c>
      <c r="E82" s="1" t="s">
        <v>1093</v>
      </c>
      <c r="F82" s="1" t="str">
        <f>UnitControlCenter!$B$9</f>
        <v>trillion 2019 KRW / year</v>
      </c>
      <c r="G82" s="1" t="s">
        <v>1274</v>
      </c>
      <c r="H82" s="1" t="s">
        <v>1264</v>
      </c>
      <c r="I82" s="1" t="s">
        <v>1275</v>
      </c>
    </row>
    <row r="83" spans="1:10" ht="58">
      <c r="A83" s="2" t="s">
        <v>1257</v>
      </c>
      <c r="B83" s="2" t="s">
        <v>1276</v>
      </c>
      <c r="C83" s="41">
        <v>0</v>
      </c>
      <c r="D83" s="1" t="s">
        <v>1104</v>
      </c>
      <c r="E83" s="1" t="s">
        <v>1093</v>
      </c>
      <c r="F83" s="1" t="str">
        <f>UnitControlCenter!$B$9</f>
        <v>trillion 2019 KRW / year</v>
      </c>
      <c r="G83" s="1" t="s">
        <v>1277</v>
      </c>
      <c r="H83" s="1" t="s">
        <v>1268</v>
      </c>
      <c r="I83" s="1" t="s">
        <v>1269</v>
      </c>
    </row>
    <row r="84" spans="1:10" ht="58">
      <c r="A84" s="2" t="s">
        <v>1257</v>
      </c>
      <c r="B84" s="2" t="s">
        <v>1278</v>
      </c>
      <c r="C84" s="41">
        <v>0</v>
      </c>
      <c r="D84" s="1" t="s">
        <v>1104</v>
      </c>
      <c r="E84" s="1" t="s">
        <v>1093</v>
      </c>
      <c r="F84" s="1" t="str">
        <f>UnitControlCenter!$B$9</f>
        <v>trillion 2019 KRW / year</v>
      </c>
      <c r="G84" s="1" t="s">
        <v>1279</v>
      </c>
      <c r="H84" s="1" t="s">
        <v>1268</v>
      </c>
      <c r="I84" s="1" t="s">
        <v>1269</v>
      </c>
    </row>
    <row r="85" spans="1:10" ht="72.5">
      <c r="A85" s="2" t="s">
        <v>1257</v>
      </c>
      <c r="B85" s="2" t="s">
        <v>1280</v>
      </c>
      <c r="C85" s="41">
        <v>0</v>
      </c>
      <c r="D85" s="1" t="s">
        <v>1104</v>
      </c>
      <c r="E85" s="1" t="s">
        <v>1093</v>
      </c>
      <c r="F85" s="1" t="str">
        <f>UnitControlCenter!$B$9</f>
        <v>trillion 2019 KRW / year</v>
      </c>
      <c r="G85" s="1" t="s">
        <v>1281</v>
      </c>
      <c r="H85" s="1" t="s">
        <v>1268</v>
      </c>
      <c r="I85" s="1" t="s">
        <v>1269</v>
      </c>
    </row>
    <row r="86" spans="1:10" ht="58">
      <c r="A86" s="2" t="s">
        <v>1257</v>
      </c>
      <c r="B86" s="2" t="s">
        <v>1282</v>
      </c>
      <c r="C86" s="41">
        <v>0</v>
      </c>
      <c r="D86" s="1" t="s">
        <v>1104</v>
      </c>
      <c r="E86" s="1" t="s">
        <v>1093</v>
      </c>
      <c r="F86" s="1" t="str">
        <f>UnitControlCenter!$B$9</f>
        <v>trillion 2019 KRW / year</v>
      </c>
      <c r="G86" s="1" t="s">
        <v>1283</v>
      </c>
      <c r="H86" s="1" t="s">
        <v>1268</v>
      </c>
      <c r="I86" s="1" t="s">
        <v>1284</v>
      </c>
    </row>
    <row r="87" spans="1:10" ht="58.5" thickBot="1">
      <c r="A87" s="180" t="s">
        <v>1257</v>
      </c>
      <c r="B87" s="180" t="s">
        <v>1285</v>
      </c>
      <c r="C87" s="187">
        <v>0</v>
      </c>
      <c r="D87" s="181" t="s">
        <v>1104</v>
      </c>
      <c r="E87" s="181" t="s">
        <v>1093</v>
      </c>
      <c r="F87" s="181" t="str">
        <f>UnitControlCenter!$B$9</f>
        <v>trillion 2019 KRW / year</v>
      </c>
      <c r="G87" s="181" t="s">
        <v>1286</v>
      </c>
      <c r="H87" s="181" t="s">
        <v>1268</v>
      </c>
      <c r="I87" s="181" t="s">
        <v>1287</v>
      </c>
      <c r="J87" s="181"/>
    </row>
    <row r="88" spans="1:10" ht="29">
      <c r="A88" s="2" t="s">
        <v>1288</v>
      </c>
      <c r="B88" s="2" t="s">
        <v>1289</v>
      </c>
      <c r="C88" s="41">
        <v>1</v>
      </c>
      <c r="D88" s="1" t="s">
        <v>1092</v>
      </c>
      <c r="E88" s="1" t="s">
        <v>1290</v>
      </c>
      <c r="F88" s="1" t="str">
        <f>UnitControlCenter!$B$12</f>
        <v>deaths / year</v>
      </c>
      <c r="G88" s="1" t="s">
        <v>3885</v>
      </c>
    </row>
    <row r="89" spans="1:10">
      <c r="A89" s="2" t="s">
        <v>1288</v>
      </c>
      <c r="B89" s="2" t="s">
        <v>1291</v>
      </c>
      <c r="C89" s="41">
        <v>1</v>
      </c>
      <c r="D89" s="1" t="s">
        <v>1092</v>
      </c>
      <c r="E89" s="1" t="s">
        <v>1093</v>
      </c>
      <c r="F89" s="1" t="str">
        <f>UnitControlCenter!$B$18</f>
        <v>% change</v>
      </c>
      <c r="G89" s="1" t="s">
        <v>1292</v>
      </c>
    </row>
    <row r="90" spans="1:10" ht="29">
      <c r="A90" s="2" t="s">
        <v>1288</v>
      </c>
      <c r="B90" s="2" t="s">
        <v>1293</v>
      </c>
      <c r="C90" s="41">
        <v>1</v>
      </c>
      <c r="D90" s="1" t="s">
        <v>1104</v>
      </c>
      <c r="E90" s="1" t="s">
        <v>1105</v>
      </c>
      <c r="F90" s="1" t="str">
        <f>UnitControlCenter!$B$12</f>
        <v>deaths / year</v>
      </c>
      <c r="G90" s="1" t="s">
        <v>1294</v>
      </c>
      <c r="H90" s="1" t="s">
        <v>1209</v>
      </c>
      <c r="I90" s="1" t="s">
        <v>1210</v>
      </c>
    </row>
    <row r="91" spans="1:10" ht="29">
      <c r="A91" s="2" t="s">
        <v>1288</v>
      </c>
      <c r="B91" s="2" t="s">
        <v>1295</v>
      </c>
      <c r="C91" s="41">
        <v>1</v>
      </c>
      <c r="D91" s="1" t="s">
        <v>1104</v>
      </c>
      <c r="E91" s="1" t="s">
        <v>1093</v>
      </c>
      <c r="F91" s="1" t="str">
        <f>UnitControlCenter!$B$18</f>
        <v>% change</v>
      </c>
      <c r="G91" s="1" t="s">
        <v>1296</v>
      </c>
      <c r="H91" s="1" t="s">
        <v>1209</v>
      </c>
      <c r="I91" s="1" t="s">
        <v>1210</v>
      </c>
    </row>
    <row r="92" spans="1:10" ht="43.5">
      <c r="A92" s="2" t="s">
        <v>1288</v>
      </c>
      <c r="B92" s="2" t="s">
        <v>1297</v>
      </c>
      <c r="C92" s="41">
        <v>1</v>
      </c>
      <c r="D92" s="1" t="s">
        <v>1104</v>
      </c>
      <c r="E92" s="1" t="s">
        <v>1105</v>
      </c>
      <c r="F92" s="1" t="str">
        <f>UnitControlCenter!$B$12</f>
        <v>deaths / year</v>
      </c>
      <c r="G92" s="1" t="s">
        <v>1298</v>
      </c>
      <c r="H92" s="1" t="s">
        <v>1215</v>
      </c>
      <c r="I92" s="18" t="s">
        <v>1216</v>
      </c>
      <c r="J92" s="18"/>
    </row>
    <row r="93" spans="1:10" ht="43.5">
      <c r="A93" s="2" t="s">
        <v>1288</v>
      </c>
      <c r="B93" s="2" t="s">
        <v>1299</v>
      </c>
      <c r="C93" s="41">
        <v>1</v>
      </c>
      <c r="D93" s="1" t="s">
        <v>1104</v>
      </c>
      <c r="E93" s="1" t="s">
        <v>1093</v>
      </c>
      <c r="F93" s="1" t="str">
        <f>UnitControlCenter!$B$18</f>
        <v>% change</v>
      </c>
      <c r="G93" s="1" t="s">
        <v>1300</v>
      </c>
      <c r="H93" s="1" t="s">
        <v>1215</v>
      </c>
      <c r="I93" s="18" t="s">
        <v>1216</v>
      </c>
      <c r="J93" s="18"/>
    </row>
    <row r="94" spans="1:10" ht="29">
      <c r="A94" s="2" t="s">
        <v>1288</v>
      </c>
      <c r="B94" s="2" t="s">
        <v>1301</v>
      </c>
      <c r="C94" s="41">
        <v>0</v>
      </c>
      <c r="D94" s="1" t="s">
        <v>1104</v>
      </c>
      <c r="E94" s="1" t="s">
        <v>1105</v>
      </c>
      <c r="F94" s="1" t="str">
        <f>UnitControlCenter!$B$12</f>
        <v>deaths / year</v>
      </c>
      <c r="G94" s="1" t="s">
        <v>1302</v>
      </c>
      <c r="H94" s="1" t="s">
        <v>1221</v>
      </c>
      <c r="I94" s="1" t="s">
        <v>1222</v>
      </c>
    </row>
    <row r="95" spans="1:10" ht="29">
      <c r="A95" s="2" t="s">
        <v>1288</v>
      </c>
      <c r="B95" s="2" t="s">
        <v>1303</v>
      </c>
      <c r="C95" s="41">
        <v>0</v>
      </c>
      <c r="D95" s="1" t="s">
        <v>1104</v>
      </c>
      <c r="E95" s="1" t="s">
        <v>1093</v>
      </c>
      <c r="F95" s="1" t="str">
        <f>UnitControlCenter!$B$18</f>
        <v>% change</v>
      </c>
      <c r="G95" s="1" t="s">
        <v>1304</v>
      </c>
      <c r="H95" s="1" t="s">
        <v>1221</v>
      </c>
      <c r="I95" s="1" t="s">
        <v>1222</v>
      </c>
    </row>
    <row r="96" spans="1:10" ht="29">
      <c r="A96" s="2" t="s">
        <v>1288</v>
      </c>
      <c r="B96" s="2" t="s">
        <v>3890</v>
      </c>
      <c r="C96" s="41">
        <v>0</v>
      </c>
      <c r="D96" s="1" t="s">
        <v>1092</v>
      </c>
      <c r="E96" s="1" t="s">
        <v>1093</v>
      </c>
      <c r="F96" s="1" t="str">
        <f>UnitControlCenter!$B$12</f>
        <v>deaths / year</v>
      </c>
      <c r="G96" s="1" t="s">
        <v>3885</v>
      </c>
    </row>
    <row r="97" spans="1:10" customFormat="1">
      <c r="A97" s="345" t="s">
        <v>1288</v>
      </c>
      <c r="B97" s="345" t="s">
        <v>3936</v>
      </c>
      <c r="C97" s="18">
        <v>0</v>
      </c>
      <c r="D97" t="s">
        <v>1092</v>
      </c>
      <c r="E97" t="s">
        <v>1093</v>
      </c>
      <c r="F97" s="1" t="str">
        <f>UnitControlCenter!$B$12</f>
        <v>deaths / year</v>
      </c>
      <c r="G97" t="s">
        <v>3937</v>
      </c>
    </row>
    <row r="98" spans="1:10" ht="29">
      <c r="A98" s="2" t="s">
        <v>1288</v>
      </c>
      <c r="B98" s="2" t="s">
        <v>1305</v>
      </c>
      <c r="C98" s="41">
        <v>1</v>
      </c>
      <c r="D98" s="1" t="s">
        <v>1092</v>
      </c>
      <c r="E98" s="1" t="s">
        <v>1093</v>
      </c>
      <c r="F98" s="1" t="str">
        <f>UnitControlCenter!$B$9</f>
        <v>trillion 2019 KRW / year</v>
      </c>
      <c r="G98" s="1" t="s">
        <v>1306</v>
      </c>
    </row>
    <row r="99" spans="1:10">
      <c r="A99" s="2" t="s">
        <v>1288</v>
      </c>
      <c r="B99" s="2" t="s">
        <v>1307</v>
      </c>
      <c r="C99" s="41">
        <v>1</v>
      </c>
      <c r="D99" s="1" t="s">
        <v>1092</v>
      </c>
      <c r="E99" s="1" t="s">
        <v>1093</v>
      </c>
      <c r="F99" s="1" t="str">
        <f>UnitControlCenter!$B$13</f>
        <v>days / year</v>
      </c>
      <c r="G99" s="1" t="s">
        <v>1308</v>
      </c>
    </row>
    <row r="100" spans="1:10">
      <c r="A100" s="2" t="s">
        <v>1288</v>
      </c>
      <c r="B100" s="2" t="s">
        <v>1309</v>
      </c>
      <c r="C100" s="41">
        <v>1</v>
      </c>
      <c r="D100" s="1" t="s">
        <v>1092</v>
      </c>
      <c r="E100" s="1" t="s">
        <v>1093</v>
      </c>
      <c r="F100" s="1" t="str">
        <f>UnitControlCenter!$B$17</f>
        <v>events / year</v>
      </c>
      <c r="G100" s="1" t="s">
        <v>1310</v>
      </c>
    </row>
    <row r="101" spans="1:10">
      <c r="A101" s="2" t="s">
        <v>1288</v>
      </c>
      <c r="B101" s="2" t="s">
        <v>3888</v>
      </c>
      <c r="C101" s="41">
        <v>1</v>
      </c>
      <c r="D101" s="1" t="s">
        <v>1092</v>
      </c>
      <c r="E101" s="1" t="s">
        <v>1093</v>
      </c>
      <c r="F101" s="1" t="str">
        <f>UnitControlCenter!$B$16</f>
        <v>cases / year</v>
      </c>
      <c r="G101" s="1" t="s">
        <v>3889</v>
      </c>
    </row>
    <row r="102" spans="1:10">
      <c r="A102" s="2" t="s">
        <v>1288</v>
      </c>
      <c r="B102" s="2" t="s">
        <v>1311</v>
      </c>
      <c r="C102" s="41">
        <v>1</v>
      </c>
      <c r="D102" s="1" t="s">
        <v>1092</v>
      </c>
      <c r="E102" s="1" t="s">
        <v>1093</v>
      </c>
      <c r="F102" s="1" t="str">
        <f>UnitControlCenter!$B$17</f>
        <v>events / year</v>
      </c>
      <c r="G102" s="1" t="s">
        <v>1312</v>
      </c>
    </row>
    <row r="103" spans="1:10">
      <c r="A103" s="2" t="s">
        <v>1288</v>
      </c>
      <c r="B103" s="2" t="s">
        <v>1313</v>
      </c>
      <c r="C103" s="41">
        <v>1</v>
      </c>
      <c r="D103" s="1" t="s">
        <v>1092</v>
      </c>
      <c r="E103" s="1" t="s">
        <v>1093</v>
      </c>
      <c r="F103" s="1" t="str">
        <f>UnitControlCenter!$B$14</f>
        <v>admissions / year</v>
      </c>
      <c r="G103" s="1" t="s">
        <v>1314</v>
      </c>
    </row>
    <row r="104" spans="1:10" ht="29">
      <c r="A104" s="2" t="s">
        <v>1288</v>
      </c>
      <c r="B104" s="2" t="s">
        <v>3886</v>
      </c>
      <c r="C104" s="41">
        <v>1</v>
      </c>
      <c r="D104" s="1" t="s">
        <v>1092</v>
      </c>
      <c r="E104" s="1" t="s">
        <v>1093</v>
      </c>
      <c r="F104" s="1" t="str">
        <f>UnitControlCenter!$B$15</f>
        <v>visits / year</v>
      </c>
      <c r="G104" s="1" t="s">
        <v>3887</v>
      </c>
    </row>
    <row r="105" spans="1:10" ht="29">
      <c r="A105" s="2" t="s">
        <v>1288</v>
      </c>
      <c r="B105" s="2" t="s">
        <v>1315</v>
      </c>
      <c r="C105" s="41">
        <v>1</v>
      </c>
      <c r="D105" s="1" t="s">
        <v>1092</v>
      </c>
      <c r="E105" s="1" t="s">
        <v>1093</v>
      </c>
      <c r="F105" s="1" t="str">
        <f>UnitControlCenter!$B$13</f>
        <v>days / year</v>
      </c>
      <c r="G105" s="1" t="s">
        <v>1316</v>
      </c>
    </row>
    <row r="106" spans="1:10" customFormat="1">
      <c r="A106" s="345" t="s">
        <v>1288</v>
      </c>
      <c r="B106" s="345" t="s">
        <v>3938</v>
      </c>
      <c r="C106" s="18">
        <v>0</v>
      </c>
      <c r="D106" t="s">
        <v>1092</v>
      </c>
      <c r="E106" t="s">
        <v>1093</v>
      </c>
      <c r="F106" s="1" t="str">
        <f>UnitControlCenter!$B$16</f>
        <v>cases / year</v>
      </c>
      <c r="G106" t="s">
        <v>3939</v>
      </c>
    </row>
    <row r="107" spans="1:10" customFormat="1">
      <c r="A107" s="345" t="s">
        <v>1288</v>
      </c>
      <c r="B107" s="345" t="s">
        <v>3940</v>
      </c>
      <c r="C107" s="18">
        <v>0</v>
      </c>
      <c r="D107" t="s">
        <v>1092</v>
      </c>
      <c r="E107" t="s">
        <v>1093</v>
      </c>
      <c r="F107" s="1" t="str">
        <f>UnitControlCenter!$B$16</f>
        <v>cases / year</v>
      </c>
      <c r="G107" t="s">
        <v>3941</v>
      </c>
    </row>
    <row r="108" spans="1:10" customFormat="1">
      <c r="A108" s="345" t="s">
        <v>1288</v>
      </c>
      <c r="B108" s="345" t="s">
        <v>3942</v>
      </c>
      <c r="C108" s="18">
        <v>0</v>
      </c>
      <c r="D108" t="s">
        <v>1092</v>
      </c>
      <c r="E108" t="s">
        <v>1093</v>
      </c>
      <c r="F108" s="1" t="str">
        <f>UnitControlCenter!$B$16</f>
        <v>cases / year</v>
      </c>
      <c r="G108" t="s">
        <v>3943</v>
      </c>
    </row>
    <row r="109" spans="1:10" customFormat="1">
      <c r="A109" s="345" t="s">
        <v>1288</v>
      </c>
      <c r="B109" s="345" t="s">
        <v>3944</v>
      </c>
      <c r="C109" s="18">
        <v>0</v>
      </c>
      <c r="D109" t="s">
        <v>1092</v>
      </c>
      <c r="E109" t="s">
        <v>1093</v>
      </c>
      <c r="F109" s="1" t="str">
        <f>UnitControlCenter!$B$16</f>
        <v>cases / year</v>
      </c>
      <c r="G109" t="s">
        <v>3945</v>
      </c>
    </row>
    <row r="110" spans="1:10" customFormat="1">
      <c r="A110" t="s">
        <v>1288</v>
      </c>
      <c r="B110" t="s">
        <v>1315</v>
      </c>
      <c r="C110" s="18">
        <v>0</v>
      </c>
      <c r="D110" t="s">
        <v>1092</v>
      </c>
      <c r="E110" t="s">
        <v>1093</v>
      </c>
      <c r="F110" s="1" t="str">
        <f>UnitControlCenter!$B$13</f>
        <v>days / year</v>
      </c>
      <c r="G110" t="s">
        <v>1316</v>
      </c>
    </row>
    <row r="111" spans="1:10" customFormat="1" ht="15" thickBot="1">
      <c r="A111" s="471" t="s">
        <v>1288</v>
      </c>
      <c r="B111" s="471" t="s">
        <v>3946</v>
      </c>
      <c r="C111" s="472">
        <v>0</v>
      </c>
      <c r="D111" s="473" t="s">
        <v>1092</v>
      </c>
      <c r="E111" s="473" t="s">
        <v>1093</v>
      </c>
      <c r="F111" s="1" t="str">
        <f>UnitControlCenter!$B$13</f>
        <v>days / year</v>
      </c>
      <c r="G111" s="473" t="s">
        <v>3947</v>
      </c>
      <c r="H111" s="473"/>
      <c r="I111" s="473"/>
      <c r="J111" s="473"/>
    </row>
    <row r="112" spans="1:10" ht="217.5">
      <c r="A112" s="2" t="s">
        <v>1317</v>
      </c>
      <c r="B112" s="2" t="s">
        <v>1318</v>
      </c>
      <c r="C112" s="41">
        <v>1</v>
      </c>
      <c r="D112" s="1" t="s">
        <v>1104</v>
      </c>
      <c r="E112" s="1" t="s">
        <v>1105</v>
      </c>
      <c r="F112" s="1" t="str">
        <f>UnitControlCenter!$B$21</f>
        <v>terawatt-hours (TWh) / year</v>
      </c>
      <c r="G112" s="1" t="s">
        <v>1319</v>
      </c>
      <c r="H112" s="1" t="s">
        <v>1320</v>
      </c>
      <c r="I112" s="1" t="s">
        <v>1321</v>
      </c>
    </row>
    <row r="113" spans="1:10" ht="261">
      <c r="A113" s="2" t="s">
        <v>1317</v>
      </c>
      <c r="B113" s="2" t="s">
        <v>1322</v>
      </c>
      <c r="C113" s="41">
        <v>1</v>
      </c>
      <c r="D113" s="1" t="s">
        <v>1104</v>
      </c>
      <c r="E113" s="1" t="s">
        <v>1093</v>
      </c>
      <c r="F113" s="1" t="str">
        <f>UnitControlCenter!$B$21</f>
        <v>terawatt-hours (TWh) / year</v>
      </c>
      <c r="G113" s="1" t="s">
        <v>1323</v>
      </c>
      <c r="H113" s="1" t="s">
        <v>1320</v>
      </c>
      <c r="I113" s="1" t="s">
        <v>1321</v>
      </c>
    </row>
    <row r="114" spans="1:10" ht="217.5">
      <c r="A114" s="2" t="s">
        <v>1317</v>
      </c>
      <c r="B114" s="2" t="s">
        <v>1324</v>
      </c>
      <c r="C114" s="41">
        <v>1</v>
      </c>
      <c r="D114" s="1" t="s">
        <v>1104</v>
      </c>
      <c r="E114" s="1" t="s">
        <v>1105</v>
      </c>
      <c r="F114" s="1" t="str">
        <f>UnitControlCenter!$B$26</f>
        <v>gigawatts (GW) / year</v>
      </c>
      <c r="G114" s="1" t="s">
        <v>1325</v>
      </c>
      <c r="H114" s="1" t="s">
        <v>1326</v>
      </c>
      <c r="I114" s="1" t="s">
        <v>1327</v>
      </c>
    </row>
    <row r="115" spans="1:10" ht="261">
      <c r="A115" s="2" t="s">
        <v>1317</v>
      </c>
      <c r="B115" s="2" t="s">
        <v>1328</v>
      </c>
      <c r="C115" s="41">
        <v>1</v>
      </c>
      <c r="D115" s="1" t="s">
        <v>1104</v>
      </c>
      <c r="E115" s="1" t="s">
        <v>1093</v>
      </c>
      <c r="F115" s="1" t="str">
        <f>UnitControlCenter!$B$26</f>
        <v>gigawatts (GW) / year</v>
      </c>
      <c r="G115" s="1" t="s">
        <v>1329</v>
      </c>
      <c r="H115" s="1" t="s">
        <v>1326</v>
      </c>
      <c r="I115" s="1" t="s">
        <v>1327</v>
      </c>
    </row>
    <row r="116" spans="1:10" ht="72.5">
      <c r="A116" s="2" t="s">
        <v>1317</v>
      </c>
      <c r="B116" s="2" t="s">
        <v>1330</v>
      </c>
      <c r="C116" s="41">
        <v>1</v>
      </c>
      <c r="D116" s="1" t="s">
        <v>1104</v>
      </c>
      <c r="E116" s="1" t="s">
        <v>1105</v>
      </c>
      <c r="F116" s="1" t="str">
        <f>UnitControlCenter!$B$21</f>
        <v>terawatt-hours (TWh) / year</v>
      </c>
      <c r="G116" s="1" t="s">
        <v>1331</v>
      </c>
      <c r="H116" s="1" t="s">
        <v>1332</v>
      </c>
      <c r="I116" s="1" t="s">
        <v>1333</v>
      </c>
    </row>
    <row r="117" spans="1:10" ht="29">
      <c r="A117" s="2" t="s">
        <v>1317</v>
      </c>
      <c r="B117" s="2" t="s">
        <v>3881</v>
      </c>
      <c r="C117" s="41">
        <v>1</v>
      </c>
      <c r="D117" s="1" t="s">
        <v>1104</v>
      </c>
      <c r="E117" s="1" t="s">
        <v>1093</v>
      </c>
      <c r="F117" s="1" t="str">
        <f>UnitControlCenter!B23</f>
        <v>%</v>
      </c>
      <c r="G117" s="1" t="s">
        <v>3882</v>
      </c>
      <c r="H117" s="1" t="s">
        <v>3904</v>
      </c>
      <c r="I117" s="1" t="s">
        <v>3883</v>
      </c>
    </row>
    <row r="118" spans="1:10" ht="29">
      <c r="A118" s="2" t="s">
        <v>1317</v>
      </c>
      <c r="B118" s="2" t="s">
        <v>1334</v>
      </c>
      <c r="C118" s="41">
        <v>1</v>
      </c>
      <c r="D118" s="1" t="s">
        <v>1092</v>
      </c>
      <c r="E118" s="1" t="s">
        <v>1093</v>
      </c>
      <c r="F118" s="1" t="str">
        <f>UnitControlCenter!B24</f>
        <v>metric tons CO2e / megawatt-hour (MWh)</v>
      </c>
      <c r="G118" s="1" t="s">
        <v>1335</v>
      </c>
    </row>
    <row r="119" spans="1:10" ht="29">
      <c r="A119" s="2" t="s">
        <v>1317</v>
      </c>
      <c r="B119" s="2" t="s">
        <v>1336</v>
      </c>
      <c r="C119" s="41">
        <v>1</v>
      </c>
      <c r="D119" s="1" t="s">
        <v>1092</v>
      </c>
      <c r="E119" s="1" t="s">
        <v>1093</v>
      </c>
      <c r="F119" s="1" t="str">
        <f>UnitControlCenter!B25</f>
        <v>kilowatt-hour / thousand 2019 KRW</v>
      </c>
      <c r="G119" s="1" t="s">
        <v>1337</v>
      </c>
    </row>
    <row r="120" spans="1:10" customFormat="1">
      <c r="A120" s="345" t="s">
        <v>1317</v>
      </c>
      <c r="B120" s="345" t="s">
        <v>3948</v>
      </c>
      <c r="C120" s="18">
        <v>1</v>
      </c>
      <c r="D120" t="s">
        <v>1104</v>
      </c>
      <c r="E120" t="s">
        <v>1356</v>
      </c>
      <c r="F120" t="str">
        <f>UnitControlCenter!$B$22</f>
        <v>terawatt-hours (TWh)</v>
      </c>
      <c r="G120" t="s">
        <v>3949</v>
      </c>
      <c r="H120" t="s">
        <v>3950</v>
      </c>
      <c r="I120" t="s">
        <v>3951</v>
      </c>
    </row>
    <row r="121" spans="1:10" customFormat="1">
      <c r="A121" s="345" t="s">
        <v>1317</v>
      </c>
      <c r="B121" s="345" t="s">
        <v>3952</v>
      </c>
      <c r="C121" s="18">
        <v>1</v>
      </c>
      <c r="D121" t="s">
        <v>1104</v>
      </c>
      <c r="E121" t="s">
        <v>1356</v>
      </c>
      <c r="F121" t="str">
        <f>UnitControlCenter!$B$22</f>
        <v>terawatt-hours (TWh)</v>
      </c>
      <c r="G121" t="s">
        <v>3953</v>
      </c>
      <c r="H121" s="475"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75" t="str">
        <f t="shared" si="0"/>
        <v>abd8a4, af64ff, b49f00, e5ffcc, ff9999, 620e7a, 65fffb, 00b050, ff6400, ffff00, f1bb18, c2dffd, 087bf1, 004185, ccff33, 04ffaf, bfb088, ff00ff, 000000, ad6600, 740000, db3a79, f593e0, 9b1cb0, c01b00, ff0000, 6e8000, 004d10, 009999, 969696, b49f00, af64ff</v>
      </c>
    </row>
    <row r="122" spans="1:10" customFormat="1">
      <c r="A122" s="345" t="s">
        <v>1317</v>
      </c>
      <c r="B122" s="345" t="s">
        <v>3954</v>
      </c>
      <c r="C122" s="18">
        <v>1</v>
      </c>
      <c r="D122" t="s">
        <v>1104</v>
      </c>
      <c r="E122" t="s">
        <v>1356</v>
      </c>
      <c r="F122" t="str">
        <f>UnitControlCenter!$B$22</f>
        <v>terawatt-hours (TWh)</v>
      </c>
      <c r="G122" t="s">
        <v>3955</v>
      </c>
      <c r="H122" s="475"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75" t="str">
        <f t="shared" si="0"/>
        <v>abd8a4, af64ff, b49f00, e5ffcc, ff9999, 620e7a, 65fffb, 00b050, ff6400, ffff00, f1bb18, c2dffd, 087bf1, 004185, ccff33, 04ffaf, bfb088, ff00ff, 000000, ad6600, 740000, db3a79, f593e0, 9b1cb0, c01b00, ff0000, 6e8000, 004d10, 009999, 969696, b49f00, af64ff</v>
      </c>
    </row>
    <row r="123" spans="1:10" customFormat="1">
      <c r="A123" s="345" t="s">
        <v>1317</v>
      </c>
      <c r="B123" s="345" t="s">
        <v>3956</v>
      </c>
      <c r="C123" s="18">
        <v>1</v>
      </c>
      <c r="D123" t="s">
        <v>1104</v>
      </c>
      <c r="E123" t="s">
        <v>1356</v>
      </c>
      <c r="F123" t="str">
        <f>UnitControlCenter!$B$22</f>
        <v>terawatt-hours (TWh)</v>
      </c>
      <c r="G123" t="s">
        <v>3957</v>
      </c>
      <c r="H123" s="475"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75" t="str">
        <f t="shared" si="0"/>
        <v>abd8a4, af64ff, b49f00, e5ffcc, ff9999, 620e7a, 65fffb, 00b050, ff6400, ffff00, f1bb18, c2dffd, 087bf1, 004185, ccff33, 04ffaf, bfb088, ff00ff, 000000, ad6600, 740000, db3a79, f593e0, 9b1cb0, c01b00, ff0000, 6e8000, 004d10, 009999, 969696, b49f00, af64ff</v>
      </c>
    </row>
    <row r="124" spans="1:10" customFormat="1">
      <c r="A124" s="345" t="s">
        <v>1317</v>
      </c>
      <c r="B124" s="345" t="s">
        <v>3958</v>
      </c>
      <c r="C124" s="18">
        <v>1</v>
      </c>
      <c r="D124" t="s">
        <v>1104</v>
      </c>
      <c r="E124" t="s">
        <v>1356</v>
      </c>
      <c r="F124" t="str">
        <f>UnitControlCenter!$B$22</f>
        <v>terawatt-hours (TWh)</v>
      </c>
      <c r="G124" t="s">
        <v>3959</v>
      </c>
      <c r="H124" s="475"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75" t="str">
        <f t="shared" si="0"/>
        <v>abd8a4, af64ff, b49f00, e5ffcc, ff9999, 620e7a, 65fffb, 00b050, ff6400, ffff00, f1bb18, c2dffd, 087bf1, 004185, ccff33, 04ffaf, bfb088, ff00ff, 000000, ad6600, 740000, db3a79, f593e0, 9b1cb0, c01b00, ff0000, 6e8000, 004d10, 009999, 969696, b49f00, af64ff</v>
      </c>
    </row>
    <row r="125" spans="1:10" customFormat="1">
      <c r="A125" s="345" t="s">
        <v>1317</v>
      </c>
      <c r="B125" s="345" t="s">
        <v>3960</v>
      </c>
      <c r="C125" s="18">
        <v>1</v>
      </c>
      <c r="D125" t="s">
        <v>1104</v>
      </c>
      <c r="E125" t="s">
        <v>1356</v>
      </c>
      <c r="F125" t="str">
        <f>UnitControlCenter!$B$22</f>
        <v>terawatt-hours (TWh)</v>
      </c>
      <c r="G125" t="s">
        <v>3961</v>
      </c>
      <c r="H125" s="475"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75" t="str">
        <f t="shared" si="0"/>
        <v>abd8a4, af64ff, b49f00, e5ffcc, ff9999, 620e7a, 65fffb, 00b050, ff6400, ffff00, f1bb18, c2dffd, 087bf1, 004185, ccff33, 04ffaf, bfb088, ff00ff, 000000, ad6600, 740000, db3a79, f593e0, 9b1cb0, c01b00, ff0000, 6e8000, 004d10, 009999, 969696, b49f00, af64ff</v>
      </c>
    </row>
    <row r="126" spans="1:10" customFormat="1">
      <c r="A126" s="345" t="s">
        <v>1317</v>
      </c>
      <c r="B126" s="345" t="s">
        <v>3962</v>
      </c>
      <c r="C126" s="18">
        <v>1</v>
      </c>
      <c r="D126" t="s">
        <v>1104</v>
      </c>
      <c r="E126" t="s">
        <v>3963</v>
      </c>
      <c r="F126" t="str">
        <f>UnitControlCenter!$B$22</f>
        <v>terawatt-hours (TWh)</v>
      </c>
      <c r="G126" s="476"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76"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76" t="str">
        <f t="shared" si="1"/>
        <v>abd8a4, af64ff, b49f00, e5ffcc, ff9999, 620e7a, 65fffb, 00b050, ff6400, ffff00, f1bb18, c2dffd, 087bf1, 004185, ccff33, 04ffaf, bfb088, ff00ff, 000000, ad6600, 740000, db3a79, f593e0, 9b1cb0, c01b00, ff0000, 6e8000, 004d10, 009999, 969696, b49f00, af64ff</v>
      </c>
      <c r="J126" s="476"/>
    </row>
    <row r="127" spans="1:10" customFormat="1">
      <c r="A127" s="345" t="s">
        <v>1317</v>
      </c>
      <c r="B127" s="345" t="s">
        <v>3964</v>
      </c>
      <c r="C127" s="18">
        <v>1</v>
      </c>
      <c r="D127" t="s">
        <v>1104</v>
      </c>
      <c r="E127" t="s">
        <v>3963</v>
      </c>
      <c r="F127" t="str">
        <f>UnitControlCenter!$B$22</f>
        <v>terawatt-hours (TWh)</v>
      </c>
      <c r="G127" s="476"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76"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76" t="str">
        <f t="shared" si="2"/>
        <v>abd8a4, af64ff, b49f00, e5ffcc, ff9999, 620e7a, 65fffb, 00b050, ff6400, ffff00, f1bb18, c2dffd, 087bf1, 004185, ccff33, 04ffaf, bfb088, ff00ff, 000000, ad6600, 740000, db3a79, f593e0, 9b1cb0, c01b00, ff0000, 6e8000, 004d10, 009999, 969696, b49f00, af64ff</v>
      </c>
      <c r="J127" s="476"/>
    </row>
    <row r="128" spans="1:10" customFormat="1">
      <c r="A128" s="345" t="s">
        <v>1317</v>
      </c>
      <c r="B128" s="345" t="s">
        <v>3965</v>
      </c>
      <c r="C128" s="18">
        <v>1</v>
      </c>
      <c r="D128" t="s">
        <v>1104</v>
      </c>
      <c r="E128" t="s">
        <v>3963</v>
      </c>
      <c r="F128" t="str">
        <f>UnitControlCenter!$B$22</f>
        <v>terawatt-hours (TWh)</v>
      </c>
      <c r="G128" s="476"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76"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76" t="str">
        <f t="shared" si="2"/>
        <v>abd8a4, af64ff, b49f00, e5ffcc, ff9999, 620e7a, 65fffb, 00b050, ff6400, ffff00, f1bb18, c2dffd, 087bf1, 004185, ccff33, 04ffaf, bfb088, ff00ff, 000000, ad6600, 740000, db3a79, f593e0, 9b1cb0, c01b00, ff0000, 6e8000, 004d10, 009999, 969696, b49f00, af64ff</v>
      </c>
      <c r="J128" s="476"/>
    </row>
    <row r="129" spans="1:10" customFormat="1">
      <c r="A129" s="345" t="s">
        <v>1317</v>
      </c>
      <c r="B129" s="345" t="s">
        <v>3966</v>
      </c>
      <c r="C129" s="18">
        <v>1</v>
      </c>
      <c r="D129" t="s">
        <v>1104</v>
      </c>
      <c r="E129" t="s">
        <v>3963</v>
      </c>
      <c r="F129" t="str">
        <f>UnitControlCenter!$B$22</f>
        <v>terawatt-hours (TWh)</v>
      </c>
      <c r="G129" s="476"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76"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76" t="str">
        <f t="shared" si="2"/>
        <v>abd8a4, af64ff, b49f00, e5ffcc, ff9999, 620e7a, 65fffb, 00b050, ff6400, ffff00, f1bb18, c2dffd, 087bf1, 004185, ccff33, 04ffaf, bfb088, ff00ff, 000000, ad6600, 740000, db3a79, f593e0, 9b1cb0, c01b00, ff0000, 6e8000, 004d10, 009999, 969696, b49f00, af64ff</v>
      </c>
      <c r="J129" s="476"/>
    </row>
    <row r="130" spans="1:10" customFormat="1">
      <c r="A130" s="345" t="s">
        <v>1317</v>
      </c>
      <c r="B130" s="345" t="s">
        <v>3967</v>
      </c>
      <c r="C130" s="18">
        <v>1</v>
      </c>
      <c r="D130" t="s">
        <v>1104</v>
      </c>
      <c r="E130" t="s">
        <v>3963</v>
      </c>
      <c r="F130" t="str">
        <f>UnitControlCenter!$B$22</f>
        <v>terawatt-hours (TWh)</v>
      </c>
      <c r="G130" s="476"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76"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76" t="str">
        <f t="shared" si="2"/>
        <v>abd8a4, af64ff, b49f00, e5ffcc, ff9999, 620e7a, 65fffb, 00b050, ff6400, ffff00, f1bb18, c2dffd, 087bf1, 004185, ccff33, 04ffaf, bfb088, ff00ff, 000000, ad6600, 740000, db3a79, f593e0, 9b1cb0, c01b00, ff0000, 6e8000, 004d10, 009999, 969696, b49f00, af64ff</v>
      </c>
      <c r="J130" s="476"/>
    </row>
    <row r="131" spans="1:10" s="473" customFormat="1" ht="15" thickBot="1">
      <c r="A131" s="471" t="s">
        <v>1317</v>
      </c>
      <c r="B131" s="471" t="s">
        <v>3968</v>
      </c>
      <c r="C131" s="472">
        <v>1</v>
      </c>
      <c r="D131" s="473" t="s">
        <v>1104</v>
      </c>
      <c r="E131" s="473" t="s">
        <v>3963</v>
      </c>
      <c r="F131" s="473" t="str">
        <f>UnitControlCenter!$B$22</f>
        <v>terawatt-hours (TWh)</v>
      </c>
      <c r="G131" s="477"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77"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77" t="str">
        <f t="shared" si="2"/>
        <v>abd8a4, af64ff, b49f00, e5ffcc, ff9999, 620e7a, 65fffb, 00b050, ff6400, ffff00, f1bb18, c2dffd, 087bf1, 004185, ccff33, 04ffaf, bfb088, ff00ff, 000000, ad6600, 740000, db3a79, f593e0, 9b1cb0, c01b00, ff0000, 6e8000, 004d10, 009999, 969696, b49f00, af64ff</v>
      </c>
      <c r="J131" s="477"/>
    </row>
    <row r="132" spans="1:10" ht="188.5">
      <c r="A132" s="2" t="s">
        <v>3884</v>
      </c>
      <c r="B132" s="2" t="s">
        <v>3969</v>
      </c>
      <c r="C132" s="41">
        <v>0</v>
      </c>
      <c r="D132" s="1" t="s">
        <v>1104</v>
      </c>
      <c r="E132" s="1" t="s">
        <v>1338</v>
      </c>
      <c r="F132" s="1" t="str">
        <f>UnitControlCenter!$B$50</f>
        <v>billion 2019 KRW / megawatt (MW)</v>
      </c>
      <c r="G132" s="1" t="s">
        <v>1339</v>
      </c>
      <c r="H132" s="1" t="s">
        <v>1340</v>
      </c>
      <c r="I132" s="41" t="s">
        <v>1341</v>
      </c>
    </row>
    <row r="133" spans="1:10" ht="29">
      <c r="A133" s="2" t="s">
        <v>3884</v>
      </c>
      <c r="B133" s="2" t="s">
        <v>1342</v>
      </c>
      <c r="C133" s="41">
        <v>1</v>
      </c>
      <c r="D133" s="1" t="s">
        <v>1092</v>
      </c>
      <c r="E133" s="1" t="s">
        <v>1093</v>
      </c>
      <c r="F133" s="1" t="str">
        <f>UnitControlCenter!B27</f>
        <v>thousand 2019 KRW / megawatt-hour (MWh)</v>
      </c>
      <c r="G133" s="1" t="s">
        <v>1343</v>
      </c>
    </row>
    <row r="134" spans="1:10" ht="29">
      <c r="A134" s="2" t="s">
        <v>3884</v>
      </c>
      <c r="B134" s="2" t="s">
        <v>1344</v>
      </c>
      <c r="C134" s="41">
        <v>1</v>
      </c>
      <c r="D134" s="1" t="s">
        <v>1104</v>
      </c>
      <c r="E134" s="1" t="s">
        <v>1105</v>
      </c>
      <c r="F134" s="1" t="str">
        <f>UnitControlCenter!$B$21</f>
        <v>terawatt-hours (TWh) / year</v>
      </c>
      <c r="G134" s="1" t="s">
        <v>1345</v>
      </c>
      <c r="H134" s="1" t="s">
        <v>1346</v>
      </c>
      <c r="I134" s="1" t="s">
        <v>1347</v>
      </c>
    </row>
    <row r="135" spans="1:10" ht="101.5">
      <c r="A135" s="2" t="s">
        <v>3884</v>
      </c>
      <c r="B135" s="2" t="s">
        <v>1348</v>
      </c>
      <c r="C135" s="41">
        <v>1</v>
      </c>
      <c r="D135" s="1" t="s">
        <v>1104</v>
      </c>
      <c r="E135" s="1" t="s">
        <v>1105</v>
      </c>
      <c r="F135" s="1" t="str">
        <f>UnitControlCenter!$B$3</f>
        <v>million metric tons / year</v>
      </c>
      <c r="G135" s="1" t="s">
        <v>1349</v>
      </c>
      <c r="H135" s="1" t="s">
        <v>1350</v>
      </c>
      <c r="I135" s="41" t="s">
        <v>1351</v>
      </c>
    </row>
    <row r="136" spans="1:10" ht="188.5">
      <c r="A136" s="2" t="s">
        <v>3884</v>
      </c>
      <c r="B136" s="2" t="s">
        <v>1352</v>
      </c>
      <c r="C136" s="41">
        <v>1</v>
      </c>
      <c r="D136" s="1" t="s">
        <v>1104</v>
      </c>
      <c r="E136" s="1" t="s">
        <v>1105</v>
      </c>
      <c r="F136" s="1" t="str">
        <f>UnitControlCenter!$B$28</f>
        <v>cubic km / yr</v>
      </c>
      <c r="G136" s="1" t="s">
        <v>1353</v>
      </c>
      <c r="H136" s="1" t="s">
        <v>1340</v>
      </c>
      <c r="I136" s="41" t="s">
        <v>1341</v>
      </c>
    </row>
    <row r="137" spans="1:10" s="181" customFormat="1" ht="189" thickBot="1">
      <c r="A137" s="2" t="s">
        <v>3884</v>
      </c>
      <c r="B137" s="180" t="s">
        <v>1354</v>
      </c>
      <c r="C137" s="187">
        <v>1</v>
      </c>
      <c r="D137" s="181" t="s">
        <v>1104</v>
      </c>
      <c r="E137" s="181" t="s">
        <v>1105</v>
      </c>
      <c r="F137" s="181" t="str">
        <f>UnitControlCenter!$B$28</f>
        <v>cubic km / yr</v>
      </c>
      <c r="G137" s="181" t="s">
        <v>1355</v>
      </c>
      <c r="H137" s="1" t="s">
        <v>1340</v>
      </c>
      <c r="I137" s="41" t="s">
        <v>1341</v>
      </c>
    </row>
    <row r="138" spans="1:10" ht="72.5">
      <c r="A138" s="2" t="s">
        <v>1357</v>
      </c>
      <c r="B138" s="2" t="s">
        <v>1358</v>
      </c>
      <c r="C138" s="41">
        <v>1</v>
      </c>
      <c r="D138" s="1" t="s">
        <v>1104</v>
      </c>
      <c r="E138" s="1" t="s">
        <v>1105</v>
      </c>
      <c r="F138" s="1" t="str">
        <f>UnitControlCenter!$B$31</f>
        <v>million vehicles / year</v>
      </c>
      <c r="G138" s="1" t="s">
        <v>1359</v>
      </c>
      <c r="H138" s="1" t="s">
        <v>1360</v>
      </c>
      <c r="I138" s="1" t="s">
        <v>1361</v>
      </c>
    </row>
    <row r="139" spans="1:10" ht="72.5">
      <c r="A139" s="2" t="s">
        <v>1357</v>
      </c>
      <c r="B139" s="2" t="s">
        <v>1362</v>
      </c>
      <c r="C139" s="41">
        <v>1</v>
      </c>
      <c r="D139" s="1" t="s">
        <v>1104</v>
      </c>
      <c r="E139" s="1" t="s">
        <v>1105</v>
      </c>
      <c r="F139" s="1" t="str">
        <f>UnitControlCenter!$B$32</f>
        <v>thousand vehicles / year</v>
      </c>
      <c r="G139" s="1" t="s">
        <v>1363</v>
      </c>
      <c r="H139" s="1" t="s">
        <v>1364</v>
      </c>
      <c r="I139" s="1" t="s">
        <v>1365</v>
      </c>
    </row>
    <row r="140" spans="1:10" ht="72.5">
      <c r="A140" s="2" t="s">
        <v>1357</v>
      </c>
      <c r="B140" s="2" t="s">
        <v>1366</v>
      </c>
      <c r="C140" s="41">
        <v>1</v>
      </c>
      <c r="D140" s="1" t="s">
        <v>1104</v>
      </c>
      <c r="E140" s="1" t="s">
        <v>1105</v>
      </c>
      <c r="F140" s="1" t="str">
        <f>UnitControlCenter!$B$32</f>
        <v>thousand vehicles / year</v>
      </c>
      <c r="G140" s="1" t="s">
        <v>1367</v>
      </c>
      <c r="H140" s="1" t="s">
        <v>1360</v>
      </c>
      <c r="I140" s="1" t="s">
        <v>1361</v>
      </c>
    </row>
    <row r="141" spans="1:10" ht="72.5">
      <c r="A141" s="2" t="s">
        <v>1357</v>
      </c>
      <c r="B141" s="2" t="s">
        <v>1368</v>
      </c>
      <c r="C141" s="41">
        <v>1</v>
      </c>
      <c r="D141" s="1" t="s">
        <v>1104</v>
      </c>
      <c r="E141" s="1" t="s">
        <v>1105</v>
      </c>
      <c r="F141" s="1" t="str">
        <f>UnitControlCenter!$B$32</f>
        <v>thousand vehicles / year</v>
      </c>
      <c r="G141" s="1" t="s">
        <v>1369</v>
      </c>
      <c r="H141" s="1" t="s">
        <v>1364</v>
      </c>
      <c r="I141" s="1" t="s">
        <v>1365</v>
      </c>
    </row>
    <row r="142" spans="1:10" ht="29">
      <c r="A142" s="2" t="s">
        <v>1357</v>
      </c>
      <c r="B142" s="2" t="s">
        <v>1370</v>
      </c>
      <c r="C142" s="41">
        <v>1</v>
      </c>
      <c r="D142" s="1" t="s">
        <v>1104</v>
      </c>
      <c r="E142" s="1" t="s">
        <v>1105</v>
      </c>
      <c r="F142" s="1" t="str">
        <f>UnitControlCenter!$B$32</f>
        <v>thousand vehicles / year</v>
      </c>
      <c r="G142" s="1" t="s">
        <v>1371</v>
      </c>
      <c r="H142" s="1" t="s">
        <v>1372</v>
      </c>
      <c r="I142" s="1" t="s">
        <v>1373</v>
      </c>
    </row>
    <row r="143" spans="1:10" ht="29">
      <c r="A143" s="2" t="s">
        <v>1357</v>
      </c>
      <c r="B143" s="2" t="s">
        <v>1374</v>
      </c>
      <c r="C143" s="41">
        <v>0</v>
      </c>
      <c r="D143" s="1" t="s">
        <v>1104</v>
      </c>
      <c r="E143" s="1" t="s">
        <v>1105</v>
      </c>
      <c r="F143" s="1" t="str">
        <f>UnitControlCenter!$B$32</f>
        <v>thousand vehicles / year</v>
      </c>
      <c r="G143" s="1" t="s">
        <v>1375</v>
      </c>
      <c r="H143" s="1" t="s">
        <v>1372</v>
      </c>
      <c r="I143" s="1" t="s">
        <v>1373</v>
      </c>
    </row>
    <row r="144" spans="1:10" ht="72.5">
      <c r="A144" s="2" t="s">
        <v>1357</v>
      </c>
      <c r="B144" s="2" t="s">
        <v>1376</v>
      </c>
      <c r="C144" s="41">
        <v>1</v>
      </c>
      <c r="D144" s="1" t="s">
        <v>1104</v>
      </c>
      <c r="E144" s="1" t="s">
        <v>1105</v>
      </c>
      <c r="F144" s="1" t="str">
        <f>UnitControlCenter!$B$33</f>
        <v>million vehicles</v>
      </c>
      <c r="G144" s="1" t="s">
        <v>1377</v>
      </c>
      <c r="H144" s="1" t="s">
        <v>1360</v>
      </c>
      <c r="I144" s="1" t="s">
        <v>1361</v>
      </c>
    </row>
    <row r="145" spans="1:10" ht="72.5">
      <c r="A145" s="2" t="s">
        <v>1357</v>
      </c>
      <c r="B145" s="2" t="s">
        <v>1378</v>
      </c>
      <c r="C145" s="41">
        <v>1</v>
      </c>
      <c r="D145" s="1" t="s">
        <v>1104</v>
      </c>
      <c r="E145" s="1" t="s">
        <v>1105</v>
      </c>
      <c r="F145" s="1" t="str">
        <f>UnitControlCenter!$B$34</f>
        <v>thousand vehicles</v>
      </c>
      <c r="G145" s="1" t="s">
        <v>1379</v>
      </c>
      <c r="H145" s="1" t="s">
        <v>1364</v>
      </c>
      <c r="I145" s="1" t="s">
        <v>1365</v>
      </c>
    </row>
    <row r="146" spans="1:10" ht="58">
      <c r="A146" s="2" t="s">
        <v>1357</v>
      </c>
      <c r="B146" s="2" t="s">
        <v>1380</v>
      </c>
      <c r="C146" s="41">
        <v>1</v>
      </c>
      <c r="D146" s="1" t="s">
        <v>1104</v>
      </c>
      <c r="E146" s="1" t="s">
        <v>1105</v>
      </c>
      <c r="F146" s="1" t="str">
        <f>UnitControlCenter!$B$33</f>
        <v>million vehicles</v>
      </c>
      <c r="G146" s="1" t="s">
        <v>1381</v>
      </c>
      <c r="H146" s="1" t="s">
        <v>1360</v>
      </c>
      <c r="I146" s="1" t="s">
        <v>1361</v>
      </c>
    </row>
    <row r="147" spans="1:10" ht="58">
      <c r="A147" s="2" t="s">
        <v>1357</v>
      </c>
      <c r="B147" s="2" t="s">
        <v>1382</v>
      </c>
      <c r="C147" s="41">
        <v>1</v>
      </c>
      <c r="D147" s="1" t="s">
        <v>1104</v>
      </c>
      <c r="E147" s="1" t="s">
        <v>1105</v>
      </c>
      <c r="F147" s="1" t="str">
        <f>UnitControlCenter!$B$33</f>
        <v>million vehicles</v>
      </c>
      <c r="G147" s="1" t="s">
        <v>1383</v>
      </c>
      <c r="H147" s="1" t="s">
        <v>1364</v>
      </c>
      <c r="I147" s="1" t="s">
        <v>1365</v>
      </c>
    </row>
    <row r="148" spans="1:10" ht="29">
      <c r="A148" s="2" t="s">
        <v>1357</v>
      </c>
      <c r="B148" s="2" t="s">
        <v>1384</v>
      </c>
      <c r="C148" s="41">
        <v>1</v>
      </c>
      <c r="D148" s="1" t="s">
        <v>1104</v>
      </c>
      <c r="E148" s="1" t="s">
        <v>1105</v>
      </c>
      <c r="F148" s="1" t="str">
        <f>UnitControlCenter!$B$33</f>
        <v>million vehicles</v>
      </c>
      <c r="G148" s="1" t="s">
        <v>1385</v>
      </c>
      <c r="H148" s="1" t="s">
        <v>1372</v>
      </c>
      <c r="I148" s="1" t="s">
        <v>1373</v>
      </c>
    </row>
    <row r="149" spans="1:10" s="181" customFormat="1" ht="29.5" thickBot="1">
      <c r="A149" s="180" t="s">
        <v>1357</v>
      </c>
      <c r="B149" s="180" t="s">
        <v>1386</v>
      </c>
      <c r="C149" s="187">
        <v>0</v>
      </c>
      <c r="D149" s="181" t="s">
        <v>1104</v>
      </c>
      <c r="E149" s="181" t="s">
        <v>1105</v>
      </c>
      <c r="F149" s="181" t="str">
        <f>UnitControlCenter!$B$33</f>
        <v>million vehicles</v>
      </c>
      <c r="G149" s="181" t="s">
        <v>1387</v>
      </c>
      <c r="H149" s="181" t="s">
        <v>1372</v>
      </c>
      <c r="I149" s="181" t="s">
        <v>1373</v>
      </c>
    </row>
    <row r="150" spans="1:10" ht="130.5">
      <c r="A150" s="2" t="s">
        <v>1388</v>
      </c>
      <c r="B150" s="2" t="s">
        <v>1389</v>
      </c>
      <c r="C150" s="41">
        <v>1</v>
      </c>
      <c r="D150" s="1" t="s">
        <v>1104</v>
      </c>
      <c r="E150" s="1" t="s">
        <v>1105</v>
      </c>
      <c r="F150" s="1" t="str">
        <f>UnitControlCenter!$B$3</f>
        <v>million metric tons / year</v>
      </c>
      <c r="G150" s="1" t="s">
        <v>1390</v>
      </c>
      <c r="H150" s="1" t="s">
        <v>1391</v>
      </c>
      <c r="I150" s="1" t="s">
        <v>1392</v>
      </c>
    </row>
    <row r="151" spans="1:10" ht="87">
      <c r="A151" s="2" t="s">
        <v>1388</v>
      </c>
      <c r="B151" s="2" t="s">
        <v>1393</v>
      </c>
      <c r="C151" s="41">
        <v>1</v>
      </c>
      <c r="D151" s="1" t="s">
        <v>1104</v>
      </c>
      <c r="E151" s="1" t="s">
        <v>1105</v>
      </c>
      <c r="F151" s="1" t="str">
        <f>UnitControlCenter!$B$35</f>
        <v>Mtoe / year</v>
      </c>
      <c r="G151" s="1" t="s">
        <v>1394</v>
      </c>
      <c r="H151" s="1" t="s">
        <v>1395</v>
      </c>
      <c r="I151" s="1" t="s">
        <v>1396</v>
      </c>
    </row>
    <row r="152" spans="1:10" ht="116">
      <c r="A152" s="2" t="s">
        <v>1388</v>
      </c>
      <c r="B152" s="2" t="s">
        <v>1397</v>
      </c>
      <c r="C152" s="41">
        <v>1</v>
      </c>
      <c r="D152" s="1" t="s">
        <v>1104</v>
      </c>
      <c r="E152" s="1" t="s">
        <v>1105</v>
      </c>
      <c r="F152" s="1" t="str">
        <f>UnitControlCenter!$B$35</f>
        <v>Mtoe / year</v>
      </c>
      <c r="G152" s="1" t="s">
        <v>1398</v>
      </c>
      <c r="H152" s="1" t="s">
        <v>1391</v>
      </c>
      <c r="I152" s="1" t="s">
        <v>1392</v>
      </c>
    </row>
    <row r="153" spans="1:10" ht="29">
      <c r="A153" s="2" t="s">
        <v>1388</v>
      </c>
      <c r="B153" s="2" t="s">
        <v>1399</v>
      </c>
      <c r="C153" s="41">
        <v>1</v>
      </c>
      <c r="D153" s="1" t="s">
        <v>1092</v>
      </c>
      <c r="E153" s="1" t="s">
        <v>1093</v>
      </c>
      <c r="F153" s="1" t="str">
        <f>UnitControlCenter!$B$35</f>
        <v>Mtoe / year</v>
      </c>
      <c r="G153" s="1" t="s">
        <v>1400</v>
      </c>
    </row>
    <row r="154" spans="1:10" ht="43.5">
      <c r="A154" s="2" t="s">
        <v>1388</v>
      </c>
      <c r="B154" s="2" t="s">
        <v>1401</v>
      </c>
      <c r="C154" s="41">
        <v>1</v>
      </c>
      <c r="D154" s="1" t="s">
        <v>1104</v>
      </c>
      <c r="E154" s="1" t="s">
        <v>1105</v>
      </c>
      <c r="F154" s="1" t="str">
        <f>UnitControlCenter!$B$29</f>
        <v>million passenger-km / year</v>
      </c>
      <c r="G154" s="1" t="s">
        <v>1402</v>
      </c>
      <c r="H154" s="1" t="s">
        <v>1403</v>
      </c>
      <c r="I154" s="1" t="s">
        <v>1404</v>
      </c>
    </row>
    <row r="155" spans="1:10" ht="44" thickBot="1">
      <c r="A155" s="180" t="s">
        <v>1388</v>
      </c>
      <c r="B155" s="180" t="s">
        <v>1405</v>
      </c>
      <c r="C155" s="187">
        <v>1</v>
      </c>
      <c r="D155" s="181" t="s">
        <v>1104</v>
      </c>
      <c r="E155" s="181" t="s">
        <v>1105</v>
      </c>
      <c r="F155" s="181" t="str">
        <f>UnitControlCenter!$B$30</f>
        <v>million freight ton-km / year</v>
      </c>
      <c r="G155" s="181" t="s">
        <v>1406</v>
      </c>
      <c r="H155" s="181" t="s">
        <v>1407</v>
      </c>
      <c r="I155" s="181" t="s">
        <v>1408</v>
      </c>
      <c r="J155" s="181"/>
    </row>
    <row r="156" spans="1:10" ht="275.5">
      <c r="A156" s="2" t="s">
        <v>1409</v>
      </c>
      <c r="B156" s="2" t="s">
        <v>1410</v>
      </c>
      <c r="C156" s="41">
        <v>1</v>
      </c>
      <c r="D156" s="1" t="s">
        <v>1104</v>
      </c>
      <c r="E156" s="1" t="s">
        <v>1105</v>
      </c>
      <c r="F156" s="1" t="str">
        <f>UnitControlCenter!$B$35</f>
        <v>Mtoe / year</v>
      </c>
      <c r="G156" s="1" t="s">
        <v>1411</v>
      </c>
      <c r="H156" s="1" t="s">
        <v>1412</v>
      </c>
      <c r="I156" s="196" t="s">
        <v>1413</v>
      </c>
      <c r="J156" s="196"/>
    </row>
    <row r="157" spans="1:10" ht="101.5">
      <c r="A157" s="2" t="s">
        <v>1409</v>
      </c>
      <c r="B157" s="2" t="s">
        <v>1414</v>
      </c>
      <c r="C157" s="41">
        <v>1</v>
      </c>
      <c r="D157" s="1" t="s">
        <v>1104</v>
      </c>
      <c r="E157" s="1" t="s">
        <v>1105</v>
      </c>
      <c r="F157" s="1" t="str">
        <f>UnitControlCenter!$B$35</f>
        <v>Mtoe / year</v>
      </c>
      <c r="G157" s="1" t="s">
        <v>1415</v>
      </c>
      <c r="H157" s="1" t="s">
        <v>1416</v>
      </c>
      <c r="I157" s="1" t="s">
        <v>1417</v>
      </c>
    </row>
    <row r="158" spans="1:10">
      <c r="A158" s="2" t="s">
        <v>1409</v>
      </c>
      <c r="B158" s="2" t="s">
        <v>1418</v>
      </c>
      <c r="C158" s="41">
        <v>1</v>
      </c>
      <c r="D158" s="1" t="s">
        <v>1092</v>
      </c>
      <c r="E158" s="1" t="s">
        <v>1093</v>
      </c>
      <c r="F158" s="1" t="str">
        <f>UnitControlCenter!$B$35</f>
        <v>Mtoe / year</v>
      </c>
      <c r="G158" s="1" t="s">
        <v>1419</v>
      </c>
    </row>
    <row r="159" spans="1:10" ht="217.5">
      <c r="A159" s="2" t="s">
        <v>1409</v>
      </c>
      <c r="B159" s="2" t="s">
        <v>1420</v>
      </c>
      <c r="C159" s="41">
        <v>1</v>
      </c>
      <c r="D159" s="1" t="s">
        <v>1104</v>
      </c>
      <c r="E159" s="1" t="s">
        <v>1105</v>
      </c>
      <c r="F159" s="1" t="str">
        <f>UnitControlCenter!$B$35</f>
        <v>Mtoe / year</v>
      </c>
      <c r="G159" s="1" t="s">
        <v>1421</v>
      </c>
      <c r="H159" s="1" t="s">
        <v>1412</v>
      </c>
      <c r="I159" s="196" t="s">
        <v>1413</v>
      </c>
      <c r="J159" s="196"/>
    </row>
    <row r="160" spans="1:10" ht="72.5">
      <c r="A160" s="2" t="s">
        <v>1409</v>
      </c>
      <c r="B160" s="2" t="s">
        <v>1422</v>
      </c>
      <c r="C160" s="41">
        <v>1</v>
      </c>
      <c r="D160" s="1" t="s">
        <v>1104</v>
      </c>
      <c r="E160" s="1" t="s">
        <v>1105</v>
      </c>
      <c r="F160" s="1" t="str">
        <f>UnitControlCenter!$B$35</f>
        <v>Mtoe / year</v>
      </c>
      <c r="G160" s="1" t="s">
        <v>1423</v>
      </c>
      <c r="H160" s="1" t="s">
        <v>1416</v>
      </c>
      <c r="I160" s="1" t="s">
        <v>1417</v>
      </c>
    </row>
    <row r="161" spans="1:10">
      <c r="A161" s="2" t="s">
        <v>1409</v>
      </c>
      <c r="B161" s="2" t="s">
        <v>1424</v>
      </c>
      <c r="C161" s="41">
        <v>1</v>
      </c>
      <c r="D161" s="1" t="s">
        <v>1092</v>
      </c>
      <c r="E161" s="1" t="s">
        <v>1093</v>
      </c>
      <c r="F161" s="1" t="str">
        <f>UnitControlCenter!$B$35</f>
        <v>Mtoe / year</v>
      </c>
      <c r="G161" s="1" t="s">
        <v>1425</v>
      </c>
    </row>
    <row r="162" spans="1:10" ht="130.5">
      <c r="A162" s="2" t="s">
        <v>1409</v>
      </c>
      <c r="B162" s="2" t="s">
        <v>1426</v>
      </c>
      <c r="C162" s="41">
        <v>1</v>
      </c>
      <c r="D162" s="1" t="s">
        <v>1104</v>
      </c>
      <c r="E162" s="1" t="s">
        <v>1105</v>
      </c>
      <c r="F162" s="1" t="str">
        <f>UnitControlCenter!$B$35</f>
        <v>Mtoe / year</v>
      </c>
      <c r="G162" s="1" t="s">
        <v>1427</v>
      </c>
      <c r="H162" s="1" t="s">
        <v>1428</v>
      </c>
      <c r="I162" s="1" t="s">
        <v>1429</v>
      </c>
    </row>
    <row r="163" spans="1:10" s="181" customFormat="1" ht="87.5" thickBot="1">
      <c r="A163" s="180" t="s">
        <v>1409</v>
      </c>
      <c r="B163" s="180" t="s">
        <v>1430</v>
      </c>
      <c r="C163" s="187">
        <v>1</v>
      </c>
      <c r="D163" s="181" t="s">
        <v>1104</v>
      </c>
      <c r="E163" s="181" t="s">
        <v>1105</v>
      </c>
      <c r="F163" s="181" t="str">
        <f>UnitControlCenter!$B$21</f>
        <v>terawatt-hours (TWh) / year</v>
      </c>
      <c r="G163" s="181" t="s">
        <v>1431</v>
      </c>
      <c r="H163" s="181" t="s">
        <v>1432</v>
      </c>
      <c r="I163" s="181" t="s">
        <v>1433</v>
      </c>
    </row>
    <row r="164" spans="1:10" ht="261">
      <c r="A164" s="2" t="s">
        <v>1434</v>
      </c>
      <c r="B164" s="2" t="s">
        <v>1435</v>
      </c>
      <c r="C164" s="41">
        <v>1</v>
      </c>
      <c r="D164" s="1" t="s">
        <v>1104</v>
      </c>
      <c r="E164" s="1" t="s">
        <v>1105</v>
      </c>
      <c r="F164" s="1" t="str">
        <f>UnitControlCenter!$B$3</f>
        <v>million metric tons / year</v>
      </c>
      <c r="G164" s="1" t="s">
        <v>1436</v>
      </c>
      <c r="H164" s="1" t="s">
        <v>1412</v>
      </c>
      <c r="I164" s="196" t="s">
        <v>1413</v>
      </c>
      <c r="J164" s="196"/>
    </row>
    <row r="165" spans="1:10" ht="43.5">
      <c r="A165" s="2" t="s">
        <v>1434</v>
      </c>
      <c r="B165" s="2" t="s">
        <v>1437</v>
      </c>
      <c r="C165" s="41">
        <v>1</v>
      </c>
      <c r="D165" s="1" t="s">
        <v>1104</v>
      </c>
      <c r="E165" s="1" t="s">
        <v>1105</v>
      </c>
      <c r="F165" s="1" t="str">
        <f>UnitControlCenter!$B$3</f>
        <v>million metric tons / year</v>
      </c>
      <c r="G165" s="1" t="s">
        <v>1438</v>
      </c>
      <c r="H165" s="1" t="s">
        <v>1115</v>
      </c>
      <c r="I165" s="1" t="s">
        <v>1116</v>
      </c>
    </row>
    <row r="166" spans="1:10" ht="246.5">
      <c r="A166" s="2" t="s">
        <v>1434</v>
      </c>
      <c r="B166" s="2" t="s">
        <v>1439</v>
      </c>
      <c r="C166" s="41">
        <v>1</v>
      </c>
      <c r="D166" s="1" t="s">
        <v>1104</v>
      </c>
      <c r="E166" s="1" t="s">
        <v>1105</v>
      </c>
      <c r="F166" s="1" t="str">
        <f>UnitControlCenter!$B$3</f>
        <v>million metric tons / year</v>
      </c>
      <c r="G166" s="1" t="s">
        <v>1440</v>
      </c>
      <c r="H166" s="1" t="s">
        <v>1412</v>
      </c>
      <c r="I166" s="196" t="s">
        <v>1413</v>
      </c>
      <c r="J166" s="196"/>
    </row>
    <row r="167" spans="1:10" ht="29">
      <c r="A167" s="2" t="s">
        <v>1434</v>
      </c>
      <c r="B167" s="2" t="s">
        <v>1441</v>
      </c>
      <c r="C167" s="41">
        <v>1</v>
      </c>
      <c r="D167" s="1" t="s">
        <v>1104</v>
      </c>
      <c r="E167" s="1" t="s">
        <v>1105</v>
      </c>
      <c r="F167" s="1" t="str">
        <f>UnitControlCenter!$B$3</f>
        <v>million metric tons / year</v>
      </c>
      <c r="G167" s="1" t="s">
        <v>1442</v>
      </c>
      <c r="H167" s="1" t="s">
        <v>1115</v>
      </c>
      <c r="I167" s="1" t="s">
        <v>1116</v>
      </c>
    </row>
    <row r="168" spans="1:10" ht="304.5">
      <c r="A168" s="2" t="s">
        <v>1434</v>
      </c>
      <c r="B168" s="2" t="s">
        <v>1443</v>
      </c>
      <c r="C168" s="41">
        <v>1</v>
      </c>
      <c r="D168" s="1" t="s">
        <v>1104</v>
      </c>
      <c r="E168" s="1" t="s">
        <v>1105</v>
      </c>
      <c r="F168" s="1" t="str">
        <f>UnitControlCenter!$B$3</f>
        <v>million metric tons / year</v>
      </c>
      <c r="G168" s="1" t="s">
        <v>1444</v>
      </c>
      <c r="H168" s="1" t="s">
        <v>1412</v>
      </c>
      <c r="I168" s="196" t="s">
        <v>1413</v>
      </c>
      <c r="J168" s="196"/>
    </row>
    <row r="169" spans="1:10" ht="43.5">
      <c r="A169" s="2" t="s">
        <v>1434</v>
      </c>
      <c r="B169" s="2" t="s">
        <v>1445</v>
      </c>
      <c r="C169" s="41">
        <v>1</v>
      </c>
      <c r="D169" s="1" t="s">
        <v>1104</v>
      </c>
      <c r="E169" s="1" t="s">
        <v>1105</v>
      </c>
      <c r="F169" s="1" t="str">
        <f>UnitControlCenter!$B$3</f>
        <v>million metric tons / year</v>
      </c>
      <c r="G169" s="1" t="s">
        <v>1446</v>
      </c>
      <c r="H169" s="1" t="s">
        <v>1447</v>
      </c>
      <c r="I169" s="1" t="s">
        <v>1448</v>
      </c>
    </row>
    <row r="170" spans="1:10" ht="29">
      <c r="A170" s="2" t="s">
        <v>1434</v>
      </c>
      <c r="B170" s="2" t="s">
        <v>1449</v>
      </c>
      <c r="C170" s="41">
        <v>1</v>
      </c>
      <c r="D170" s="1" t="s">
        <v>1104</v>
      </c>
      <c r="E170" s="1" t="s">
        <v>1105</v>
      </c>
      <c r="F170" s="1" t="str">
        <f>UnitControlCenter!$B$3</f>
        <v>million metric tons / year</v>
      </c>
      <c r="G170" s="1" t="s">
        <v>1450</v>
      </c>
      <c r="H170" s="1" t="s">
        <v>1451</v>
      </c>
      <c r="I170" s="1" t="s">
        <v>1452</v>
      </c>
    </row>
    <row r="171" spans="1:10" ht="232">
      <c r="A171" s="2" t="s">
        <v>1434</v>
      </c>
      <c r="B171" s="2" t="s">
        <v>1453</v>
      </c>
      <c r="C171" s="41">
        <v>1</v>
      </c>
      <c r="D171" s="1" t="s">
        <v>1104</v>
      </c>
      <c r="E171" s="1" t="s">
        <v>1105</v>
      </c>
      <c r="F171" s="1" t="str">
        <f>UnitControlCenter!$B$3</f>
        <v>million metric tons / year</v>
      </c>
      <c r="G171" s="1" t="s">
        <v>1454</v>
      </c>
      <c r="H171" s="1" t="s">
        <v>1412</v>
      </c>
      <c r="I171" s="196" t="s">
        <v>1413</v>
      </c>
      <c r="J171" s="196"/>
    </row>
    <row r="172" spans="1:10" ht="305" thickBot="1">
      <c r="A172" s="180" t="s">
        <v>1434</v>
      </c>
      <c r="B172" s="180" t="s">
        <v>1455</v>
      </c>
      <c r="C172" s="187">
        <v>1</v>
      </c>
      <c r="D172" s="180" t="s">
        <v>1104</v>
      </c>
      <c r="E172" s="180" t="s">
        <v>1105</v>
      </c>
      <c r="F172" s="180" t="str">
        <f>UnitControlCenter!$B$3</f>
        <v>million metric tons / year</v>
      </c>
      <c r="G172" s="180" t="s">
        <v>1456</v>
      </c>
      <c r="H172" s="180" t="s">
        <v>1412</v>
      </c>
      <c r="I172" s="180" t="s">
        <v>1413</v>
      </c>
      <c r="J172" s="180"/>
    </row>
    <row r="173" spans="1:10" ht="43.5">
      <c r="A173" s="2" t="s">
        <v>1457</v>
      </c>
      <c r="B173" s="2" t="s">
        <v>1458</v>
      </c>
      <c r="C173" s="41">
        <v>1</v>
      </c>
      <c r="D173" s="1" t="s">
        <v>1104</v>
      </c>
      <c r="E173" s="1" t="s">
        <v>1105</v>
      </c>
      <c r="F173" s="1" t="str">
        <f>UnitControlCenter!$B$35</f>
        <v>Mtoe / year</v>
      </c>
      <c r="G173" s="1" t="s">
        <v>1459</v>
      </c>
      <c r="H173" s="1" t="s">
        <v>1460</v>
      </c>
      <c r="I173" s="1" t="s">
        <v>1461</v>
      </c>
    </row>
    <row r="174" spans="1:10" s="2" customFormat="1" ht="29">
      <c r="A174" s="2" t="s">
        <v>1457</v>
      </c>
      <c r="B174" s="2" t="s">
        <v>1462</v>
      </c>
      <c r="C174" s="41">
        <v>1</v>
      </c>
      <c r="D174" s="2" t="s">
        <v>1104</v>
      </c>
      <c r="E174" s="2" t="s">
        <v>1105</v>
      </c>
      <c r="F174" s="2" t="str">
        <f>UnitControlCenter!$B$35</f>
        <v>Mtoe / year</v>
      </c>
      <c r="G174" s="2" t="s">
        <v>1463</v>
      </c>
      <c r="H174" s="2" t="s">
        <v>1464</v>
      </c>
      <c r="I174" s="2" t="s">
        <v>1465</v>
      </c>
    </row>
    <row r="175" spans="1:10" ht="72.5">
      <c r="A175" s="2" t="s">
        <v>1457</v>
      </c>
      <c r="B175" s="2" t="s">
        <v>1466</v>
      </c>
      <c r="C175" s="41">
        <v>1</v>
      </c>
      <c r="D175" s="1" t="s">
        <v>1104</v>
      </c>
      <c r="E175" s="1" t="s">
        <v>1105</v>
      </c>
      <c r="F175" s="1" t="str">
        <f>UnitControlCenter!$B$35</f>
        <v>Mtoe / year</v>
      </c>
      <c r="G175" s="1" t="s">
        <v>1467</v>
      </c>
      <c r="H175" s="1" t="s">
        <v>1468</v>
      </c>
      <c r="I175" s="1" t="s">
        <v>1469</v>
      </c>
    </row>
    <row r="176" spans="1:10" s="2" customFormat="1">
      <c r="A176" s="2" t="s">
        <v>1457</v>
      </c>
      <c r="B176" s="2" t="s">
        <v>1470</v>
      </c>
      <c r="C176" s="41">
        <v>1</v>
      </c>
      <c r="D176" s="2" t="s">
        <v>1092</v>
      </c>
      <c r="E176" s="2" t="s">
        <v>1093</v>
      </c>
      <c r="F176" s="2" t="str">
        <f>UnitControlCenter!$B$35</f>
        <v>Mtoe / year</v>
      </c>
      <c r="G176" s="2" t="s">
        <v>1471</v>
      </c>
    </row>
    <row r="177" spans="1:10" ht="174">
      <c r="A177" s="2" t="s">
        <v>1457</v>
      </c>
      <c r="B177" s="2" t="s">
        <v>1472</v>
      </c>
      <c r="C177" s="41">
        <v>1</v>
      </c>
      <c r="D177" s="1" t="s">
        <v>1104</v>
      </c>
      <c r="E177" s="1" t="s">
        <v>1105</v>
      </c>
      <c r="F177" s="2" t="str">
        <f>UnitControlCenter!B3</f>
        <v>million metric tons / year</v>
      </c>
      <c r="G177" s="1" t="s">
        <v>1473</v>
      </c>
      <c r="H177" s="1" t="s">
        <v>1474</v>
      </c>
      <c r="I177" s="2" t="s">
        <v>1475</v>
      </c>
      <c r="J177" s="2"/>
    </row>
    <row r="178" spans="1:10" s="181" customFormat="1" ht="232.5" thickBot="1">
      <c r="A178" s="2" t="s">
        <v>1457</v>
      </c>
      <c r="B178" s="180" t="s">
        <v>1476</v>
      </c>
      <c r="C178" s="187">
        <v>1</v>
      </c>
      <c r="D178" s="181" t="s">
        <v>1104</v>
      </c>
      <c r="E178" s="181" t="s">
        <v>1105</v>
      </c>
      <c r="F178" s="180" t="str">
        <f>UnitControlCenter!B3</f>
        <v>million metric tons / year</v>
      </c>
      <c r="G178" s="181" t="s">
        <v>1477</v>
      </c>
      <c r="H178" s="181" t="s">
        <v>1474</v>
      </c>
      <c r="I178" s="180" t="s">
        <v>1475</v>
      </c>
      <c r="J178" s="180"/>
    </row>
    <row r="179" spans="1:10" ht="87">
      <c r="A179" s="2" t="s">
        <v>1478</v>
      </c>
      <c r="B179" s="2" t="s">
        <v>1479</v>
      </c>
      <c r="C179" s="41">
        <v>1</v>
      </c>
      <c r="D179" s="1" t="s">
        <v>1104</v>
      </c>
      <c r="E179" s="1" t="s">
        <v>1105</v>
      </c>
      <c r="F179" s="1" t="str">
        <f>UnitControlCenter!$B$35</f>
        <v>Mtoe / year</v>
      </c>
      <c r="G179" s="1" t="s">
        <v>1480</v>
      </c>
      <c r="H179" s="1" t="s">
        <v>1481</v>
      </c>
      <c r="I179" s="1" t="s">
        <v>1482</v>
      </c>
    </row>
    <row r="180" spans="1:10" ht="72.5">
      <c r="A180" s="2" t="s">
        <v>1478</v>
      </c>
      <c r="B180" s="2" t="s">
        <v>1483</v>
      </c>
      <c r="C180" s="41">
        <v>1</v>
      </c>
      <c r="D180" s="1" t="s">
        <v>1104</v>
      </c>
      <c r="E180" s="1" t="s">
        <v>1105</v>
      </c>
      <c r="F180" s="1" t="str">
        <f>UnitControlCenter!$B$35</f>
        <v>Mtoe / year</v>
      </c>
      <c r="G180" s="1" t="s">
        <v>1484</v>
      </c>
      <c r="H180" s="1" t="s">
        <v>1485</v>
      </c>
      <c r="I180" s="1" t="s">
        <v>1486</v>
      </c>
    </row>
    <row r="181" spans="1:10" ht="72.5">
      <c r="A181" s="2" t="s">
        <v>1478</v>
      </c>
      <c r="B181" s="2" t="s">
        <v>1487</v>
      </c>
      <c r="C181" s="41">
        <v>1</v>
      </c>
      <c r="D181" s="1" t="s">
        <v>1104</v>
      </c>
      <c r="E181" s="1" t="s">
        <v>1105</v>
      </c>
      <c r="F181" s="1" t="str">
        <f>UnitControlCenter!$B$35</f>
        <v>Mtoe / year</v>
      </c>
      <c r="G181" s="1" t="s">
        <v>1488</v>
      </c>
      <c r="H181" s="1" t="s">
        <v>1489</v>
      </c>
      <c r="I181" s="41" t="s">
        <v>1490</v>
      </c>
    </row>
    <row r="182" spans="1:10" ht="58">
      <c r="A182" s="2" t="s">
        <v>1478</v>
      </c>
      <c r="B182" s="2" t="s">
        <v>1491</v>
      </c>
      <c r="C182" s="41">
        <v>1</v>
      </c>
      <c r="D182" s="1" t="s">
        <v>1104</v>
      </c>
      <c r="E182" s="1" t="s">
        <v>1105</v>
      </c>
      <c r="F182" s="1" t="str">
        <f>UnitControlCenter!$B$35</f>
        <v>Mtoe / year</v>
      </c>
      <c r="G182" s="1" t="s">
        <v>1492</v>
      </c>
      <c r="H182" s="1" t="s">
        <v>1493</v>
      </c>
      <c r="I182" s="1" t="s">
        <v>1494</v>
      </c>
    </row>
    <row r="183" spans="1:10">
      <c r="A183" s="2" t="s">
        <v>1478</v>
      </c>
      <c r="B183" s="2" t="s">
        <v>1117</v>
      </c>
      <c r="C183" s="41">
        <v>0</v>
      </c>
      <c r="D183" s="1" t="s">
        <v>1092</v>
      </c>
      <c r="E183" s="1" t="s">
        <v>1093</v>
      </c>
      <c r="F183" s="1" t="str">
        <f>UnitControlCenter!$B$36</f>
        <v>thousand BTU / thousand 2019 KRW</v>
      </c>
      <c r="G183" s="1" t="s">
        <v>1495</v>
      </c>
    </row>
    <row r="184" spans="1:10">
      <c r="A184" s="2" t="s">
        <v>1478</v>
      </c>
      <c r="B184" s="2" t="s">
        <v>1496</v>
      </c>
      <c r="C184" s="41">
        <v>1</v>
      </c>
      <c r="D184" s="1" t="s">
        <v>1092</v>
      </c>
      <c r="E184" s="1" t="s">
        <v>1093</v>
      </c>
      <c r="F184" s="1" t="str">
        <f>UnitControlCenter!$B$21</f>
        <v>terawatt-hours (TWh) / year</v>
      </c>
      <c r="G184" s="1" t="s">
        <v>1497</v>
      </c>
    </row>
    <row r="185" spans="1:10">
      <c r="A185" s="2" t="s">
        <v>1478</v>
      </c>
      <c r="B185" s="2" t="s">
        <v>1498</v>
      </c>
      <c r="C185" s="41">
        <v>1</v>
      </c>
      <c r="D185" s="1" t="s">
        <v>1092</v>
      </c>
      <c r="E185" s="1" t="s">
        <v>1093</v>
      </c>
      <c r="F185" s="1" t="str">
        <f>UnitControlCenter!$B$37</f>
        <v>millions of short tons / year</v>
      </c>
      <c r="G185" s="1" t="s">
        <v>1499</v>
      </c>
    </row>
    <row r="186" spans="1:10">
      <c r="A186" s="2" t="s">
        <v>1478</v>
      </c>
      <c r="B186" s="2" t="s">
        <v>1500</v>
      </c>
      <c r="C186" s="41">
        <v>1</v>
      </c>
      <c r="D186" s="1" t="s">
        <v>1092</v>
      </c>
      <c r="E186" s="1" t="s">
        <v>1093</v>
      </c>
      <c r="F186" s="1" t="str">
        <f>UnitControlCenter!$B$37</f>
        <v>millions of short tons / year</v>
      </c>
      <c r="G186" s="1" t="s">
        <v>1501</v>
      </c>
    </row>
    <row r="187" spans="1:10">
      <c r="A187" s="2" t="s">
        <v>1478</v>
      </c>
      <c r="B187" s="2" t="s">
        <v>1502</v>
      </c>
      <c r="C187" s="41">
        <v>1</v>
      </c>
      <c r="D187" s="1" t="s">
        <v>1092</v>
      </c>
      <c r="E187" s="1" t="s">
        <v>1093</v>
      </c>
      <c r="F187" s="1" t="str">
        <f>UnitControlCenter!$B$38</f>
        <v>trillion cubic feet / year</v>
      </c>
      <c r="G187" s="1" t="s">
        <v>1503</v>
      </c>
    </row>
    <row r="188" spans="1:10">
      <c r="A188" s="2" t="s">
        <v>1478</v>
      </c>
      <c r="B188" s="2" t="s">
        <v>1504</v>
      </c>
      <c r="C188" s="41">
        <v>1</v>
      </c>
      <c r="D188" s="1" t="s">
        <v>1092</v>
      </c>
      <c r="E188" s="1" t="s">
        <v>1093</v>
      </c>
      <c r="F188" s="1" t="str">
        <f>UnitControlCenter!$B$39</f>
        <v>million barrels of oil / year</v>
      </c>
      <c r="G188" s="1" t="s">
        <v>1505</v>
      </c>
    </row>
    <row r="189" spans="1:10">
      <c r="A189" s="2" t="s">
        <v>1478</v>
      </c>
      <c r="B189" s="2" t="s">
        <v>1506</v>
      </c>
      <c r="C189" s="41">
        <v>1</v>
      </c>
      <c r="D189" s="1" t="s">
        <v>1092</v>
      </c>
      <c r="E189" s="1" t="s">
        <v>1093</v>
      </c>
      <c r="F189" s="1" t="str">
        <f>UnitControlCenter!$B$39</f>
        <v>million barrels of oil / year</v>
      </c>
      <c r="G189" s="1" t="s">
        <v>1507</v>
      </c>
    </row>
    <row r="190" spans="1:10">
      <c r="A190" s="2" t="s">
        <v>1478</v>
      </c>
      <c r="B190" s="2" t="s">
        <v>1508</v>
      </c>
      <c r="C190" s="41">
        <v>1</v>
      </c>
      <c r="D190" s="1" t="s">
        <v>1092</v>
      </c>
      <c r="E190" s="1" t="s">
        <v>1093</v>
      </c>
      <c r="F190" s="1" t="str">
        <f>UnitControlCenter!$B$37</f>
        <v>millions of short tons / year</v>
      </c>
      <c r="G190" s="1" t="s">
        <v>1509</v>
      </c>
    </row>
    <row r="191" spans="1:10" ht="29">
      <c r="A191" s="2" t="s">
        <v>1478</v>
      </c>
      <c r="B191" s="2" t="s">
        <v>1510</v>
      </c>
      <c r="C191" s="41">
        <v>1</v>
      </c>
      <c r="D191" s="1" t="s">
        <v>1092</v>
      </c>
      <c r="E191" s="1" t="s">
        <v>1093</v>
      </c>
      <c r="F191" s="1" t="str">
        <f>UnitControlCenter!$B$40</f>
        <v>million gallons / year</v>
      </c>
      <c r="G191" s="1" t="s">
        <v>1511</v>
      </c>
    </row>
    <row r="192" spans="1:10" ht="29">
      <c r="A192" s="2" t="s">
        <v>1478</v>
      </c>
      <c r="B192" s="2" t="s">
        <v>1512</v>
      </c>
      <c r="C192" s="41">
        <v>1</v>
      </c>
      <c r="D192" s="1" t="s">
        <v>1092</v>
      </c>
      <c r="E192" s="1" t="s">
        <v>1093</v>
      </c>
      <c r="F192" s="1" t="str">
        <f>UnitControlCenter!$B$37</f>
        <v>millions of short tons / year</v>
      </c>
      <c r="G192" s="1" t="s">
        <v>1513</v>
      </c>
    </row>
    <row r="193" spans="1:10" ht="15" thickBot="1">
      <c r="A193" s="180" t="s">
        <v>1478</v>
      </c>
      <c r="B193" s="180" t="s">
        <v>1514</v>
      </c>
      <c r="C193" s="187">
        <v>1</v>
      </c>
      <c r="D193" s="181" t="s">
        <v>1092</v>
      </c>
      <c r="E193" s="181" t="s">
        <v>1093</v>
      </c>
      <c r="F193" s="181" t="str">
        <f>UnitControlCenter!$B$6</f>
        <v>thousand metric tons / year</v>
      </c>
      <c r="G193" s="181" t="s">
        <v>1515</v>
      </c>
      <c r="H193" s="181"/>
      <c r="I193" s="181"/>
      <c r="J193" s="181"/>
    </row>
    <row r="194" spans="1:10" ht="58">
      <c r="A194" s="2" t="s">
        <v>1516</v>
      </c>
      <c r="B194" s="2" t="s">
        <v>1517</v>
      </c>
      <c r="C194" s="41">
        <v>1</v>
      </c>
      <c r="D194" s="1" t="s">
        <v>1104</v>
      </c>
      <c r="E194" s="1" t="s">
        <v>1105</v>
      </c>
      <c r="F194" s="1" t="str">
        <f>UnitControlCenter!$B$41</f>
        <v>trillion BTU / year</v>
      </c>
      <c r="G194" s="1" t="s">
        <v>1518</v>
      </c>
      <c r="H194" s="1" t="s">
        <v>1519</v>
      </c>
      <c r="I194" s="1" t="s">
        <v>1520</v>
      </c>
    </row>
    <row r="195" spans="1:10" ht="58">
      <c r="A195" s="2" t="s">
        <v>1516</v>
      </c>
      <c r="B195" s="2" t="s">
        <v>1521</v>
      </c>
      <c r="C195" s="41">
        <v>1</v>
      </c>
      <c r="D195" s="1" t="s">
        <v>1104</v>
      </c>
      <c r="E195" s="1" t="s">
        <v>1105</v>
      </c>
      <c r="F195" s="1" t="str">
        <f>UnitControlCenter!$B$41</f>
        <v>trillion BTU / year</v>
      </c>
      <c r="G195" s="1" t="s">
        <v>1522</v>
      </c>
      <c r="H195" s="1" t="s">
        <v>1519</v>
      </c>
      <c r="I195" s="1" t="s">
        <v>1520</v>
      </c>
    </row>
    <row r="196" spans="1:10" ht="58">
      <c r="A196" s="2" t="s">
        <v>1516</v>
      </c>
      <c r="B196" s="2" t="s">
        <v>1523</v>
      </c>
      <c r="C196" s="41">
        <v>1</v>
      </c>
      <c r="D196" s="1" t="s">
        <v>1104</v>
      </c>
      <c r="E196" s="1" t="s">
        <v>1105</v>
      </c>
      <c r="F196" s="1" t="str">
        <f>UnitControlCenter!$B$9</f>
        <v>trillion 2019 KRW / year</v>
      </c>
      <c r="G196" s="1" t="s">
        <v>1524</v>
      </c>
      <c r="H196" s="1" t="s">
        <v>1519</v>
      </c>
      <c r="I196" s="1" t="s">
        <v>1520</v>
      </c>
    </row>
    <row r="197" spans="1:10" ht="72.5">
      <c r="A197" s="2" t="s">
        <v>1516</v>
      </c>
      <c r="B197" s="2" t="s">
        <v>1525</v>
      </c>
      <c r="C197" s="41">
        <v>1</v>
      </c>
      <c r="D197" s="1" t="s">
        <v>1104</v>
      </c>
      <c r="E197" s="1" t="s">
        <v>1105</v>
      </c>
      <c r="F197" s="1" t="str">
        <f>UnitControlCenter!$B$9</f>
        <v>trillion 2019 KRW / year</v>
      </c>
      <c r="G197" s="1" t="s">
        <v>1526</v>
      </c>
      <c r="H197" s="1" t="s">
        <v>1519</v>
      </c>
      <c r="I197" s="1" t="s">
        <v>1520</v>
      </c>
    </row>
    <row r="198" spans="1:10" ht="43.5">
      <c r="A198" s="2" t="s">
        <v>1516</v>
      </c>
      <c r="B198" s="2" t="s">
        <v>1527</v>
      </c>
      <c r="C198" s="41">
        <v>1</v>
      </c>
      <c r="D198" s="1" t="s">
        <v>1104</v>
      </c>
      <c r="E198" s="1" t="s">
        <v>1105</v>
      </c>
      <c r="F198" s="1" t="str">
        <f>UnitControlCenter!B3</f>
        <v>million metric tons / year</v>
      </c>
      <c r="G198" s="1" t="s">
        <v>1528</v>
      </c>
      <c r="H198" s="1" t="s">
        <v>1529</v>
      </c>
      <c r="I198" s="1" t="s">
        <v>1530</v>
      </c>
    </row>
    <row r="199" spans="1:10" ht="58">
      <c r="A199" s="2" t="s">
        <v>1516</v>
      </c>
      <c r="B199" s="2" t="s">
        <v>1531</v>
      </c>
      <c r="C199" s="41">
        <v>1</v>
      </c>
      <c r="D199" s="1" t="s">
        <v>1104</v>
      </c>
      <c r="E199" s="1" t="s">
        <v>1105</v>
      </c>
      <c r="F199" s="1" t="str">
        <f>UnitControlCenter!B3</f>
        <v>million metric tons / year</v>
      </c>
      <c r="G199" s="1" t="s">
        <v>1532</v>
      </c>
      <c r="H199" s="1" t="s">
        <v>1529</v>
      </c>
      <c r="I199" s="1" t="s">
        <v>1530</v>
      </c>
    </row>
    <row r="200" spans="1:10" ht="58">
      <c r="A200" s="2" t="s">
        <v>1516</v>
      </c>
      <c r="B200" s="2" t="s">
        <v>1533</v>
      </c>
      <c r="C200" s="41">
        <v>1</v>
      </c>
      <c r="D200" s="1" t="s">
        <v>1104</v>
      </c>
      <c r="E200" s="1" t="s">
        <v>1105</v>
      </c>
      <c r="F200" s="1" t="str">
        <f>UnitControlCenter!$B$41</f>
        <v>trillion BTU / year</v>
      </c>
      <c r="G200" s="1" t="s">
        <v>1534</v>
      </c>
      <c r="H200" s="1" t="s">
        <v>1535</v>
      </c>
      <c r="I200" s="1" t="s">
        <v>1536</v>
      </c>
    </row>
    <row r="201" spans="1:10" ht="72.5">
      <c r="A201" s="2" t="s">
        <v>1516</v>
      </c>
      <c r="B201" s="2" t="s">
        <v>1537</v>
      </c>
      <c r="C201" s="41">
        <v>1</v>
      </c>
      <c r="D201" s="1" t="s">
        <v>1104</v>
      </c>
      <c r="E201" s="1" t="s">
        <v>1105</v>
      </c>
      <c r="F201" s="1" t="str">
        <f>UnitControlCenter!$B$41</f>
        <v>trillion BTU / year</v>
      </c>
      <c r="G201" s="1" t="s">
        <v>1538</v>
      </c>
      <c r="H201" s="1" t="s">
        <v>1535</v>
      </c>
      <c r="I201" s="1" t="s">
        <v>1539</v>
      </c>
    </row>
    <row r="202" spans="1:10" ht="72.5">
      <c r="A202" s="2" t="s">
        <v>1516</v>
      </c>
      <c r="B202" s="2" t="s">
        <v>1540</v>
      </c>
      <c r="C202" s="41">
        <v>1</v>
      </c>
      <c r="D202" s="1" t="s">
        <v>1104</v>
      </c>
      <c r="E202" s="1" t="s">
        <v>1105</v>
      </c>
      <c r="F202" s="1" t="str">
        <f>UnitControlCenter!$B$9</f>
        <v>trillion 2019 KRW / year</v>
      </c>
      <c r="G202" s="1" t="s">
        <v>1541</v>
      </c>
      <c r="H202" s="1" t="s">
        <v>1535</v>
      </c>
      <c r="I202" s="1" t="s">
        <v>1542</v>
      </c>
    </row>
    <row r="203" spans="1:10" ht="87">
      <c r="A203" s="2" t="s">
        <v>1516</v>
      </c>
      <c r="B203" s="2" t="s">
        <v>1543</v>
      </c>
      <c r="C203" s="41">
        <v>1</v>
      </c>
      <c r="D203" s="1" t="s">
        <v>1104</v>
      </c>
      <c r="E203" s="1" t="s">
        <v>1105</v>
      </c>
      <c r="F203" s="1" t="str">
        <f>UnitControlCenter!$B$9</f>
        <v>trillion 2019 KRW / year</v>
      </c>
      <c r="G203" s="1" t="s">
        <v>1544</v>
      </c>
      <c r="H203" s="1" t="s">
        <v>1535</v>
      </c>
      <c r="I203" s="1" t="s">
        <v>1545</v>
      </c>
    </row>
    <row r="204" spans="1:10" ht="101.5">
      <c r="A204" s="2" t="s">
        <v>1516</v>
      </c>
      <c r="B204" s="2" t="s">
        <v>1546</v>
      </c>
      <c r="C204" s="41">
        <v>1</v>
      </c>
      <c r="D204" s="1" t="s">
        <v>1104</v>
      </c>
      <c r="E204" s="1" t="s">
        <v>1105</v>
      </c>
      <c r="F204" s="1" t="str">
        <f>UnitControlCenter!$B$35</f>
        <v>Mtoe / year</v>
      </c>
      <c r="G204" s="1" t="s">
        <v>1547</v>
      </c>
      <c r="H204" s="1" t="s">
        <v>1548</v>
      </c>
      <c r="I204" s="1" t="s">
        <v>1549</v>
      </c>
    </row>
    <row r="205" spans="1:10" ht="116">
      <c r="A205" s="2" t="s">
        <v>1516</v>
      </c>
      <c r="B205" s="2" t="s">
        <v>1550</v>
      </c>
      <c r="C205" s="41">
        <v>1</v>
      </c>
      <c r="D205" s="1" t="s">
        <v>1104</v>
      </c>
      <c r="E205" s="1" t="s">
        <v>1105</v>
      </c>
      <c r="F205" s="1" t="str">
        <f>UnitControlCenter!$B$35</f>
        <v>Mtoe / year</v>
      </c>
      <c r="G205" s="1" t="s">
        <v>1551</v>
      </c>
      <c r="H205" s="1" t="s">
        <v>1548</v>
      </c>
      <c r="I205" s="1" t="s">
        <v>1549</v>
      </c>
    </row>
    <row r="206" spans="1:10" ht="101.5" customHeight="1">
      <c r="A206" s="2" t="s">
        <v>1516</v>
      </c>
      <c r="B206" s="2" t="s">
        <v>1552</v>
      </c>
      <c r="C206" s="41">
        <v>1</v>
      </c>
      <c r="D206" s="1" t="s">
        <v>1104</v>
      </c>
      <c r="E206" s="1" t="s">
        <v>1105</v>
      </c>
      <c r="F206" s="1" t="s">
        <v>1036</v>
      </c>
      <c r="G206" s="1" t="s">
        <v>1553</v>
      </c>
      <c r="H206" s="1" t="s">
        <v>1554</v>
      </c>
      <c r="I206" s="1" t="s">
        <v>1555</v>
      </c>
    </row>
    <row r="207" spans="1:10" ht="203">
      <c r="A207" s="2" t="s">
        <v>1516</v>
      </c>
      <c r="B207" s="2" t="s">
        <v>1556</v>
      </c>
      <c r="C207" s="41">
        <v>1</v>
      </c>
      <c r="D207" s="1" t="s">
        <v>1104</v>
      </c>
      <c r="E207" s="1" t="s">
        <v>1105</v>
      </c>
      <c r="F207" s="1" t="str">
        <f>UnitControlCenter!$B$10</f>
        <v>trillion 2019 KRW</v>
      </c>
      <c r="G207" s="1" t="s">
        <v>1557</v>
      </c>
      <c r="H207" s="1" t="s">
        <v>1558</v>
      </c>
      <c r="I207" s="196" t="s">
        <v>1559</v>
      </c>
      <c r="J207" s="196"/>
    </row>
    <row r="208" spans="1:10" ht="232">
      <c r="A208" s="2" t="s">
        <v>1516</v>
      </c>
      <c r="B208" s="2" t="s">
        <v>1560</v>
      </c>
      <c r="C208" s="41">
        <v>1</v>
      </c>
      <c r="D208" s="1" t="s">
        <v>1104</v>
      </c>
      <c r="E208" s="1" t="s">
        <v>1105</v>
      </c>
      <c r="F208" s="1" t="str">
        <f>UnitControlCenter!$B$10</f>
        <v>trillion 2019 KRW</v>
      </c>
      <c r="G208" s="1" t="s">
        <v>1561</v>
      </c>
      <c r="H208" s="1" t="s">
        <v>1558</v>
      </c>
      <c r="I208" s="196" t="s">
        <v>1562</v>
      </c>
      <c r="J208" s="196"/>
    </row>
    <row r="209" spans="1:10" ht="203">
      <c r="A209" s="2" t="s">
        <v>1516</v>
      </c>
      <c r="B209" s="2" t="s">
        <v>1563</v>
      </c>
      <c r="C209" s="41">
        <v>1</v>
      </c>
      <c r="D209" s="1" t="s">
        <v>1104</v>
      </c>
      <c r="E209" s="1" t="s">
        <v>1105</v>
      </c>
      <c r="F209" s="1" t="str">
        <f>UnitControlCenter!$B$10</f>
        <v>trillion 2019 KRW</v>
      </c>
      <c r="G209" s="1" t="s">
        <v>1564</v>
      </c>
      <c r="H209" s="1" t="s">
        <v>1558</v>
      </c>
      <c r="I209" s="196" t="s">
        <v>1565</v>
      </c>
      <c r="J209" s="196"/>
    </row>
    <row r="210" spans="1:10" ht="232">
      <c r="A210" s="2" t="s">
        <v>1516</v>
      </c>
      <c r="B210" s="2" t="s">
        <v>1566</v>
      </c>
      <c r="C210" s="41">
        <v>1</v>
      </c>
      <c r="D210" s="1" t="s">
        <v>1104</v>
      </c>
      <c r="E210" s="1" t="s">
        <v>1105</v>
      </c>
      <c r="F210" s="1" t="str">
        <f>UnitControlCenter!$B$10</f>
        <v>trillion 2019 KRW</v>
      </c>
      <c r="G210" s="1" t="s">
        <v>1567</v>
      </c>
      <c r="H210" s="1" t="s">
        <v>1558</v>
      </c>
      <c r="I210" s="196" t="s">
        <v>1568</v>
      </c>
      <c r="J210" s="196"/>
    </row>
    <row r="211" spans="1:10" ht="188.5">
      <c r="A211" s="2" t="s">
        <v>1516</v>
      </c>
      <c r="B211" s="2" t="s">
        <v>1569</v>
      </c>
      <c r="C211" s="41">
        <v>1</v>
      </c>
      <c r="D211" s="1" t="s">
        <v>1104</v>
      </c>
      <c r="E211" s="1" t="s">
        <v>1105</v>
      </c>
      <c r="F211" s="1" t="str">
        <f>UnitControlCenter!$B$10</f>
        <v>trillion 2019 KRW</v>
      </c>
      <c r="G211" s="1" t="s">
        <v>1570</v>
      </c>
      <c r="H211" s="1" t="s">
        <v>1558</v>
      </c>
      <c r="I211" s="196" t="s">
        <v>1571</v>
      </c>
      <c r="J211" s="196"/>
    </row>
    <row r="212" spans="1:10" ht="217.5">
      <c r="A212" s="2" t="s">
        <v>1516</v>
      </c>
      <c r="B212" s="2" t="s">
        <v>1572</v>
      </c>
      <c r="C212" s="41">
        <v>1</v>
      </c>
      <c r="D212" s="1" t="s">
        <v>1104</v>
      </c>
      <c r="E212" s="1" t="s">
        <v>1105</v>
      </c>
      <c r="F212" s="1" t="str">
        <f>UnitControlCenter!$B$10</f>
        <v>trillion 2019 KRW</v>
      </c>
      <c r="G212" s="1" t="s">
        <v>1573</v>
      </c>
      <c r="H212" s="1" t="s">
        <v>1558</v>
      </c>
      <c r="I212" s="196" t="s">
        <v>1574</v>
      </c>
      <c r="J212" s="196"/>
    </row>
    <row r="213" spans="1:10" ht="246.5">
      <c r="A213" s="2" t="s">
        <v>1516</v>
      </c>
      <c r="B213" s="2" t="s">
        <v>1575</v>
      </c>
      <c r="C213" s="41">
        <v>1</v>
      </c>
      <c r="D213" s="1" t="s">
        <v>1104</v>
      </c>
      <c r="E213" s="1" t="s">
        <v>1105</v>
      </c>
      <c r="F213" s="1" t="str">
        <f>UnitControlCenter!$B$10</f>
        <v>trillion 2019 KRW</v>
      </c>
      <c r="G213" s="1" t="s">
        <v>1576</v>
      </c>
      <c r="H213" s="1" t="s">
        <v>1558</v>
      </c>
      <c r="I213" s="196" t="s">
        <v>1577</v>
      </c>
      <c r="J213" s="196"/>
    </row>
    <row r="214" spans="1:10" ht="276" thickBot="1">
      <c r="A214" s="180" t="s">
        <v>1516</v>
      </c>
      <c r="B214" s="180" t="s">
        <v>1578</v>
      </c>
      <c r="C214" s="187">
        <v>1</v>
      </c>
      <c r="D214" s="181" t="s">
        <v>1104</v>
      </c>
      <c r="E214" s="181" t="s">
        <v>1105</v>
      </c>
      <c r="F214" s="181" t="str">
        <f>UnitControlCenter!$B$10</f>
        <v>trillion 2019 KRW</v>
      </c>
      <c r="G214" s="181" t="s">
        <v>1579</v>
      </c>
      <c r="H214" s="181" t="s">
        <v>1558</v>
      </c>
      <c r="I214" s="239" t="s">
        <v>1580</v>
      </c>
      <c r="J214" s="239"/>
    </row>
    <row r="215" spans="1:10" ht="72.5">
      <c r="A215" s="2" t="s">
        <v>1581</v>
      </c>
      <c r="B215" s="2" t="s">
        <v>935</v>
      </c>
      <c r="C215" s="41">
        <v>1</v>
      </c>
      <c r="D215" s="1" t="s">
        <v>1104</v>
      </c>
      <c r="E215" s="1" t="s">
        <v>1338</v>
      </c>
      <c r="F215" s="1" t="str">
        <f>UnitControlCenter!$B$27</f>
        <v>thousand 2019 KRW / megawatt-hour (MWh)</v>
      </c>
      <c r="G215" s="1" t="s">
        <v>1582</v>
      </c>
      <c r="H215" s="1" t="s">
        <v>1583</v>
      </c>
      <c r="I215" s="1" t="s">
        <v>1584</v>
      </c>
    </row>
    <row r="216" spans="1:10" ht="43.5">
      <c r="A216" s="2" t="s">
        <v>1581</v>
      </c>
      <c r="B216" s="2" t="s">
        <v>737</v>
      </c>
      <c r="C216" s="41">
        <v>1</v>
      </c>
      <c r="D216" s="1" t="s">
        <v>1104</v>
      </c>
      <c r="E216" s="1" t="s">
        <v>1338</v>
      </c>
      <c r="F216" s="1" t="str">
        <f>UnitControlCenter!$B$42</f>
        <v>thousand 2019 KRW / short ton</v>
      </c>
      <c r="G216" s="1" t="s">
        <v>1585</v>
      </c>
      <c r="H216" s="1" t="s">
        <v>1586</v>
      </c>
      <c r="I216" s="1" t="s">
        <v>1587</v>
      </c>
    </row>
    <row r="217" spans="1:10">
      <c r="A217" s="2" t="s">
        <v>1581</v>
      </c>
      <c r="B217" s="2" t="s">
        <v>761</v>
      </c>
      <c r="C217" s="41">
        <v>1</v>
      </c>
      <c r="D217" s="1" t="s">
        <v>1104</v>
      </c>
      <c r="E217" s="1" t="s">
        <v>1338</v>
      </c>
      <c r="F217" s="1" t="str">
        <f>UnitControlCenter!$B$42</f>
        <v>thousand 2019 KRW / short ton</v>
      </c>
      <c r="G217" s="1" t="s">
        <v>1588</v>
      </c>
      <c r="H217" s="1" t="s">
        <v>925</v>
      </c>
      <c r="I217" s="1" t="s">
        <v>1589</v>
      </c>
    </row>
    <row r="218" spans="1:10" ht="87">
      <c r="A218" s="2" t="s">
        <v>1581</v>
      </c>
      <c r="B218" s="2" t="s">
        <v>909</v>
      </c>
      <c r="C218" s="41">
        <v>1</v>
      </c>
      <c r="D218" s="1" t="s">
        <v>1104</v>
      </c>
      <c r="E218" s="1" t="s">
        <v>1338</v>
      </c>
      <c r="F218" s="1" t="str">
        <f>UnitControlCenter!$B$43</f>
        <v>thousand 2019 KRW / thousand cubic feet</v>
      </c>
      <c r="G218" s="1" t="s">
        <v>1590</v>
      </c>
      <c r="H218" s="1" t="s">
        <v>1591</v>
      </c>
      <c r="I218" s="1" t="s">
        <v>1592</v>
      </c>
    </row>
    <row r="219" spans="1:10">
      <c r="A219" s="2" t="s">
        <v>1581</v>
      </c>
      <c r="B219" s="2" t="s">
        <v>911</v>
      </c>
      <c r="C219" s="41">
        <v>1</v>
      </c>
      <c r="D219" s="1" t="s">
        <v>1104</v>
      </c>
      <c r="E219" s="1" t="s">
        <v>1338</v>
      </c>
      <c r="F219" s="1" t="str">
        <f>UnitControlCenter!$B$44</f>
        <v>thousand 2019 KRW / gallon</v>
      </c>
      <c r="G219" s="1" t="s">
        <v>1593</v>
      </c>
      <c r="H219" s="1" t="s">
        <v>923</v>
      </c>
      <c r="I219" s="41">
        <v>969696</v>
      </c>
      <c r="J219" s="41"/>
    </row>
    <row r="220" spans="1:10" ht="72.5">
      <c r="A220" s="2" t="s">
        <v>1581</v>
      </c>
      <c r="B220" s="2" t="s">
        <v>913</v>
      </c>
      <c r="C220" s="41">
        <v>1</v>
      </c>
      <c r="D220" s="1" t="s">
        <v>1104</v>
      </c>
      <c r="E220" s="1" t="s">
        <v>1338</v>
      </c>
      <c r="F220" s="1" t="str">
        <f>UnitControlCenter!$B$44</f>
        <v>thousand 2019 KRW / gallon</v>
      </c>
      <c r="G220" s="1" t="s">
        <v>1594</v>
      </c>
      <c r="H220" s="1" t="s">
        <v>1595</v>
      </c>
      <c r="I220" s="1" t="s">
        <v>1596</v>
      </c>
    </row>
    <row r="221" spans="1:10" ht="58">
      <c r="A221" s="2" t="s">
        <v>1581</v>
      </c>
      <c r="B221" s="2" t="s">
        <v>753</v>
      </c>
      <c r="C221" s="41">
        <v>1</v>
      </c>
      <c r="D221" s="1" t="s">
        <v>1104</v>
      </c>
      <c r="E221" s="1" t="s">
        <v>1338</v>
      </c>
      <c r="F221" s="1" t="str">
        <f>UnitControlCenter!$B$42</f>
        <v>thousand 2019 KRW / short ton</v>
      </c>
      <c r="G221" s="1" t="s">
        <v>1597</v>
      </c>
      <c r="H221" s="1" t="s">
        <v>1598</v>
      </c>
      <c r="I221" s="1" t="s">
        <v>1599</v>
      </c>
    </row>
    <row r="222" spans="1:10" ht="58">
      <c r="A222" s="2" t="s">
        <v>1581</v>
      </c>
      <c r="B222" s="2" t="s">
        <v>767</v>
      </c>
      <c r="C222" s="41">
        <v>1</v>
      </c>
      <c r="D222" s="1" t="s">
        <v>1104</v>
      </c>
      <c r="E222" s="1" t="s">
        <v>1338</v>
      </c>
      <c r="F222" s="1" t="str">
        <f>UnitControlCenter!$B$45</f>
        <v>thousand 2019 KRW / barrel of oil</v>
      </c>
      <c r="G222" s="1" t="s">
        <v>1600</v>
      </c>
      <c r="H222" s="1" t="s">
        <v>1601</v>
      </c>
      <c r="I222" s="1" t="s">
        <v>1602</v>
      </c>
    </row>
    <row r="223" spans="1:10" ht="58">
      <c r="A223" s="2" t="s">
        <v>1581</v>
      </c>
      <c r="B223" s="2" t="s">
        <v>1603</v>
      </c>
      <c r="C223" s="41">
        <v>1</v>
      </c>
      <c r="D223" s="1" t="s">
        <v>1104</v>
      </c>
      <c r="E223" s="1" t="s">
        <v>1338</v>
      </c>
      <c r="F223" s="1" t="str">
        <f>UnitControlCenter!$B$44</f>
        <v>thousand 2019 KRW / gallon</v>
      </c>
      <c r="G223" s="1" t="s">
        <v>1604</v>
      </c>
      <c r="H223" s="1" t="s">
        <v>1605</v>
      </c>
      <c r="I223" s="1" t="s">
        <v>1606</v>
      </c>
    </row>
    <row r="224" spans="1:10" ht="29.5" thickBot="1">
      <c r="A224" s="180" t="s">
        <v>1581</v>
      </c>
      <c r="B224" s="180" t="s">
        <v>953</v>
      </c>
      <c r="C224" s="187">
        <v>1</v>
      </c>
      <c r="D224" s="181" t="s">
        <v>1104</v>
      </c>
      <c r="E224" s="181" t="s">
        <v>1338</v>
      </c>
      <c r="F224" s="181" t="str">
        <f>UnitControlCenter!$B$46</f>
        <v>thousand 2019 KRW / kg</v>
      </c>
      <c r="G224" s="181" t="s">
        <v>1607</v>
      </c>
      <c r="H224" s="181" t="s">
        <v>1608</v>
      </c>
      <c r="I224" s="181" t="s">
        <v>1609</v>
      </c>
      <c r="J224" s="181"/>
    </row>
    <row r="225" spans="1:10" ht="29">
      <c r="A225" s="2" t="s">
        <v>1610</v>
      </c>
      <c r="B225" s="2" t="s">
        <v>1611</v>
      </c>
      <c r="C225" s="41">
        <v>1</v>
      </c>
      <c r="D225" s="1" t="s">
        <v>1092</v>
      </c>
      <c r="E225" s="1" t="s">
        <v>1093</v>
      </c>
      <c r="F225" s="1" t="str">
        <f>UnitControlCenter!$B$47</f>
        <v>thousand 2019 KRW / kilowatt-hour (kWh)</v>
      </c>
      <c r="G225" s="1" t="s">
        <v>1612</v>
      </c>
    </row>
    <row r="226" spans="1:10" ht="29">
      <c r="A226" s="2" t="s">
        <v>1610</v>
      </c>
      <c r="B226" s="2" t="s">
        <v>1613</v>
      </c>
      <c r="C226" s="41">
        <v>0</v>
      </c>
      <c r="D226" s="1" t="s">
        <v>1104</v>
      </c>
      <c r="E226" s="1" t="s">
        <v>1093</v>
      </c>
      <c r="F226" s="1" t="str">
        <f>UnitControlCenter!$B$49</f>
        <v>cost of eqpt. to capture 1 metric ton CO2e/yr (2020 dollars)</v>
      </c>
      <c r="G226" s="1" t="s">
        <v>1614</v>
      </c>
      <c r="H226" s="1" t="s">
        <v>1615</v>
      </c>
      <c r="I226" s="1" t="s">
        <v>1616</v>
      </c>
    </row>
    <row r="227" spans="1:10">
      <c r="A227" s="2" t="s">
        <v>1610</v>
      </c>
      <c r="B227" s="2" t="s">
        <v>1617</v>
      </c>
      <c r="C227" s="41">
        <v>1</v>
      </c>
      <c r="D227" s="1" t="s">
        <v>1092</v>
      </c>
      <c r="E227" s="1" t="s">
        <v>1093</v>
      </c>
      <c r="F227" s="1" t="str">
        <f>UnitControlCenter!$B$50</f>
        <v>billion 2019 KRW / megawatt (MW)</v>
      </c>
      <c r="G227" s="1" t="s">
        <v>1618</v>
      </c>
    </row>
    <row r="228" spans="1:10">
      <c r="A228" s="2" t="s">
        <v>1610</v>
      </c>
      <c r="B228" s="2" t="s">
        <v>1619</v>
      </c>
      <c r="C228" s="41">
        <v>1</v>
      </c>
      <c r="D228" s="1" t="s">
        <v>1092</v>
      </c>
      <c r="E228" s="1" t="s">
        <v>1093</v>
      </c>
      <c r="F228" s="1" t="str">
        <f>UnitControlCenter!$B$50</f>
        <v>billion 2019 KRW / megawatt (MW)</v>
      </c>
      <c r="G228" s="1" t="s">
        <v>1620</v>
      </c>
    </row>
    <row r="229" spans="1:10">
      <c r="A229" s="2" t="s">
        <v>1610</v>
      </c>
      <c r="B229" s="2" t="s">
        <v>1621</v>
      </c>
      <c r="C229" s="41">
        <v>1</v>
      </c>
      <c r="D229" s="1" t="s">
        <v>1092</v>
      </c>
      <c r="E229" s="1" t="s">
        <v>1093</v>
      </c>
      <c r="F229" s="1" t="str">
        <f>UnitControlCenter!$B$50</f>
        <v>billion 2019 KRW / megawatt (MW)</v>
      </c>
      <c r="G229" s="1" t="s">
        <v>1622</v>
      </c>
    </row>
    <row r="230" spans="1:10" ht="29.5" thickBot="1">
      <c r="A230" s="180" t="s">
        <v>1610</v>
      </c>
      <c r="B230" s="180" t="s">
        <v>1623</v>
      </c>
      <c r="C230" s="187">
        <v>1</v>
      </c>
      <c r="D230" s="181" t="s">
        <v>1092</v>
      </c>
      <c r="E230" s="181" t="s">
        <v>1093</v>
      </c>
      <c r="F230" s="181" t="str">
        <f>UnitControlCenter!$B$51</f>
        <v>cost of eqpt. to produce 1 kg H2/yr (thousand 2019 KRW)</v>
      </c>
      <c r="G230" s="181" t="s">
        <v>1624</v>
      </c>
      <c r="H230" s="181"/>
      <c r="I230" s="181"/>
      <c r="J230" s="181"/>
    </row>
  </sheetData>
  <phoneticPr fontId="107" type="noConversion"/>
  <conditionalFormatting sqref="C2:C30 C59:C96 C39:C57 C98:C105 C132:C230 C112:C119">
    <cfRule type="cellIs" dxfId="11" priority="11" operator="equal">
      <formula>0</formula>
    </cfRule>
    <cfRule type="cellIs" dxfId="10" priority="12" operator="equal">
      <formula>1</formula>
    </cfRule>
  </conditionalFormatting>
  <conditionalFormatting sqref="C31:C38">
    <cfRule type="cellIs" dxfId="9" priority="9" operator="equal">
      <formula>0</formula>
    </cfRule>
    <cfRule type="cellIs" dxfId="8" priority="10" operator="equal">
      <formula>1</formula>
    </cfRule>
  </conditionalFormatting>
  <conditionalFormatting sqref="C58">
    <cfRule type="cellIs" dxfId="7" priority="7" operator="equal">
      <formula>0</formula>
    </cfRule>
    <cfRule type="cellIs" dxfId="6" priority="8" operator="equal">
      <formula>1</formula>
    </cfRule>
  </conditionalFormatting>
  <conditionalFormatting sqref="C97">
    <cfRule type="cellIs" dxfId="5" priority="5" operator="equal">
      <formula>0</formula>
    </cfRule>
    <cfRule type="cellIs" dxfId="4" priority="6" operator="equal">
      <formula>1</formula>
    </cfRule>
  </conditionalFormatting>
  <conditionalFormatting sqref="C106:C111">
    <cfRule type="cellIs" dxfId="3" priority="3" operator="equal">
      <formula>0</formula>
    </cfRule>
    <cfRule type="cellIs" dxfId="2" priority="4" operator="equal">
      <formula>1</formula>
    </cfRule>
  </conditionalFormatting>
  <conditionalFormatting sqref="C120:C131">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ignoredErrors>
    <ignoredError sqref="F9 F42 F191 F27 F145 F59 F96 F73 F76 F55 F61:F67"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9"/>
  <sheetViews>
    <sheetView workbookViewId="0">
      <selection activeCell="B11" sqref="B11"/>
    </sheetView>
  </sheetViews>
  <sheetFormatPr defaultColWidth="8.81640625" defaultRowHeight="14.5"/>
  <cols>
    <col min="1" max="1" width="13.453125" customWidth="1"/>
    <col min="2" max="2" width="8.81640625" style="18"/>
    <col min="4" max="4" width="46" customWidth="1"/>
  </cols>
  <sheetData>
    <row r="1" spans="1:5">
      <c r="A1" s="40" t="s">
        <v>1625</v>
      </c>
      <c r="B1" s="157"/>
      <c r="C1" s="147"/>
      <c r="D1" s="147"/>
    </row>
    <row r="2" spans="1:5">
      <c r="A2" s="7" t="s">
        <v>1626</v>
      </c>
      <c r="B2" s="158" t="s">
        <v>1627</v>
      </c>
      <c r="C2" s="7" t="s">
        <v>1628</v>
      </c>
      <c r="D2" s="7" t="s">
        <v>1629</v>
      </c>
    </row>
    <row r="3" spans="1:5">
      <c r="A3" s="478" t="s">
        <v>1630</v>
      </c>
      <c r="B3" s="479" t="s">
        <v>1631</v>
      </c>
      <c r="C3" s="254"/>
      <c r="D3" s="478" t="s">
        <v>1632</v>
      </c>
    </row>
    <row r="4" spans="1:5">
      <c r="A4" t="s">
        <v>1633</v>
      </c>
      <c r="B4" s="18" t="s">
        <v>1634</v>
      </c>
      <c r="C4" s="176"/>
      <c r="D4" s="478" t="s">
        <v>1635</v>
      </c>
      <c r="E4" t="s">
        <v>1636</v>
      </c>
    </row>
    <row r="5" spans="1:5">
      <c r="A5" t="s">
        <v>1637</v>
      </c>
      <c r="B5" s="159" t="s">
        <v>1638</v>
      </c>
      <c r="C5" s="255"/>
      <c r="D5" s="478" t="s">
        <v>1639</v>
      </c>
      <c r="E5" t="s">
        <v>1640</v>
      </c>
    </row>
    <row r="6" spans="1:5">
      <c r="A6" t="s">
        <v>1641</v>
      </c>
      <c r="B6" s="159" t="s">
        <v>1642</v>
      </c>
      <c r="C6" s="269"/>
      <c r="D6" s="478" t="s">
        <v>1643</v>
      </c>
    </row>
    <row r="7" spans="1:5">
      <c r="A7" t="s">
        <v>1644</v>
      </c>
      <c r="B7" s="159" t="s">
        <v>1645</v>
      </c>
      <c r="C7" s="267"/>
      <c r="D7" s="478" t="s">
        <v>1646</v>
      </c>
    </row>
    <row r="8" spans="1:5">
      <c r="A8" t="s">
        <v>1647</v>
      </c>
      <c r="B8" s="18">
        <v>6699</v>
      </c>
      <c r="C8" s="268"/>
      <c r="D8" s="478" t="s">
        <v>1648</v>
      </c>
    </row>
    <row r="9" spans="1:5">
      <c r="A9" t="s">
        <v>1784</v>
      </c>
      <c r="B9" s="159" t="s">
        <v>1649</v>
      </c>
      <c r="C9" s="193"/>
      <c r="D9" t="s">
        <v>1650</v>
      </c>
    </row>
    <row r="10" spans="1:5">
      <c r="A10" t="s">
        <v>1651</v>
      </c>
      <c r="B10" s="159" t="s">
        <v>1652</v>
      </c>
      <c r="C10" s="256"/>
      <c r="D10" s="478" t="s">
        <v>783</v>
      </c>
    </row>
    <row r="11" spans="1:5">
      <c r="A11" t="s">
        <v>1653</v>
      </c>
      <c r="B11" s="18" t="s">
        <v>1654</v>
      </c>
      <c r="C11" s="164"/>
      <c r="D11" t="s">
        <v>755</v>
      </c>
    </row>
    <row r="12" spans="1:5">
      <c r="A12" t="s">
        <v>1655</v>
      </c>
      <c r="B12" s="18" t="s">
        <v>1656</v>
      </c>
      <c r="C12" s="248"/>
      <c r="D12" t="s">
        <v>775</v>
      </c>
    </row>
    <row r="13" spans="1:5">
      <c r="A13" t="s">
        <v>1657</v>
      </c>
      <c r="B13" s="159" t="s">
        <v>1658</v>
      </c>
      <c r="C13" s="163"/>
      <c r="D13" t="s">
        <v>753</v>
      </c>
    </row>
    <row r="14" spans="1:5">
      <c r="A14" t="s">
        <v>1659</v>
      </c>
      <c r="B14" s="18" t="s">
        <v>1660</v>
      </c>
      <c r="C14" s="173"/>
      <c r="D14" t="s">
        <v>751</v>
      </c>
    </row>
    <row r="15" spans="1:5">
      <c r="A15" t="s">
        <v>1661</v>
      </c>
      <c r="B15" s="18" t="s">
        <v>1589</v>
      </c>
      <c r="C15" s="168"/>
      <c r="D15" t="s">
        <v>1662</v>
      </c>
    </row>
    <row r="16" spans="1:5">
      <c r="A16" t="s">
        <v>1663</v>
      </c>
      <c r="B16" s="18" t="s">
        <v>1664</v>
      </c>
      <c r="C16" s="172"/>
      <c r="D16" t="s">
        <v>1665</v>
      </c>
    </row>
    <row r="17" spans="1:4">
      <c r="A17" t="s">
        <v>1666</v>
      </c>
      <c r="B17" s="18" t="s">
        <v>1667</v>
      </c>
      <c r="C17" s="175"/>
      <c r="D17" t="s">
        <v>747</v>
      </c>
    </row>
    <row r="18" spans="1:4">
      <c r="A18" t="s">
        <v>1668</v>
      </c>
      <c r="B18" s="18" t="s">
        <v>1669</v>
      </c>
      <c r="C18" s="167"/>
      <c r="D18" t="s">
        <v>763</v>
      </c>
    </row>
    <row r="19" spans="1:4">
      <c r="A19" t="s">
        <v>1670</v>
      </c>
      <c r="B19" s="160" t="s">
        <v>1671</v>
      </c>
      <c r="C19" s="156"/>
      <c r="D19" t="s">
        <v>745</v>
      </c>
    </row>
    <row r="20" spans="1:4">
      <c r="A20" t="s">
        <v>1672</v>
      </c>
      <c r="B20" t="s">
        <v>1673</v>
      </c>
      <c r="C20" s="194"/>
      <c r="D20" t="s">
        <v>779</v>
      </c>
    </row>
    <row r="21" spans="1:4">
      <c r="A21" t="s">
        <v>1674</v>
      </c>
      <c r="B21" s="18" t="s">
        <v>1675</v>
      </c>
      <c r="C21" s="169"/>
      <c r="D21" t="s">
        <v>743</v>
      </c>
    </row>
    <row r="22" spans="1:4">
      <c r="A22" t="s">
        <v>1676</v>
      </c>
      <c r="B22" s="159" t="s">
        <v>1677</v>
      </c>
      <c r="C22" s="165"/>
      <c r="D22" t="s">
        <v>3976</v>
      </c>
    </row>
    <row r="23" spans="1:4">
      <c r="A23" t="s">
        <v>1678</v>
      </c>
      <c r="B23" s="18" t="s">
        <v>1679</v>
      </c>
      <c r="C23" s="174"/>
      <c r="D23" t="s">
        <v>769</v>
      </c>
    </row>
    <row r="24" spans="1:4">
      <c r="A24" t="s">
        <v>1680</v>
      </c>
      <c r="B24" s="159" t="s">
        <v>1681</v>
      </c>
      <c r="C24" s="155"/>
      <c r="D24" t="s">
        <v>1682</v>
      </c>
    </row>
    <row r="25" spans="1:4">
      <c r="A25" t="s">
        <v>1683</v>
      </c>
      <c r="B25" s="159" t="s">
        <v>1684</v>
      </c>
      <c r="C25" s="177"/>
      <c r="D25" t="s">
        <v>767</v>
      </c>
    </row>
    <row r="26" spans="1:4">
      <c r="A26" t="s">
        <v>1685</v>
      </c>
      <c r="B26" s="159">
        <v>740000</v>
      </c>
      <c r="C26" s="178"/>
      <c r="D26" t="s">
        <v>765</v>
      </c>
    </row>
    <row r="27" spans="1:4">
      <c r="A27" t="s">
        <v>3977</v>
      </c>
      <c r="B27" t="s">
        <v>3978</v>
      </c>
      <c r="C27" s="480"/>
      <c r="D27" t="s">
        <v>3979</v>
      </c>
    </row>
    <row r="28" spans="1:4">
      <c r="A28" t="s">
        <v>1686</v>
      </c>
      <c r="B28" s="18" t="s">
        <v>1687</v>
      </c>
      <c r="C28" s="170"/>
      <c r="D28" t="s">
        <v>759</v>
      </c>
    </row>
    <row r="29" spans="1:4">
      <c r="A29" t="s">
        <v>1688</v>
      </c>
      <c r="B29" s="18" t="s">
        <v>1689</v>
      </c>
      <c r="C29" s="247"/>
      <c r="D29" t="s">
        <v>773</v>
      </c>
    </row>
    <row r="30" spans="1:4">
      <c r="A30" t="s">
        <v>1690</v>
      </c>
      <c r="B30" s="159" t="s">
        <v>1691</v>
      </c>
      <c r="C30" s="162"/>
      <c r="D30" t="s">
        <v>741</v>
      </c>
    </row>
    <row r="31" spans="1:4">
      <c r="A31" t="s">
        <v>1692</v>
      </c>
      <c r="B31" s="159" t="s">
        <v>1693</v>
      </c>
      <c r="C31" s="246"/>
      <c r="D31" t="s">
        <v>739</v>
      </c>
    </row>
    <row r="32" spans="1:4">
      <c r="A32" t="s">
        <v>1694</v>
      </c>
      <c r="B32" s="15" t="s">
        <v>1695</v>
      </c>
      <c r="C32" s="195"/>
      <c r="D32" t="s">
        <v>777</v>
      </c>
    </row>
    <row r="33" spans="1:5">
      <c r="A33" t="s">
        <v>1696</v>
      </c>
      <c r="B33" s="18" t="s">
        <v>1697</v>
      </c>
      <c r="C33" s="171"/>
      <c r="D33" t="s">
        <v>761</v>
      </c>
    </row>
    <row r="34" spans="1:5">
      <c r="A34" t="s">
        <v>1698</v>
      </c>
      <c r="B34" s="192" t="s">
        <v>1699</v>
      </c>
      <c r="C34" s="191"/>
      <c r="D34" t="s">
        <v>771</v>
      </c>
    </row>
    <row r="35" spans="1:5">
      <c r="A35" t="s">
        <v>1700</v>
      </c>
      <c r="B35" s="159" t="s">
        <v>1701</v>
      </c>
      <c r="C35" s="161"/>
      <c r="D35" t="s">
        <v>737</v>
      </c>
    </row>
    <row r="36" spans="1:5">
      <c r="A36" t="s">
        <v>1637</v>
      </c>
      <c r="B36" s="159" t="s">
        <v>1638</v>
      </c>
      <c r="C36" s="255"/>
      <c r="D36" t="s">
        <v>1702</v>
      </c>
      <c r="E36" t="s">
        <v>1703</v>
      </c>
    </row>
    <row r="37" spans="1:5">
      <c r="A37" t="s">
        <v>1633</v>
      </c>
      <c r="B37" s="18" t="s">
        <v>1634</v>
      </c>
      <c r="C37" s="176"/>
      <c r="D37" s="478" t="s">
        <v>3980</v>
      </c>
      <c r="E37" t="s">
        <v>1704</v>
      </c>
    </row>
    <row r="38" spans="1:5">
      <c r="A38" t="s">
        <v>3981</v>
      </c>
      <c r="B38" s="18" t="s">
        <v>3982</v>
      </c>
      <c r="C38" s="481"/>
      <c r="D38" s="478" t="s">
        <v>3983</v>
      </c>
    </row>
    <row r="40" spans="1:5">
      <c r="A40" s="40" t="s">
        <v>1705</v>
      </c>
      <c r="B40" s="157"/>
      <c r="C40" s="147"/>
      <c r="D40" s="147"/>
    </row>
    <row r="41" spans="1:5" s="7" customFormat="1">
      <c r="A41" s="7" t="s">
        <v>1626</v>
      </c>
      <c r="B41" s="158" t="s">
        <v>1627</v>
      </c>
      <c r="C41" s="7" t="s">
        <v>1628</v>
      </c>
      <c r="D41" s="7" t="s">
        <v>1706</v>
      </c>
    </row>
    <row r="42" spans="1:5">
      <c r="A42" t="s">
        <v>1668</v>
      </c>
      <c r="B42" s="18" t="s">
        <v>1669</v>
      </c>
      <c r="C42" s="167"/>
      <c r="D42" t="s">
        <v>1707</v>
      </c>
    </row>
    <row r="43" spans="1:5">
      <c r="A43" t="s">
        <v>1670</v>
      </c>
      <c r="B43" s="160" t="s">
        <v>1671</v>
      </c>
      <c r="C43" s="156"/>
      <c r="D43" t="s">
        <v>955</v>
      </c>
    </row>
    <row r="44" spans="1:5">
      <c r="A44" t="s">
        <v>1690</v>
      </c>
      <c r="B44" s="18" t="s">
        <v>1691</v>
      </c>
      <c r="C44" s="162"/>
      <c r="D44" t="s">
        <v>58</v>
      </c>
    </row>
    <row r="45" spans="1:5">
      <c r="A45" t="s">
        <v>1661</v>
      </c>
      <c r="B45" s="18" t="s">
        <v>1589</v>
      </c>
      <c r="C45" s="168"/>
      <c r="D45" t="s">
        <v>935</v>
      </c>
    </row>
    <row r="46" spans="1:5">
      <c r="A46" t="s">
        <v>1700</v>
      </c>
      <c r="B46" s="18">
        <v>969696</v>
      </c>
      <c r="C46" s="161"/>
      <c r="D46" t="s">
        <v>341</v>
      </c>
    </row>
    <row r="47" spans="1:5">
      <c r="A47" t="s">
        <v>1657</v>
      </c>
      <c r="B47" s="18" t="s">
        <v>1658</v>
      </c>
      <c r="C47" s="163"/>
      <c r="D47" t="s">
        <v>958</v>
      </c>
    </row>
    <row r="48" spans="1:5">
      <c r="A48" t="s">
        <v>1674</v>
      </c>
      <c r="B48" s="18" t="s">
        <v>1675</v>
      </c>
      <c r="C48" s="169"/>
      <c r="D48" t="s">
        <v>1119</v>
      </c>
    </row>
    <row r="49" spans="1:4">
      <c r="A49" t="s">
        <v>1686</v>
      </c>
      <c r="B49" s="18" t="s">
        <v>1687</v>
      </c>
      <c r="C49" s="170"/>
      <c r="D49" t="s">
        <v>1128</v>
      </c>
    </row>
    <row r="50" spans="1:4">
      <c r="A50" t="s">
        <v>1653</v>
      </c>
      <c r="B50" s="18" t="s">
        <v>1654</v>
      </c>
      <c r="C50" s="166"/>
      <c r="D50" t="s">
        <v>1708</v>
      </c>
    </row>
    <row r="51" spans="1:4">
      <c r="A51" t="s">
        <v>1659</v>
      </c>
      <c r="B51" s="18" t="s">
        <v>1660</v>
      </c>
      <c r="C51" s="173"/>
      <c r="D51" t="s">
        <v>1709</v>
      </c>
    </row>
    <row r="52" spans="1:4">
      <c r="A52" t="s">
        <v>1661</v>
      </c>
      <c r="B52" s="18" t="s">
        <v>1589</v>
      </c>
      <c r="C52" s="168"/>
      <c r="D52" t="s">
        <v>1710</v>
      </c>
    </row>
    <row r="53" spans="1:4">
      <c r="A53" t="s">
        <v>1683</v>
      </c>
      <c r="B53" s="159" t="s">
        <v>1684</v>
      </c>
      <c r="C53" s="177"/>
      <c r="D53" t="s">
        <v>960</v>
      </c>
    </row>
    <row r="54" spans="1:4">
      <c r="A54" t="s">
        <v>1688</v>
      </c>
      <c r="B54" s="18" t="s">
        <v>1689</v>
      </c>
      <c r="C54" s="247"/>
      <c r="D54" t="s">
        <v>3984</v>
      </c>
    </row>
    <row r="56" spans="1:4">
      <c r="A56" s="40" t="s">
        <v>1711</v>
      </c>
      <c r="B56" s="157"/>
      <c r="C56" s="147"/>
      <c r="D56" s="147"/>
    </row>
    <row r="57" spans="1:4">
      <c r="A57" s="7" t="s">
        <v>1626</v>
      </c>
      <c r="B57" s="158" t="s">
        <v>1627</v>
      </c>
      <c r="C57" s="7" t="s">
        <v>1628</v>
      </c>
      <c r="D57" s="7" t="s">
        <v>1629</v>
      </c>
    </row>
    <row r="58" spans="1:4">
      <c r="A58" t="s">
        <v>1690</v>
      </c>
      <c r="B58" s="159" t="s">
        <v>1691</v>
      </c>
      <c r="C58" s="162"/>
      <c r="D58" t="s">
        <v>1712</v>
      </c>
    </row>
    <row r="59" spans="1:4">
      <c r="A59" t="s">
        <v>1700</v>
      </c>
      <c r="B59" s="18">
        <v>969696</v>
      </c>
      <c r="C59" s="161"/>
      <c r="D59" t="s">
        <v>836</v>
      </c>
    </row>
    <row r="60" spans="1:4">
      <c r="A60" t="s">
        <v>1657</v>
      </c>
      <c r="B60" s="18" t="s">
        <v>1658</v>
      </c>
      <c r="C60" s="163"/>
      <c r="D60" t="s">
        <v>1713</v>
      </c>
    </row>
    <row r="61" spans="1:4">
      <c r="A61" t="s">
        <v>1683</v>
      </c>
      <c r="B61" s="159" t="s">
        <v>1684</v>
      </c>
      <c r="C61" s="177"/>
      <c r="D61" t="s">
        <v>1714</v>
      </c>
    </row>
    <row r="63" spans="1:4">
      <c r="A63" s="40" t="s">
        <v>1715</v>
      </c>
      <c r="B63" s="157"/>
      <c r="C63" s="147"/>
      <c r="D63" s="147"/>
    </row>
    <row r="64" spans="1:4">
      <c r="A64" s="7" t="s">
        <v>1626</v>
      </c>
      <c r="B64" s="158" t="s">
        <v>1627</v>
      </c>
      <c r="C64" s="7" t="s">
        <v>1628</v>
      </c>
      <c r="D64" s="7" t="s">
        <v>1629</v>
      </c>
    </row>
    <row r="65" spans="1:4">
      <c r="A65" t="s">
        <v>1657</v>
      </c>
      <c r="B65" s="18" t="s">
        <v>1658</v>
      </c>
      <c r="C65" s="163"/>
      <c r="D65" t="s">
        <v>681</v>
      </c>
    </row>
    <row r="66" spans="1:4">
      <c r="A66" t="s">
        <v>1680</v>
      </c>
      <c r="B66" s="159" t="s">
        <v>1681</v>
      </c>
      <c r="C66" s="155"/>
      <c r="D66" t="s">
        <v>1716</v>
      </c>
    </row>
    <row r="67" spans="1:4">
      <c r="A67" t="s">
        <v>1690</v>
      </c>
      <c r="B67" s="159" t="s">
        <v>1691</v>
      </c>
      <c r="C67" s="162"/>
      <c r="D67" t="s">
        <v>679</v>
      </c>
    </row>
    <row r="68" spans="1:4">
      <c r="A68" t="s">
        <v>1700</v>
      </c>
      <c r="B68" s="159" t="s">
        <v>1701</v>
      </c>
      <c r="C68" s="161"/>
      <c r="D68" t="s">
        <v>1135</v>
      </c>
    </row>
    <row r="69" spans="1:4">
      <c r="B69" s="159"/>
    </row>
    <row r="70" spans="1:4">
      <c r="A70" s="40" t="s">
        <v>1717</v>
      </c>
      <c r="B70" s="157"/>
      <c r="C70" s="147"/>
      <c r="D70" s="147"/>
    </row>
    <row r="71" spans="1:4">
      <c r="A71" s="7" t="s">
        <v>1626</v>
      </c>
      <c r="B71" s="158" t="s">
        <v>1627</v>
      </c>
      <c r="C71" s="7" t="s">
        <v>1628</v>
      </c>
      <c r="D71" s="7" t="s">
        <v>1629</v>
      </c>
    </row>
    <row r="72" spans="1:4">
      <c r="A72" t="s">
        <v>1690</v>
      </c>
      <c r="B72" s="159" t="s">
        <v>1691</v>
      </c>
      <c r="C72" s="162"/>
      <c r="D72" t="s">
        <v>1718</v>
      </c>
    </row>
    <row r="73" spans="1:4">
      <c r="A73" t="s">
        <v>1668</v>
      </c>
      <c r="B73" s="18" t="s">
        <v>1669</v>
      </c>
      <c r="C73" s="167"/>
      <c r="D73" t="s">
        <v>1719</v>
      </c>
    </row>
    <row r="74" spans="1:4">
      <c r="A74" t="s">
        <v>1661</v>
      </c>
      <c r="B74" s="18" t="s">
        <v>1589</v>
      </c>
      <c r="C74" s="168"/>
      <c r="D74" t="s">
        <v>1720</v>
      </c>
    </row>
    <row r="75" spans="1:4">
      <c r="A75" t="s">
        <v>1657</v>
      </c>
      <c r="B75" s="159" t="s">
        <v>1658</v>
      </c>
      <c r="C75" s="163"/>
      <c r="D75" t="s">
        <v>1721</v>
      </c>
    </row>
    <row r="76" spans="1:4">
      <c r="A76" t="s">
        <v>1680</v>
      </c>
      <c r="B76" s="159" t="s">
        <v>1681</v>
      </c>
      <c r="C76" s="155"/>
      <c r="D76" t="s">
        <v>1174</v>
      </c>
    </row>
    <row r="78" spans="1:4">
      <c r="A78" s="40" t="s">
        <v>1722</v>
      </c>
      <c r="B78" s="157"/>
      <c r="C78" s="147"/>
      <c r="D78" s="147"/>
    </row>
    <row r="79" spans="1:4">
      <c r="A79" s="7" t="s">
        <v>1626</v>
      </c>
      <c r="B79" s="158" t="s">
        <v>1627</v>
      </c>
      <c r="C79" s="7" t="s">
        <v>1628</v>
      </c>
      <c r="D79" s="7" t="s">
        <v>1629</v>
      </c>
    </row>
    <row r="80" spans="1:4">
      <c r="A80" t="s">
        <v>1668</v>
      </c>
      <c r="B80" s="18" t="s">
        <v>1669</v>
      </c>
      <c r="C80" s="167"/>
      <c r="D80" t="s">
        <v>1723</v>
      </c>
    </row>
    <row r="81" spans="1:4">
      <c r="A81" t="s">
        <v>1690</v>
      </c>
      <c r="B81" s="159" t="s">
        <v>1691</v>
      </c>
      <c r="C81" s="162"/>
      <c r="D81" t="s">
        <v>1724</v>
      </c>
    </row>
    <row r="82" spans="1:4">
      <c r="A82" t="s">
        <v>1653</v>
      </c>
      <c r="B82" s="18" t="s">
        <v>1654</v>
      </c>
      <c r="C82" s="166"/>
      <c r="D82" t="s">
        <v>1725</v>
      </c>
    </row>
    <row r="83" spans="1:4">
      <c r="A83" t="s">
        <v>1633</v>
      </c>
      <c r="B83" s="18" t="s">
        <v>1634</v>
      </c>
      <c r="C83" s="176"/>
      <c r="D83" t="s">
        <v>1726</v>
      </c>
    </row>
    <row r="84" spans="1:4">
      <c r="A84" t="s">
        <v>1686</v>
      </c>
      <c r="B84" s="18" t="s">
        <v>1687</v>
      </c>
      <c r="C84" s="170"/>
      <c r="D84" t="s">
        <v>1727</v>
      </c>
    </row>
    <row r="86" spans="1:4">
      <c r="A86" s="40" t="s">
        <v>1728</v>
      </c>
      <c r="B86" s="157"/>
      <c r="C86" s="147"/>
      <c r="D86" s="147"/>
    </row>
    <row r="87" spans="1:4">
      <c r="A87" s="7" t="s">
        <v>1626</v>
      </c>
      <c r="B87" s="158" t="s">
        <v>1627</v>
      </c>
      <c r="C87" s="7" t="s">
        <v>1628</v>
      </c>
      <c r="D87" s="7" t="s">
        <v>1629</v>
      </c>
    </row>
    <row r="88" spans="1:4">
      <c r="A88" t="s">
        <v>1683</v>
      </c>
      <c r="B88" s="159" t="s">
        <v>1684</v>
      </c>
      <c r="C88" s="177"/>
      <c r="D88" t="s">
        <v>618</v>
      </c>
    </row>
    <row r="89" spans="1:4">
      <c r="A89" t="s">
        <v>1668</v>
      </c>
      <c r="B89" s="18" t="s">
        <v>1669</v>
      </c>
      <c r="C89" s="167"/>
      <c r="D89" t="s">
        <v>624</v>
      </c>
    </row>
    <row r="90" spans="1:4">
      <c r="A90" t="s">
        <v>1686</v>
      </c>
      <c r="B90" s="18" t="s">
        <v>1687</v>
      </c>
      <c r="C90" s="170"/>
      <c r="D90" t="s">
        <v>1729</v>
      </c>
    </row>
    <row r="91" spans="1:4">
      <c r="A91" t="s">
        <v>1633</v>
      </c>
      <c r="B91" s="18" t="s">
        <v>1634</v>
      </c>
      <c r="C91" s="176"/>
      <c r="D91" t="s">
        <v>629</v>
      </c>
    </row>
    <row r="92" spans="1:4">
      <c r="A92" t="s">
        <v>1659</v>
      </c>
      <c r="B92" s="18" t="s">
        <v>1660</v>
      </c>
      <c r="C92" s="173"/>
      <c r="D92" t="s">
        <v>643</v>
      </c>
    </row>
    <row r="93" spans="1:4">
      <c r="A93" t="s">
        <v>1674</v>
      </c>
      <c r="B93" s="18" t="s">
        <v>1675</v>
      </c>
      <c r="C93" s="169"/>
      <c r="D93" t="s">
        <v>632</v>
      </c>
    </row>
    <row r="94" spans="1:4">
      <c r="A94" t="s">
        <v>1661</v>
      </c>
      <c r="B94" s="18" t="s">
        <v>1589</v>
      </c>
      <c r="C94" s="168"/>
      <c r="D94" t="s">
        <v>635</v>
      </c>
    </row>
    <row r="95" spans="1:4">
      <c r="A95" t="s">
        <v>1700</v>
      </c>
      <c r="B95" s="159" t="s">
        <v>1701</v>
      </c>
      <c r="C95" s="161"/>
      <c r="D95" t="s">
        <v>181</v>
      </c>
    </row>
    <row r="96" spans="1:4">
      <c r="A96" t="s">
        <v>1690</v>
      </c>
      <c r="B96" s="159" t="s">
        <v>1691</v>
      </c>
      <c r="C96" s="162"/>
      <c r="D96" t="s">
        <v>640</v>
      </c>
    </row>
    <row r="97" spans="1:4">
      <c r="A97" t="s">
        <v>1657</v>
      </c>
      <c r="B97" s="159" t="s">
        <v>1658</v>
      </c>
      <c r="C97" s="163"/>
      <c r="D97" t="s">
        <v>646</v>
      </c>
    </row>
    <row r="98" spans="1:4">
      <c r="A98" t="s">
        <v>1653</v>
      </c>
      <c r="B98" s="18" t="s">
        <v>1654</v>
      </c>
      <c r="C98" s="166"/>
      <c r="D98" t="s">
        <v>649</v>
      </c>
    </row>
    <row r="99" spans="1:4">
      <c r="A99" t="s">
        <v>1680</v>
      </c>
      <c r="B99" s="159" t="s">
        <v>1681</v>
      </c>
      <c r="C99" s="155"/>
      <c r="D99" t="s">
        <v>1174</v>
      </c>
    </row>
    <row r="100" spans="1:4">
      <c r="B100" s="159"/>
    </row>
    <row r="101" spans="1:4">
      <c r="A101" s="40" t="s">
        <v>3985</v>
      </c>
      <c r="B101" s="157"/>
      <c r="C101" s="147"/>
      <c r="D101" s="147"/>
    </row>
    <row r="102" spans="1:4">
      <c r="A102" s="7" t="s">
        <v>1626</v>
      </c>
      <c r="B102" s="158" t="s">
        <v>1627</v>
      </c>
      <c r="C102" s="7" t="s">
        <v>1628</v>
      </c>
      <c r="D102" s="7" t="s">
        <v>1629</v>
      </c>
    </row>
    <row r="103" spans="1:4">
      <c r="A103" t="s">
        <v>1674</v>
      </c>
      <c r="B103" s="18" t="s">
        <v>1675</v>
      </c>
      <c r="C103" s="169"/>
      <c r="D103" t="s">
        <v>3986</v>
      </c>
    </row>
    <row r="104" spans="1:4">
      <c r="A104" t="s">
        <v>1661</v>
      </c>
      <c r="B104" s="18" t="s">
        <v>1589</v>
      </c>
      <c r="C104" s="168"/>
      <c r="D104" t="s">
        <v>3987</v>
      </c>
    </row>
    <row r="105" spans="1:4">
      <c r="A105" t="s">
        <v>1700</v>
      </c>
      <c r="B105" s="159" t="s">
        <v>1701</v>
      </c>
      <c r="C105" s="161"/>
      <c r="D105" t="s">
        <v>3988</v>
      </c>
    </row>
    <row r="106" spans="1:4">
      <c r="A106" t="s">
        <v>1690</v>
      </c>
      <c r="B106" s="159" t="s">
        <v>1691</v>
      </c>
      <c r="C106" s="162"/>
      <c r="D106" t="s">
        <v>3989</v>
      </c>
    </row>
    <row r="107" spans="1:4">
      <c r="A107" t="s">
        <v>1657</v>
      </c>
      <c r="B107" s="159" t="s">
        <v>1658</v>
      </c>
      <c r="C107" s="163"/>
      <c r="D107" t="s">
        <v>3990</v>
      </c>
    </row>
    <row r="108" spans="1:4">
      <c r="A108" t="s">
        <v>1653</v>
      </c>
      <c r="B108" s="18" t="s">
        <v>1654</v>
      </c>
      <c r="C108" s="166"/>
      <c r="D108" t="s">
        <v>3991</v>
      </c>
    </row>
    <row r="109" spans="1:4">
      <c r="B109" s="159"/>
    </row>
    <row r="110" spans="1:4">
      <c r="A110" s="40" t="s">
        <v>1730</v>
      </c>
      <c r="B110" s="157"/>
      <c r="C110" s="147"/>
      <c r="D110" s="147"/>
    </row>
    <row r="111" spans="1:4">
      <c r="A111" s="7" t="s">
        <v>1626</v>
      </c>
      <c r="B111" s="158" t="s">
        <v>1627</v>
      </c>
      <c r="C111" s="7" t="s">
        <v>1628</v>
      </c>
      <c r="D111" s="7" t="s">
        <v>1629</v>
      </c>
    </row>
    <row r="112" spans="1:4">
      <c r="A112" t="s">
        <v>1690</v>
      </c>
      <c r="B112" s="159" t="s">
        <v>1691</v>
      </c>
      <c r="C112" s="162"/>
      <c r="D112" t="s">
        <v>1731</v>
      </c>
    </row>
    <row r="113" spans="1:4">
      <c r="A113" t="s">
        <v>1668</v>
      </c>
      <c r="B113" s="18" t="s">
        <v>1669</v>
      </c>
      <c r="C113" s="167"/>
      <c r="D113" t="s">
        <v>1732</v>
      </c>
    </row>
    <row r="114" spans="1:4">
      <c r="A114" t="s">
        <v>1661</v>
      </c>
      <c r="B114" s="18" t="s">
        <v>1589</v>
      </c>
      <c r="C114" s="168"/>
      <c r="D114" t="s">
        <v>1733</v>
      </c>
    </row>
    <row r="115" spans="1:4">
      <c r="A115" t="s">
        <v>1680</v>
      </c>
      <c r="B115" s="159" t="s">
        <v>1681</v>
      </c>
      <c r="C115" s="155"/>
      <c r="D115" t="s">
        <v>1174</v>
      </c>
    </row>
    <row r="117" spans="1:4">
      <c r="A117" s="40" t="s">
        <v>1207</v>
      </c>
      <c r="B117" s="157"/>
      <c r="C117" s="147"/>
      <c r="D117" s="147"/>
    </row>
    <row r="118" spans="1:4">
      <c r="A118" s="7" t="s">
        <v>1626</v>
      </c>
      <c r="B118" s="158" t="s">
        <v>1627</v>
      </c>
      <c r="C118" s="7" t="s">
        <v>1628</v>
      </c>
      <c r="D118" s="7" t="s">
        <v>1629</v>
      </c>
    </row>
    <row r="119" spans="1:4">
      <c r="A119" t="s">
        <v>1659</v>
      </c>
      <c r="B119" s="18" t="s">
        <v>1660</v>
      </c>
      <c r="C119" s="173"/>
      <c r="D119" t="s">
        <v>1734</v>
      </c>
    </row>
    <row r="120" spans="1:4">
      <c r="A120" t="s">
        <v>1657</v>
      </c>
      <c r="B120" s="159" t="s">
        <v>1658</v>
      </c>
      <c r="C120" s="163"/>
      <c r="D120" t="s">
        <v>1735</v>
      </c>
    </row>
    <row r="122" spans="1:4">
      <c r="A122" s="40" t="s">
        <v>1213</v>
      </c>
      <c r="B122" s="157"/>
      <c r="C122" s="147"/>
      <c r="D122" s="147"/>
    </row>
    <row r="123" spans="1:4">
      <c r="A123" s="7" t="s">
        <v>1626</v>
      </c>
      <c r="B123" s="158" t="s">
        <v>1627</v>
      </c>
      <c r="C123" s="7" t="s">
        <v>1628</v>
      </c>
      <c r="D123" s="7" t="s">
        <v>1629</v>
      </c>
    </row>
    <row r="124" spans="1:4">
      <c r="A124" t="s">
        <v>1690</v>
      </c>
      <c r="B124" s="159" t="s">
        <v>1691</v>
      </c>
      <c r="C124" s="162"/>
      <c r="D124" t="s">
        <v>1736</v>
      </c>
    </row>
    <row r="125" spans="1:4">
      <c r="A125" t="s">
        <v>1661</v>
      </c>
      <c r="B125" s="18" t="s">
        <v>1589</v>
      </c>
      <c r="C125" s="168"/>
      <c r="D125" t="s">
        <v>1737</v>
      </c>
    </row>
    <row r="126" spans="1:4">
      <c r="A126" t="s">
        <v>1657</v>
      </c>
      <c r="B126" s="159" t="s">
        <v>1658</v>
      </c>
      <c r="C126" s="163"/>
      <c r="D126" t="s">
        <v>1738</v>
      </c>
    </row>
    <row r="127" spans="1:4">
      <c r="A127" t="s">
        <v>1668</v>
      </c>
      <c r="B127" s="18" t="s">
        <v>1669</v>
      </c>
      <c r="C127" s="167"/>
      <c r="D127" t="s">
        <v>1739</v>
      </c>
    </row>
    <row r="129" spans="1:4">
      <c r="A129" s="40" t="s">
        <v>1219</v>
      </c>
      <c r="B129" s="157"/>
      <c r="C129" s="147"/>
      <c r="D129" s="147"/>
    </row>
    <row r="130" spans="1:4">
      <c r="A130" s="7" t="s">
        <v>1626</v>
      </c>
      <c r="B130" s="158" t="s">
        <v>1627</v>
      </c>
      <c r="C130" s="7" t="s">
        <v>1628</v>
      </c>
      <c r="D130" s="7" t="s">
        <v>1629</v>
      </c>
    </row>
    <row r="131" spans="1:4">
      <c r="A131" t="s">
        <v>1633</v>
      </c>
      <c r="B131" s="18" t="s">
        <v>1634</v>
      </c>
      <c r="C131" s="176"/>
      <c r="D131" t="s">
        <v>1740</v>
      </c>
    </row>
    <row r="132" spans="1:4">
      <c r="A132" t="s">
        <v>1674</v>
      </c>
      <c r="B132" s="18" t="s">
        <v>1675</v>
      </c>
      <c r="C132" s="169"/>
      <c r="D132" t="s">
        <v>1741</v>
      </c>
    </row>
    <row r="134" spans="1:4">
      <c r="A134" s="40" t="s">
        <v>1225</v>
      </c>
      <c r="B134" s="157"/>
      <c r="C134" s="147"/>
      <c r="D134" s="147"/>
    </row>
    <row r="135" spans="1:4">
      <c r="A135" s="7" t="s">
        <v>1626</v>
      </c>
      <c r="B135" s="158" t="s">
        <v>1627</v>
      </c>
      <c r="C135" s="7" t="s">
        <v>1628</v>
      </c>
      <c r="D135" s="7" t="s">
        <v>1629</v>
      </c>
    </row>
    <row r="136" spans="1:4">
      <c r="A136" t="s">
        <v>1659</v>
      </c>
      <c r="B136" s="18" t="s">
        <v>1660</v>
      </c>
      <c r="C136" s="173"/>
      <c r="D136" t="s">
        <v>1742</v>
      </c>
    </row>
    <row r="137" spans="1:4">
      <c r="A137" t="s">
        <v>1668</v>
      </c>
      <c r="B137" s="18" t="s">
        <v>1669</v>
      </c>
      <c r="C137" s="167"/>
      <c r="D137" t="s">
        <v>1743</v>
      </c>
    </row>
    <row r="138" spans="1:4">
      <c r="A138" t="s">
        <v>1686</v>
      </c>
      <c r="B138" s="18" t="s">
        <v>1687</v>
      </c>
      <c r="C138" s="170"/>
      <c r="D138" t="s">
        <v>1744</v>
      </c>
    </row>
    <row r="139" spans="1:4">
      <c r="A139" t="s">
        <v>1657</v>
      </c>
      <c r="B139" s="159" t="s">
        <v>1658</v>
      </c>
      <c r="C139" s="163"/>
      <c r="D139" t="s">
        <v>1745</v>
      </c>
    </row>
    <row r="140" spans="1:4">
      <c r="A140" t="s">
        <v>1661</v>
      </c>
      <c r="B140" s="18" t="s">
        <v>1589</v>
      </c>
      <c r="C140" s="168"/>
      <c r="D140" t="s">
        <v>1746</v>
      </c>
    </row>
    <row r="141" spans="1:4">
      <c r="A141" t="s">
        <v>1700</v>
      </c>
      <c r="B141" s="159" t="s">
        <v>1701</v>
      </c>
      <c r="C141" s="161"/>
      <c r="D141" t="s">
        <v>1747</v>
      </c>
    </row>
    <row r="142" spans="1:4">
      <c r="A142" t="s">
        <v>1690</v>
      </c>
      <c r="B142" s="159" t="s">
        <v>1691</v>
      </c>
      <c r="C142" s="162"/>
      <c r="D142" t="s">
        <v>1748</v>
      </c>
    </row>
    <row r="144" spans="1:4">
      <c r="A144" s="40" t="s">
        <v>1749</v>
      </c>
      <c r="B144" s="157"/>
      <c r="C144" s="147"/>
      <c r="D144" s="147"/>
    </row>
    <row r="145" spans="1:4">
      <c r="A145" s="7" t="s">
        <v>1626</v>
      </c>
      <c r="B145" s="158" t="s">
        <v>1627</v>
      </c>
      <c r="C145" s="7" t="s">
        <v>1628</v>
      </c>
      <c r="D145" s="7" t="s">
        <v>1629</v>
      </c>
    </row>
    <row r="146" spans="1:4">
      <c r="A146" t="s">
        <v>1668</v>
      </c>
      <c r="B146" s="18" t="s">
        <v>1669</v>
      </c>
      <c r="C146" s="167"/>
      <c r="D146" t="s">
        <v>1750</v>
      </c>
    </row>
    <row r="147" spans="1:4">
      <c r="A147" t="s">
        <v>1657</v>
      </c>
      <c r="B147" s="159" t="s">
        <v>1658</v>
      </c>
      <c r="C147" s="163"/>
      <c r="D147" t="s">
        <v>1751</v>
      </c>
    </row>
    <row r="148" spans="1:4">
      <c r="A148" t="s">
        <v>1680</v>
      </c>
      <c r="B148" s="159" t="s">
        <v>1681</v>
      </c>
      <c r="C148" s="155"/>
      <c r="D148" t="s">
        <v>1174</v>
      </c>
    </row>
    <row r="149" spans="1:4">
      <c r="B149" s="159"/>
    </row>
    <row r="150" spans="1:4">
      <c r="A150" s="40" t="s">
        <v>1752</v>
      </c>
      <c r="B150" s="157"/>
      <c r="C150" s="147"/>
      <c r="D150" s="147"/>
    </row>
    <row r="151" spans="1:4">
      <c r="A151" s="7" t="s">
        <v>1626</v>
      </c>
      <c r="B151" s="158" t="s">
        <v>1627</v>
      </c>
      <c r="C151" s="7" t="s">
        <v>1628</v>
      </c>
      <c r="D151" s="7" t="s">
        <v>1629</v>
      </c>
    </row>
    <row r="152" spans="1:4">
      <c r="A152" t="s">
        <v>1690</v>
      </c>
      <c r="B152" s="159" t="s">
        <v>1691</v>
      </c>
      <c r="C152" s="162"/>
      <c r="D152" t="s">
        <v>1753</v>
      </c>
    </row>
    <row r="153" spans="1:4">
      <c r="A153" t="s">
        <v>1633</v>
      </c>
      <c r="B153" s="18" t="s">
        <v>1634</v>
      </c>
      <c r="C153" s="176"/>
      <c r="D153" t="s">
        <v>1754</v>
      </c>
    </row>
    <row r="154" spans="1:4">
      <c r="A154" t="s">
        <v>1686</v>
      </c>
      <c r="B154" s="18" t="s">
        <v>1687</v>
      </c>
      <c r="C154" s="170"/>
      <c r="D154" t="s">
        <v>1755</v>
      </c>
    </row>
    <row r="155" spans="1:4">
      <c r="A155" t="s">
        <v>1680</v>
      </c>
      <c r="B155" s="159" t="s">
        <v>1681</v>
      </c>
      <c r="C155" s="155"/>
      <c r="D155" t="s">
        <v>1174</v>
      </c>
    </row>
    <row r="157" spans="1:4">
      <c r="A157" s="40" t="s">
        <v>1756</v>
      </c>
      <c r="B157" s="157"/>
      <c r="C157" s="147"/>
      <c r="D157" s="147"/>
    </row>
    <row r="158" spans="1:4">
      <c r="A158" s="7" t="s">
        <v>1626</v>
      </c>
      <c r="B158" s="158" t="s">
        <v>1627</v>
      </c>
      <c r="C158" s="7" t="s">
        <v>1628</v>
      </c>
      <c r="D158" s="7" t="s">
        <v>1629</v>
      </c>
    </row>
    <row r="159" spans="1:4">
      <c r="A159" t="s">
        <v>1680</v>
      </c>
      <c r="B159" s="159" t="s">
        <v>1681</v>
      </c>
      <c r="C159" s="155"/>
      <c r="D159" t="s">
        <v>1757</v>
      </c>
    </row>
    <row r="160" spans="1:4">
      <c r="A160" t="s">
        <v>1668</v>
      </c>
      <c r="B160" s="18" t="s">
        <v>1669</v>
      </c>
      <c r="C160" s="167"/>
      <c r="D160" t="s">
        <v>1758</v>
      </c>
    </row>
    <row r="161" spans="1:4">
      <c r="A161" t="s">
        <v>1686</v>
      </c>
      <c r="B161" s="18" t="s">
        <v>1687</v>
      </c>
      <c r="C161" s="170"/>
      <c r="D161" t="s">
        <v>1759</v>
      </c>
    </row>
    <row r="162" spans="1:4">
      <c r="A162" t="s">
        <v>1674</v>
      </c>
      <c r="B162" s="18" t="s">
        <v>1675</v>
      </c>
      <c r="C162" s="169"/>
      <c r="D162" t="s">
        <v>1760</v>
      </c>
    </row>
    <row r="163" spans="1:4">
      <c r="A163" t="s">
        <v>1661</v>
      </c>
      <c r="B163" s="18" t="s">
        <v>1589</v>
      </c>
      <c r="C163" s="168"/>
      <c r="D163" t="s">
        <v>1761</v>
      </c>
    </row>
    <row r="164" spans="1:4">
      <c r="A164" t="s">
        <v>1700</v>
      </c>
      <c r="B164" s="159" t="s">
        <v>1701</v>
      </c>
      <c r="C164" s="161"/>
      <c r="D164" t="s">
        <v>1762</v>
      </c>
    </row>
    <row r="165" spans="1:4">
      <c r="A165" t="s">
        <v>1690</v>
      </c>
      <c r="B165" s="159" t="s">
        <v>1691</v>
      </c>
      <c r="C165" s="162"/>
      <c r="D165" t="s">
        <v>1763</v>
      </c>
    </row>
    <row r="166" spans="1:4">
      <c r="A166" t="s">
        <v>1657</v>
      </c>
      <c r="B166" s="159" t="s">
        <v>1658</v>
      </c>
      <c r="C166" s="163"/>
      <c r="D166" t="s">
        <v>1764</v>
      </c>
    </row>
    <row r="167" spans="1:4">
      <c r="A167" t="s">
        <v>1653</v>
      </c>
      <c r="B167" s="18" t="s">
        <v>1654</v>
      </c>
      <c r="C167" s="166"/>
      <c r="D167" t="s">
        <v>1765</v>
      </c>
    </row>
    <row r="169" spans="1:4">
      <c r="A169" s="40" t="s">
        <v>1766</v>
      </c>
      <c r="B169" s="157"/>
      <c r="C169" s="147"/>
      <c r="D169" s="147"/>
    </row>
    <row r="170" spans="1:4">
      <c r="A170" s="7" t="s">
        <v>1626</v>
      </c>
      <c r="B170" s="158" t="s">
        <v>1627</v>
      </c>
      <c r="C170" s="7" t="s">
        <v>1628</v>
      </c>
      <c r="D170" s="7" t="s">
        <v>1629</v>
      </c>
    </row>
    <row r="171" spans="1:4">
      <c r="A171" t="s">
        <v>1657</v>
      </c>
      <c r="B171" s="159" t="s">
        <v>1658</v>
      </c>
      <c r="C171" s="163"/>
      <c r="D171" t="s">
        <v>1767</v>
      </c>
    </row>
    <row r="172" spans="1:4">
      <c r="A172" t="s">
        <v>1661</v>
      </c>
      <c r="B172" s="18" t="s">
        <v>1589</v>
      </c>
      <c r="C172" s="168"/>
      <c r="D172" t="s">
        <v>1768</v>
      </c>
    </row>
    <row r="173" spans="1:4">
      <c r="A173" t="s">
        <v>1690</v>
      </c>
      <c r="B173" s="159" t="s">
        <v>1691</v>
      </c>
      <c r="C173" s="162"/>
      <c r="D173" t="s">
        <v>1769</v>
      </c>
    </row>
    <row r="174" spans="1:4">
      <c r="A174" t="s">
        <v>1668</v>
      </c>
      <c r="B174" s="18" t="s">
        <v>1669</v>
      </c>
      <c r="C174" s="167"/>
      <c r="D174" t="s">
        <v>1770</v>
      </c>
    </row>
    <row r="175" spans="1:4">
      <c r="A175" t="s">
        <v>1680</v>
      </c>
      <c r="B175" s="159" t="s">
        <v>1681</v>
      </c>
      <c r="C175" s="155"/>
      <c r="D175" t="s">
        <v>1174</v>
      </c>
    </row>
    <row r="177" spans="1:4">
      <c r="A177" s="40" t="s">
        <v>1771</v>
      </c>
      <c r="B177" s="157"/>
      <c r="C177" s="147"/>
      <c r="D177" s="147"/>
    </row>
    <row r="178" spans="1:4">
      <c r="A178" s="7" t="s">
        <v>1626</v>
      </c>
      <c r="B178" s="158" t="s">
        <v>1627</v>
      </c>
      <c r="C178" s="7" t="s">
        <v>1628</v>
      </c>
      <c r="D178" s="7" t="s">
        <v>1629</v>
      </c>
    </row>
    <row r="179" spans="1:4">
      <c r="A179" t="s">
        <v>1661</v>
      </c>
      <c r="B179" s="18" t="s">
        <v>1589</v>
      </c>
      <c r="C179" s="168"/>
      <c r="D179" t="s">
        <v>692</v>
      </c>
    </row>
    <row r="180" spans="1:4">
      <c r="A180" t="s">
        <v>1700</v>
      </c>
      <c r="B180" s="159" t="s">
        <v>1701</v>
      </c>
      <c r="C180" s="161"/>
      <c r="D180" t="s">
        <v>697</v>
      </c>
    </row>
    <row r="181" spans="1:4">
      <c r="A181" t="s">
        <v>1690</v>
      </c>
      <c r="B181" s="159" t="s">
        <v>1691</v>
      </c>
      <c r="C181" s="162"/>
      <c r="D181" t="s">
        <v>695</v>
      </c>
    </row>
    <row r="182" spans="1:4">
      <c r="A182" t="s">
        <v>1653</v>
      </c>
      <c r="B182" s="18" t="s">
        <v>1654</v>
      </c>
      <c r="C182" s="164"/>
      <c r="D182" t="s">
        <v>704</v>
      </c>
    </row>
    <row r="183" spans="1:4">
      <c r="A183" t="s">
        <v>1668</v>
      </c>
      <c r="B183" s="18" t="s">
        <v>1669</v>
      </c>
      <c r="C183" s="167"/>
      <c r="D183" t="s">
        <v>703</v>
      </c>
    </row>
    <row r="184" spans="1:4">
      <c r="A184" t="s">
        <v>1680</v>
      </c>
      <c r="B184" s="159" t="s">
        <v>1681</v>
      </c>
      <c r="C184" s="155"/>
      <c r="D184" t="s">
        <v>699</v>
      </c>
    </row>
    <row r="185" spans="1:4">
      <c r="A185" t="s">
        <v>1657</v>
      </c>
      <c r="B185" s="159" t="s">
        <v>1658</v>
      </c>
      <c r="C185" s="163"/>
      <c r="D185" t="s">
        <v>1772</v>
      </c>
    </row>
    <row r="187" spans="1:4">
      <c r="A187" s="40" t="s">
        <v>1773</v>
      </c>
      <c r="B187" s="157"/>
      <c r="C187" s="147"/>
      <c r="D187" s="147"/>
    </row>
    <row r="188" spans="1:4">
      <c r="A188" s="7" t="s">
        <v>1626</v>
      </c>
      <c r="B188" s="158" t="s">
        <v>1627</v>
      </c>
      <c r="C188" s="7" t="s">
        <v>1628</v>
      </c>
      <c r="D188" s="7" t="s">
        <v>1629</v>
      </c>
    </row>
    <row r="189" spans="1:4">
      <c r="A189" t="s">
        <v>1690</v>
      </c>
      <c r="B189" s="159" t="s">
        <v>1691</v>
      </c>
      <c r="C189" s="162"/>
      <c r="D189" t="s">
        <v>710</v>
      </c>
    </row>
    <row r="190" spans="1:4">
      <c r="A190" t="s">
        <v>1670</v>
      </c>
      <c r="B190" s="160" t="s">
        <v>1671</v>
      </c>
      <c r="C190" s="156"/>
      <c r="D190" t="s">
        <v>1774</v>
      </c>
    </row>
    <row r="191" spans="1:4">
      <c r="A191" t="s">
        <v>1633</v>
      </c>
      <c r="B191" s="18" t="s">
        <v>1634</v>
      </c>
      <c r="C191" s="176"/>
      <c r="D191" t="s">
        <v>1775</v>
      </c>
    </row>
    <row r="192" spans="1:4">
      <c r="A192" t="s">
        <v>1657</v>
      </c>
      <c r="B192" s="159" t="s">
        <v>1658</v>
      </c>
      <c r="C192" s="163"/>
      <c r="D192" t="s">
        <v>1776</v>
      </c>
    </row>
    <row r="193" spans="1:4">
      <c r="A193" t="s">
        <v>1674</v>
      </c>
      <c r="B193" s="18" t="s">
        <v>1675</v>
      </c>
      <c r="C193" s="169"/>
      <c r="D193" t="s">
        <v>1777</v>
      </c>
    </row>
    <row r="194" spans="1:4">
      <c r="A194" t="s">
        <v>1668</v>
      </c>
      <c r="B194" s="18" t="s">
        <v>1669</v>
      </c>
      <c r="C194" s="167"/>
      <c r="D194" t="s">
        <v>1778</v>
      </c>
    </row>
    <row r="195" spans="1:4">
      <c r="A195" t="s">
        <v>1666</v>
      </c>
      <c r="B195" s="18" t="s">
        <v>1667</v>
      </c>
      <c r="C195" s="175"/>
      <c r="D195" t="s">
        <v>1779</v>
      </c>
    </row>
    <row r="196" spans="1:4">
      <c r="A196" t="s">
        <v>1680</v>
      </c>
      <c r="B196" s="159" t="s">
        <v>1681</v>
      </c>
      <c r="C196" s="155"/>
      <c r="D196" t="s">
        <v>1780</v>
      </c>
    </row>
    <row r="197" spans="1:4">
      <c r="A197" t="s">
        <v>1661</v>
      </c>
      <c r="B197" s="18" t="s">
        <v>1589</v>
      </c>
      <c r="C197" s="168"/>
      <c r="D197" t="s">
        <v>706</v>
      </c>
    </row>
    <row r="198" spans="1:4">
      <c r="A198" t="s">
        <v>1686</v>
      </c>
      <c r="B198" s="18" t="s">
        <v>1687</v>
      </c>
      <c r="C198" s="170"/>
      <c r="D198" t="s">
        <v>1781</v>
      </c>
    </row>
    <row r="199" spans="1:4">
      <c r="A199" t="s">
        <v>1700</v>
      </c>
      <c r="B199" s="159" t="s">
        <v>1701</v>
      </c>
      <c r="C199" s="161"/>
      <c r="D199" t="s">
        <v>1782</v>
      </c>
    </row>
    <row r="201" spans="1:4">
      <c r="A201" s="40" t="s">
        <v>1783</v>
      </c>
      <c r="B201" s="157"/>
      <c r="C201" s="147"/>
      <c r="D201" s="147"/>
    </row>
    <row r="202" spans="1:4">
      <c r="A202" s="7" t="s">
        <v>1626</v>
      </c>
      <c r="B202" s="158" t="s">
        <v>1627</v>
      </c>
      <c r="C202" s="7" t="s">
        <v>1628</v>
      </c>
      <c r="D202" s="7" t="s">
        <v>1629</v>
      </c>
    </row>
    <row r="203" spans="1:4">
      <c r="A203" t="s">
        <v>1700</v>
      </c>
      <c r="B203" s="159" t="s">
        <v>1701</v>
      </c>
      <c r="C203" s="161"/>
      <c r="D203" t="s">
        <v>787</v>
      </c>
    </row>
    <row r="204" spans="1:4">
      <c r="A204" t="s">
        <v>1690</v>
      </c>
      <c r="B204" s="159" t="s">
        <v>1691</v>
      </c>
      <c r="C204" s="162"/>
      <c r="D204" t="s">
        <v>789</v>
      </c>
    </row>
    <row r="205" spans="1:4">
      <c r="A205" t="s">
        <v>1653</v>
      </c>
      <c r="B205" s="18" t="s">
        <v>1654</v>
      </c>
      <c r="C205" s="164"/>
      <c r="D205" t="s">
        <v>791</v>
      </c>
    </row>
    <row r="206" spans="1:4">
      <c r="A206" t="s">
        <v>1659</v>
      </c>
      <c r="B206" s="18" t="s">
        <v>1660</v>
      </c>
      <c r="C206" s="173"/>
      <c r="D206" t="s">
        <v>793</v>
      </c>
    </row>
    <row r="207" spans="1:4">
      <c r="A207" t="s">
        <v>1663</v>
      </c>
      <c r="B207" s="18" t="s">
        <v>1664</v>
      </c>
      <c r="C207" s="172"/>
      <c r="D207" t="s">
        <v>795</v>
      </c>
    </row>
    <row r="208" spans="1:4">
      <c r="A208" t="s">
        <v>1657</v>
      </c>
      <c r="B208" s="159" t="s">
        <v>1658</v>
      </c>
      <c r="C208" s="163"/>
      <c r="D208" t="s">
        <v>797</v>
      </c>
    </row>
    <row r="209" spans="1:4">
      <c r="A209" t="s">
        <v>1674</v>
      </c>
      <c r="B209" s="18" t="s">
        <v>1675</v>
      </c>
      <c r="C209" s="169"/>
      <c r="D209" t="s">
        <v>799</v>
      </c>
    </row>
    <row r="210" spans="1:4">
      <c r="A210" t="s">
        <v>1680</v>
      </c>
      <c r="B210" s="159" t="s">
        <v>1681</v>
      </c>
      <c r="C210" s="155"/>
      <c r="D210" t="s">
        <v>801</v>
      </c>
    </row>
    <row r="211" spans="1:4">
      <c r="A211" t="s">
        <v>1661</v>
      </c>
      <c r="B211" s="18" t="s">
        <v>1589</v>
      </c>
      <c r="C211" s="168"/>
      <c r="D211" t="s">
        <v>803</v>
      </c>
    </row>
    <row r="212" spans="1:4">
      <c r="A212" t="s">
        <v>1678</v>
      </c>
      <c r="B212" s="18" t="s">
        <v>1679</v>
      </c>
      <c r="C212" s="174"/>
      <c r="D212" t="s">
        <v>805</v>
      </c>
    </row>
    <row r="213" spans="1:4">
      <c r="A213" t="s">
        <v>1683</v>
      </c>
      <c r="B213" s="159" t="s">
        <v>1684</v>
      </c>
      <c r="C213" s="177"/>
      <c r="D213" t="s">
        <v>807</v>
      </c>
    </row>
    <row r="214" spans="1:4">
      <c r="A214" t="s">
        <v>1666</v>
      </c>
      <c r="B214" s="18" t="s">
        <v>1667</v>
      </c>
      <c r="C214" s="175"/>
      <c r="D214" t="s">
        <v>809</v>
      </c>
    </row>
    <row r="215" spans="1:4">
      <c r="A215" t="s">
        <v>1670</v>
      </c>
      <c r="B215" s="160" t="s">
        <v>1671</v>
      </c>
      <c r="C215" s="156"/>
      <c r="D215" t="s">
        <v>811</v>
      </c>
    </row>
    <row r="216" spans="1:4">
      <c r="A216" t="s">
        <v>1668</v>
      </c>
      <c r="B216" s="18" t="s">
        <v>1669</v>
      </c>
      <c r="C216" s="167"/>
      <c r="D216" t="s">
        <v>813</v>
      </c>
    </row>
    <row r="217" spans="1:4">
      <c r="A217" t="s">
        <v>1685</v>
      </c>
      <c r="B217" s="159">
        <v>740000</v>
      </c>
      <c r="C217" s="178"/>
      <c r="D217" t="s">
        <v>815</v>
      </c>
    </row>
    <row r="218" spans="1:4">
      <c r="A218" t="s">
        <v>1686</v>
      </c>
      <c r="B218" s="18" t="s">
        <v>1687</v>
      </c>
      <c r="C218" s="170"/>
      <c r="D218" t="s">
        <v>817</v>
      </c>
    </row>
    <row r="219" spans="1:4">
      <c r="A219" t="s">
        <v>1696</v>
      </c>
      <c r="B219" s="18" t="s">
        <v>1697</v>
      </c>
      <c r="C219" s="171"/>
      <c r="D219" t="s">
        <v>819</v>
      </c>
    </row>
    <row r="220" spans="1:4">
      <c r="A220" t="s">
        <v>1633</v>
      </c>
      <c r="B220" s="18" t="s">
        <v>1634</v>
      </c>
      <c r="C220" s="176"/>
      <c r="D220" t="s">
        <v>821</v>
      </c>
    </row>
    <row r="221" spans="1:4">
      <c r="A221" t="s">
        <v>1676</v>
      </c>
      <c r="B221" s="159" t="s">
        <v>1677</v>
      </c>
      <c r="C221" s="165"/>
      <c r="D221" t="s">
        <v>823</v>
      </c>
    </row>
    <row r="222" spans="1:4">
      <c r="A222" t="s">
        <v>1698</v>
      </c>
      <c r="B222" s="192" t="s">
        <v>1699</v>
      </c>
      <c r="C222" s="191"/>
      <c r="D222" t="s">
        <v>825</v>
      </c>
    </row>
    <row r="223" spans="1:4">
      <c r="A223" t="s">
        <v>1784</v>
      </c>
      <c r="B223" s="159" t="s">
        <v>1785</v>
      </c>
      <c r="C223" s="193"/>
      <c r="D223" t="s">
        <v>827</v>
      </c>
    </row>
    <row r="224" spans="1:4">
      <c r="A224" t="s">
        <v>1672</v>
      </c>
      <c r="B224" t="s">
        <v>1786</v>
      </c>
      <c r="C224" s="194"/>
      <c r="D224" t="s">
        <v>829</v>
      </c>
    </row>
    <row r="225" spans="1:4">
      <c r="A225" t="s">
        <v>1694</v>
      </c>
      <c r="B225" s="15" t="s">
        <v>1787</v>
      </c>
      <c r="C225" s="195"/>
      <c r="D225" t="s">
        <v>833</v>
      </c>
    </row>
    <row r="227" spans="1:4">
      <c r="A227" s="40" t="s">
        <v>1788</v>
      </c>
      <c r="B227" s="157"/>
      <c r="C227" s="147"/>
      <c r="D227" s="147"/>
    </row>
    <row r="228" spans="1:4">
      <c r="A228" s="7" t="s">
        <v>1626</v>
      </c>
      <c r="B228" s="158" t="s">
        <v>1627</v>
      </c>
      <c r="C228" s="7" t="s">
        <v>1628</v>
      </c>
      <c r="D228" s="7" t="s">
        <v>1629</v>
      </c>
    </row>
    <row r="229" spans="1:4">
      <c r="A229" t="s">
        <v>1680</v>
      </c>
      <c r="B229" s="159" t="s">
        <v>1681</v>
      </c>
      <c r="C229" s="155"/>
      <c r="D229" t="s">
        <v>729</v>
      </c>
    </row>
    <row r="230" spans="1:4">
      <c r="A230" t="s">
        <v>1657</v>
      </c>
      <c r="B230" s="159" t="s">
        <v>1658</v>
      </c>
      <c r="C230" s="163"/>
      <c r="D230" t="s">
        <v>727</v>
      </c>
    </row>
    <row r="231" spans="1:4">
      <c r="A231" t="s">
        <v>1661</v>
      </c>
      <c r="B231" s="18" t="s">
        <v>1589</v>
      </c>
      <c r="C231" s="168"/>
      <c r="D231" t="s">
        <v>725</v>
      </c>
    </row>
    <row r="232" spans="1:4">
      <c r="A232" t="s">
        <v>1668</v>
      </c>
      <c r="B232" s="18" t="s">
        <v>1669</v>
      </c>
      <c r="C232" s="167"/>
      <c r="D232" t="s">
        <v>723</v>
      </c>
    </row>
    <row r="233" spans="1:4">
      <c r="A233" t="s">
        <v>1690</v>
      </c>
      <c r="B233" s="159" t="s">
        <v>1691</v>
      </c>
      <c r="C233" s="162"/>
      <c r="D233" t="s">
        <v>720</v>
      </c>
    </row>
    <row r="235" spans="1:4">
      <c r="A235" s="40" t="s">
        <v>1789</v>
      </c>
      <c r="B235" s="157"/>
      <c r="C235" s="147"/>
      <c r="D235" s="147"/>
    </row>
    <row r="236" spans="1:4">
      <c r="A236" s="7" t="s">
        <v>1626</v>
      </c>
      <c r="B236" s="158" t="s">
        <v>1627</v>
      </c>
      <c r="C236" s="7" t="s">
        <v>1628</v>
      </c>
      <c r="D236" s="7" t="s">
        <v>1629</v>
      </c>
    </row>
    <row r="237" spans="1:4">
      <c r="A237" t="s">
        <v>1670</v>
      </c>
      <c r="B237" s="160" t="s">
        <v>1671</v>
      </c>
      <c r="C237" s="156"/>
      <c r="D237" t="s">
        <v>733</v>
      </c>
    </row>
    <row r="238" spans="1:4">
      <c r="A238" t="s">
        <v>1657</v>
      </c>
      <c r="B238" s="159" t="s">
        <v>1658</v>
      </c>
      <c r="C238" s="163"/>
      <c r="D238" t="s">
        <v>731</v>
      </c>
    </row>
    <row r="239" spans="1:4">
      <c r="A239" t="s">
        <v>1700</v>
      </c>
      <c r="B239" s="159" t="s">
        <v>1701</v>
      </c>
      <c r="C239" s="161"/>
      <c r="D239" t="s">
        <v>721</v>
      </c>
    </row>
    <row r="241" spans="1:4">
      <c r="A241" s="40" t="s">
        <v>1790</v>
      </c>
      <c r="B241" s="157"/>
      <c r="C241" s="147"/>
      <c r="D241" s="147"/>
    </row>
    <row r="242" spans="1:4">
      <c r="A242" s="7" t="s">
        <v>1626</v>
      </c>
      <c r="B242" s="158" t="s">
        <v>1627</v>
      </c>
      <c r="C242" s="7" t="s">
        <v>1628</v>
      </c>
      <c r="D242" s="7" t="s">
        <v>1629</v>
      </c>
    </row>
    <row r="243" spans="1:4">
      <c r="A243" t="s">
        <v>1653</v>
      </c>
      <c r="B243" s="18" t="s">
        <v>1654</v>
      </c>
      <c r="C243" s="164"/>
      <c r="D243" t="s">
        <v>953</v>
      </c>
    </row>
    <row r="244" spans="1:4">
      <c r="A244" t="s">
        <v>1661</v>
      </c>
      <c r="B244" s="18" t="s">
        <v>1589</v>
      </c>
      <c r="C244" s="168"/>
      <c r="D244" t="s">
        <v>935</v>
      </c>
    </row>
    <row r="245" spans="1:4">
      <c r="A245" t="s">
        <v>1690</v>
      </c>
      <c r="B245" s="159" t="s">
        <v>1691</v>
      </c>
      <c r="C245" s="162"/>
      <c r="D245" t="s">
        <v>909</v>
      </c>
    </row>
    <row r="246" spans="1:4">
      <c r="A246" t="s">
        <v>1666</v>
      </c>
      <c r="B246" s="18" t="s">
        <v>1667</v>
      </c>
      <c r="C246" s="175"/>
      <c r="D246" t="s">
        <v>1791</v>
      </c>
    </row>
    <row r="247" spans="1:4">
      <c r="A247" t="s">
        <v>1668</v>
      </c>
      <c r="B247" s="18" t="s">
        <v>1669</v>
      </c>
      <c r="C247" s="167"/>
      <c r="D247" t="s">
        <v>1792</v>
      </c>
    </row>
    <row r="248" spans="1:4">
      <c r="A248" t="s">
        <v>1657</v>
      </c>
      <c r="B248" s="159" t="s">
        <v>1658</v>
      </c>
      <c r="C248" s="163"/>
      <c r="D248" t="s">
        <v>947</v>
      </c>
    </row>
    <row r="249" spans="1:4">
      <c r="A249" t="s">
        <v>1674</v>
      </c>
      <c r="B249" s="18" t="s">
        <v>1675</v>
      </c>
      <c r="C249" s="169"/>
      <c r="D249" t="s">
        <v>945</v>
      </c>
    </row>
    <row r="250" spans="1:4">
      <c r="A250" t="s">
        <v>1680</v>
      </c>
      <c r="B250" s="159" t="s">
        <v>1681</v>
      </c>
      <c r="C250" s="155"/>
      <c r="D250" t="s">
        <v>913</v>
      </c>
    </row>
    <row r="251" spans="1:4">
      <c r="A251" t="s">
        <v>1700</v>
      </c>
      <c r="B251" s="159" t="s">
        <v>1701</v>
      </c>
      <c r="C251" s="161"/>
      <c r="D251" t="s">
        <v>911</v>
      </c>
    </row>
    <row r="253" spans="1:4">
      <c r="A253" s="40" t="s">
        <v>1793</v>
      </c>
      <c r="B253" s="157"/>
      <c r="C253" s="147"/>
      <c r="D253" s="147"/>
    </row>
    <row r="254" spans="1:4">
      <c r="A254" s="7" t="s">
        <v>1626</v>
      </c>
      <c r="B254" s="158" t="s">
        <v>1627</v>
      </c>
      <c r="C254" s="7" t="s">
        <v>1628</v>
      </c>
      <c r="D254" s="7" t="s">
        <v>1629</v>
      </c>
    </row>
    <row r="255" spans="1:4">
      <c r="A255" t="s">
        <v>1653</v>
      </c>
      <c r="B255" s="18" t="s">
        <v>1654</v>
      </c>
      <c r="C255" s="164"/>
      <c r="D255" t="s">
        <v>953</v>
      </c>
    </row>
    <row r="256" spans="1:4">
      <c r="A256" t="s">
        <v>1686</v>
      </c>
      <c r="B256" s="18" t="s">
        <v>1687</v>
      </c>
      <c r="C256" s="170"/>
      <c r="D256" t="s">
        <v>1794</v>
      </c>
    </row>
    <row r="257" spans="1:4">
      <c r="A257" t="s">
        <v>1657</v>
      </c>
      <c r="B257" s="159" t="s">
        <v>1658</v>
      </c>
      <c r="C257" s="163"/>
      <c r="D257" t="s">
        <v>753</v>
      </c>
    </row>
    <row r="258" spans="1:4">
      <c r="A258" t="s">
        <v>1661</v>
      </c>
      <c r="B258" s="18" t="s">
        <v>1589</v>
      </c>
      <c r="C258" s="168"/>
      <c r="D258" t="s">
        <v>935</v>
      </c>
    </row>
    <row r="259" spans="1:4">
      <c r="A259" t="s">
        <v>1690</v>
      </c>
      <c r="B259" s="159" t="s">
        <v>1691</v>
      </c>
      <c r="C259" s="162"/>
      <c r="D259" t="s">
        <v>909</v>
      </c>
    </row>
    <row r="260" spans="1:4">
      <c r="A260" t="s">
        <v>1668</v>
      </c>
      <c r="B260" s="18" t="s">
        <v>1669</v>
      </c>
      <c r="C260" s="167"/>
      <c r="D260" t="s">
        <v>1795</v>
      </c>
    </row>
    <row r="261" spans="1:4">
      <c r="A261" t="s">
        <v>1700</v>
      </c>
      <c r="B261" s="159" t="s">
        <v>1701</v>
      </c>
      <c r="C261" s="161"/>
      <c r="D261" t="s">
        <v>737</v>
      </c>
    </row>
    <row r="262" spans="1:4">
      <c r="A262" t="s">
        <v>1683</v>
      </c>
      <c r="B262" s="159" t="s">
        <v>1684</v>
      </c>
      <c r="C262" s="177"/>
      <c r="D262" t="s">
        <v>767</v>
      </c>
    </row>
    <row r="263" spans="1:4">
      <c r="A263" t="s">
        <v>1685</v>
      </c>
      <c r="B263" s="159">
        <v>740000</v>
      </c>
      <c r="C263" s="178"/>
      <c r="D263" t="s">
        <v>765</v>
      </c>
    </row>
    <row r="264" spans="1:4">
      <c r="A264" t="s">
        <v>1680</v>
      </c>
      <c r="B264" s="159" t="s">
        <v>1681</v>
      </c>
      <c r="C264" s="155"/>
      <c r="D264" t="s">
        <v>1682</v>
      </c>
    </row>
    <row r="266" spans="1:4">
      <c r="A266" s="40" t="s">
        <v>1796</v>
      </c>
      <c r="B266" s="157"/>
      <c r="C266" s="147"/>
      <c r="D266" s="147"/>
    </row>
    <row r="267" spans="1:4">
      <c r="A267" s="7" t="s">
        <v>1626</v>
      </c>
      <c r="B267" s="158" t="s">
        <v>1627</v>
      </c>
      <c r="C267" s="7" t="s">
        <v>1628</v>
      </c>
      <c r="D267" s="7" t="s">
        <v>1629</v>
      </c>
    </row>
    <row r="268" spans="1:4">
      <c r="A268" t="s">
        <v>1663</v>
      </c>
      <c r="B268" s="18" t="s">
        <v>1664</v>
      </c>
      <c r="C268" s="172"/>
      <c r="D268" t="s">
        <v>839</v>
      </c>
    </row>
    <row r="269" spans="1:4">
      <c r="A269" t="s">
        <v>1661</v>
      </c>
      <c r="B269" s="18" t="s">
        <v>1589</v>
      </c>
      <c r="C269" s="168"/>
      <c r="D269" t="s">
        <v>841</v>
      </c>
    </row>
    <row r="270" spans="1:4">
      <c r="A270" t="s">
        <v>1659</v>
      </c>
      <c r="B270" s="18" t="s">
        <v>1660</v>
      </c>
      <c r="C270" s="173"/>
      <c r="D270" t="s">
        <v>843</v>
      </c>
    </row>
    <row r="271" spans="1:4">
      <c r="A271" t="s">
        <v>1690</v>
      </c>
      <c r="B271" s="159" t="s">
        <v>1691</v>
      </c>
      <c r="C271" s="162"/>
      <c r="D271" t="s">
        <v>845</v>
      </c>
    </row>
    <row r="272" spans="1:4">
      <c r="A272" t="s">
        <v>1668</v>
      </c>
      <c r="B272" s="18" t="s">
        <v>1669</v>
      </c>
      <c r="C272" s="167"/>
      <c r="D272" t="s">
        <v>847</v>
      </c>
    </row>
    <row r="273" spans="1:4">
      <c r="A273" t="s">
        <v>1700</v>
      </c>
      <c r="B273" s="159" t="s">
        <v>1701</v>
      </c>
      <c r="C273" s="161"/>
      <c r="D273" t="s">
        <v>849</v>
      </c>
    </row>
    <row r="274" spans="1:4">
      <c r="A274" t="s">
        <v>1674</v>
      </c>
      <c r="B274" s="18" t="s">
        <v>1675</v>
      </c>
      <c r="C274" s="169"/>
      <c r="D274" t="s">
        <v>851</v>
      </c>
    </row>
    <row r="275" spans="1:4">
      <c r="A275" t="s">
        <v>1633</v>
      </c>
      <c r="B275" s="18" t="s">
        <v>1634</v>
      </c>
      <c r="C275" s="176"/>
      <c r="D275" t="s">
        <v>1797</v>
      </c>
    </row>
    <row r="277" spans="1:4">
      <c r="A277" s="40" t="s">
        <v>1798</v>
      </c>
      <c r="B277" s="157"/>
      <c r="C277" s="147"/>
      <c r="D277" s="147"/>
    </row>
    <row r="278" spans="1:4">
      <c r="A278" s="7" t="s">
        <v>1626</v>
      </c>
      <c r="B278" s="158" t="s">
        <v>1627</v>
      </c>
      <c r="C278" s="7" t="s">
        <v>1628</v>
      </c>
      <c r="D278" s="7" t="s">
        <v>1629</v>
      </c>
    </row>
    <row r="279" spans="1:4">
      <c r="A279" t="s">
        <v>1653</v>
      </c>
      <c r="B279" s="18" t="s">
        <v>1654</v>
      </c>
      <c r="C279" s="164"/>
      <c r="D279" t="s">
        <v>953</v>
      </c>
    </row>
    <row r="280" spans="1:4">
      <c r="A280" t="s">
        <v>1700</v>
      </c>
      <c r="B280" s="159" t="s">
        <v>1701</v>
      </c>
      <c r="C280" s="161"/>
      <c r="D280" t="s">
        <v>737</v>
      </c>
    </row>
    <row r="281" spans="1:4">
      <c r="A281" t="s">
        <v>1686</v>
      </c>
      <c r="B281" s="18" t="s">
        <v>1687</v>
      </c>
      <c r="C281" s="170"/>
      <c r="D281" t="s">
        <v>1794</v>
      </c>
    </row>
    <row r="282" spans="1:4">
      <c r="A282" t="s">
        <v>1657</v>
      </c>
      <c r="B282" s="159" t="s">
        <v>1658</v>
      </c>
      <c r="C282" s="163"/>
      <c r="D282" t="s">
        <v>753</v>
      </c>
    </row>
    <row r="283" spans="1:4">
      <c r="A283" t="s">
        <v>1666</v>
      </c>
      <c r="B283" s="18" t="s">
        <v>1667</v>
      </c>
      <c r="C283" s="175"/>
      <c r="D283" t="s">
        <v>1799</v>
      </c>
    </row>
    <row r="284" spans="1:4">
      <c r="A284" t="s">
        <v>1683</v>
      </c>
      <c r="B284" s="159" t="s">
        <v>1684</v>
      </c>
      <c r="C284" s="177"/>
      <c r="D284" t="s">
        <v>767</v>
      </c>
    </row>
    <row r="285" spans="1:4">
      <c r="A285" t="s">
        <v>1680</v>
      </c>
      <c r="B285" s="159" t="s">
        <v>1681</v>
      </c>
      <c r="C285" s="155"/>
      <c r="D285" t="s">
        <v>1682</v>
      </c>
    </row>
    <row r="286" spans="1:4">
      <c r="A286" t="s">
        <v>1668</v>
      </c>
      <c r="B286" s="18" t="s">
        <v>1669</v>
      </c>
      <c r="C286" s="167"/>
      <c r="D286" t="s">
        <v>1795</v>
      </c>
    </row>
    <row r="287" spans="1:4">
      <c r="A287" t="s">
        <v>1690</v>
      </c>
      <c r="B287" s="159" t="s">
        <v>1691</v>
      </c>
      <c r="C287" s="162"/>
      <c r="D287" t="s">
        <v>909</v>
      </c>
    </row>
    <row r="288" spans="1:4">
      <c r="A288" t="s">
        <v>1661</v>
      </c>
      <c r="B288" s="18" t="s">
        <v>1589</v>
      </c>
      <c r="C288" s="168"/>
      <c r="D288" t="s">
        <v>935</v>
      </c>
    </row>
    <row r="290" spans="1:4">
      <c r="A290" s="40" t="s">
        <v>1800</v>
      </c>
      <c r="B290" s="157"/>
      <c r="C290" s="147"/>
      <c r="D290" s="147"/>
    </row>
    <row r="291" spans="1:4">
      <c r="A291" s="7" t="s">
        <v>1626</v>
      </c>
      <c r="B291" s="158" t="s">
        <v>1627</v>
      </c>
      <c r="C291" s="7" t="s">
        <v>1628</v>
      </c>
      <c r="D291" s="7" t="s">
        <v>1629</v>
      </c>
    </row>
    <row r="292" spans="1:4">
      <c r="A292" t="s">
        <v>1653</v>
      </c>
      <c r="B292" s="18" t="s">
        <v>1654</v>
      </c>
      <c r="C292" s="164"/>
      <c r="D292" t="s">
        <v>755</v>
      </c>
    </row>
    <row r="293" spans="1:4">
      <c r="A293" t="s">
        <v>1678</v>
      </c>
      <c r="B293" s="18" t="s">
        <v>1679</v>
      </c>
      <c r="C293" s="174"/>
      <c r="D293" t="s">
        <v>769</v>
      </c>
    </row>
    <row r="294" spans="1:4">
      <c r="A294" t="s">
        <v>1657</v>
      </c>
      <c r="B294" s="159" t="s">
        <v>1658</v>
      </c>
      <c r="C294" s="163"/>
      <c r="D294" t="s">
        <v>753</v>
      </c>
    </row>
    <row r="295" spans="1:4">
      <c r="A295" t="s">
        <v>1661</v>
      </c>
      <c r="B295" s="18" t="s">
        <v>1589</v>
      </c>
      <c r="C295" s="168"/>
      <c r="D295" t="s">
        <v>1801</v>
      </c>
    </row>
    <row r="296" spans="1:4">
      <c r="A296" t="s">
        <v>1666</v>
      </c>
      <c r="B296" s="18" t="s">
        <v>1667</v>
      </c>
      <c r="C296" s="175"/>
      <c r="D296" t="s">
        <v>1802</v>
      </c>
    </row>
    <row r="297" spans="1:4">
      <c r="A297" t="s">
        <v>1670</v>
      </c>
      <c r="B297" s="160" t="s">
        <v>1671</v>
      </c>
      <c r="C297" s="156"/>
      <c r="D297" t="s">
        <v>745</v>
      </c>
    </row>
    <row r="298" spans="1:4">
      <c r="A298" t="s">
        <v>1674</v>
      </c>
      <c r="B298" s="18" t="s">
        <v>1675</v>
      </c>
      <c r="C298" s="169"/>
      <c r="D298" t="s">
        <v>937</v>
      </c>
    </row>
    <row r="299" spans="1:4">
      <c r="A299" t="s">
        <v>1690</v>
      </c>
      <c r="B299" s="159" t="s">
        <v>1691</v>
      </c>
      <c r="C299" s="162"/>
      <c r="D299" t="s">
        <v>909</v>
      </c>
    </row>
    <row r="300" spans="1:4">
      <c r="A300" t="s">
        <v>1696</v>
      </c>
      <c r="B300" s="18" t="s">
        <v>1697</v>
      </c>
      <c r="C300" s="171"/>
      <c r="D300" t="s">
        <v>761</v>
      </c>
    </row>
    <row r="301" spans="1:4">
      <c r="A301" t="s">
        <v>1700</v>
      </c>
      <c r="B301" s="159" t="s">
        <v>1701</v>
      </c>
      <c r="C301" s="161"/>
      <c r="D301" t="s">
        <v>737</v>
      </c>
    </row>
    <row r="302" spans="1:4">
      <c r="A302" t="s">
        <v>1685</v>
      </c>
      <c r="B302" s="159">
        <v>740000</v>
      </c>
      <c r="C302" s="178"/>
      <c r="D302" t="s">
        <v>765</v>
      </c>
    </row>
    <row r="303" spans="1:4">
      <c r="B303" s="159"/>
    </row>
    <row r="304" spans="1:4">
      <c r="A304" s="40" t="s">
        <v>1800</v>
      </c>
      <c r="B304" s="157"/>
      <c r="C304" s="147"/>
      <c r="D304" s="147"/>
    </row>
    <row r="305" spans="1:4">
      <c r="A305" s="7" t="s">
        <v>1626</v>
      </c>
      <c r="B305" s="158" t="s">
        <v>1627</v>
      </c>
      <c r="C305" s="7" t="s">
        <v>1628</v>
      </c>
      <c r="D305" s="7" t="s">
        <v>1629</v>
      </c>
    </row>
    <row r="306" spans="1:4">
      <c r="A306" t="s">
        <v>1653</v>
      </c>
      <c r="B306" s="18" t="s">
        <v>1654</v>
      </c>
      <c r="C306" s="164"/>
      <c r="D306" s="478" t="s">
        <v>953</v>
      </c>
    </row>
    <row r="307" spans="1:4">
      <c r="A307" t="s">
        <v>1633</v>
      </c>
      <c r="B307" s="18" t="s">
        <v>1634</v>
      </c>
      <c r="C307" s="176"/>
      <c r="D307" t="s">
        <v>1803</v>
      </c>
    </row>
    <row r="308" spans="1:4">
      <c r="A308" t="s">
        <v>1657</v>
      </c>
      <c r="B308" s="159" t="s">
        <v>1658</v>
      </c>
      <c r="C308" s="163"/>
      <c r="D308" t="s">
        <v>753</v>
      </c>
    </row>
    <row r="309" spans="1:4">
      <c r="A309" t="s">
        <v>1680</v>
      </c>
      <c r="B309" s="159" t="s">
        <v>1681</v>
      </c>
      <c r="C309" s="155"/>
      <c r="D309" t="s">
        <v>1804</v>
      </c>
    </row>
    <row r="310" spans="1:4">
      <c r="A310" t="s">
        <v>1690</v>
      </c>
      <c r="B310" s="159" t="s">
        <v>1691</v>
      </c>
      <c r="C310" s="162"/>
      <c r="D310" t="s">
        <v>909</v>
      </c>
    </row>
    <row r="311" spans="1:4">
      <c r="A311" t="s">
        <v>1696</v>
      </c>
      <c r="B311" s="18" t="s">
        <v>1697</v>
      </c>
      <c r="C311" s="171"/>
      <c r="D311" t="s">
        <v>761</v>
      </c>
    </row>
    <row r="312" spans="1:4">
      <c r="A312" t="s">
        <v>1700</v>
      </c>
      <c r="B312" s="159" t="s">
        <v>1701</v>
      </c>
      <c r="C312" s="161"/>
      <c r="D312" t="s">
        <v>737</v>
      </c>
    </row>
    <row r="313" spans="1:4">
      <c r="A313" t="s">
        <v>1685</v>
      </c>
      <c r="B313" s="159">
        <v>740000</v>
      </c>
      <c r="C313" s="178"/>
      <c r="D313" t="s">
        <v>765</v>
      </c>
    </row>
    <row r="314" spans="1:4">
      <c r="A314" t="s">
        <v>1686</v>
      </c>
      <c r="B314" s="18" t="s">
        <v>1687</v>
      </c>
      <c r="C314" s="170"/>
      <c r="D314" t="s">
        <v>1794</v>
      </c>
    </row>
    <row r="315" spans="1:4">
      <c r="A315" t="s">
        <v>1661</v>
      </c>
      <c r="B315" s="18" t="s">
        <v>1589</v>
      </c>
      <c r="C315" s="168"/>
      <c r="D315" t="s">
        <v>935</v>
      </c>
    </row>
    <row r="316" spans="1:4">
      <c r="B316"/>
    </row>
    <row r="317" spans="1:4">
      <c r="A317" s="40" t="s">
        <v>1805</v>
      </c>
      <c r="B317" s="157"/>
      <c r="C317" s="147"/>
      <c r="D317" s="147"/>
    </row>
    <row r="318" spans="1:4">
      <c r="A318" s="7" t="s">
        <v>1626</v>
      </c>
      <c r="B318" s="158" t="s">
        <v>1627</v>
      </c>
      <c r="C318" s="7" t="s">
        <v>1628</v>
      </c>
      <c r="D318" s="7" t="s">
        <v>1629</v>
      </c>
    </row>
    <row r="319" spans="1:4">
      <c r="A319" t="s">
        <v>1653</v>
      </c>
      <c r="B319" s="18" t="s">
        <v>1654</v>
      </c>
      <c r="C319" s="164"/>
      <c r="D319" t="s">
        <v>953</v>
      </c>
    </row>
    <row r="320" spans="1:4">
      <c r="A320" t="s">
        <v>1661</v>
      </c>
      <c r="B320" s="18" t="s">
        <v>1589</v>
      </c>
      <c r="C320" s="168"/>
      <c r="D320" t="s">
        <v>935</v>
      </c>
    </row>
    <row r="321" spans="1:4">
      <c r="A321" t="s">
        <v>1686</v>
      </c>
      <c r="B321" s="18" t="s">
        <v>1687</v>
      </c>
      <c r="C321" s="170"/>
      <c r="D321" t="s">
        <v>1794</v>
      </c>
    </row>
    <row r="322" spans="1:4">
      <c r="A322" t="s">
        <v>1678</v>
      </c>
      <c r="B322" s="18" t="s">
        <v>1679</v>
      </c>
      <c r="C322" s="174"/>
      <c r="D322" t="s">
        <v>769</v>
      </c>
    </row>
    <row r="323" spans="1:4">
      <c r="A323" t="s">
        <v>1633</v>
      </c>
      <c r="B323" s="18" t="s">
        <v>1634</v>
      </c>
      <c r="C323" s="176"/>
      <c r="D323" t="s">
        <v>1803</v>
      </c>
    </row>
    <row r="324" spans="1:4">
      <c r="A324" t="s">
        <v>1657</v>
      </c>
      <c r="B324" s="159" t="s">
        <v>1658</v>
      </c>
      <c r="C324" s="163"/>
      <c r="D324" t="s">
        <v>753</v>
      </c>
    </row>
    <row r="325" spans="1:4">
      <c r="A325" t="s">
        <v>1674</v>
      </c>
      <c r="B325" s="18" t="s">
        <v>1675</v>
      </c>
      <c r="C325" s="169"/>
      <c r="D325" t="s">
        <v>1806</v>
      </c>
    </row>
    <row r="326" spans="1:4">
      <c r="A326" t="s">
        <v>1700</v>
      </c>
      <c r="B326" s="159" t="s">
        <v>1701</v>
      </c>
      <c r="C326" s="161"/>
      <c r="D326" t="s">
        <v>1807</v>
      </c>
    </row>
    <row r="327" spans="1:4">
      <c r="A327" t="s">
        <v>1690</v>
      </c>
      <c r="B327" s="159" t="s">
        <v>1691</v>
      </c>
      <c r="C327" s="162"/>
      <c r="D327" t="s">
        <v>909</v>
      </c>
    </row>
    <row r="328" spans="1:4">
      <c r="A328" t="s">
        <v>1680</v>
      </c>
      <c r="B328" s="159" t="s">
        <v>1681</v>
      </c>
      <c r="C328" s="155"/>
      <c r="D328" t="s">
        <v>1804</v>
      </c>
    </row>
    <row r="329" spans="1:4">
      <c r="A329" t="s">
        <v>1685</v>
      </c>
      <c r="B329" s="159">
        <v>740000</v>
      </c>
      <c r="C329" s="178"/>
      <c r="D329" t="s">
        <v>765</v>
      </c>
    </row>
    <row r="331" spans="1:4">
      <c r="A331" s="40" t="s">
        <v>1808</v>
      </c>
      <c r="B331" s="157"/>
      <c r="C331" s="147"/>
      <c r="D331" s="147"/>
    </row>
    <row r="332" spans="1:4">
      <c r="A332" s="7" t="s">
        <v>1626</v>
      </c>
      <c r="B332" s="158" t="s">
        <v>1627</v>
      </c>
      <c r="C332" s="7" t="s">
        <v>1628</v>
      </c>
      <c r="D332" s="7" t="s">
        <v>1629</v>
      </c>
    </row>
    <row r="333" spans="1:4">
      <c r="A333" t="s">
        <v>1661</v>
      </c>
      <c r="B333" s="18" t="s">
        <v>1589</v>
      </c>
      <c r="C333" s="168"/>
      <c r="D333" t="s">
        <v>1809</v>
      </c>
    </row>
    <row r="334" spans="1:4">
      <c r="A334" t="s">
        <v>1810</v>
      </c>
      <c r="B334" s="18" t="s">
        <v>1811</v>
      </c>
      <c r="C334" s="147"/>
      <c r="D334" t="s">
        <v>1812</v>
      </c>
    </row>
    <row r="335" spans="1:4">
      <c r="A335" t="s">
        <v>1680</v>
      </c>
      <c r="B335" s="159" t="s">
        <v>1681</v>
      </c>
      <c r="C335" s="155"/>
      <c r="D335" t="s">
        <v>1813</v>
      </c>
    </row>
    <row r="336" spans="1:4">
      <c r="A336" t="s">
        <v>1683</v>
      </c>
      <c r="B336" s="159" t="s">
        <v>1684</v>
      </c>
      <c r="C336" s="177"/>
      <c r="D336" t="s">
        <v>1814</v>
      </c>
    </row>
    <row r="337" spans="1:4">
      <c r="A337" t="s">
        <v>1815</v>
      </c>
      <c r="B337" s="159">
        <v>808080</v>
      </c>
      <c r="C337" s="270"/>
      <c r="D337" t="s">
        <v>1816</v>
      </c>
    </row>
    <row r="338" spans="1:4">
      <c r="A338" t="s">
        <v>1657</v>
      </c>
      <c r="B338" s="159" t="s">
        <v>1658</v>
      </c>
      <c r="C338" s="163"/>
      <c r="D338" t="s">
        <v>1817</v>
      </c>
    </row>
    <row r="339" spans="1:4">
      <c r="A339" t="s">
        <v>1668</v>
      </c>
      <c r="B339" s="18" t="s">
        <v>1669</v>
      </c>
      <c r="C339" s="167"/>
      <c r="D339" t="s">
        <v>1818</v>
      </c>
    </row>
  </sheetData>
  <phoneticPr fontId="11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
  <sheetViews>
    <sheetView workbookViewId="0">
      <selection activeCell="C14" sqref="C14"/>
    </sheetView>
  </sheetViews>
  <sheetFormatPr defaultColWidth="8.81640625" defaultRowHeight="14.5"/>
  <cols>
    <col min="1" max="1" width="31.453125" customWidth="1"/>
    <col min="2" max="2" width="28.1796875" customWidth="1"/>
    <col min="3" max="3" width="85.453125" customWidth="1"/>
  </cols>
  <sheetData>
    <row r="1" spans="1:3">
      <c r="A1" s="40" t="s">
        <v>1819</v>
      </c>
      <c r="B1" s="40" t="s">
        <v>1820</v>
      </c>
    </row>
    <row r="2" spans="1:3" ht="145">
      <c r="A2" t="s">
        <v>1821</v>
      </c>
      <c r="B2" t="s">
        <v>1822</v>
      </c>
      <c r="C2" s="151" t="s">
        <v>1823</v>
      </c>
    </row>
  </sheetData>
  <phoneticPr fontId="119" type="noConversion"/>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G2"/>
  <sheetViews>
    <sheetView workbookViewId="0">
      <selection activeCell="B23" sqref="B23"/>
    </sheetView>
  </sheetViews>
  <sheetFormatPr defaultColWidth="11.453125" defaultRowHeight="14.5"/>
  <cols>
    <col min="1" max="1" width="11.1796875" customWidth="1"/>
    <col min="2" max="2" width="25.1796875" customWidth="1"/>
    <col min="3" max="3" width="10.1796875" style="253" customWidth="1"/>
    <col min="4" max="33" width="10.1796875" customWidth="1"/>
  </cols>
  <sheetData>
    <row r="1" spans="1:33">
      <c r="A1" s="249" t="s">
        <v>1089</v>
      </c>
      <c r="B1" s="250" t="s">
        <v>1824</v>
      </c>
      <c r="C1" s="252" t="s">
        <v>1628</v>
      </c>
      <c r="D1" s="250">
        <v>2021</v>
      </c>
      <c r="E1" s="250">
        <v>2022</v>
      </c>
      <c r="F1" s="250">
        <v>2023</v>
      </c>
      <c r="G1" s="250">
        <v>2024</v>
      </c>
      <c r="H1" s="250">
        <v>2025</v>
      </c>
      <c r="I1" s="250">
        <v>2026</v>
      </c>
      <c r="J1" s="250">
        <v>2027</v>
      </c>
      <c r="K1" s="250">
        <v>2028</v>
      </c>
      <c r="L1" s="250">
        <v>2029</v>
      </c>
      <c r="M1" s="250">
        <v>2030</v>
      </c>
      <c r="N1" s="250">
        <v>2031</v>
      </c>
      <c r="O1" s="250">
        <v>2032</v>
      </c>
      <c r="P1" s="250">
        <v>2033</v>
      </c>
      <c r="Q1" s="250">
        <v>2034</v>
      </c>
      <c r="R1" s="250">
        <v>2035</v>
      </c>
      <c r="S1" s="250">
        <v>2036</v>
      </c>
      <c r="T1" s="250">
        <v>2037</v>
      </c>
      <c r="U1" s="250">
        <v>2038</v>
      </c>
      <c r="V1" s="250">
        <v>2039</v>
      </c>
      <c r="W1" s="250">
        <v>2040</v>
      </c>
      <c r="X1" s="250">
        <v>2041</v>
      </c>
      <c r="Y1" s="250">
        <v>2042</v>
      </c>
      <c r="Z1" s="250">
        <v>2043</v>
      </c>
      <c r="AA1" s="250">
        <v>2044</v>
      </c>
      <c r="AB1" s="250">
        <v>2045</v>
      </c>
      <c r="AC1" s="250">
        <v>2046</v>
      </c>
      <c r="AD1" s="250">
        <v>2047</v>
      </c>
      <c r="AE1" s="250">
        <v>2048</v>
      </c>
      <c r="AF1" s="250">
        <v>2049</v>
      </c>
      <c r="AG1" s="250">
        <v>2050</v>
      </c>
    </row>
    <row r="2" spans="1:33">
      <c r="A2" s="1"/>
    </row>
  </sheetData>
  <phoneticPr fontId="119" type="noConversion"/>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17" sqref="F17"/>
    </sheetView>
  </sheetViews>
  <sheetFormatPr defaultColWidth="11.453125" defaultRowHeight="14.5"/>
  <cols>
    <col min="1" max="1" width="15.81640625" customWidth="1"/>
    <col min="2" max="2" width="39" customWidth="1"/>
    <col min="3" max="3" width="13.1796875" customWidth="1"/>
    <col min="4" max="4" width="17.1796875" customWidth="1"/>
    <col min="5" max="5" width="16.1796875" customWidth="1"/>
    <col min="6" max="6" width="39.1796875" customWidth="1"/>
  </cols>
  <sheetData>
    <row r="1" spans="1:6">
      <c r="A1" s="249" t="s">
        <v>1089</v>
      </c>
      <c r="B1" s="250" t="s">
        <v>1825</v>
      </c>
      <c r="C1" s="250" t="s">
        <v>1826</v>
      </c>
      <c r="D1" s="250" t="s">
        <v>1827</v>
      </c>
      <c r="E1" s="250" t="s">
        <v>1828</v>
      </c>
      <c r="F1" s="251" t="s">
        <v>1829</v>
      </c>
    </row>
    <row r="2" spans="1:6" ht="29">
      <c r="A2" s="273" t="s">
        <v>1095</v>
      </c>
      <c r="B2" s="273" t="s">
        <v>1830</v>
      </c>
      <c r="C2" s="273">
        <v>2035</v>
      </c>
      <c r="D2" s="273">
        <v>323.5</v>
      </c>
      <c r="E2" s="273">
        <v>378.7</v>
      </c>
      <c r="F2" s="274" t="s">
        <v>3880</v>
      </c>
    </row>
    <row r="3" spans="1:6">
      <c r="A3" s="1"/>
      <c r="B3" s="1"/>
      <c r="C3" s="1"/>
      <c r="D3" s="4"/>
      <c r="E3" s="4"/>
    </row>
  </sheetData>
  <phoneticPr fontId="11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election activeCell="Q25" sqref="Q25"/>
    </sheetView>
  </sheetViews>
  <sheetFormatPr defaultRowHeight="14.5"/>
  <cols>
    <col min="17" max="17" width="12" bestFit="1" customWidth="1"/>
  </cols>
  <sheetData>
    <row r="1" spans="1:35">
      <c r="A1" t="s">
        <v>1831</v>
      </c>
    </row>
    <row r="2" spans="1:35">
      <c r="A2" t="s">
        <v>1832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1833</v>
      </c>
    </row>
    <row r="3" spans="1:35">
      <c r="A3" t="s">
        <v>1135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c r="A4" t="s">
        <v>1834</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c r="A5" t="s">
        <v>1835</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c r="A6" t="s">
        <v>1836</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c r="A7" t="s">
        <v>1837</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c r="A8" t="s">
        <v>1838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c r="A9" t="s">
        <v>1839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c r="A10" t="s">
        <v>1840</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c r="A11" t="s">
        <v>1841</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c r="A12" t="s">
        <v>1842</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c r="A13" t="s">
        <v>1843</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c r="A14" t="s">
        <v>1844</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c r="A15" t="s">
        <v>1845</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c r="A16" t="s">
        <v>1846</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c r="A17" t="s">
        <v>1847</v>
      </c>
    </row>
    <row r="18" spans="1:17">
      <c r="A18" t="s">
        <v>1848</v>
      </c>
    </row>
    <row r="19" spans="1:17">
      <c r="A19" t="s">
        <v>1849</v>
      </c>
    </row>
    <row r="20" spans="1:17">
      <c r="A20" t="s">
        <v>1850</v>
      </c>
    </row>
    <row r="21" spans="1:17">
      <c r="A21" t="s">
        <v>1851</v>
      </c>
    </row>
    <row r="24" spans="1:17">
      <c r="Q24">
        <f>1-4227/Q16</f>
        <v>0.35827172114348171</v>
      </c>
    </row>
  </sheetData>
  <phoneticPr fontId="11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1640625" defaultRowHeight="14.5"/>
  <cols>
    <col min="1" max="1" width="49.453125" style="1" customWidth="1"/>
    <col min="2" max="2" width="12.81640625" style="1" bestFit="1" customWidth="1"/>
    <col min="3" max="3" width="12.81640625" style="1" customWidth="1"/>
    <col min="4" max="4" width="13.453125" style="1" customWidth="1"/>
    <col min="5" max="5" width="20.453125" style="1" customWidth="1"/>
    <col min="7" max="7" width="14" customWidth="1"/>
    <col min="10" max="10" width="9.453125" bestFit="1" customWidth="1"/>
    <col min="14" max="15" width="12.1796875" bestFit="1" customWidth="1"/>
    <col min="16" max="16" width="12.453125" bestFit="1" customWidth="1"/>
  </cols>
  <sheetData>
    <row r="1" spans="1:8" s="1" customFormat="1">
      <c r="A1" s="3"/>
      <c r="B1" s="188"/>
      <c r="C1" s="188"/>
      <c r="D1" s="188"/>
      <c r="E1" s="3"/>
    </row>
    <row r="2" spans="1:8" ht="15.5">
      <c r="A2" s="417" t="s">
        <v>1852</v>
      </c>
      <c r="B2" s="417"/>
      <c r="C2" s="200"/>
      <c r="D2" s="200"/>
      <c r="E2" s="200"/>
      <c r="F2" s="200"/>
      <c r="G2" s="200"/>
      <c r="H2" s="45" t="s">
        <v>1853</v>
      </c>
    </row>
    <row r="3" spans="1:8" ht="15.5">
      <c r="A3" s="200" t="s">
        <v>1854</v>
      </c>
      <c r="B3" s="200"/>
      <c r="C3" s="200"/>
      <c r="D3" s="200"/>
      <c r="E3" s="200"/>
      <c r="F3" s="200"/>
      <c r="G3" s="200"/>
      <c r="H3" s="45" t="s">
        <v>1855</v>
      </c>
    </row>
    <row r="4" spans="1:8">
      <c r="A4" s="201"/>
      <c r="B4" s="201"/>
      <c r="C4" s="201"/>
      <c r="D4" s="201"/>
      <c r="E4" s="201"/>
      <c r="F4" s="201"/>
      <c r="G4" s="45"/>
      <c r="H4" s="45" t="s">
        <v>1856</v>
      </c>
    </row>
    <row r="5" spans="1:8">
      <c r="A5" s="201"/>
      <c r="B5" s="201"/>
      <c r="C5" s="201"/>
      <c r="D5" s="201"/>
      <c r="E5" s="201"/>
      <c r="F5" s="201"/>
      <c r="G5" s="201"/>
      <c r="H5" s="201"/>
    </row>
    <row r="6" spans="1:8">
      <c r="A6" s="418" t="s">
        <v>1857</v>
      </c>
      <c r="B6" s="408" t="s">
        <v>1858</v>
      </c>
      <c r="C6" s="408" t="s">
        <v>1859</v>
      </c>
      <c r="D6" s="408" t="s">
        <v>1860</v>
      </c>
      <c r="E6" s="408" t="s">
        <v>1861</v>
      </c>
      <c r="F6" s="408" t="s">
        <v>671</v>
      </c>
      <c r="G6" s="408" t="s">
        <v>1862</v>
      </c>
      <c r="H6" s="408" t="s">
        <v>1863</v>
      </c>
    </row>
    <row r="7" spans="1:8" ht="15" thickBot="1">
      <c r="A7" s="419"/>
      <c r="B7" s="420" t="s">
        <v>1864</v>
      </c>
      <c r="C7" s="421"/>
      <c r="D7" s="421"/>
      <c r="E7" s="421"/>
      <c r="F7" s="421"/>
      <c r="G7" s="421"/>
      <c r="H7" s="422"/>
    </row>
    <row r="8" spans="1:8" ht="15" thickTop="1">
      <c r="A8" s="226" t="s">
        <v>1865</v>
      </c>
      <c r="B8" s="277">
        <v>5935361.2048846316</v>
      </c>
      <c r="C8" s="277">
        <v>12331.35516763239</v>
      </c>
      <c r="D8" s="277">
        <v>255.41813011993699</v>
      </c>
      <c r="E8" s="277">
        <v>16601.736021301014</v>
      </c>
      <c r="F8" s="277">
        <v>64984.511311122282</v>
      </c>
      <c r="G8" s="277">
        <v>7345.4310275876951</v>
      </c>
      <c r="H8" s="277">
        <v>12364.091048770906</v>
      </c>
    </row>
    <row r="9" spans="1:8">
      <c r="A9" s="227" t="s">
        <v>1866</v>
      </c>
      <c r="B9" s="277">
        <v>5894246.3300794624</v>
      </c>
      <c r="C9" s="277">
        <v>474.07141405218891</v>
      </c>
      <c r="D9" s="277">
        <v>255.32625983564566</v>
      </c>
      <c r="E9" s="277">
        <v>16392.841699559172</v>
      </c>
      <c r="F9" s="277">
        <v>64879.039506516223</v>
      </c>
      <c r="G9" s="277">
        <v>6989.45692056402</v>
      </c>
      <c r="H9" s="277">
        <v>12298.979757295287</v>
      </c>
    </row>
    <row r="10" spans="1:8">
      <c r="A10" s="278" t="s">
        <v>1867</v>
      </c>
      <c r="B10" s="277">
        <v>2540094.5307982946</v>
      </c>
      <c r="C10" s="277">
        <v>37.656050059714502</v>
      </c>
      <c r="D10" s="277">
        <v>101.32241952488565</v>
      </c>
      <c r="E10" s="277">
        <v>3546.3367720364731</v>
      </c>
      <c r="F10" s="277">
        <v>794.66570664443441</v>
      </c>
      <c r="G10" s="277">
        <v>197.74109991391563</v>
      </c>
      <c r="H10" s="277">
        <v>9554.1507363760447</v>
      </c>
    </row>
    <row r="11" spans="1:8">
      <c r="A11" s="279" t="s">
        <v>1868</v>
      </c>
      <c r="B11" s="277">
        <v>2400057.4856406469</v>
      </c>
      <c r="C11" s="277">
        <v>34.823479419570468</v>
      </c>
      <c r="D11" s="277">
        <v>100.86538569159121</v>
      </c>
      <c r="E11" s="280">
        <v>3434.4290996747714</v>
      </c>
      <c r="F11" s="280">
        <v>581.83867235005948</v>
      </c>
      <c r="G11" s="280">
        <v>43.701395420034459</v>
      </c>
      <c r="H11" s="280">
        <v>9439.0432746602182</v>
      </c>
    </row>
    <row r="12" spans="1:8">
      <c r="A12" s="279" t="s">
        <v>1869</v>
      </c>
      <c r="B12" s="277">
        <v>94253.062008181601</v>
      </c>
      <c r="C12" s="277">
        <v>1.46027512323081</v>
      </c>
      <c r="D12" s="277">
        <v>0.26593010197444999</v>
      </c>
      <c r="E12" s="280">
        <v>111.9076723617019</v>
      </c>
      <c r="F12" s="280">
        <v>212.82703429437495</v>
      </c>
      <c r="G12" s="280">
        <v>154.03970449388117</v>
      </c>
      <c r="H12" s="280">
        <v>115.10746171582606</v>
      </c>
    </row>
    <row r="13" spans="1:8">
      <c r="A13" s="279" t="s">
        <v>1870</v>
      </c>
      <c r="B13" s="277">
        <v>45783.983149465937</v>
      </c>
      <c r="C13" s="277">
        <v>1.37229551691322</v>
      </c>
      <c r="D13" s="277">
        <v>0.19110373131999001</v>
      </c>
      <c r="E13" s="280" t="s">
        <v>1871</v>
      </c>
      <c r="F13" s="280" t="s">
        <v>1871</v>
      </c>
      <c r="G13" s="280" t="s">
        <v>1871</v>
      </c>
      <c r="H13" s="280" t="s">
        <v>1871</v>
      </c>
    </row>
    <row r="14" spans="1:8">
      <c r="A14" s="228" t="s">
        <v>1872</v>
      </c>
      <c r="B14" s="277">
        <v>711227.52746031829</v>
      </c>
      <c r="C14" s="277">
        <v>66.667583289309391</v>
      </c>
      <c r="D14" s="277">
        <v>9.3662220369597406</v>
      </c>
      <c r="E14" s="277">
        <v>1515.3616266750041</v>
      </c>
      <c r="F14" s="277">
        <v>1044.8381666781022</v>
      </c>
      <c r="G14" s="277">
        <v>120.23413844415886</v>
      </c>
      <c r="H14" s="277">
        <v>1574.0871153371656</v>
      </c>
    </row>
    <row r="15" spans="1:8">
      <c r="A15" s="279" t="s">
        <v>1873</v>
      </c>
      <c r="B15" s="277">
        <v>14978.572362155866</v>
      </c>
      <c r="C15" s="277">
        <v>0.23835740177008</v>
      </c>
      <c r="D15" s="277">
        <v>5.0815371746130003E-2</v>
      </c>
      <c r="E15" s="280" t="s">
        <v>1871</v>
      </c>
      <c r="F15" s="280" t="s">
        <v>1871</v>
      </c>
      <c r="G15" s="280" t="s">
        <v>1871</v>
      </c>
      <c r="H15" s="280" t="s">
        <v>1871</v>
      </c>
    </row>
    <row r="16" spans="1:8">
      <c r="A16" s="279" t="s">
        <v>1874</v>
      </c>
      <c r="B16" s="277">
        <v>5057.2748720254449</v>
      </c>
      <c r="C16" s="277">
        <v>0.25516926930848</v>
      </c>
      <c r="D16" s="277">
        <v>3.8004328346280002E-2</v>
      </c>
      <c r="E16" s="280" t="s">
        <v>1871</v>
      </c>
      <c r="F16" s="280" t="s">
        <v>1871</v>
      </c>
      <c r="G16" s="280" t="s">
        <v>1871</v>
      </c>
      <c r="H16" s="280" t="s">
        <v>1871</v>
      </c>
    </row>
    <row r="17" spans="1:8">
      <c r="A17" s="279" t="s">
        <v>1875</v>
      </c>
      <c r="B17" s="277">
        <v>67269.957813983725</v>
      </c>
      <c r="C17" s="277">
        <v>1.85662734289529</v>
      </c>
      <c r="D17" s="277">
        <v>0.29458061428601001</v>
      </c>
      <c r="E17" s="280" t="s">
        <v>1871</v>
      </c>
      <c r="F17" s="280" t="s">
        <v>1871</v>
      </c>
      <c r="G17" s="280" t="s">
        <v>1871</v>
      </c>
      <c r="H17" s="280" t="s">
        <v>1871</v>
      </c>
    </row>
    <row r="18" spans="1:8">
      <c r="A18" s="279" t="s">
        <v>1876</v>
      </c>
      <c r="B18" s="277">
        <v>45070.579654334128</v>
      </c>
      <c r="C18" s="277">
        <v>3.0283235843053902</v>
      </c>
      <c r="D18" s="277">
        <v>0.52839203850651995</v>
      </c>
      <c r="E18" s="280" t="s">
        <v>1871</v>
      </c>
      <c r="F18" s="280" t="s">
        <v>1871</v>
      </c>
      <c r="G18" s="280" t="s">
        <v>1871</v>
      </c>
      <c r="H18" s="280" t="s">
        <v>1871</v>
      </c>
    </row>
    <row r="19" spans="1:8">
      <c r="A19" s="279" t="s">
        <v>1877</v>
      </c>
      <c r="B19" s="277">
        <v>46357.764227420019</v>
      </c>
      <c r="C19" s="277">
        <v>3.41919088614388</v>
      </c>
      <c r="D19" s="277">
        <v>0.52415757023381004</v>
      </c>
      <c r="E19" s="280" t="s">
        <v>1871</v>
      </c>
      <c r="F19" s="280" t="s">
        <v>1871</v>
      </c>
      <c r="G19" s="280" t="s">
        <v>1871</v>
      </c>
      <c r="H19" s="280" t="s">
        <v>1871</v>
      </c>
    </row>
    <row r="20" spans="1:8">
      <c r="A20" s="279" t="s">
        <v>1878</v>
      </c>
      <c r="B20" s="277">
        <v>36302.033778109631</v>
      </c>
      <c r="C20" s="277">
        <v>2.4295382607283198</v>
      </c>
      <c r="D20" s="277">
        <v>0.36471649490099001</v>
      </c>
      <c r="E20" s="280" t="s">
        <v>1871</v>
      </c>
      <c r="F20" s="280" t="s">
        <v>1871</v>
      </c>
      <c r="G20" s="280" t="s">
        <v>1871</v>
      </c>
      <c r="H20" s="280" t="s">
        <v>1871</v>
      </c>
    </row>
    <row r="21" spans="1:8">
      <c r="A21" s="281" t="s">
        <v>1879</v>
      </c>
      <c r="B21" s="277">
        <v>496191.34475228947</v>
      </c>
      <c r="C21" s="277">
        <v>55.440376544157949</v>
      </c>
      <c r="D21" s="277">
        <v>7.5655556189400004</v>
      </c>
      <c r="E21" s="280">
        <v>1515.3616266750041</v>
      </c>
      <c r="F21" s="280">
        <v>1044.8381666781022</v>
      </c>
      <c r="G21" s="280">
        <v>120.23413844415886</v>
      </c>
      <c r="H21" s="280">
        <v>1574.0871153371656</v>
      </c>
    </row>
    <row r="22" spans="1:8">
      <c r="A22" s="228" t="s">
        <v>1880</v>
      </c>
      <c r="B22" s="277">
        <v>1830505.6056332772</v>
      </c>
      <c r="C22" s="277">
        <v>160.28001983992968</v>
      </c>
      <c r="D22" s="277">
        <v>137.97722792661688</v>
      </c>
      <c r="E22" s="277">
        <v>10294.630529494003</v>
      </c>
      <c r="F22" s="277">
        <v>58614.797849139453</v>
      </c>
      <c r="G22" s="277">
        <v>5723.5980346497408</v>
      </c>
      <c r="H22" s="277">
        <v>618.63077203361581</v>
      </c>
    </row>
    <row r="23" spans="1:8">
      <c r="A23" s="279" t="s">
        <v>1881</v>
      </c>
      <c r="B23" s="277">
        <v>170713.69036083069</v>
      </c>
      <c r="C23" s="277">
        <v>2.0771880881664</v>
      </c>
      <c r="D23" s="277">
        <v>5.2617344805668296</v>
      </c>
      <c r="E23" s="280">
        <v>40.811932568812999</v>
      </c>
      <c r="F23" s="280">
        <v>207.24271059858924</v>
      </c>
      <c r="G23" s="280">
        <v>20.972782413204179</v>
      </c>
      <c r="H23" s="280">
        <v>7.9863698191035404</v>
      </c>
    </row>
    <row r="24" spans="1:8">
      <c r="A24" s="279" t="s">
        <v>1882</v>
      </c>
      <c r="B24" s="277">
        <v>1543321.2347240872</v>
      </c>
      <c r="C24" s="277">
        <v>95.722338182973743</v>
      </c>
      <c r="D24" s="277">
        <v>108.02744179292077</v>
      </c>
      <c r="E24" s="280">
        <v>7564.0039070770663</v>
      </c>
      <c r="F24" s="280">
        <v>38851.488066997837</v>
      </c>
      <c r="G24" s="280">
        <v>3123.5335919534832</v>
      </c>
      <c r="H24" s="280">
        <v>155.69594484037685</v>
      </c>
    </row>
    <row r="25" spans="1:8">
      <c r="A25" s="279" t="s">
        <v>1883</v>
      </c>
      <c r="B25" s="277">
        <v>46055.912865416671</v>
      </c>
      <c r="C25" s="277">
        <v>3.5201759225</v>
      </c>
      <c r="D25" s="277">
        <v>1.1264562951999999</v>
      </c>
      <c r="E25" s="280">
        <v>504.06504986911966</v>
      </c>
      <c r="F25" s="280">
        <v>79.731529299018959</v>
      </c>
      <c r="G25" s="280">
        <v>38.628071801561717</v>
      </c>
      <c r="H25" s="280">
        <v>59.549191471448658</v>
      </c>
    </row>
    <row r="26" spans="1:8">
      <c r="A26" s="279" t="s">
        <v>1884</v>
      </c>
      <c r="B26" s="277">
        <v>38024.136018348065</v>
      </c>
      <c r="C26" s="277">
        <v>16.174692701572852</v>
      </c>
      <c r="D26" s="277">
        <v>0.73291389331867995</v>
      </c>
      <c r="E26" s="280">
        <v>564.78322714808633</v>
      </c>
      <c r="F26" s="280">
        <v>1625.6330147817607</v>
      </c>
      <c r="G26" s="280">
        <v>797.79002364334588</v>
      </c>
      <c r="H26" s="280">
        <v>168.62503652225149</v>
      </c>
    </row>
    <row r="27" spans="1:8" ht="15" thickBot="1">
      <c r="A27" s="279" t="s">
        <v>1885</v>
      </c>
      <c r="B27" s="277">
        <v>32390.631664594664</v>
      </c>
      <c r="C27" s="277">
        <v>42.78562494471668</v>
      </c>
      <c r="D27" s="277">
        <v>22.8286814646106</v>
      </c>
      <c r="E27" s="280">
        <v>1620.9664128309175</v>
      </c>
      <c r="F27" s="280">
        <v>17850.702527462247</v>
      </c>
      <c r="G27" s="280">
        <v>1742.6735648381459</v>
      </c>
      <c r="H27" s="280">
        <v>226.77422938043526</v>
      </c>
    </row>
    <row r="28" spans="1:8" ht="15" thickTop="1">
      <c r="A28" s="229" t="s">
        <v>1886</v>
      </c>
      <c r="B28" s="277">
        <v>586285.4434706961</v>
      </c>
      <c r="C28" s="277">
        <v>205.34813377159594</v>
      </c>
      <c r="D28" s="277">
        <v>4.1002059296026401</v>
      </c>
      <c r="E28" s="277">
        <v>908.26373148672474</v>
      </c>
      <c r="F28" s="277">
        <v>3021.6454373622296</v>
      </c>
      <c r="G28" s="277">
        <v>706.60096524296171</v>
      </c>
      <c r="H28" s="277">
        <v>527.57585355553215</v>
      </c>
    </row>
    <row r="29" spans="1:8">
      <c r="A29" s="279" t="s">
        <v>1887</v>
      </c>
      <c r="B29" s="277">
        <v>227130.02298152124</v>
      </c>
      <c r="C29" s="277">
        <v>43.127051806573057</v>
      </c>
      <c r="D29" s="277">
        <v>1.1609958550767701</v>
      </c>
      <c r="E29" s="280">
        <v>490.17465541376572</v>
      </c>
      <c r="F29" s="280">
        <v>165.62633435353089</v>
      </c>
      <c r="G29" s="280">
        <v>188.2774974794886</v>
      </c>
      <c r="H29" s="280">
        <v>369.97578072655716</v>
      </c>
    </row>
    <row r="30" spans="1:8">
      <c r="A30" s="279" t="s">
        <v>1888</v>
      </c>
      <c r="B30" s="277">
        <v>358897.51072027022</v>
      </c>
      <c r="C30" s="277">
        <v>162.20807697148538</v>
      </c>
      <c r="D30" s="277">
        <v>2.9373316220328798</v>
      </c>
      <c r="E30" s="280">
        <v>418.08907607295907</v>
      </c>
      <c r="F30" s="280">
        <v>2856.0191030086989</v>
      </c>
      <c r="G30" s="280">
        <v>518.3234677634731</v>
      </c>
      <c r="H30" s="280">
        <v>157.60007282897502</v>
      </c>
    </row>
    <row r="31" spans="1:8">
      <c r="A31" s="279" t="s">
        <v>1889</v>
      </c>
      <c r="B31" s="277">
        <v>257.90976890459297</v>
      </c>
      <c r="C31" s="277">
        <v>1.300499353749E-2</v>
      </c>
      <c r="D31" s="277">
        <v>1.87845249299E-3</v>
      </c>
      <c r="E31" s="280" t="s">
        <v>1871</v>
      </c>
      <c r="F31" s="280" t="s">
        <v>1871</v>
      </c>
      <c r="G31" s="280" t="s">
        <v>1871</v>
      </c>
      <c r="H31" s="280" t="s">
        <v>1871</v>
      </c>
    </row>
    <row r="32" spans="1:8">
      <c r="A32" s="228" t="s">
        <v>1890</v>
      </c>
      <c r="B32" s="277">
        <v>226133.22271687587</v>
      </c>
      <c r="C32" s="277">
        <v>4.1196270916394298</v>
      </c>
      <c r="D32" s="277">
        <v>2.5601844175807398</v>
      </c>
      <c r="E32" s="277">
        <v>128.24903986696705</v>
      </c>
      <c r="F32" s="277">
        <v>1403.092346692003</v>
      </c>
      <c r="G32" s="277">
        <v>241.28268231324299</v>
      </c>
      <c r="H32" s="277">
        <v>24.535279992929539</v>
      </c>
    </row>
    <row r="33" spans="1:8">
      <c r="A33" s="279" t="s">
        <v>1891</v>
      </c>
      <c r="B33" s="277">
        <v>198086.65897924625</v>
      </c>
      <c r="C33" s="277">
        <v>3.6313603130694299</v>
      </c>
      <c r="D33" s="277">
        <v>1.7785747835824199</v>
      </c>
      <c r="E33" s="280">
        <v>128.24903986696705</v>
      </c>
      <c r="F33" s="280">
        <v>1403.092346692003</v>
      </c>
      <c r="G33" s="280">
        <v>241.28268231324299</v>
      </c>
      <c r="H33" s="280">
        <v>24.535279992929539</v>
      </c>
    </row>
    <row r="34" spans="1:8">
      <c r="A34" s="279" t="s">
        <v>1892</v>
      </c>
      <c r="B34" s="277">
        <v>28046.5637376296</v>
      </c>
      <c r="C34" s="277">
        <v>0.48826677857</v>
      </c>
      <c r="D34" s="277">
        <v>0.78160963399831995</v>
      </c>
      <c r="E34" s="280" t="s">
        <v>1893</v>
      </c>
      <c r="F34" s="280" t="s">
        <v>1893</v>
      </c>
      <c r="G34" s="280" t="s">
        <v>1893</v>
      </c>
      <c r="H34" s="280" t="s">
        <v>1893</v>
      </c>
    </row>
    <row r="35" spans="1:8">
      <c r="A35" s="282" t="s">
        <v>1894</v>
      </c>
      <c r="B35" s="277">
        <v>41114.874805169908</v>
      </c>
      <c r="C35" s="277">
        <v>11857.283753580201</v>
      </c>
      <c r="D35" s="277">
        <v>9.1870284291349996E-2</v>
      </c>
      <c r="E35" s="277">
        <v>208.89432174184356</v>
      </c>
      <c r="F35" s="277">
        <v>105.47180460606191</v>
      </c>
      <c r="G35" s="277">
        <v>355.97410702367489</v>
      </c>
      <c r="H35" s="277">
        <v>65.111291475618813</v>
      </c>
    </row>
    <row r="36" spans="1:8">
      <c r="A36" s="228" t="s">
        <v>1895</v>
      </c>
      <c r="B36" s="277">
        <v>4169.7141237857086</v>
      </c>
      <c r="C36" s="277">
        <v>2828.7193306107342</v>
      </c>
      <c r="D36" s="277" t="s">
        <v>1893</v>
      </c>
      <c r="E36" s="277" t="s">
        <v>1893</v>
      </c>
      <c r="F36" s="277" t="s">
        <v>1893</v>
      </c>
      <c r="G36" s="277" t="s">
        <v>1893</v>
      </c>
      <c r="H36" s="277" t="s">
        <v>1893</v>
      </c>
    </row>
    <row r="37" spans="1:8">
      <c r="A37" s="279" t="s">
        <v>1896</v>
      </c>
      <c r="B37" s="277">
        <v>4169.7141237857086</v>
      </c>
      <c r="C37" s="277">
        <v>2828.7193306107342</v>
      </c>
      <c r="D37" s="280" t="s">
        <v>1893</v>
      </c>
      <c r="E37" s="280" t="s">
        <v>1893</v>
      </c>
      <c r="F37" s="280" t="s">
        <v>1893</v>
      </c>
      <c r="G37" s="280" t="s">
        <v>1893</v>
      </c>
      <c r="H37" s="283" t="s">
        <v>1897</v>
      </c>
    </row>
    <row r="38" spans="1:8">
      <c r="A38" s="279" t="s">
        <v>1898</v>
      </c>
      <c r="B38" s="277" t="s">
        <v>1871</v>
      </c>
      <c r="C38" s="277" t="s">
        <v>1871</v>
      </c>
      <c r="D38" s="280" t="s">
        <v>1893</v>
      </c>
      <c r="E38" s="280" t="s">
        <v>1893</v>
      </c>
      <c r="F38" s="280" t="s">
        <v>1893</v>
      </c>
      <c r="G38" s="280" t="s">
        <v>1893</v>
      </c>
      <c r="H38" s="280" t="s">
        <v>1893</v>
      </c>
    </row>
    <row r="39" spans="1:8">
      <c r="A39" s="279" t="s">
        <v>1899</v>
      </c>
      <c r="B39" s="277" t="s">
        <v>1900</v>
      </c>
      <c r="C39" s="277" t="s">
        <v>1900</v>
      </c>
      <c r="D39" s="280" t="s">
        <v>1893</v>
      </c>
      <c r="E39" s="277" t="s">
        <v>1893</v>
      </c>
      <c r="F39" s="277" t="s">
        <v>1893</v>
      </c>
      <c r="G39" s="277" t="s">
        <v>1893</v>
      </c>
      <c r="H39" s="277" t="s">
        <v>1893</v>
      </c>
    </row>
    <row r="40" spans="1:8">
      <c r="A40" s="228" t="s">
        <v>1901</v>
      </c>
      <c r="B40" s="277">
        <v>36945.160681384201</v>
      </c>
      <c r="C40" s="277">
        <v>9028.5644229694662</v>
      </c>
      <c r="D40" s="277">
        <v>9.1870284291349996E-2</v>
      </c>
      <c r="E40" s="277">
        <v>208.89432174184356</v>
      </c>
      <c r="F40" s="277">
        <v>105.47180460606191</v>
      </c>
      <c r="G40" s="277">
        <v>355.97410702367489</v>
      </c>
      <c r="H40" s="277">
        <v>65.111291475618813</v>
      </c>
    </row>
    <row r="41" spans="1:8">
      <c r="A41" s="279" t="s">
        <v>1902</v>
      </c>
      <c r="B41" s="277">
        <v>11998.333379274758</v>
      </c>
      <c r="C41" s="277">
        <v>1877.1194091493796</v>
      </c>
      <c r="D41" s="277">
        <v>3.5424165198090003E-2</v>
      </c>
      <c r="E41" s="280" t="s">
        <v>1871</v>
      </c>
      <c r="F41" s="280" t="s">
        <v>1871</v>
      </c>
      <c r="G41" s="280" t="s">
        <v>1871</v>
      </c>
      <c r="H41" s="280" t="s">
        <v>1871</v>
      </c>
    </row>
    <row r="42" spans="1:8">
      <c r="A42" s="279" t="s">
        <v>1903</v>
      </c>
      <c r="B42" s="277">
        <v>24946.827302109439</v>
      </c>
      <c r="C42" s="277">
        <v>7151.4450138200864</v>
      </c>
      <c r="D42" s="283" t="s">
        <v>1897</v>
      </c>
      <c r="E42" s="283" t="s">
        <v>1897</v>
      </c>
      <c r="F42" s="283" t="s">
        <v>1897</v>
      </c>
      <c r="G42" s="280" t="s">
        <v>1871</v>
      </c>
      <c r="H42" s="280" t="s">
        <v>1871</v>
      </c>
    </row>
    <row r="43" spans="1:8">
      <c r="A43" s="279" t="s">
        <v>1904</v>
      </c>
      <c r="B43" s="277" t="s">
        <v>1871</v>
      </c>
      <c r="C43" s="277" t="s">
        <v>1871</v>
      </c>
      <c r="D43" s="277">
        <v>5.644611909326E-2</v>
      </c>
      <c r="E43" s="280" t="s">
        <v>1871</v>
      </c>
      <c r="F43" s="280" t="s">
        <v>1871</v>
      </c>
      <c r="G43" s="280" t="s">
        <v>1871</v>
      </c>
      <c r="H43" s="280" t="s">
        <v>1871</v>
      </c>
    </row>
    <row r="44" spans="1:8">
      <c r="A44" s="279" t="s">
        <v>1905</v>
      </c>
      <c r="B44" s="277" t="s">
        <v>1900</v>
      </c>
      <c r="C44" s="277" t="s">
        <v>1900</v>
      </c>
      <c r="D44" s="277" t="s">
        <v>1900</v>
      </c>
      <c r="E44" s="277">
        <v>208.89432174184356</v>
      </c>
      <c r="F44" s="277">
        <v>105.47180460606191</v>
      </c>
      <c r="G44" s="277">
        <v>355.97410702367489</v>
      </c>
      <c r="H44" s="277">
        <v>65.111291475618813</v>
      </c>
    </row>
    <row r="45" spans="1:8">
      <c r="A45" s="230" t="s">
        <v>1906</v>
      </c>
      <c r="B45" s="277" t="s">
        <v>1907</v>
      </c>
      <c r="C45" s="283" t="s">
        <v>1897</v>
      </c>
      <c r="D45" s="283" t="s">
        <v>1897</v>
      </c>
      <c r="E45" s="283" t="s">
        <v>1897</v>
      </c>
      <c r="F45" s="283" t="s">
        <v>1897</v>
      </c>
      <c r="G45" s="283" t="s">
        <v>1897</v>
      </c>
      <c r="H45" s="283" t="s">
        <v>1897</v>
      </c>
    </row>
    <row r="46" spans="1:8">
      <c r="A46" s="228" t="s">
        <v>1908</v>
      </c>
      <c r="B46" s="277" t="s">
        <v>1871</v>
      </c>
      <c r="C46" s="283" t="s">
        <v>1897</v>
      </c>
      <c r="D46" s="283" t="s">
        <v>1897</v>
      </c>
      <c r="E46" s="283" t="s">
        <v>1897</v>
      </c>
      <c r="F46" s="283" t="s">
        <v>1897</v>
      </c>
      <c r="G46" s="283" t="s">
        <v>1897</v>
      </c>
      <c r="H46" s="283" t="s">
        <v>1897</v>
      </c>
    </row>
    <row r="47" spans="1:8">
      <c r="A47" s="228" t="s">
        <v>1909</v>
      </c>
      <c r="B47" s="277" t="s">
        <v>1871</v>
      </c>
      <c r="C47" s="283" t="s">
        <v>1897</v>
      </c>
      <c r="D47" s="283" t="s">
        <v>1897</v>
      </c>
      <c r="E47" s="283" t="s">
        <v>1897</v>
      </c>
      <c r="F47" s="283" t="s">
        <v>1897</v>
      </c>
      <c r="G47" s="283" t="s">
        <v>1897</v>
      </c>
      <c r="H47" s="283" t="s">
        <v>1897</v>
      </c>
    </row>
    <row r="48" spans="1:8">
      <c r="A48" s="278" t="s">
        <v>1910</v>
      </c>
      <c r="B48" s="277" t="s">
        <v>1907</v>
      </c>
      <c r="C48" s="283" t="s">
        <v>1897</v>
      </c>
      <c r="D48" s="283" t="s">
        <v>1897</v>
      </c>
      <c r="E48" s="283" t="s">
        <v>1897</v>
      </c>
      <c r="F48" s="283" t="s">
        <v>1897</v>
      </c>
      <c r="G48" s="283" t="s">
        <v>1897</v>
      </c>
      <c r="H48" s="283" t="s">
        <v>1897</v>
      </c>
    </row>
    <row r="49" spans="1:8">
      <c r="A49" s="230" t="s">
        <v>1911</v>
      </c>
      <c r="B49" s="283" t="s">
        <v>1897</v>
      </c>
      <c r="C49" s="283" t="s">
        <v>1897</v>
      </c>
      <c r="D49" s="283" t="s">
        <v>1897</v>
      </c>
      <c r="E49" s="283" t="s">
        <v>1897</v>
      </c>
      <c r="F49" s="283" t="s">
        <v>1897</v>
      </c>
      <c r="G49" s="283" t="s">
        <v>1897</v>
      </c>
      <c r="H49" s="283" t="s">
        <v>1897</v>
      </c>
    </row>
    <row r="50" spans="1:8">
      <c r="A50" s="278" t="s">
        <v>1912</v>
      </c>
      <c r="B50" s="277">
        <v>113327.83658654301</v>
      </c>
      <c r="C50" s="277">
        <v>5.2928930187330101</v>
      </c>
      <c r="D50" s="277">
        <v>3.2441550799905401</v>
      </c>
      <c r="E50" s="277">
        <v>1699.3376784668872</v>
      </c>
      <c r="F50" s="277">
        <v>130.7216571044716</v>
      </c>
      <c r="G50" s="277">
        <v>53.656498765611978</v>
      </c>
      <c r="H50" s="277" t="s">
        <v>1913</v>
      </c>
    </row>
    <row r="51" spans="1:8">
      <c r="A51" s="284" t="s">
        <v>1914</v>
      </c>
      <c r="B51" s="277">
        <v>60220.980376771418</v>
      </c>
      <c r="C51" s="277" t="s">
        <v>1915</v>
      </c>
      <c r="D51" s="277">
        <v>1.8999282815821601</v>
      </c>
      <c r="E51" s="280">
        <v>237.49103519777046</v>
      </c>
      <c r="F51" s="280">
        <v>98.796270642272503</v>
      </c>
      <c r="G51" s="280">
        <v>14.819440596340881</v>
      </c>
      <c r="H51" s="280" t="s">
        <v>1913</v>
      </c>
    </row>
    <row r="52" spans="1:8">
      <c r="A52" s="284" t="s">
        <v>1916</v>
      </c>
      <c r="B52" s="277">
        <v>53106.856209771599</v>
      </c>
      <c r="C52" s="277">
        <v>5.2928930187330101</v>
      </c>
      <c r="D52" s="277">
        <v>1.34422679840838</v>
      </c>
      <c r="E52" s="280">
        <v>1461.8466432691168</v>
      </c>
      <c r="F52" s="280">
        <v>31.9253864621991</v>
      </c>
      <c r="G52" s="280">
        <v>38.837058169271103</v>
      </c>
      <c r="H52" s="280" t="s">
        <v>1913</v>
      </c>
    </row>
    <row r="53" spans="1:8">
      <c r="A53" s="278" t="s">
        <v>1917</v>
      </c>
      <c r="B53" s="277" t="s">
        <v>1871</v>
      </c>
      <c r="C53" s="277" t="s">
        <v>1871</v>
      </c>
      <c r="D53" s="277" t="s">
        <v>1871</v>
      </c>
      <c r="E53" s="280" t="s">
        <v>1871</v>
      </c>
      <c r="F53" s="280" t="s">
        <v>1871</v>
      </c>
      <c r="G53" s="280" t="s">
        <v>1871</v>
      </c>
      <c r="H53" s="280" t="s">
        <v>1913</v>
      </c>
    </row>
    <row r="54" spans="1:8">
      <c r="A54" s="383" t="s">
        <v>1918</v>
      </c>
      <c r="B54" s="277">
        <v>230699.51036740557</v>
      </c>
      <c r="C54" s="283" t="s">
        <v>1897</v>
      </c>
      <c r="D54" s="283" t="s">
        <v>1897</v>
      </c>
      <c r="E54" s="283" t="s">
        <v>1897</v>
      </c>
      <c r="F54" s="283" t="s">
        <v>1897</v>
      </c>
      <c r="G54" s="283" t="s">
        <v>1897</v>
      </c>
      <c r="H54" s="283" t="s">
        <v>1897</v>
      </c>
    </row>
    <row r="55" spans="1:8">
      <c r="A55" s="285" t="s">
        <v>1919</v>
      </c>
      <c r="B55" s="277" t="s">
        <v>1915</v>
      </c>
      <c r="C55" s="283" t="s">
        <v>1897</v>
      </c>
      <c r="D55" s="283" t="s">
        <v>1897</v>
      </c>
      <c r="E55" s="283" t="s">
        <v>1897</v>
      </c>
      <c r="F55" s="283" t="s">
        <v>1897</v>
      </c>
      <c r="G55" s="283" t="s">
        <v>1897</v>
      </c>
      <c r="H55" s="283" t="s">
        <v>1897</v>
      </c>
    </row>
    <row r="56" spans="1:8">
      <c r="A56" s="286" t="s">
        <v>1920</v>
      </c>
      <c r="B56" s="280" t="s">
        <v>1893</v>
      </c>
      <c r="C56" s="283" t="s">
        <v>1897</v>
      </c>
      <c r="D56" s="283" t="s">
        <v>1897</v>
      </c>
      <c r="E56" s="283" t="s">
        <v>1897</v>
      </c>
      <c r="F56" s="283" t="s">
        <v>1897</v>
      </c>
      <c r="G56" s="283" t="s">
        <v>1897</v>
      </c>
      <c r="H56" s="283" t="s">
        <v>1897</v>
      </c>
    </row>
    <row r="57" spans="1:8">
      <c r="A57" s="286" t="s">
        <v>1921</v>
      </c>
      <c r="B57" s="280" t="s">
        <v>1893</v>
      </c>
      <c r="C57" s="283" t="s">
        <v>1897</v>
      </c>
      <c r="D57" s="283" t="s">
        <v>1897</v>
      </c>
      <c r="E57" s="283" t="s">
        <v>1897</v>
      </c>
      <c r="F57" s="283" t="s">
        <v>1897</v>
      </c>
      <c r="G57" s="283" t="s">
        <v>1897</v>
      </c>
      <c r="H57" s="283" t="s">
        <v>1897</v>
      </c>
    </row>
    <row r="58" spans="1:8">
      <c r="C58" s="4"/>
      <c r="D58" s="4"/>
    </row>
    <row r="59" spans="1:8">
      <c r="A59" s="46" t="s">
        <v>1922</v>
      </c>
      <c r="B59" s="47">
        <f t="shared" ref="B59:H59" si="0">B8</f>
        <v>5935361.2048846316</v>
      </c>
      <c r="C59" s="47">
        <f t="shared" si="0"/>
        <v>12331.35516763239</v>
      </c>
      <c r="D59" s="47">
        <f t="shared" si="0"/>
        <v>255.41813011993699</v>
      </c>
      <c r="E59" s="47">
        <f t="shared" si="0"/>
        <v>16601.736021301014</v>
      </c>
      <c r="F59" s="47">
        <f t="shared" si="0"/>
        <v>64984.511311122282</v>
      </c>
      <c r="G59" s="47">
        <f t="shared" si="0"/>
        <v>7345.4310275876951</v>
      </c>
      <c r="H59" s="47">
        <f t="shared" si="0"/>
        <v>12364.091048770906</v>
      </c>
    </row>
    <row r="60" spans="1:8">
      <c r="A60" s="46" t="s">
        <v>1923</v>
      </c>
      <c r="B60" s="47">
        <f>B8+B50</f>
        <v>6048689.0414711749</v>
      </c>
      <c r="C60" s="47">
        <f t="shared" ref="C60:G60" si="1">C8+C50</f>
        <v>12336.648060651123</v>
      </c>
      <c r="D60" s="47">
        <f t="shared" si="1"/>
        <v>258.66228519992751</v>
      </c>
      <c r="E60" s="47">
        <f t="shared" si="1"/>
        <v>18301.073699767901</v>
      </c>
      <c r="F60" s="47">
        <f t="shared" si="1"/>
        <v>65115.232968226752</v>
      </c>
      <c r="G60" s="47">
        <f t="shared" si="1"/>
        <v>7399.0875263533071</v>
      </c>
      <c r="H60" s="47">
        <f>H8</f>
        <v>12364.091048770906</v>
      </c>
    </row>
    <row r="61" spans="1:8">
      <c r="A61" s="46" t="s">
        <v>935</v>
      </c>
      <c r="B61" s="47">
        <f>B11</f>
        <v>2400057.4856406469</v>
      </c>
      <c r="C61" s="47">
        <f t="shared" ref="C61:H61" si="2">C11</f>
        <v>34.823479419570468</v>
      </c>
      <c r="D61" s="47">
        <f t="shared" si="2"/>
        <v>100.86538569159121</v>
      </c>
      <c r="E61" s="47">
        <f t="shared" si="2"/>
        <v>3434.4290996747714</v>
      </c>
      <c r="F61" s="47">
        <f t="shared" si="2"/>
        <v>581.83867235005948</v>
      </c>
      <c r="G61" s="47">
        <f t="shared" si="2"/>
        <v>43.701395420034459</v>
      </c>
      <c r="H61" s="47">
        <f t="shared" si="2"/>
        <v>9439.0432746602182</v>
      </c>
    </row>
    <row r="62" spans="1:8">
      <c r="A62" s="46" t="s">
        <v>58</v>
      </c>
      <c r="B62" s="47">
        <f>SUM(B22,B50)-G294</f>
        <v>1911442.8105552257</v>
      </c>
      <c r="C62" s="47">
        <f t="shared" ref="C62:H62" si="3">SUM(C22,C50)</f>
        <v>165.57291285866268</v>
      </c>
      <c r="D62" s="47">
        <f t="shared" si="3"/>
        <v>141.22138300660743</v>
      </c>
      <c r="E62" s="47">
        <f t="shared" si="3"/>
        <v>11993.96820796089</v>
      </c>
      <c r="F62" s="47">
        <f t="shared" si="3"/>
        <v>58745.519506243923</v>
      </c>
      <c r="G62" s="47">
        <f t="shared" si="3"/>
        <v>5777.2545334153529</v>
      </c>
      <c r="H62" s="47">
        <f t="shared" si="3"/>
        <v>618.63077203361581</v>
      </c>
    </row>
    <row r="63" spans="1:8">
      <c r="A63" s="46" t="s">
        <v>1121</v>
      </c>
      <c r="B63" s="47">
        <f>SUM(B29:B30)</f>
        <v>586027.53370179143</v>
      </c>
      <c r="C63" s="47">
        <f t="shared" ref="C63:H63" si="4">SUM(C29:C30)</f>
        <v>205.33512877805845</v>
      </c>
      <c r="D63" s="47">
        <f t="shared" si="4"/>
        <v>4.0983274771096498</v>
      </c>
      <c r="E63" s="47">
        <f t="shared" si="4"/>
        <v>908.26373148672474</v>
      </c>
      <c r="F63" s="47">
        <f t="shared" si="4"/>
        <v>3021.64543736223</v>
      </c>
      <c r="G63" s="47">
        <f t="shared" si="4"/>
        <v>706.60096524296171</v>
      </c>
      <c r="H63" s="47">
        <f t="shared" si="4"/>
        <v>527.57585355553215</v>
      </c>
    </row>
    <row r="64" spans="1:8">
      <c r="A64" s="46" t="s">
        <v>341</v>
      </c>
      <c r="B64" s="47">
        <f>SUM(B12:B14,B35,B45,B32)+G294-G375</f>
        <v>1137620.3858851495</v>
      </c>
      <c r="C64" s="47">
        <f>SUM(C12:C14,C35,C45,C32)-H375</f>
        <v>11930.898339782843</v>
      </c>
      <c r="D64" s="47">
        <f>SUM(D12:D14,D35,D45,D32)-I375</f>
        <v>11.176634590788881</v>
      </c>
      <c r="E64" s="47">
        <f t="shared" ref="E64:H64" si="5">SUM(E12:E14,E35,E45,E32)</f>
        <v>1964.4126606455166</v>
      </c>
      <c r="F64" s="47">
        <f t="shared" si="5"/>
        <v>2766.2293522705422</v>
      </c>
      <c r="G64" s="47">
        <f t="shared" si="5"/>
        <v>871.53063227495795</v>
      </c>
      <c r="H64" s="47">
        <f t="shared" si="5"/>
        <v>1778.8411485215402</v>
      </c>
    </row>
    <row r="65" spans="1:10">
      <c r="A65" s="46" t="s">
        <v>1119</v>
      </c>
      <c r="B65" s="47">
        <f>B31</f>
        <v>257.90976890459297</v>
      </c>
      <c r="C65" s="47">
        <f t="shared" ref="C65:H65" si="6">C31</f>
        <v>1.300499353749E-2</v>
      </c>
      <c r="D65" s="47">
        <f t="shared" si="6"/>
        <v>1.87845249299E-3</v>
      </c>
      <c r="E65" s="47" t="str">
        <f t="shared" si="6"/>
        <v>IE</v>
      </c>
      <c r="F65" s="47" t="str">
        <f t="shared" si="6"/>
        <v>IE</v>
      </c>
      <c r="G65" s="47" t="str">
        <f t="shared" si="6"/>
        <v>IE</v>
      </c>
      <c r="H65" s="47" t="str">
        <f t="shared" si="6"/>
        <v>IE</v>
      </c>
    </row>
    <row r="66" spans="1:10">
      <c r="A66" s="46" t="s">
        <v>1924</v>
      </c>
      <c r="B66" s="47">
        <f>G375</f>
        <v>13282.915919456782</v>
      </c>
      <c r="C66" s="47">
        <f t="shared" ref="C66:D66" si="7">H375</f>
        <v>5.1948184495699996E-3</v>
      </c>
      <c r="D66" s="47">
        <f t="shared" si="7"/>
        <v>1.29867598133739</v>
      </c>
      <c r="E66" s="47"/>
      <c r="F66" s="47"/>
      <c r="G66" s="47"/>
      <c r="H66" s="47"/>
    </row>
    <row r="67" spans="1:10" ht="58">
      <c r="A67" s="1" t="s">
        <v>1925</v>
      </c>
      <c r="B67" s="4"/>
      <c r="C67" s="4"/>
      <c r="D67" s="4"/>
      <c r="E67" s="4"/>
      <c r="F67" s="4"/>
      <c r="G67" s="4"/>
      <c r="H67" s="4"/>
    </row>
    <row r="68" spans="1:10" ht="15" thickBot="1">
      <c r="B68" s="69"/>
      <c r="C68" s="69"/>
      <c r="D68" s="69"/>
      <c r="E68" s="69"/>
      <c r="F68" s="69"/>
      <c r="G68" s="69"/>
      <c r="H68" s="69"/>
    </row>
    <row r="69" spans="1:10" ht="15.5">
      <c r="A69" s="423" t="s">
        <v>1926</v>
      </c>
      <c r="B69" s="424"/>
      <c r="C69" s="202"/>
      <c r="D69" s="202"/>
      <c r="E69" s="202"/>
      <c r="F69" s="202"/>
      <c r="G69" s="202"/>
      <c r="H69" s="202"/>
      <c r="I69" s="50"/>
      <c r="J69" s="45" t="s">
        <v>1853</v>
      </c>
    </row>
    <row r="70" spans="1:10" ht="15.5">
      <c r="A70" s="44" t="s">
        <v>1927</v>
      </c>
      <c r="B70" s="48"/>
      <c r="C70" s="49"/>
      <c r="D70" s="49"/>
      <c r="E70" s="49"/>
      <c r="F70" s="49"/>
      <c r="G70" s="49"/>
      <c r="H70" s="49"/>
      <c r="I70" s="50"/>
      <c r="J70" s="45" t="s">
        <v>1855</v>
      </c>
    </row>
    <row r="71" spans="1:10" ht="15.5">
      <c r="A71" s="44"/>
      <c r="B71" s="48"/>
      <c r="C71" s="49"/>
      <c r="D71" s="49"/>
      <c r="E71" s="49"/>
      <c r="F71" s="49"/>
      <c r="G71" s="49"/>
      <c r="H71" s="45"/>
      <c r="I71" s="50"/>
      <c r="J71" s="45" t="s">
        <v>1856</v>
      </c>
    </row>
    <row r="72" spans="1:10">
      <c r="A72" s="425" t="s">
        <v>1857</v>
      </c>
      <c r="B72" s="428" t="s">
        <v>1928</v>
      </c>
      <c r="C72" s="429"/>
      <c r="D72" s="428" t="s">
        <v>1929</v>
      </c>
      <c r="E72" s="430"/>
      <c r="F72" s="431"/>
      <c r="G72" s="428" t="s">
        <v>1930</v>
      </c>
      <c r="H72" s="432"/>
      <c r="I72" s="432"/>
      <c r="J72" s="429"/>
    </row>
    <row r="73" spans="1:10">
      <c r="A73" s="426"/>
      <c r="B73" s="433" t="s">
        <v>1931</v>
      </c>
      <c r="C73" s="434"/>
      <c r="D73" s="437" t="s">
        <v>1932</v>
      </c>
      <c r="E73" s="433" t="s">
        <v>1859</v>
      </c>
      <c r="F73" s="434" t="s">
        <v>1860</v>
      </c>
      <c r="G73" s="437" t="s">
        <v>1933</v>
      </c>
      <c r="H73" s="437" t="s">
        <v>1859</v>
      </c>
      <c r="I73" s="437" t="s">
        <v>1860</v>
      </c>
      <c r="J73" s="384" t="s">
        <v>1858</v>
      </c>
    </row>
    <row r="74" spans="1:10">
      <c r="A74" s="426"/>
      <c r="B74" s="435"/>
      <c r="C74" s="436"/>
      <c r="D74" s="438"/>
      <c r="E74" s="435"/>
      <c r="F74" s="436"/>
      <c r="G74" s="439"/>
      <c r="H74" s="438"/>
      <c r="I74" s="438"/>
      <c r="J74" s="384" t="s">
        <v>1934</v>
      </c>
    </row>
    <row r="75" spans="1:10" ht="15" thickBot="1">
      <c r="A75" s="427"/>
      <c r="B75" s="225" t="s">
        <v>1935</v>
      </c>
      <c r="C75" s="51" t="s">
        <v>1936</v>
      </c>
      <c r="D75" s="51" t="s">
        <v>1937</v>
      </c>
      <c r="E75" s="445" t="s">
        <v>1938</v>
      </c>
      <c r="F75" s="446"/>
      <c r="G75" s="445" t="s">
        <v>1864</v>
      </c>
      <c r="H75" s="443"/>
      <c r="I75" s="443"/>
      <c r="J75" s="444"/>
    </row>
    <row r="76" spans="1:10" ht="15" thickTop="1">
      <c r="A76" s="287" t="s">
        <v>1939</v>
      </c>
      <c r="B76" s="288">
        <v>91119552.110468924</v>
      </c>
      <c r="C76" s="288" t="s">
        <v>1940</v>
      </c>
      <c r="D76" s="289" t="s">
        <v>1897</v>
      </c>
      <c r="E76" s="289" t="s">
        <v>1897</v>
      </c>
      <c r="F76" s="289" t="s">
        <v>1897</v>
      </c>
      <c r="G76" s="288">
        <v>5894246.3300794624</v>
      </c>
      <c r="H76" s="288">
        <v>474.07141405218891</v>
      </c>
      <c r="I76" s="288">
        <v>255.32625983564566</v>
      </c>
      <c r="J76" s="288" t="s">
        <v>1915</v>
      </c>
    </row>
    <row r="77" spans="1:10">
      <c r="A77" s="290" t="s">
        <v>1941</v>
      </c>
      <c r="B77" s="288">
        <v>39518350.449221194</v>
      </c>
      <c r="C77" s="288" t="s">
        <v>1940</v>
      </c>
      <c r="D77" s="288">
        <v>62.818550609275022</v>
      </c>
      <c r="E77" s="288">
        <v>4.71081601067928</v>
      </c>
      <c r="F77" s="288">
        <v>3.6043774931421502</v>
      </c>
      <c r="G77" s="288">
        <v>2482485.4976894674</v>
      </c>
      <c r="H77" s="288">
        <v>186.16367801182585</v>
      </c>
      <c r="I77" s="288">
        <v>142.439052925277</v>
      </c>
      <c r="J77" s="288" t="s">
        <v>1893</v>
      </c>
    </row>
    <row r="78" spans="1:10">
      <c r="A78" s="290" t="s">
        <v>1942</v>
      </c>
      <c r="B78" s="288">
        <v>23547856.46013758</v>
      </c>
      <c r="C78" s="288" t="s">
        <v>1940</v>
      </c>
      <c r="D78" s="288">
        <v>90.390222007608685</v>
      </c>
      <c r="E78" s="288">
        <v>1.3293847084140999</v>
      </c>
      <c r="F78" s="288">
        <v>4.0838943275543604</v>
      </c>
      <c r="G78" s="288">
        <v>2128495.9732351382</v>
      </c>
      <c r="H78" s="288">
        <v>31.304160294037182</v>
      </c>
      <c r="I78" s="288">
        <v>96.166957423620104</v>
      </c>
      <c r="J78" s="288" t="s">
        <v>1893</v>
      </c>
    </row>
    <row r="79" spans="1:10">
      <c r="A79" s="290" t="s">
        <v>1943</v>
      </c>
      <c r="B79" s="288">
        <v>25079732.293968797</v>
      </c>
      <c r="C79" s="288" t="s">
        <v>1940</v>
      </c>
      <c r="D79" s="288">
        <v>50.61939699547608</v>
      </c>
      <c r="E79" s="288">
        <v>2.9025747542863098</v>
      </c>
      <c r="F79" s="288">
        <v>0.31864834210840998</v>
      </c>
      <c r="G79" s="288">
        <v>1269520.9255286683</v>
      </c>
      <c r="H79" s="288">
        <v>72.795797800732927</v>
      </c>
      <c r="I79" s="288">
        <v>7.9916151159959297</v>
      </c>
      <c r="J79" s="288" t="s">
        <v>1893</v>
      </c>
    </row>
    <row r="80" spans="1:10">
      <c r="A80" s="290" t="s">
        <v>1944</v>
      </c>
      <c r="B80" s="288">
        <v>353451.33084586024</v>
      </c>
      <c r="C80" s="288" t="s">
        <v>1940</v>
      </c>
      <c r="D80" s="288">
        <v>38.884939528440349</v>
      </c>
      <c r="E80" s="288">
        <v>1.469740809049E-2</v>
      </c>
      <c r="F80" s="288">
        <v>3.6742710183873699</v>
      </c>
      <c r="G80" s="288">
        <v>13743.93362618804</v>
      </c>
      <c r="H80" s="288">
        <v>5.1948184495699996E-3</v>
      </c>
      <c r="I80" s="288">
        <v>1.29867598133739</v>
      </c>
      <c r="J80" s="288" t="s">
        <v>1915</v>
      </c>
    </row>
    <row r="81" spans="1:10">
      <c r="A81" s="290" t="s">
        <v>1945</v>
      </c>
      <c r="B81" s="288" t="s">
        <v>1900</v>
      </c>
      <c r="C81" s="288" t="s">
        <v>1940</v>
      </c>
      <c r="D81" s="288" t="s">
        <v>1900</v>
      </c>
      <c r="E81" s="288" t="s">
        <v>1900</v>
      </c>
      <c r="F81" s="288" t="s">
        <v>1900</v>
      </c>
      <c r="G81" s="288" t="s">
        <v>1900</v>
      </c>
      <c r="H81" s="288" t="s">
        <v>1900</v>
      </c>
      <c r="I81" s="288" t="s">
        <v>1900</v>
      </c>
      <c r="J81" s="288" t="s">
        <v>1900</v>
      </c>
    </row>
    <row r="82" spans="1:10">
      <c r="A82" s="290" t="s">
        <v>1946</v>
      </c>
      <c r="B82" s="288">
        <v>2620161.5762954974</v>
      </c>
      <c r="C82" s="288" t="s">
        <v>1940</v>
      </c>
      <c r="D82" s="288">
        <v>88.047818292785962</v>
      </c>
      <c r="E82" s="288">
        <v>70.149331548862634</v>
      </c>
      <c r="F82" s="288">
        <v>2.8356871028999802</v>
      </c>
      <c r="G82" s="289" t="s">
        <v>1897</v>
      </c>
      <c r="H82" s="288">
        <v>183.80258312714338</v>
      </c>
      <c r="I82" s="288">
        <v>7.4299583894152299</v>
      </c>
      <c r="J82" s="288" t="s">
        <v>1893</v>
      </c>
    </row>
    <row r="83" spans="1:10">
      <c r="A83" s="231" t="s">
        <v>1947</v>
      </c>
      <c r="B83" s="288">
        <v>32351773.409563068</v>
      </c>
      <c r="C83" s="288" t="s">
        <v>1940</v>
      </c>
      <c r="D83" s="289" t="s">
        <v>1897</v>
      </c>
      <c r="E83" s="289" t="s">
        <v>1897</v>
      </c>
      <c r="F83" s="289" t="s">
        <v>1897</v>
      </c>
      <c r="G83" s="288">
        <v>2540094.5307982946</v>
      </c>
      <c r="H83" s="288">
        <v>37.656050059714502</v>
      </c>
      <c r="I83" s="288">
        <v>101.32241952488565</v>
      </c>
      <c r="J83" s="288" t="s">
        <v>1915</v>
      </c>
    </row>
    <row r="84" spans="1:10">
      <c r="A84" s="385" t="s">
        <v>1941</v>
      </c>
      <c r="B84" s="288">
        <v>1343810.0384583769</v>
      </c>
      <c r="C84" s="288" t="s">
        <v>1940</v>
      </c>
      <c r="D84" s="288">
        <v>75.928141051021797</v>
      </c>
      <c r="E84" s="288">
        <v>0.76379847184557004</v>
      </c>
      <c r="F84" s="288">
        <v>0.35425092693756</v>
      </c>
      <c r="G84" s="288">
        <v>102032.99814584665</v>
      </c>
      <c r="H84" s="288">
        <v>1.02640005382524</v>
      </c>
      <c r="I84" s="288">
        <v>0.47604595175188003</v>
      </c>
      <c r="J84" s="288" t="s">
        <v>1893</v>
      </c>
    </row>
    <row r="85" spans="1:10">
      <c r="A85" s="385" t="s">
        <v>1942</v>
      </c>
      <c r="B85" s="288">
        <v>21964918.19043801</v>
      </c>
      <c r="C85" s="288" t="s">
        <v>1940</v>
      </c>
      <c r="D85" s="288">
        <v>90.62078968100333</v>
      </c>
      <c r="E85" s="288">
        <v>0.73257570335638</v>
      </c>
      <c r="F85" s="288">
        <v>4.2890443345528002</v>
      </c>
      <c r="G85" s="288">
        <v>1990478.2316961272</v>
      </c>
      <c r="H85" s="288">
        <v>16.09096539252544</v>
      </c>
      <c r="I85" s="288">
        <v>94.208507923613965</v>
      </c>
      <c r="J85" s="288" t="s">
        <v>1893</v>
      </c>
    </row>
    <row r="86" spans="1:10">
      <c r="A86" s="385" t="s">
        <v>1943</v>
      </c>
      <c r="B86" s="288">
        <v>8795000.2471165303</v>
      </c>
      <c r="C86" s="288" t="s">
        <v>1940</v>
      </c>
      <c r="D86" s="288">
        <v>50.838234302060421</v>
      </c>
      <c r="E86" s="288">
        <v>2.3338941529224702</v>
      </c>
      <c r="F86" s="288">
        <v>0.75335764658167004</v>
      </c>
      <c r="G86" s="288">
        <v>447122.28324958944</v>
      </c>
      <c r="H86" s="288">
        <v>20.526599651696909</v>
      </c>
      <c r="I86" s="288">
        <v>6.6257806878528998</v>
      </c>
      <c r="J86" s="288" t="s">
        <v>1893</v>
      </c>
    </row>
    <row r="87" spans="1:10">
      <c r="A87" s="385" t="s">
        <v>1944</v>
      </c>
      <c r="B87" s="288">
        <v>52888.087323471489</v>
      </c>
      <c r="C87" s="288" t="s">
        <v>1940</v>
      </c>
      <c r="D87" s="288">
        <v>8.7168534553273496</v>
      </c>
      <c r="E87" s="288" t="s">
        <v>1948</v>
      </c>
      <c r="F87" s="288" t="s">
        <v>1948</v>
      </c>
      <c r="G87" s="288">
        <v>461.01770673125719</v>
      </c>
      <c r="H87" s="288" t="s">
        <v>1948</v>
      </c>
      <c r="I87" s="288" t="s">
        <v>1948</v>
      </c>
      <c r="J87" s="288" t="s">
        <v>1915</v>
      </c>
    </row>
    <row r="88" spans="1:10">
      <c r="A88" s="385" t="s">
        <v>1945</v>
      </c>
      <c r="B88" s="288" t="s">
        <v>1900</v>
      </c>
      <c r="C88" s="288" t="s">
        <v>1940</v>
      </c>
      <c r="D88" s="288" t="s">
        <v>1900</v>
      </c>
      <c r="E88" s="288" t="s">
        <v>1900</v>
      </c>
      <c r="F88" s="288" t="s">
        <v>1900</v>
      </c>
      <c r="G88" s="288" t="s">
        <v>1900</v>
      </c>
      <c r="H88" s="288" t="s">
        <v>1900</v>
      </c>
      <c r="I88" s="288" t="s">
        <v>1900</v>
      </c>
      <c r="J88" s="288" t="s">
        <v>1900</v>
      </c>
    </row>
    <row r="89" spans="1:10">
      <c r="A89" s="385" t="s">
        <v>1946</v>
      </c>
      <c r="B89" s="288">
        <v>195156.84622667928</v>
      </c>
      <c r="C89" s="288" t="s">
        <v>1940</v>
      </c>
      <c r="D89" s="288">
        <v>97.735736802039924</v>
      </c>
      <c r="E89" s="288">
        <v>6.192435418265E-2</v>
      </c>
      <c r="F89" s="288">
        <v>6.192435418265E-2</v>
      </c>
      <c r="G89" s="288">
        <v>19073.798157926904</v>
      </c>
      <c r="H89" s="288">
        <v>1.2084961666909999E-2</v>
      </c>
      <c r="I89" s="288">
        <v>1.2084961666909999E-2</v>
      </c>
      <c r="J89" s="288" t="s">
        <v>1893</v>
      </c>
    </row>
    <row r="90" spans="1:10">
      <c r="A90" s="386" t="s">
        <v>1949</v>
      </c>
      <c r="B90" s="288">
        <v>29762022.261531696</v>
      </c>
      <c r="C90" s="288" t="s">
        <v>1940</v>
      </c>
      <c r="D90" s="289" t="s">
        <v>1897</v>
      </c>
      <c r="E90" s="289" t="s">
        <v>1897</v>
      </c>
      <c r="F90" s="289" t="s">
        <v>1897</v>
      </c>
      <c r="G90" s="288">
        <v>2400057.4856406469</v>
      </c>
      <c r="H90" s="288">
        <v>34.823479419570468</v>
      </c>
      <c r="I90" s="288">
        <v>100.86538569159121</v>
      </c>
      <c r="J90" s="288" t="s">
        <v>1915</v>
      </c>
    </row>
    <row r="91" spans="1:10">
      <c r="A91" s="385" t="s">
        <v>1941</v>
      </c>
      <c r="B91" s="288">
        <v>1289345.7754762077</v>
      </c>
      <c r="C91" s="288" t="s">
        <v>1940</v>
      </c>
      <c r="D91" s="288">
        <v>75.981710695644367</v>
      </c>
      <c r="E91" s="288">
        <v>0.66331306705496995</v>
      </c>
      <c r="F91" s="288">
        <v>0.25283307148143003</v>
      </c>
      <c r="G91" s="288">
        <v>97966.697698884454</v>
      </c>
      <c r="H91" s="288">
        <v>0.85523990082548995</v>
      </c>
      <c r="I91" s="288">
        <v>0.32598925261525002</v>
      </c>
      <c r="J91" s="288" t="s">
        <v>1893</v>
      </c>
    </row>
    <row r="92" spans="1:10">
      <c r="A92" s="385" t="s">
        <v>1942</v>
      </c>
      <c r="B92" s="288">
        <v>21878947.484241422</v>
      </c>
      <c r="C92" s="288" t="s">
        <v>1940</v>
      </c>
      <c r="D92" s="288">
        <v>90.624623010701626</v>
      </c>
      <c r="E92" s="288">
        <v>0.69812515865578995</v>
      </c>
      <c r="F92" s="288">
        <v>4.3002982540659396</v>
      </c>
      <c r="G92" s="288">
        <v>1982771.3676303178</v>
      </c>
      <c r="H92" s="288">
        <v>15.27424368365784</v>
      </c>
      <c r="I92" s="288">
        <v>94.085999667283815</v>
      </c>
      <c r="J92" s="288" t="s">
        <v>1893</v>
      </c>
    </row>
    <row r="93" spans="1:10">
      <c r="A93" s="385" t="s">
        <v>1943</v>
      </c>
      <c r="B93" s="288">
        <v>6345684.0682639154</v>
      </c>
      <c r="C93" s="288" t="s">
        <v>1940</v>
      </c>
      <c r="D93" s="288">
        <v>50.248073994006518</v>
      </c>
      <c r="E93" s="288">
        <v>2.9440341927598199</v>
      </c>
      <c r="F93" s="288">
        <v>1.01506972939916</v>
      </c>
      <c r="G93" s="288">
        <v>318858.40260471357</v>
      </c>
      <c r="H93" s="288">
        <v>18.681910873420229</v>
      </c>
      <c r="I93" s="288">
        <v>6.4413118100252298</v>
      </c>
      <c r="J93" s="288" t="s">
        <v>1893</v>
      </c>
    </row>
    <row r="94" spans="1:10">
      <c r="A94" s="385" t="s">
        <v>1944</v>
      </c>
      <c r="B94" s="288">
        <v>52888.087323471489</v>
      </c>
      <c r="C94" s="288" t="s">
        <v>1940</v>
      </c>
      <c r="D94" s="288">
        <v>8.7168534553273496</v>
      </c>
      <c r="E94" s="288" t="s">
        <v>1907</v>
      </c>
      <c r="F94" s="288" t="s">
        <v>1907</v>
      </c>
      <c r="G94" s="288">
        <v>461.01770673125719</v>
      </c>
      <c r="H94" s="288" t="s">
        <v>1907</v>
      </c>
      <c r="I94" s="288" t="s">
        <v>1907</v>
      </c>
      <c r="J94" s="288" t="s">
        <v>1893</v>
      </c>
    </row>
    <row r="95" spans="1:10">
      <c r="A95" s="385" t="s">
        <v>1945</v>
      </c>
      <c r="B95" s="288" t="s">
        <v>1900</v>
      </c>
      <c r="C95" s="288" t="s">
        <v>1940</v>
      </c>
      <c r="D95" s="288" t="s">
        <v>1900</v>
      </c>
      <c r="E95" s="288" t="s">
        <v>1900</v>
      </c>
      <c r="F95" s="288" t="s">
        <v>1900</v>
      </c>
      <c r="G95" s="288" t="s">
        <v>1900</v>
      </c>
      <c r="H95" s="288" t="s">
        <v>1900</v>
      </c>
      <c r="I95" s="288" t="s">
        <v>1900</v>
      </c>
      <c r="J95" s="288" t="s">
        <v>1900</v>
      </c>
    </row>
    <row r="96" spans="1:10">
      <c r="A96" s="385" t="s">
        <v>1946</v>
      </c>
      <c r="B96" s="288">
        <v>195156.84622667928</v>
      </c>
      <c r="C96" s="288" t="s">
        <v>1940</v>
      </c>
      <c r="D96" s="288">
        <v>97.735736802039924</v>
      </c>
      <c r="E96" s="288">
        <v>6.192435418265E-2</v>
      </c>
      <c r="F96" s="288">
        <v>6.192435418265E-2</v>
      </c>
      <c r="G96" s="288">
        <v>19073.798157926904</v>
      </c>
      <c r="H96" s="288">
        <v>1.2084961666909999E-2</v>
      </c>
      <c r="I96" s="288">
        <v>1.2084961666909999E-2</v>
      </c>
      <c r="J96" s="288" t="s">
        <v>1893</v>
      </c>
    </row>
    <row r="97" spans="1:10">
      <c r="A97" s="291" t="s">
        <v>1950</v>
      </c>
      <c r="B97" s="288">
        <v>29762022.261531696</v>
      </c>
      <c r="C97" s="288" t="s">
        <v>1940</v>
      </c>
      <c r="D97" s="289" t="s">
        <v>1897</v>
      </c>
      <c r="E97" s="289" t="s">
        <v>1897</v>
      </c>
      <c r="F97" s="289" t="s">
        <v>1897</v>
      </c>
      <c r="G97" s="288">
        <v>2400057.4856406469</v>
      </c>
      <c r="H97" s="288">
        <v>34.823479419570468</v>
      </c>
      <c r="I97" s="288">
        <v>100.86538569159121</v>
      </c>
      <c r="J97" s="288" t="s">
        <v>1915</v>
      </c>
    </row>
    <row r="98" spans="1:10">
      <c r="A98" s="292" t="s">
        <v>1951</v>
      </c>
      <c r="B98" s="293">
        <v>1289345.7754762077</v>
      </c>
      <c r="C98" s="288" t="s">
        <v>1940</v>
      </c>
      <c r="D98" s="288">
        <v>75.981710695644367</v>
      </c>
      <c r="E98" s="288">
        <v>0.66331306705496995</v>
      </c>
      <c r="F98" s="288">
        <v>0.25283307148143003</v>
      </c>
      <c r="G98" s="293">
        <v>97966.697698884454</v>
      </c>
      <c r="H98" s="293">
        <v>0.85523990082548995</v>
      </c>
      <c r="I98" s="293">
        <v>0.32598925261525002</v>
      </c>
      <c r="J98" s="293" t="s">
        <v>1893</v>
      </c>
    </row>
    <row r="99" spans="1:10">
      <c r="A99" s="292" t="s">
        <v>1952</v>
      </c>
      <c r="B99" s="293">
        <v>21878947.484241422</v>
      </c>
      <c r="C99" s="288" t="s">
        <v>1940</v>
      </c>
      <c r="D99" s="288">
        <v>90.624623010701626</v>
      </c>
      <c r="E99" s="288">
        <v>0.69812515865578995</v>
      </c>
      <c r="F99" s="288">
        <v>4.3002982540659396</v>
      </c>
      <c r="G99" s="293">
        <v>1982771.3676303178</v>
      </c>
      <c r="H99" s="293">
        <v>15.27424368365784</v>
      </c>
      <c r="I99" s="293">
        <v>94.085999667283815</v>
      </c>
      <c r="J99" s="293" t="s">
        <v>1893</v>
      </c>
    </row>
    <row r="100" spans="1:10">
      <c r="A100" s="292" t="s">
        <v>1953</v>
      </c>
      <c r="B100" s="293">
        <v>6345684.0682639154</v>
      </c>
      <c r="C100" s="288" t="s">
        <v>1940</v>
      </c>
      <c r="D100" s="288">
        <v>50.248073994006518</v>
      </c>
      <c r="E100" s="288">
        <v>2.9440341927598199</v>
      </c>
      <c r="F100" s="288">
        <v>1.01506972939916</v>
      </c>
      <c r="G100" s="293">
        <v>318858.40260471357</v>
      </c>
      <c r="H100" s="293">
        <v>18.681910873420229</v>
      </c>
      <c r="I100" s="293">
        <v>6.4413118100252298</v>
      </c>
      <c r="J100" s="293" t="s">
        <v>1893</v>
      </c>
    </row>
    <row r="101" spans="1:10">
      <c r="A101" s="292" t="s">
        <v>1954</v>
      </c>
      <c r="B101" s="293">
        <v>52888.087323471489</v>
      </c>
      <c r="C101" s="288" t="s">
        <v>1940</v>
      </c>
      <c r="D101" s="288">
        <v>8.7168534553273496</v>
      </c>
      <c r="E101" s="288" t="s">
        <v>1893</v>
      </c>
      <c r="F101" s="288" t="s">
        <v>1893</v>
      </c>
      <c r="G101" s="293">
        <v>461.01770673125719</v>
      </c>
      <c r="H101" s="293" t="s">
        <v>1893</v>
      </c>
      <c r="I101" s="293" t="s">
        <v>1893</v>
      </c>
      <c r="J101" s="293" t="s">
        <v>1893</v>
      </c>
    </row>
    <row r="102" spans="1:10">
      <c r="A102" s="292" t="s">
        <v>1955</v>
      </c>
      <c r="B102" s="293" t="s">
        <v>1900</v>
      </c>
      <c r="C102" s="288" t="s">
        <v>1940</v>
      </c>
      <c r="D102" s="288" t="s">
        <v>1900</v>
      </c>
      <c r="E102" s="288" t="s">
        <v>1900</v>
      </c>
      <c r="F102" s="288" t="s">
        <v>1900</v>
      </c>
      <c r="G102" s="293" t="s">
        <v>1900</v>
      </c>
      <c r="H102" s="293" t="s">
        <v>1900</v>
      </c>
      <c r="I102" s="293" t="s">
        <v>1900</v>
      </c>
      <c r="J102" s="293" t="s">
        <v>1900</v>
      </c>
    </row>
    <row r="103" spans="1:10">
      <c r="A103" s="292" t="s">
        <v>753</v>
      </c>
      <c r="B103" s="293">
        <v>195156.84622667928</v>
      </c>
      <c r="C103" s="288" t="s">
        <v>1940</v>
      </c>
      <c r="D103" s="288">
        <v>97.735736802039924</v>
      </c>
      <c r="E103" s="288">
        <v>6.192435418265E-2</v>
      </c>
      <c r="F103" s="288">
        <v>6.192435418265E-2</v>
      </c>
      <c r="G103" s="293">
        <v>19073.798157926904</v>
      </c>
      <c r="H103" s="293">
        <v>1.2084961666909999E-2</v>
      </c>
      <c r="I103" s="293">
        <v>1.2084961666909999E-2</v>
      </c>
      <c r="J103" s="293" t="s">
        <v>1893</v>
      </c>
    </row>
    <row r="104" spans="1:10">
      <c r="A104" s="291" t="s">
        <v>1956</v>
      </c>
      <c r="B104" s="288" t="s">
        <v>1957</v>
      </c>
      <c r="C104" s="288" t="s">
        <v>1940</v>
      </c>
      <c r="D104" s="289" t="s">
        <v>1897</v>
      </c>
      <c r="E104" s="289" t="s">
        <v>1897</v>
      </c>
      <c r="F104" s="289" t="s">
        <v>1897</v>
      </c>
      <c r="G104" s="288" t="s">
        <v>1957</v>
      </c>
      <c r="H104" s="288" t="s">
        <v>1958</v>
      </c>
      <c r="I104" s="288" t="s">
        <v>1958</v>
      </c>
      <c r="J104" s="288" t="s">
        <v>1915</v>
      </c>
    </row>
    <row r="105" spans="1:10">
      <c r="A105" s="292" t="s">
        <v>1951</v>
      </c>
      <c r="B105" s="293" t="s">
        <v>1871</v>
      </c>
      <c r="C105" s="288" t="s">
        <v>1940</v>
      </c>
      <c r="D105" s="288" t="s">
        <v>1907</v>
      </c>
      <c r="E105" s="288" t="s">
        <v>1871</v>
      </c>
      <c r="F105" s="288" t="s">
        <v>1871</v>
      </c>
      <c r="G105" s="293" t="s">
        <v>1871</v>
      </c>
      <c r="H105" s="293" t="s">
        <v>1871</v>
      </c>
      <c r="I105" s="293" t="s">
        <v>1871</v>
      </c>
      <c r="J105" s="293" t="s">
        <v>1893</v>
      </c>
    </row>
    <row r="106" spans="1:10">
      <c r="A106" s="292" t="s">
        <v>1952</v>
      </c>
      <c r="B106" s="293" t="s">
        <v>1871</v>
      </c>
      <c r="C106" s="288" t="s">
        <v>1940</v>
      </c>
      <c r="D106" s="288" t="s">
        <v>1907</v>
      </c>
      <c r="E106" s="288" t="s">
        <v>1871</v>
      </c>
      <c r="F106" s="288" t="s">
        <v>1871</v>
      </c>
      <c r="G106" s="293" t="s">
        <v>1871</v>
      </c>
      <c r="H106" s="293" t="s">
        <v>1871</v>
      </c>
      <c r="I106" s="293" t="s">
        <v>1871</v>
      </c>
      <c r="J106" s="293" t="s">
        <v>1893</v>
      </c>
    </row>
    <row r="107" spans="1:10">
      <c r="A107" s="292" t="s">
        <v>1953</v>
      </c>
      <c r="B107" s="293" t="s">
        <v>1871</v>
      </c>
      <c r="C107" s="288" t="s">
        <v>1940</v>
      </c>
      <c r="D107" s="288" t="s">
        <v>1907</v>
      </c>
      <c r="E107" s="288" t="s">
        <v>1871</v>
      </c>
      <c r="F107" s="288" t="s">
        <v>1871</v>
      </c>
      <c r="G107" s="293" t="s">
        <v>1871</v>
      </c>
      <c r="H107" s="293" t="s">
        <v>1871</v>
      </c>
      <c r="I107" s="293" t="s">
        <v>1871</v>
      </c>
      <c r="J107" s="293" t="s">
        <v>1893</v>
      </c>
    </row>
    <row r="108" spans="1:10">
      <c r="A108" s="292" t="s">
        <v>1954</v>
      </c>
      <c r="B108" s="293" t="s">
        <v>1871</v>
      </c>
      <c r="C108" s="288" t="s">
        <v>1940</v>
      </c>
      <c r="D108" s="288" t="s">
        <v>1907</v>
      </c>
      <c r="E108" s="288" t="s">
        <v>1871</v>
      </c>
      <c r="F108" s="288" t="s">
        <v>1871</v>
      </c>
      <c r="G108" s="293" t="s">
        <v>1871</v>
      </c>
      <c r="H108" s="293" t="s">
        <v>1871</v>
      </c>
      <c r="I108" s="293" t="s">
        <v>1871</v>
      </c>
      <c r="J108" s="293" t="s">
        <v>1893</v>
      </c>
    </row>
    <row r="109" spans="1:10">
      <c r="A109" s="292" t="s">
        <v>1955</v>
      </c>
      <c r="B109" s="293" t="s">
        <v>1900</v>
      </c>
      <c r="C109" s="288" t="s">
        <v>1940</v>
      </c>
      <c r="D109" s="288" t="s">
        <v>1900</v>
      </c>
      <c r="E109" s="288" t="s">
        <v>1900</v>
      </c>
      <c r="F109" s="288" t="s">
        <v>1900</v>
      </c>
      <c r="G109" s="293" t="s">
        <v>1900</v>
      </c>
      <c r="H109" s="293" t="s">
        <v>1900</v>
      </c>
      <c r="I109" s="293" t="s">
        <v>1900</v>
      </c>
      <c r="J109" s="293" t="s">
        <v>1900</v>
      </c>
    </row>
    <row r="110" spans="1:10">
      <c r="A110" s="292" t="s">
        <v>753</v>
      </c>
      <c r="B110" s="293" t="s">
        <v>1871</v>
      </c>
      <c r="C110" s="288" t="s">
        <v>1940</v>
      </c>
      <c r="D110" s="288" t="s">
        <v>1907</v>
      </c>
      <c r="E110" s="288" t="s">
        <v>1871</v>
      </c>
      <c r="F110" s="288" t="s">
        <v>1871</v>
      </c>
      <c r="G110" s="293" t="s">
        <v>1871</v>
      </c>
      <c r="H110" s="293" t="s">
        <v>1871</v>
      </c>
      <c r="I110" s="293" t="s">
        <v>1871</v>
      </c>
      <c r="J110" s="293" t="s">
        <v>1893</v>
      </c>
    </row>
    <row r="111" spans="1:10">
      <c r="A111" s="291" t="s">
        <v>1959</v>
      </c>
      <c r="B111" s="288" t="s">
        <v>1957</v>
      </c>
      <c r="C111" s="288" t="s">
        <v>1940</v>
      </c>
      <c r="D111" s="289" t="s">
        <v>1897</v>
      </c>
      <c r="E111" s="289" t="s">
        <v>1897</v>
      </c>
      <c r="F111" s="289" t="s">
        <v>1897</v>
      </c>
      <c r="G111" s="288" t="s">
        <v>1958</v>
      </c>
      <c r="H111" s="288" t="s">
        <v>1957</v>
      </c>
      <c r="I111" s="288" t="s">
        <v>1958</v>
      </c>
      <c r="J111" s="288" t="s">
        <v>1915</v>
      </c>
    </row>
    <row r="112" spans="1:10">
      <c r="A112" s="292" t="s">
        <v>1951</v>
      </c>
      <c r="B112" s="293" t="s">
        <v>1871</v>
      </c>
      <c r="C112" s="288" t="s">
        <v>1940</v>
      </c>
      <c r="D112" s="288" t="s">
        <v>1907</v>
      </c>
      <c r="E112" s="288" t="s">
        <v>1871</v>
      </c>
      <c r="F112" s="288" t="s">
        <v>1871</v>
      </c>
      <c r="G112" s="293" t="s">
        <v>1871</v>
      </c>
      <c r="H112" s="293" t="s">
        <v>1871</v>
      </c>
      <c r="I112" s="293" t="s">
        <v>1871</v>
      </c>
      <c r="J112" s="293" t="s">
        <v>1893</v>
      </c>
    </row>
    <row r="113" spans="1:10">
      <c r="A113" s="292" t="s">
        <v>1952</v>
      </c>
      <c r="B113" s="293" t="s">
        <v>1871</v>
      </c>
      <c r="C113" s="288" t="s">
        <v>1940</v>
      </c>
      <c r="D113" s="288" t="s">
        <v>1907</v>
      </c>
      <c r="E113" s="288" t="s">
        <v>1871</v>
      </c>
      <c r="F113" s="288" t="s">
        <v>1871</v>
      </c>
      <c r="G113" s="293" t="s">
        <v>1871</v>
      </c>
      <c r="H113" s="293" t="s">
        <v>1871</v>
      </c>
      <c r="I113" s="293" t="s">
        <v>1871</v>
      </c>
      <c r="J113" s="293" t="s">
        <v>1893</v>
      </c>
    </row>
    <row r="114" spans="1:10">
      <c r="A114" s="292" t="s">
        <v>1953</v>
      </c>
      <c r="B114" s="293" t="s">
        <v>1871</v>
      </c>
      <c r="C114" s="288" t="s">
        <v>1940</v>
      </c>
      <c r="D114" s="288" t="s">
        <v>1907</v>
      </c>
      <c r="E114" s="288" t="s">
        <v>1871</v>
      </c>
      <c r="F114" s="288" t="s">
        <v>1871</v>
      </c>
      <c r="G114" s="293" t="s">
        <v>1871</v>
      </c>
      <c r="H114" s="293" t="s">
        <v>1871</v>
      </c>
      <c r="I114" s="293" t="s">
        <v>1871</v>
      </c>
      <c r="J114" s="293" t="s">
        <v>1893</v>
      </c>
    </row>
    <row r="115" spans="1:10">
      <c r="A115" s="292" t="s">
        <v>1954</v>
      </c>
      <c r="B115" s="293" t="s">
        <v>1871</v>
      </c>
      <c r="C115" s="288" t="s">
        <v>1940</v>
      </c>
      <c r="D115" s="288" t="s">
        <v>1907</v>
      </c>
      <c r="E115" s="288" t="s">
        <v>1871</v>
      </c>
      <c r="F115" s="288" t="s">
        <v>1871</v>
      </c>
      <c r="G115" s="293" t="s">
        <v>1871</v>
      </c>
      <c r="H115" s="293" t="s">
        <v>1871</v>
      </c>
      <c r="I115" s="293" t="s">
        <v>1871</v>
      </c>
      <c r="J115" s="293" t="s">
        <v>1893</v>
      </c>
    </row>
    <row r="116" spans="1:10">
      <c r="A116" s="292" t="s">
        <v>1955</v>
      </c>
      <c r="B116" s="293" t="s">
        <v>1900</v>
      </c>
      <c r="C116" s="288" t="s">
        <v>1940</v>
      </c>
      <c r="D116" s="288" t="s">
        <v>1900</v>
      </c>
      <c r="E116" s="288" t="s">
        <v>1900</v>
      </c>
      <c r="F116" s="288" t="s">
        <v>1900</v>
      </c>
      <c r="G116" s="293" t="s">
        <v>1900</v>
      </c>
      <c r="H116" s="293" t="s">
        <v>1900</v>
      </c>
      <c r="I116" s="293" t="s">
        <v>1900</v>
      </c>
      <c r="J116" s="293" t="s">
        <v>1900</v>
      </c>
    </row>
    <row r="117" spans="1:10">
      <c r="A117" s="292" t="s">
        <v>753</v>
      </c>
      <c r="B117" s="293" t="s">
        <v>1871</v>
      </c>
      <c r="C117" s="288" t="s">
        <v>1940</v>
      </c>
      <c r="D117" s="288" t="s">
        <v>1907</v>
      </c>
      <c r="E117" s="288" t="s">
        <v>1871</v>
      </c>
      <c r="F117" s="288" t="s">
        <v>1871</v>
      </c>
      <c r="G117" s="293" t="s">
        <v>1871</v>
      </c>
      <c r="H117" s="293" t="s">
        <v>1871</v>
      </c>
      <c r="I117" s="293" t="s">
        <v>1871</v>
      </c>
      <c r="J117" s="293" t="s">
        <v>1893</v>
      </c>
    </row>
    <row r="118" spans="1:10">
      <c r="A118" s="387" t="s">
        <v>1869</v>
      </c>
      <c r="B118" s="288">
        <v>1778687.0543379753</v>
      </c>
      <c r="C118" s="288" t="s">
        <v>1940</v>
      </c>
      <c r="D118" s="289" t="s">
        <v>1897</v>
      </c>
      <c r="E118" s="289" t="s">
        <v>1897</v>
      </c>
      <c r="F118" s="289" t="s">
        <v>1897</v>
      </c>
      <c r="G118" s="288">
        <v>94253.062008181601</v>
      </c>
      <c r="H118" s="288">
        <v>1.46027512323081</v>
      </c>
      <c r="I118" s="288">
        <v>0.26593010197444999</v>
      </c>
      <c r="J118" s="288" t="s">
        <v>1915</v>
      </c>
    </row>
    <row r="119" spans="1:10">
      <c r="A119" s="385" t="s">
        <v>1941</v>
      </c>
      <c r="B119" s="293">
        <v>49045.406851392239</v>
      </c>
      <c r="C119" s="288" t="s">
        <v>1940</v>
      </c>
      <c r="D119" s="288">
        <v>74.659973794071973</v>
      </c>
      <c r="E119" s="288">
        <v>3.1426139568948201</v>
      </c>
      <c r="F119" s="288">
        <v>2.75514054391506</v>
      </c>
      <c r="G119" s="293">
        <v>3661.7287902445428</v>
      </c>
      <c r="H119" s="293">
        <v>0.15413078009277001</v>
      </c>
      <c r="I119" s="293">
        <v>0.13512698890908001</v>
      </c>
      <c r="J119" s="293" t="s">
        <v>1893</v>
      </c>
    </row>
    <row r="120" spans="1:10">
      <c r="A120" s="385" t="s">
        <v>1942</v>
      </c>
      <c r="B120" s="293">
        <v>397.21842434588893</v>
      </c>
      <c r="C120" s="288" t="s">
        <v>1940</v>
      </c>
      <c r="D120" s="288">
        <v>89.645233903118736</v>
      </c>
      <c r="E120" s="288">
        <v>9.5000000000102105</v>
      </c>
      <c r="F120" s="288">
        <v>1.4249999999927201</v>
      </c>
      <c r="G120" s="293">
        <v>35.608738561115487</v>
      </c>
      <c r="H120" s="293">
        <v>3.77357503129E-3</v>
      </c>
      <c r="I120" s="293">
        <v>5.6603625469000001E-4</v>
      </c>
      <c r="J120" s="293" t="s">
        <v>1893</v>
      </c>
    </row>
    <row r="121" spans="1:10">
      <c r="A121" s="385" t="s">
        <v>1943</v>
      </c>
      <c r="B121" s="293">
        <v>1729244.4290622373</v>
      </c>
      <c r="C121" s="288" t="s">
        <v>1940</v>
      </c>
      <c r="D121" s="288">
        <v>52.367220594999381</v>
      </c>
      <c r="E121" s="288">
        <v>0.75314440585650999</v>
      </c>
      <c r="F121" s="288">
        <v>7.5314440585649997E-2</v>
      </c>
      <c r="G121" s="293">
        <v>90555.724479375946</v>
      </c>
      <c r="H121" s="293">
        <v>1.30237076810675</v>
      </c>
      <c r="I121" s="293">
        <v>0.13023707681068</v>
      </c>
      <c r="J121" s="293" t="s">
        <v>1893</v>
      </c>
    </row>
    <row r="122" spans="1:10">
      <c r="A122" s="385" t="s">
        <v>1944</v>
      </c>
      <c r="B122" s="293" t="s">
        <v>1900</v>
      </c>
      <c r="C122" s="288" t="s">
        <v>1940</v>
      </c>
      <c r="D122" s="288" t="s">
        <v>1900</v>
      </c>
      <c r="E122" s="288" t="s">
        <v>1900</v>
      </c>
      <c r="F122" s="288" t="s">
        <v>1900</v>
      </c>
      <c r="G122" s="293" t="s">
        <v>1900</v>
      </c>
      <c r="H122" s="293" t="s">
        <v>1900</v>
      </c>
      <c r="I122" s="293" t="s">
        <v>1900</v>
      </c>
      <c r="J122" s="293" t="s">
        <v>1900</v>
      </c>
    </row>
    <row r="123" spans="1:10">
      <c r="A123" s="385" t="s">
        <v>1945</v>
      </c>
      <c r="B123" s="293" t="s">
        <v>1900</v>
      </c>
      <c r="C123" s="288" t="s">
        <v>1940</v>
      </c>
      <c r="D123" s="288" t="s">
        <v>1900</v>
      </c>
      <c r="E123" s="288" t="s">
        <v>1900</v>
      </c>
      <c r="F123" s="288" t="s">
        <v>1900</v>
      </c>
      <c r="G123" s="293" t="s">
        <v>1900</v>
      </c>
      <c r="H123" s="293" t="s">
        <v>1900</v>
      </c>
      <c r="I123" s="293" t="s">
        <v>1900</v>
      </c>
      <c r="J123" s="293" t="s">
        <v>1900</v>
      </c>
    </row>
    <row r="124" spans="1:10">
      <c r="A124" s="385" t="s">
        <v>1946</v>
      </c>
      <c r="B124" s="293" t="s">
        <v>1871</v>
      </c>
      <c r="C124" s="288" t="s">
        <v>1940</v>
      </c>
      <c r="D124" s="288" t="s">
        <v>1907</v>
      </c>
      <c r="E124" s="288" t="s">
        <v>1871</v>
      </c>
      <c r="F124" s="288" t="s">
        <v>1871</v>
      </c>
      <c r="G124" s="293" t="s">
        <v>1871</v>
      </c>
      <c r="H124" s="293" t="s">
        <v>1871</v>
      </c>
      <c r="I124" s="293" t="s">
        <v>1871</v>
      </c>
      <c r="J124" s="293" t="s">
        <v>1893</v>
      </c>
    </row>
    <row r="125" spans="1:10">
      <c r="A125" s="294" t="s">
        <v>1960</v>
      </c>
      <c r="B125" s="288">
        <v>811064.09369339747</v>
      </c>
      <c r="C125" s="288" t="s">
        <v>1940</v>
      </c>
      <c r="D125" s="289" t="s">
        <v>1897</v>
      </c>
      <c r="E125" s="289" t="s">
        <v>1897</v>
      </c>
      <c r="F125" s="289" t="s">
        <v>1897</v>
      </c>
      <c r="G125" s="288">
        <v>45783.983149465937</v>
      </c>
      <c r="H125" s="288">
        <v>1.37229551691322</v>
      </c>
      <c r="I125" s="288">
        <v>0.19110373131999001</v>
      </c>
      <c r="J125" s="288" t="s">
        <v>1915</v>
      </c>
    </row>
    <row r="126" spans="1:10">
      <c r="A126" s="290" t="s">
        <v>1941</v>
      </c>
      <c r="B126" s="288">
        <v>5418.8561307769987</v>
      </c>
      <c r="C126" s="288" t="s">
        <v>1940</v>
      </c>
      <c r="D126" s="288">
        <v>74.659973794071973</v>
      </c>
      <c r="E126" s="288">
        <v>3.14261395689392</v>
      </c>
      <c r="F126" s="288">
        <v>2.7551405439157199</v>
      </c>
      <c r="G126" s="288">
        <v>404.57165671765699</v>
      </c>
      <c r="H126" s="288">
        <v>1.7029372906979999E-2</v>
      </c>
      <c r="I126" s="288">
        <v>1.492971022755E-2</v>
      </c>
      <c r="J126" s="288" t="s">
        <v>1893</v>
      </c>
    </row>
    <row r="127" spans="1:10">
      <c r="A127" s="290" t="s">
        <v>1942</v>
      </c>
      <c r="B127" s="288">
        <v>85573.487772242661</v>
      </c>
      <c r="C127" s="288" t="s">
        <v>1940</v>
      </c>
      <c r="D127" s="288">
        <v>89.645233903118736</v>
      </c>
      <c r="E127" s="288">
        <v>9.5000000000000604</v>
      </c>
      <c r="F127" s="288">
        <v>1.42500000000005</v>
      </c>
      <c r="G127" s="288">
        <v>7671.2553272483647</v>
      </c>
      <c r="H127" s="288">
        <v>0.81294813383631004</v>
      </c>
      <c r="I127" s="288">
        <v>0.12194222007545</v>
      </c>
      <c r="J127" s="288" t="s">
        <v>1893</v>
      </c>
    </row>
    <row r="128" spans="1:10">
      <c r="A128" s="290" t="s">
        <v>1943</v>
      </c>
      <c r="B128" s="288">
        <v>720071.7497903778</v>
      </c>
      <c r="C128" s="288" t="s">
        <v>1940</v>
      </c>
      <c r="D128" s="288">
        <v>52.367220594999388</v>
      </c>
      <c r="E128" s="288">
        <v>0.75314440585650999</v>
      </c>
      <c r="F128" s="288">
        <v>7.5314440585649997E-2</v>
      </c>
      <c r="G128" s="288">
        <v>37708.156165499917</v>
      </c>
      <c r="H128" s="288">
        <v>0.54231801016992998</v>
      </c>
      <c r="I128" s="288">
        <v>5.4231801016990003E-2</v>
      </c>
      <c r="J128" s="288" t="s">
        <v>1893</v>
      </c>
    </row>
    <row r="129" spans="1:10">
      <c r="A129" s="290" t="s">
        <v>1944</v>
      </c>
      <c r="B129" s="288" t="s">
        <v>1900</v>
      </c>
      <c r="C129" s="288" t="s">
        <v>1940</v>
      </c>
      <c r="D129" s="288" t="s">
        <v>1900</v>
      </c>
      <c r="E129" s="288" t="s">
        <v>1900</v>
      </c>
      <c r="F129" s="288" t="s">
        <v>1900</v>
      </c>
      <c r="G129" s="288" t="s">
        <v>1900</v>
      </c>
      <c r="H129" s="288" t="s">
        <v>1900</v>
      </c>
      <c r="I129" s="288" t="s">
        <v>1900</v>
      </c>
      <c r="J129" s="288" t="s">
        <v>1900</v>
      </c>
    </row>
    <row r="130" spans="1:10">
      <c r="A130" s="290" t="s">
        <v>1945</v>
      </c>
      <c r="B130" s="288" t="s">
        <v>1900</v>
      </c>
      <c r="C130" s="288" t="s">
        <v>1940</v>
      </c>
      <c r="D130" s="288" t="s">
        <v>1900</v>
      </c>
      <c r="E130" s="288" t="s">
        <v>1900</v>
      </c>
      <c r="F130" s="288" t="s">
        <v>1900</v>
      </c>
      <c r="G130" s="288" t="s">
        <v>1900</v>
      </c>
      <c r="H130" s="288" t="s">
        <v>1900</v>
      </c>
      <c r="I130" s="288" t="s">
        <v>1900</v>
      </c>
      <c r="J130" s="288" t="s">
        <v>1900</v>
      </c>
    </row>
    <row r="131" spans="1:10">
      <c r="A131" s="290" t="s">
        <v>1946</v>
      </c>
      <c r="B131" s="288" t="s">
        <v>1871</v>
      </c>
      <c r="C131" s="288" t="s">
        <v>1940</v>
      </c>
      <c r="D131" s="288" t="s">
        <v>1907</v>
      </c>
      <c r="E131" s="288" t="s">
        <v>1871</v>
      </c>
      <c r="F131" s="288" t="s">
        <v>1871</v>
      </c>
      <c r="G131" s="288" t="s">
        <v>1871</v>
      </c>
      <c r="H131" s="288" t="s">
        <v>1871</v>
      </c>
      <c r="I131" s="288" t="s">
        <v>1871</v>
      </c>
      <c r="J131" s="288" t="s">
        <v>1893</v>
      </c>
    </row>
    <row r="132" spans="1:10">
      <c r="A132" s="291" t="s">
        <v>1961</v>
      </c>
      <c r="B132" s="288">
        <v>811064.09369339747</v>
      </c>
      <c r="C132" s="288" t="s">
        <v>1940</v>
      </c>
      <c r="D132" s="289" t="s">
        <v>1897</v>
      </c>
      <c r="E132" s="289" t="s">
        <v>1897</v>
      </c>
      <c r="F132" s="289" t="s">
        <v>1897</v>
      </c>
      <c r="G132" s="288">
        <v>45783.983149465937</v>
      </c>
      <c r="H132" s="288">
        <v>1.37229551691322</v>
      </c>
      <c r="I132" s="288">
        <v>0.19110373131999001</v>
      </c>
      <c r="J132" s="288" t="s">
        <v>1915</v>
      </c>
    </row>
    <row r="133" spans="1:10">
      <c r="A133" s="292" t="s">
        <v>1951</v>
      </c>
      <c r="B133" s="293">
        <v>5418.8561307769987</v>
      </c>
      <c r="C133" s="288" t="s">
        <v>1940</v>
      </c>
      <c r="D133" s="288">
        <v>74.659973794071973</v>
      </c>
      <c r="E133" s="288">
        <v>3.14261395689392</v>
      </c>
      <c r="F133" s="288">
        <v>2.7551405439157199</v>
      </c>
      <c r="G133" s="293">
        <v>404.57165671765699</v>
      </c>
      <c r="H133" s="293">
        <v>1.7029372906979999E-2</v>
      </c>
      <c r="I133" s="293">
        <v>1.492971022755E-2</v>
      </c>
      <c r="J133" s="293" t="s">
        <v>1893</v>
      </c>
    </row>
    <row r="134" spans="1:10">
      <c r="A134" s="292" t="s">
        <v>1952</v>
      </c>
      <c r="B134" s="293">
        <v>85573.487772242661</v>
      </c>
      <c r="C134" s="288" t="s">
        <v>1940</v>
      </c>
      <c r="D134" s="288">
        <v>89.645233903118736</v>
      </c>
      <c r="E134" s="288">
        <v>9.5000000000000604</v>
      </c>
      <c r="F134" s="288">
        <v>1.42500000000005</v>
      </c>
      <c r="G134" s="293">
        <v>7671.2553272483647</v>
      </c>
      <c r="H134" s="293">
        <v>0.81294813383631004</v>
      </c>
      <c r="I134" s="293">
        <v>0.12194222007545</v>
      </c>
      <c r="J134" s="293" t="s">
        <v>1893</v>
      </c>
    </row>
    <row r="135" spans="1:10">
      <c r="A135" s="292" t="s">
        <v>1953</v>
      </c>
      <c r="B135" s="293">
        <v>720071.7497903778</v>
      </c>
      <c r="C135" s="288" t="s">
        <v>1940</v>
      </c>
      <c r="D135" s="288">
        <v>52.367220594999388</v>
      </c>
      <c r="E135" s="288">
        <v>0.75314440585650999</v>
      </c>
      <c r="F135" s="288">
        <v>7.5314440585649997E-2</v>
      </c>
      <c r="G135" s="293">
        <v>37708.156165499917</v>
      </c>
      <c r="H135" s="293">
        <v>0.54231801016992998</v>
      </c>
      <c r="I135" s="293">
        <v>5.4231801016990003E-2</v>
      </c>
      <c r="J135" s="293" t="s">
        <v>1893</v>
      </c>
    </row>
    <row r="136" spans="1:10">
      <c r="A136" s="292" t="s">
        <v>1954</v>
      </c>
      <c r="B136" s="293" t="s">
        <v>1900</v>
      </c>
      <c r="C136" s="288" t="s">
        <v>1940</v>
      </c>
      <c r="D136" s="288" t="s">
        <v>1900</v>
      </c>
      <c r="E136" s="288" t="s">
        <v>1900</v>
      </c>
      <c r="F136" s="288" t="s">
        <v>1900</v>
      </c>
      <c r="G136" s="293" t="s">
        <v>1900</v>
      </c>
      <c r="H136" s="293" t="s">
        <v>1900</v>
      </c>
      <c r="I136" s="293" t="s">
        <v>1900</v>
      </c>
      <c r="J136" s="293" t="s">
        <v>1900</v>
      </c>
    </row>
    <row r="137" spans="1:10">
      <c r="A137" s="292" t="s">
        <v>1955</v>
      </c>
      <c r="B137" s="293" t="s">
        <v>1900</v>
      </c>
      <c r="C137" s="288" t="s">
        <v>1940</v>
      </c>
      <c r="D137" s="288" t="s">
        <v>1900</v>
      </c>
      <c r="E137" s="288" t="s">
        <v>1900</v>
      </c>
      <c r="F137" s="288" t="s">
        <v>1900</v>
      </c>
      <c r="G137" s="293" t="s">
        <v>1900</v>
      </c>
      <c r="H137" s="293" t="s">
        <v>1900</v>
      </c>
      <c r="I137" s="293" t="s">
        <v>1900</v>
      </c>
      <c r="J137" s="293" t="s">
        <v>1900</v>
      </c>
    </row>
    <row r="138" spans="1:10">
      <c r="A138" s="292" t="s">
        <v>753</v>
      </c>
      <c r="B138" s="293" t="s">
        <v>1871</v>
      </c>
      <c r="C138" s="288" t="s">
        <v>1940</v>
      </c>
      <c r="D138" s="288" t="s">
        <v>1907</v>
      </c>
      <c r="E138" s="288" t="s">
        <v>1871</v>
      </c>
      <c r="F138" s="288" t="s">
        <v>1871</v>
      </c>
      <c r="G138" s="293" t="s">
        <v>1871</v>
      </c>
      <c r="H138" s="293" t="s">
        <v>1871</v>
      </c>
      <c r="I138" s="293" t="s">
        <v>1871</v>
      </c>
      <c r="J138" s="293" t="s">
        <v>1893</v>
      </c>
    </row>
    <row r="139" spans="1:10">
      <c r="A139" s="291" t="s">
        <v>1962</v>
      </c>
      <c r="B139" s="288" t="s">
        <v>1958</v>
      </c>
      <c r="C139" s="288" t="s">
        <v>1940</v>
      </c>
      <c r="D139" s="289" t="s">
        <v>1897</v>
      </c>
      <c r="E139" s="289" t="s">
        <v>1897</v>
      </c>
      <c r="F139" s="289" t="s">
        <v>1897</v>
      </c>
      <c r="G139" s="288" t="s">
        <v>1958</v>
      </c>
      <c r="H139" s="288" t="s">
        <v>1958</v>
      </c>
      <c r="I139" s="288" t="s">
        <v>1958</v>
      </c>
      <c r="J139" s="288" t="s">
        <v>1915</v>
      </c>
    </row>
    <row r="140" spans="1:10">
      <c r="A140" s="292" t="s">
        <v>1951</v>
      </c>
      <c r="B140" s="293" t="s">
        <v>1871</v>
      </c>
      <c r="C140" s="288" t="s">
        <v>1940</v>
      </c>
      <c r="D140" s="288" t="s">
        <v>1907</v>
      </c>
      <c r="E140" s="288" t="s">
        <v>1871</v>
      </c>
      <c r="F140" s="288" t="s">
        <v>1871</v>
      </c>
      <c r="G140" s="293" t="s">
        <v>1871</v>
      </c>
      <c r="H140" s="293" t="s">
        <v>1871</v>
      </c>
      <c r="I140" s="293" t="s">
        <v>1871</v>
      </c>
      <c r="J140" s="293" t="s">
        <v>1893</v>
      </c>
    </row>
    <row r="141" spans="1:10">
      <c r="A141" s="292" t="s">
        <v>1952</v>
      </c>
      <c r="B141" s="293" t="s">
        <v>1871</v>
      </c>
      <c r="C141" s="288" t="s">
        <v>1940</v>
      </c>
      <c r="D141" s="288" t="s">
        <v>1907</v>
      </c>
      <c r="E141" s="288" t="s">
        <v>1871</v>
      </c>
      <c r="F141" s="288" t="s">
        <v>1871</v>
      </c>
      <c r="G141" s="293" t="s">
        <v>1871</v>
      </c>
      <c r="H141" s="293" t="s">
        <v>1871</v>
      </c>
      <c r="I141" s="293" t="s">
        <v>1871</v>
      </c>
      <c r="J141" s="293" t="s">
        <v>1893</v>
      </c>
    </row>
    <row r="142" spans="1:10">
      <c r="A142" s="292" t="s">
        <v>1953</v>
      </c>
      <c r="B142" s="293" t="s">
        <v>1871</v>
      </c>
      <c r="C142" s="288" t="s">
        <v>1940</v>
      </c>
      <c r="D142" s="288" t="s">
        <v>1907</v>
      </c>
      <c r="E142" s="288" t="s">
        <v>1871</v>
      </c>
      <c r="F142" s="288" t="s">
        <v>1871</v>
      </c>
      <c r="G142" s="293" t="s">
        <v>1871</v>
      </c>
      <c r="H142" s="293" t="s">
        <v>1871</v>
      </c>
      <c r="I142" s="293" t="s">
        <v>1871</v>
      </c>
      <c r="J142" s="293" t="s">
        <v>1893</v>
      </c>
    </row>
    <row r="143" spans="1:10">
      <c r="A143" s="292" t="s">
        <v>1954</v>
      </c>
      <c r="B143" s="293" t="s">
        <v>1900</v>
      </c>
      <c r="C143" s="288" t="s">
        <v>1940</v>
      </c>
      <c r="D143" s="288" t="s">
        <v>1900</v>
      </c>
      <c r="E143" s="288" t="s">
        <v>1900</v>
      </c>
      <c r="F143" s="288" t="s">
        <v>1900</v>
      </c>
      <c r="G143" s="293" t="s">
        <v>1900</v>
      </c>
      <c r="H143" s="293" t="s">
        <v>1900</v>
      </c>
      <c r="I143" s="293" t="s">
        <v>1900</v>
      </c>
      <c r="J143" s="293" t="s">
        <v>1900</v>
      </c>
    </row>
    <row r="144" spans="1:10">
      <c r="A144" s="292" t="s">
        <v>1955</v>
      </c>
      <c r="B144" s="293" t="s">
        <v>1900</v>
      </c>
      <c r="C144" s="288" t="s">
        <v>1940</v>
      </c>
      <c r="D144" s="288" t="s">
        <v>1900</v>
      </c>
      <c r="E144" s="288" t="s">
        <v>1900</v>
      </c>
      <c r="F144" s="288" t="s">
        <v>1900</v>
      </c>
      <c r="G144" s="293" t="s">
        <v>1900</v>
      </c>
      <c r="H144" s="293" t="s">
        <v>1900</v>
      </c>
      <c r="I144" s="293" t="s">
        <v>1900</v>
      </c>
      <c r="J144" s="293" t="s">
        <v>1900</v>
      </c>
    </row>
    <row r="145" spans="1:10">
      <c r="A145" s="292" t="s">
        <v>753</v>
      </c>
      <c r="B145" s="293" t="s">
        <v>1871</v>
      </c>
      <c r="C145" s="288" t="s">
        <v>1940</v>
      </c>
      <c r="D145" s="288" t="s">
        <v>1907</v>
      </c>
      <c r="E145" s="288" t="s">
        <v>1871</v>
      </c>
      <c r="F145" s="288" t="s">
        <v>1871</v>
      </c>
      <c r="G145" s="293" t="s">
        <v>1871</v>
      </c>
      <c r="H145" s="293" t="s">
        <v>1871</v>
      </c>
      <c r="I145" s="293" t="s">
        <v>1871</v>
      </c>
      <c r="J145" s="293" t="s">
        <v>1893</v>
      </c>
    </row>
    <row r="146" spans="1:10">
      <c r="A146" s="291" t="s">
        <v>1963</v>
      </c>
      <c r="B146" s="288" t="s">
        <v>1958</v>
      </c>
      <c r="C146" s="288" t="s">
        <v>1940</v>
      </c>
      <c r="D146" s="289" t="s">
        <v>1897</v>
      </c>
      <c r="E146" s="289" t="s">
        <v>1897</v>
      </c>
      <c r="F146" s="289" t="s">
        <v>1897</v>
      </c>
      <c r="G146" s="288" t="s">
        <v>1958</v>
      </c>
      <c r="H146" s="288" t="s">
        <v>1958</v>
      </c>
      <c r="I146" s="288" t="s">
        <v>1958</v>
      </c>
      <c r="J146" s="288" t="s">
        <v>1915</v>
      </c>
    </row>
    <row r="147" spans="1:10">
      <c r="A147" s="292" t="s">
        <v>1951</v>
      </c>
      <c r="B147" s="293" t="s">
        <v>1871</v>
      </c>
      <c r="C147" s="288" t="s">
        <v>1940</v>
      </c>
      <c r="D147" s="288" t="s">
        <v>1907</v>
      </c>
      <c r="E147" s="288" t="s">
        <v>1871</v>
      </c>
      <c r="F147" s="288" t="s">
        <v>1871</v>
      </c>
      <c r="G147" s="293" t="s">
        <v>1871</v>
      </c>
      <c r="H147" s="293" t="s">
        <v>1871</v>
      </c>
      <c r="I147" s="293" t="s">
        <v>1871</v>
      </c>
      <c r="J147" s="293" t="s">
        <v>1893</v>
      </c>
    </row>
    <row r="148" spans="1:10">
      <c r="A148" s="292" t="s">
        <v>1952</v>
      </c>
      <c r="B148" s="293" t="s">
        <v>1871</v>
      </c>
      <c r="C148" s="288" t="s">
        <v>1940</v>
      </c>
      <c r="D148" s="288" t="s">
        <v>1907</v>
      </c>
      <c r="E148" s="288" t="s">
        <v>1871</v>
      </c>
      <c r="F148" s="288" t="s">
        <v>1871</v>
      </c>
      <c r="G148" s="293" t="s">
        <v>1871</v>
      </c>
      <c r="H148" s="293" t="s">
        <v>1871</v>
      </c>
      <c r="I148" s="293" t="s">
        <v>1871</v>
      </c>
      <c r="J148" s="293" t="s">
        <v>1893</v>
      </c>
    </row>
    <row r="149" spans="1:10">
      <c r="A149" s="292" t="s">
        <v>1953</v>
      </c>
      <c r="B149" s="293" t="s">
        <v>1871</v>
      </c>
      <c r="C149" s="288" t="s">
        <v>1940</v>
      </c>
      <c r="D149" s="288" t="s">
        <v>1907</v>
      </c>
      <c r="E149" s="288" t="s">
        <v>1871</v>
      </c>
      <c r="F149" s="288" t="s">
        <v>1871</v>
      </c>
      <c r="G149" s="293" t="s">
        <v>1871</v>
      </c>
      <c r="H149" s="293" t="s">
        <v>1871</v>
      </c>
      <c r="I149" s="293" t="s">
        <v>1871</v>
      </c>
      <c r="J149" s="293" t="s">
        <v>1893</v>
      </c>
    </row>
    <row r="150" spans="1:10">
      <c r="A150" s="292" t="s">
        <v>1954</v>
      </c>
      <c r="B150" s="293" t="s">
        <v>1900</v>
      </c>
      <c r="C150" s="288" t="s">
        <v>1940</v>
      </c>
      <c r="D150" s="288" t="s">
        <v>1900</v>
      </c>
      <c r="E150" s="288" t="s">
        <v>1900</v>
      </c>
      <c r="F150" s="288" t="s">
        <v>1900</v>
      </c>
      <c r="G150" s="293" t="s">
        <v>1900</v>
      </c>
      <c r="H150" s="293" t="s">
        <v>1900</v>
      </c>
      <c r="I150" s="293" t="s">
        <v>1900</v>
      </c>
      <c r="J150" s="293" t="s">
        <v>1900</v>
      </c>
    </row>
    <row r="151" spans="1:10">
      <c r="A151" s="292" t="s">
        <v>1955</v>
      </c>
      <c r="B151" s="293" t="s">
        <v>1900</v>
      </c>
      <c r="C151" s="288" t="s">
        <v>1940</v>
      </c>
      <c r="D151" s="288" t="s">
        <v>1900</v>
      </c>
      <c r="E151" s="288" t="s">
        <v>1900</v>
      </c>
      <c r="F151" s="288" t="s">
        <v>1900</v>
      </c>
      <c r="G151" s="293" t="s">
        <v>1900</v>
      </c>
      <c r="H151" s="293" t="s">
        <v>1900</v>
      </c>
      <c r="I151" s="293" t="s">
        <v>1900</v>
      </c>
      <c r="J151" s="293" t="s">
        <v>1900</v>
      </c>
    </row>
    <row r="152" spans="1:10">
      <c r="A152" s="292" t="s">
        <v>753</v>
      </c>
      <c r="B152" s="293" t="s">
        <v>1871</v>
      </c>
      <c r="C152" s="288" t="s">
        <v>1940</v>
      </c>
      <c r="D152" s="288" t="s">
        <v>1907</v>
      </c>
      <c r="E152" s="288" t="s">
        <v>1871</v>
      </c>
      <c r="F152" s="288" t="s">
        <v>1871</v>
      </c>
      <c r="G152" s="293" t="s">
        <v>1871</v>
      </c>
      <c r="H152" s="293" t="s">
        <v>1871</v>
      </c>
      <c r="I152" s="293" t="s">
        <v>1871</v>
      </c>
      <c r="J152" s="293" t="s">
        <v>1893</v>
      </c>
    </row>
    <row r="153" spans="1:10">
      <c r="A153" s="295" t="s">
        <v>1964</v>
      </c>
      <c r="B153" s="288">
        <v>12857095.578220105</v>
      </c>
      <c r="C153" s="288" t="s">
        <v>1940</v>
      </c>
      <c r="D153" s="289" t="s">
        <v>1897</v>
      </c>
      <c r="E153" s="289" t="s">
        <v>1897</v>
      </c>
      <c r="F153" s="289" t="s">
        <v>1897</v>
      </c>
      <c r="G153" s="288">
        <v>711227.52746031829</v>
      </c>
      <c r="H153" s="288">
        <v>66.667583289309391</v>
      </c>
      <c r="I153" s="288">
        <v>9.3662220369597406</v>
      </c>
      <c r="J153" s="288" t="s">
        <v>1915</v>
      </c>
    </row>
    <row r="154" spans="1:10">
      <c r="A154" s="296" t="s">
        <v>1941</v>
      </c>
      <c r="B154" s="288">
        <v>3289687.0402968642</v>
      </c>
      <c r="C154" s="288" t="s">
        <v>1940</v>
      </c>
      <c r="D154" s="288">
        <v>74.659973794071988</v>
      </c>
      <c r="E154" s="288">
        <v>2.5953153081467302</v>
      </c>
      <c r="F154" s="288">
        <v>0.48384345490726</v>
      </c>
      <c r="G154" s="288">
        <v>245607.94821926212</v>
      </c>
      <c r="H154" s="288">
        <v>8.5377751346943498</v>
      </c>
      <c r="I154" s="288">
        <v>1.5916935431408601</v>
      </c>
      <c r="J154" s="288" t="s">
        <v>1893</v>
      </c>
    </row>
    <row r="155" spans="1:10">
      <c r="A155" s="296" t="s">
        <v>1942</v>
      </c>
      <c r="B155" s="288">
        <v>1227490.5647916261</v>
      </c>
      <c r="C155" s="288" t="s">
        <v>1940</v>
      </c>
      <c r="D155" s="288">
        <v>89.645233903118751</v>
      </c>
      <c r="E155" s="288">
        <v>9.5</v>
      </c>
      <c r="F155" s="288">
        <v>1.4249999999999901</v>
      </c>
      <c r="G155" s="288">
        <v>110038.67879461666</v>
      </c>
      <c r="H155" s="288">
        <v>11.66116036552045</v>
      </c>
      <c r="I155" s="288">
        <v>1.7491740548280601</v>
      </c>
      <c r="J155" s="288" t="s">
        <v>1893</v>
      </c>
    </row>
    <row r="156" spans="1:10">
      <c r="A156" s="296" t="s">
        <v>1943</v>
      </c>
      <c r="B156" s="288">
        <v>6790142.6962574841</v>
      </c>
      <c r="C156" s="288" t="s">
        <v>1940</v>
      </c>
      <c r="D156" s="288">
        <v>52.367220594999381</v>
      </c>
      <c r="E156" s="288">
        <v>0.75314440585650999</v>
      </c>
      <c r="F156" s="288">
        <v>7.5314440585649997E-2</v>
      </c>
      <c r="G156" s="288">
        <v>355580.90044643951</v>
      </c>
      <c r="H156" s="288">
        <v>5.1139579866537304</v>
      </c>
      <c r="I156" s="288">
        <v>0.51139579866536999</v>
      </c>
      <c r="J156" s="288" t="s">
        <v>1893</v>
      </c>
    </row>
    <row r="157" spans="1:10">
      <c r="A157" s="296" t="s">
        <v>1965</v>
      </c>
      <c r="B157" s="288" t="s">
        <v>1900</v>
      </c>
      <c r="C157" s="288" t="s">
        <v>1940</v>
      </c>
      <c r="D157" s="288" t="s">
        <v>1900</v>
      </c>
      <c r="E157" s="288" t="s">
        <v>1900</v>
      </c>
      <c r="F157" s="288" t="s">
        <v>1900</v>
      </c>
      <c r="G157" s="288" t="s">
        <v>1900</v>
      </c>
      <c r="H157" s="288" t="s">
        <v>1900</v>
      </c>
      <c r="I157" s="288" t="s">
        <v>1900</v>
      </c>
      <c r="J157" s="288" t="s">
        <v>1900</v>
      </c>
    </row>
    <row r="158" spans="1:10">
      <c r="A158" s="296" t="s">
        <v>1966</v>
      </c>
      <c r="B158" s="288" t="s">
        <v>1900</v>
      </c>
      <c r="C158" s="288" t="s">
        <v>1940</v>
      </c>
      <c r="D158" s="288" t="s">
        <v>1900</v>
      </c>
      <c r="E158" s="288" t="s">
        <v>1900</v>
      </c>
      <c r="F158" s="288" t="s">
        <v>1900</v>
      </c>
      <c r="G158" s="288" t="s">
        <v>1900</v>
      </c>
      <c r="H158" s="288" t="s">
        <v>1900</v>
      </c>
      <c r="I158" s="288" t="s">
        <v>1900</v>
      </c>
      <c r="J158" s="288" t="s">
        <v>1900</v>
      </c>
    </row>
    <row r="159" spans="1:10">
      <c r="A159" s="296" t="s">
        <v>1967</v>
      </c>
      <c r="B159" s="288">
        <v>1549775.2768741304</v>
      </c>
      <c r="C159" s="288" t="s">
        <v>1940</v>
      </c>
      <c r="D159" s="288">
        <v>88.686898265961545</v>
      </c>
      <c r="E159" s="288">
        <v>26.684313796676729</v>
      </c>
      <c r="F159" s="288">
        <v>3.55790850622357</v>
      </c>
      <c r="G159" s="288">
        <v>137444.76231523839</v>
      </c>
      <c r="H159" s="288">
        <v>41.354689802440859</v>
      </c>
      <c r="I159" s="288">
        <v>5.5139586403254501</v>
      </c>
      <c r="J159" s="288" t="s">
        <v>1893</v>
      </c>
    </row>
    <row r="160" spans="1:10">
      <c r="A160" s="297" t="s">
        <v>1873</v>
      </c>
      <c r="B160" s="288">
        <v>281318.6741082315</v>
      </c>
      <c r="C160" s="288" t="s">
        <v>1940</v>
      </c>
      <c r="D160" s="289" t="s">
        <v>1897</v>
      </c>
      <c r="E160" s="289" t="s">
        <v>1897</v>
      </c>
      <c r="F160" s="289" t="s">
        <v>1897</v>
      </c>
      <c r="G160" s="288">
        <v>14978.572362155866</v>
      </c>
      <c r="H160" s="288">
        <v>0.23835740177008</v>
      </c>
      <c r="I160" s="288">
        <v>5.0815371746130003E-2</v>
      </c>
      <c r="J160" s="288" t="s">
        <v>1915</v>
      </c>
    </row>
    <row r="161" spans="1:10">
      <c r="A161" s="296" t="s">
        <v>1941</v>
      </c>
      <c r="B161" s="293">
        <v>11051.541643286968</v>
      </c>
      <c r="C161" s="288" t="s">
        <v>1940</v>
      </c>
      <c r="D161" s="288">
        <v>74.659973794071973</v>
      </c>
      <c r="E161" s="288">
        <v>3.1426139568950102</v>
      </c>
      <c r="F161" s="288">
        <v>2.7551405439145502</v>
      </c>
      <c r="G161" s="293">
        <v>825.10780947190017</v>
      </c>
      <c r="H161" s="293">
        <v>3.4730729013399998E-2</v>
      </c>
      <c r="I161" s="293">
        <v>3.044855045418E-2</v>
      </c>
      <c r="J161" s="293" t="s">
        <v>1893</v>
      </c>
    </row>
    <row r="162" spans="1:10">
      <c r="A162" s="296" t="s">
        <v>1942</v>
      </c>
      <c r="B162" s="293">
        <v>8.7452974385318907</v>
      </c>
      <c r="C162" s="288" t="s">
        <v>1940</v>
      </c>
      <c r="D162" s="288">
        <v>89.645233903119134</v>
      </c>
      <c r="E162" s="288">
        <v>9.5000000004513296</v>
      </c>
      <c r="F162" s="288">
        <v>1.4250000000105301</v>
      </c>
      <c r="G162" s="293">
        <v>0.78397423442953995</v>
      </c>
      <c r="H162" s="293">
        <v>8.3080325669999998E-5</v>
      </c>
      <c r="I162" s="293">
        <v>1.246204885E-5</v>
      </c>
      <c r="J162" s="293" t="s">
        <v>1893</v>
      </c>
    </row>
    <row r="163" spans="1:10">
      <c r="A163" s="296" t="s">
        <v>1943</v>
      </c>
      <c r="B163" s="293">
        <v>270258.38716750598</v>
      </c>
      <c r="C163" s="288" t="s">
        <v>1940</v>
      </c>
      <c r="D163" s="288">
        <v>52.367220594999388</v>
      </c>
      <c r="E163" s="288">
        <v>0.75314440585650999</v>
      </c>
      <c r="F163" s="288">
        <v>7.5314440585649997E-2</v>
      </c>
      <c r="G163" s="293">
        <v>14152.680578449537</v>
      </c>
      <c r="H163" s="293">
        <v>0.20354359243101</v>
      </c>
      <c r="I163" s="293">
        <v>2.0354359243100001E-2</v>
      </c>
      <c r="J163" s="293" t="s">
        <v>1893</v>
      </c>
    </row>
    <row r="164" spans="1:10">
      <c r="A164" s="296" t="s">
        <v>1965</v>
      </c>
      <c r="B164" s="293" t="s">
        <v>1900</v>
      </c>
      <c r="C164" s="288" t="s">
        <v>1940</v>
      </c>
      <c r="D164" s="288" t="s">
        <v>1900</v>
      </c>
      <c r="E164" s="288" t="s">
        <v>1900</v>
      </c>
      <c r="F164" s="288" t="s">
        <v>1900</v>
      </c>
      <c r="G164" s="293" t="s">
        <v>1900</v>
      </c>
      <c r="H164" s="293" t="s">
        <v>1900</v>
      </c>
      <c r="I164" s="293" t="s">
        <v>1900</v>
      </c>
      <c r="J164" s="293" t="s">
        <v>1900</v>
      </c>
    </row>
    <row r="165" spans="1:10">
      <c r="A165" s="296" t="s">
        <v>1966</v>
      </c>
      <c r="B165" s="293" t="s">
        <v>1900</v>
      </c>
      <c r="C165" s="288" t="s">
        <v>1940</v>
      </c>
      <c r="D165" s="288" t="s">
        <v>1900</v>
      </c>
      <c r="E165" s="288" t="s">
        <v>1900</v>
      </c>
      <c r="F165" s="288" t="s">
        <v>1900</v>
      </c>
      <c r="G165" s="293" t="s">
        <v>1900</v>
      </c>
      <c r="H165" s="293" t="s">
        <v>1900</v>
      </c>
      <c r="I165" s="293" t="s">
        <v>1900</v>
      </c>
      <c r="J165" s="293" t="s">
        <v>1900</v>
      </c>
    </row>
    <row r="166" spans="1:10">
      <c r="A166" s="296" t="s">
        <v>1967</v>
      </c>
      <c r="B166" s="293" t="s">
        <v>1871</v>
      </c>
      <c r="C166" s="288" t="s">
        <v>1940</v>
      </c>
      <c r="D166" s="288" t="s">
        <v>1907</v>
      </c>
      <c r="E166" s="288" t="s">
        <v>1871</v>
      </c>
      <c r="F166" s="288" t="s">
        <v>1871</v>
      </c>
      <c r="G166" s="293" t="s">
        <v>1871</v>
      </c>
      <c r="H166" s="293" t="s">
        <v>1871</v>
      </c>
      <c r="I166" s="293" t="s">
        <v>1871</v>
      </c>
      <c r="J166" s="293" t="s">
        <v>1893</v>
      </c>
    </row>
    <row r="167" spans="1:10">
      <c r="A167" s="297" t="s">
        <v>1874</v>
      </c>
      <c r="B167" s="288">
        <v>80551.220863386668</v>
      </c>
      <c r="C167" s="288" t="s">
        <v>1940</v>
      </c>
      <c r="D167" s="289" t="s">
        <v>1897</v>
      </c>
      <c r="E167" s="289" t="s">
        <v>1897</v>
      </c>
      <c r="F167" s="289" t="s">
        <v>1897</v>
      </c>
      <c r="G167" s="288">
        <v>5057.2748720254449</v>
      </c>
      <c r="H167" s="288">
        <v>0.25516926930848</v>
      </c>
      <c r="I167" s="288">
        <v>3.8004328346280002E-2</v>
      </c>
      <c r="J167" s="288" t="s">
        <v>1915</v>
      </c>
    </row>
    <row r="168" spans="1:10">
      <c r="A168" s="296" t="s">
        <v>1941</v>
      </c>
      <c r="B168" s="293">
        <v>832.8845414672511</v>
      </c>
      <c r="C168" s="288" t="s">
        <v>1940</v>
      </c>
      <c r="D168" s="288">
        <v>74.659973794071973</v>
      </c>
      <c r="E168" s="288">
        <v>3.1426139568985101</v>
      </c>
      <c r="F168" s="288">
        <v>2.75514054391923</v>
      </c>
      <c r="G168" s="293">
        <v>62.18313803943262</v>
      </c>
      <c r="H168" s="293">
        <v>2.6174345845000001E-3</v>
      </c>
      <c r="I168" s="293">
        <v>2.2947139686E-3</v>
      </c>
      <c r="J168" s="293" t="s">
        <v>1893</v>
      </c>
    </row>
    <row r="169" spans="1:10">
      <c r="A169" s="296" t="s">
        <v>1942</v>
      </c>
      <c r="B169" s="293">
        <v>22009.328221657259</v>
      </c>
      <c r="C169" s="288" t="s">
        <v>1940</v>
      </c>
      <c r="D169" s="288">
        <v>89.645233903118736</v>
      </c>
      <c r="E169" s="288">
        <v>9.4999999999998206</v>
      </c>
      <c r="F169" s="288">
        <v>1.4249999999999301</v>
      </c>
      <c r="G169" s="293">
        <v>1973.0313764809773</v>
      </c>
      <c r="H169" s="293">
        <v>0.20908861810574</v>
      </c>
      <c r="I169" s="293">
        <v>3.1363292715859997E-2</v>
      </c>
      <c r="J169" s="293" t="s">
        <v>1893</v>
      </c>
    </row>
    <row r="170" spans="1:10">
      <c r="A170" s="296" t="s">
        <v>1943</v>
      </c>
      <c r="B170" s="293">
        <v>57709.008100262159</v>
      </c>
      <c r="C170" s="288" t="s">
        <v>1940</v>
      </c>
      <c r="D170" s="288">
        <v>52.367220594999388</v>
      </c>
      <c r="E170" s="288">
        <v>0.7531444058565</v>
      </c>
      <c r="F170" s="288">
        <v>7.5314440585579998E-2</v>
      </c>
      <c r="G170" s="293">
        <v>3022.060357505035</v>
      </c>
      <c r="H170" s="293">
        <v>4.346321661824E-2</v>
      </c>
      <c r="I170" s="293">
        <v>4.3463216618200001E-3</v>
      </c>
      <c r="J170" s="293" t="s">
        <v>1893</v>
      </c>
    </row>
    <row r="171" spans="1:10">
      <c r="A171" s="296" t="s">
        <v>1965</v>
      </c>
      <c r="B171" s="293" t="s">
        <v>1900</v>
      </c>
      <c r="C171" s="288" t="s">
        <v>1940</v>
      </c>
      <c r="D171" s="288" t="s">
        <v>1900</v>
      </c>
      <c r="E171" s="288" t="s">
        <v>1900</v>
      </c>
      <c r="F171" s="288" t="s">
        <v>1900</v>
      </c>
      <c r="G171" s="293" t="s">
        <v>1900</v>
      </c>
      <c r="H171" s="293" t="s">
        <v>1900</v>
      </c>
      <c r="I171" s="293" t="s">
        <v>1900</v>
      </c>
      <c r="J171" s="293" t="s">
        <v>1900</v>
      </c>
    </row>
    <row r="172" spans="1:10">
      <c r="A172" s="296" t="s">
        <v>1966</v>
      </c>
      <c r="B172" s="293" t="s">
        <v>1900</v>
      </c>
      <c r="C172" s="288" t="s">
        <v>1940</v>
      </c>
      <c r="D172" s="288" t="s">
        <v>1900</v>
      </c>
      <c r="E172" s="288" t="s">
        <v>1900</v>
      </c>
      <c r="F172" s="288" t="s">
        <v>1900</v>
      </c>
      <c r="G172" s="293" t="s">
        <v>1900</v>
      </c>
      <c r="H172" s="293" t="s">
        <v>1900</v>
      </c>
      <c r="I172" s="293" t="s">
        <v>1900</v>
      </c>
      <c r="J172" s="293" t="s">
        <v>1900</v>
      </c>
    </row>
    <row r="173" spans="1:10">
      <c r="A173" s="296" t="s">
        <v>1967</v>
      </c>
      <c r="B173" s="293" t="s">
        <v>1871</v>
      </c>
      <c r="C173" s="288" t="s">
        <v>1940</v>
      </c>
      <c r="D173" s="288" t="s">
        <v>1907</v>
      </c>
      <c r="E173" s="288" t="s">
        <v>1871</v>
      </c>
      <c r="F173" s="288" t="s">
        <v>1871</v>
      </c>
      <c r="G173" s="293" t="s">
        <v>1871</v>
      </c>
      <c r="H173" s="293" t="s">
        <v>1871</v>
      </c>
      <c r="I173" s="293" t="s">
        <v>1871</v>
      </c>
      <c r="J173" s="293" t="s">
        <v>1893</v>
      </c>
    </row>
    <row r="174" spans="1:10">
      <c r="A174" s="297" t="s">
        <v>1875</v>
      </c>
      <c r="B174" s="288">
        <v>1201393.2916326267</v>
      </c>
      <c r="C174" s="288" t="s">
        <v>1940</v>
      </c>
      <c r="D174" s="289" t="s">
        <v>1897</v>
      </c>
      <c r="E174" s="289" t="s">
        <v>1897</v>
      </c>
      <c r="F174" s="289" t="s">
        <v>1897</v>
      </c>
      <c r="G174" s="288">
        <v>67269.957813983725</v>
      </c>
      <c r="H174" s="288">
        <v>1.85662734289529</v>
      </c>
      <c r="I174" s="288">
        <v>0.29458061428601001</v>
      </c>
      <c r="J174" s="288" t="s">
        <v>1915</v>
      </c>
    </row>
    <row r="175" spans="1:10">
      <c r="A175" s="296" t="s">
        <v>1941</v>
      </c>
      <c r="B175" s="293">
        <v>24762.86184900811</v>
      </c>
      <c r="C175" s="288" t="s">
        <v>1940</v>
      </c>
      <c r="D175" s="288">
        <v>74.659973794071973</v>
      </c>
      <c r="E175" s="288">
        <v>3.14261395689477</v>
      </c>
      <c r="F175" s="288">
        <v>2.7551405439150698</v>
      </c>
      <c r="G175" s="293">
        <v>1848.7946167131702</v>
      </c>
      <c r="H175" s="293">
        <v>7.7820115259349995E-2</v>
      </c>
      <c r="I175" s="293">
        <v>6.8225164663569995E-2</v>
      </c>
      <c r="J175" s="293" t="s">
        <v>1893</v>
      </c>
    </row>
    <row r="176" spans="1:10">
      <c r="A176" s="296" t="s">
        <v>1942</v>
      </c>
      <c r="B176" s="293">
        <v>102052.05654493057</v>
      </c>
      <c r="C176" s="288" t="s">
        <v>1940</v>
      </c>
      <c r="D176" s="288">
        <v>89.645233903118736</v>
      </c>
      <c r="E176" s="288">
        <v>9.5</v>
      </c>
      <c r="F176" s="288">
        <v>1.42500000000004</v>
      </c>
      <c r="G176" s="293">
        <v>9148.4804792646009</v>
      </c>
      <c r="H176" s="293">
        <v>0.96949453717683998</v>
      </c>
      <c r="I176" s="293">
        <v>0.14542418057653</v>
      </c>
      <c r="J176" s="293" t="s">
        <v>1893</v>
      </c>
    </row>
    <row r="177" spans="1:10">
      <c r="A177" s="296" t="s">
        <v>1943</v>
      </c>
      <c r="B177" s="293">
        <v>1074578.3732386879</v>
      </c>
      <c r="C177" s="288" t="s">
        <v>1940</v>
      </c>
      <c r="D177" s="288">
        <v>52.367220594999388</v>
      </c>
      <c r="E177" s="288">
        <v>0.7531444058565</v>
      </c>
      <c r="F177" s="288">
        <v>7.5314440585649997E-2</v>
      </c>
      <c r="G177" s="293">
        <v>56272.682718005955</v>
      </c>
      <c r="H177" s="293">
        <v>0.80931269045910004</v>
      </c>
      <c r="I177" s="293">
        <v>8.0931269045909998E-2</v>
      </c>
      <c r="J177" s="293" t="s">
        <v>1893</v>
      </c>
    </row>
    <row r="178" spans="1:10">
      <c r="A178" s="296" t="s">
        <v>1965</v>
      </c>
      <c r="B178" s="293" t="s">
        <v>1900</v>
      </c>
      <c r="C178" s="288" t="s">
        <v>1940</v>
      </c>
      <c r="D178" s="288" t="s">
        <v>1900</v>
      </c>
      <c r="E178" s="288" t="s">
        <v>1900</v>
      </c>
      <c r="F178" s="288" t="s">
        <v>1900</v>
      </c>
      <c r="G178" s="293" t="s">
        <v>1900</v>
      </c>
      <c r="H178" s="293" t="s">
        <v>1900</v>
      </c>
      <c r="I178" s="293" t="s">
        <v>1900</v>
      </c>
      <c r="J178" s="293" t="s">
        <v>1900</v>
      </c>
    </row>
    <row r="179" spans="1:10">
      <c r="A179" s="296" t="s">
        <v>1966</v>
      </c>
      <c r="B179" s="293" t="s">
        <v>1900</v>
      </c>
      <c r="C179" s="288" t="s">
        <v>1940</v>
      </c>
      <c r="D179" s="288" t="s">
        <v>1900</v>
      </c>
      <c r="E179" s="288" t="s">
        <v>1900</v>
      </c>
      <c r="F179" s="288" t="s">
        <v>1900</v>
      </c>
      <c r="G179" s="293" t="s">
        <v>1900</v>
      </c>
      <c r="H179" s="293" t="s">
        <v>1900</v>
      </c>
      <c r="I179" s="293" t="s">
        <v>1900</v>
      </c>
      <c r="J179" s="293" t="s">
        <v>1900</v>
      </c>
    </row>
    <row r="180" spans="1:10">
      <c r="A180" s="296" t="s">
        <v>1967</v>
      </c>
      <c r="B180" s="293" t="s">
        <v>1871</v>
      </c>
      <c r="C180" s="288" t="s">
        <v>1940</v>
      </c>
      <c r="D180" s="288" t="s">
        <v>1907</v>
      </c>
      <c r="E180" s="288" t="s">
        <v>1871</v>
      </c>
      <c r="F180" s="288" t="s">
        <v>1871</v>
      </c>
      <c r="G180" s="293" t="s">
        <v>1871</v>
      </c>
      <c r="H180" s="293" t="s">
        <v>1871</v>
      </c>
      <c r="I180" s="293" t="s">
        <v>1871</v>
      </c>
      <c r="J180" s="293" t="s">
        <v>1893</v>
      </c>
    </row>
    <row r="181" spans="1:10">
      <c r="A181" s="297" t="s">
        <v>1876</v>
      </c>
      <c r="B181" s="288">
        <v>644986.316561252</v>
      </c>
      <c r="C181" s="288" t="s">
        <v>1940</v>
      </c>
      <c r="D181" s="289" t="s">
        <v>1897</v>
      </c>
      <c r="E181" s="289" t="s">
        <v>1897</v>
      </c>
      <c r="F181" s="289" t="s">
        <v>1897</v>
      </c>
      <c r="G181" s="288">
        <v>45070.579654334128</v>
      </c>
      <c r="H181" s="288">
        <v>3.0283235843053902</v>
      </c>
      <c r="I181" s="288">
        <v>0.52839203850651995</v>
      </c>
      <c r="J181" s="288" t="s">
        <v>1915</v>
      </c>
    </row>
    <row r="182" spans="1:10">
      <c r="A182" s="296" t="s">
        <v>1941</v>
      </c>
      <c r="B182" s="293">
        <v>37854.22878650669</v>
      </c>
      <c r="C182" s="288" t="s">
        <v>1940</v>
      </c>
      <c r="D182" s="288">
        <v>74.659973794071973</v>
      </c>
      <c r="E182" s="288">
        <v>3.1426139568949401</v>
      </c>
      <c r="F182" s="288">
        <v>2.7551405439150298</v>
      </c>
      <c r="G182" s="293">
        <v>2826.1957291953945</v>
      </c>
      <c r="H182" s="293">
        <v>0.11896122771197</v>
      </c>
      <c r="I182" s="293">
        <v>0.10429372048834</v>
      </c>
      <c r="J182" s="293" t="s">
        <v>1893</v>
      </c>
    </row>
    <row r="183" spans="1:10">
      <c r="A183" s="296" t="s">
        <v>1942</v>
      </c>
      <c r="B183" s="293">
        <v>280341.22601860663</v>
      </c>
      <c r="C183" s="288" t="s">
        <v>1940</v>
      </c>
      <c r="D183" s="288">
        <v>89.645233903118736</v>
      </c>
      <c r="E183" s="288">
        <v>9.4999999999999893</v>
      </c>
      <c r="F183" s="288">
        <v>1.4249999999999801</v>
      </c>
      <c r="G183" s="293">
        <v>25131.254779125069</v>
      </c>
      <c r="H183" s="293">
        <v>2.6632416471767599</v>
      </c>
      <c r="I183" s="293">
        <v>0.39948624707650998</v>
      </c>
      <c r="J183" s="293" t="s">
        <v>1893</v>
      </c>
    </row>
    <row r="184" spans="1:10">
      <c r="A184" s="296" t="s">
        <v>1943</v>
      </c>
      <c r="B184" s="293">
        <v>326790.86175613868</v>
      </c>
      <c r="C184" s="288" t="s">
        <v>1940</v>
      </c>
      <c r="D184" s="288">
        <v>52.367220594999388</v>
      </c>
      <c r="E184" s="288">
        <v>0.7531444058565</v>
      </c>
      <c r="F184" s="288">
        <v>7.5314440585660003E-2</v>
      </c>
      <c r="G184" s="293">
        <v>17113.129146013664</v>
      </c>
      <c r="H184" s="293">
        <v>0.24612070941666001</v>
      </c>
      <c r="I184" s="293">
        <v>2.4612070941669999E-2</v>
      </c>
      <c r="J184" s="293" t="s">
        <v>1893</v>
      </c>
    </row>
    <row r="185" spans="1:10">
      <c r="A185" s="296" t="s">
        <v>1965</v>
      </c>
      <c r="B185" s="293" t="s">
        <v>1900</v>
      </c>
      <c r="C185" s="288" t="s">
        <v>1940</v>
      </c>
      <c r="D185" s="288" t="s">
        <v>1900</v>
      </c>
      <c r="E185" s="288" t="s">
        <v>1900</v>
      </c>
      <c r="F185" s="288" t="s">
        <v>1900</v>
      </c>
      <c r="G185" s="293" t="s">
        <v>1900</v>
      </c>
      <c r="H185" s="293" t="s">
        <v>1900</v>
      </c>
      <c r="I185" s="293" t="s">
        <v>1900</v>
      </c>
      <c r="J185" s="293" t="s">
        <v>1900</v>
      </c>
    </row>
    <row r="186" spans="1:10">
      <c r="A186" s="296" t="s">
        <v>1966</v>
      </c>
      <c r="B186" s="293" t="s">
        <v>1900</v>
      </c>
      <c r="C186" s="288" t="s">
        <v>1940</v>
      </c>
      <c r="D186" s="288" t="s">
        <v>1900</v>
      </c>
      <c r="E186" s="288" t="s">
        <v>1900</v>
      </c>
      <c r="F186" s="288" t="s">
        <v>1900</v>
      </c>
      <c r="G186" s="293" t="s">
        <v>1900</v>
      </c>
      <c r="H186" s="293" t="s">
        <v>1900</v>
      </c>
      <c r="I186" s="293" t="s">
        <v>1900</v>
      </c>
      <c r="J186" s="293" t="s">
        <v>1900</v>
      </c>
    </row>
    <row r="187" spans="1:10">
      <c r="A187" s="296" t="s">
        <v>1967</v>
      </c>
      <c r="B187" s="293" t="s">
        <v>1871</v>
      </c>
      <c r="C187" s="288" t="s">
        <v>1940</v>
      </c>
      <c r="D187" s="288" t="s">
        <v>1907</v>
      </c>
      <c r="E187" s="288" t="s">
        <v>1871</v>
      </c>
      <c r="F187" s="288" t="s">
        <v>1871</v>
      </c>
      <c r="G187" s="293" t="s">
        <v>1871</v>
      </c>
      <c r="H187" s="293" t="s">
        <v>1871</v>
      </c>
      <c r="I187" s="293" t="s">
        <v>1871</v>
      </c>
      <c r="J187" s="293" t="s">
        <v>1893</v>
      </c>
    </row>
    <row r="188" spans="1:10">
      <c r="A188" s="297" t="s">
        <v>1877</v>
      </c>
      <c r="B188" s="288">
        <v>644167.08432937111</v>
      </c>
      <c r="C188" s="288" t="s">
        <v>1940</v>
      </c>
      <c r="D188" s="289" t="s">
        <v>1897</v>
      </c>
      <c r="E188" s="289" t="s">
        <v>1897</v>
      </c>
      <c r="F188" s="289" t="s">
        <v>1897</v>
      </c>
      <c r="G188" s="288">
        <v>46357.764227420019</v>
      </c>
      <c r="H188" s="288">
        <v>3.41919088614388</v>
      </c>
      <c r="I188" s="288">
        <v>0.52415757023381004</v>
      </c>
      <c r="J188" s="288" t="s">
        <v>1915</v>
      </c>
    </row>
    <row r="189" spans="1:10">
      <c r="A189" s="296" t="s">
        <v>1941</v>
      </c>
      <c r="B189" s="293">
        <v>9910.6834716533631</v>
      </c>
      <c r="C189" s="288" t="s">
        <v>1940</v>
      </c>
      <c r="D189" s="288">
        <v>74.659973794071973</v>
      </c>
      <c r="E189" s="288">
        <v>3.1426139568943499</v>
      </c>
      <c r="F189" s="288">
        <v>2.7551405439149499</v>
      </c>
      <c r="G189" s="293">
        <v>739.93136827498245</v>
      </c>
      <c r="H189" s="293">
        <v>3.1145452200380001E-2</v>
      </c>
      <c r="I189" s="293">
        <v>2.7305325850659999E-2</v>
      </c>
      <c r="J189" s="293" t="s">
        <v>1893</v>
      </c>
    </row>
    <row r="190" spans="1:10">
      <c r="A190" s="296" t="s">
        <v>1942</v>
      </c>
      <c r="B190" s="293">
        <v>332732.0020816935</v>
      </c>
      <c r="C190" s="288" t="s">
        <v>1940</v>
      </c>
      <c r="D190" s="288">
        <v>89.645233903118736</v>
      </c>
      <c r="E190" s="288">
        <v>9.5000000000000107</v>
      </c>
      <c r="F190" s="288">
        <v>1.4249999999999901</v>
      </c>
      <c r="G190" s="293">
        <v>29827.838153666406</v>
      </c>
      <c r="H190" s="293">
        <v>3.1609540197760899</v>
      </c>
      <c r="I190" s="293">
        <v>0.47414310296640999</v>
      </c>
      <c r="J190" s="293" t="s">
        <v>1893</v>
      </c>
    </row>
    <row r="191" spans="1:10">
      <c r="A191" s="296" t="s">
        <v>1943</v>
      </c>
      <c r="B191" s="293">
        <v>301524.39877602429</v>
      </c>
      <c r="C191" s="288" t="s">
        <v>1940</v>
      </c>
      <c r="D191" s="288">
        <v>52.367220594999388</v>
      </c>
      <c r="E191" s="288">
        <v>0.75314440585650999</v>
      </c>
      <c r="F191" s="288">
        <v>7.5314440585649997E-2</v>
      </c>
      <c r="G191" s="293">
        <v>15789.994705478628</v>
      </c>
      <c r="H191" s="293">
        <v>0.22709141416740999</v>
      </c>
      <c r="I191" s="293">
        <v>2.2709141416739999E-2</v>
      </c>
      <c r="J191" s="293" t="s">
        <v>1893</v>
      </c>
    </row>
    <row r="192" spans="1:10">
      <c r="A192" s="296" t="s">
        <v>1965</v>
      </c>
      <c r="B192" s="293" t="s">
        <v>1900</v>
      </c>
      <c r="C192" s="288" t="s">
        <v>1940</v>
      </c>
      <c r="D192" s="288" t="s">
        <v>1900</v>
      </c>
      <c r="E192" s="288" t="s">
        <v>1900</v>
      </c>
      <c r="F192" s="288" t="s">
        <v>1900</v>
      </c>
      <c r="G192" s="293" t="s">
        <v>1900</v>
      </c>
      <c r="H192" s="293" t="s">
        <v>1900</v>
      </c>
      <c r="I192" s="293" t="s">
        <v>1900</v>
      </c>
      <c r="J192" s="293" t="s">
        <v>1900</v>
      </c>
    </row>
    <row r="193" spans="1:10">
      <c r="A193" s="296" t="s">
        <v>1966</v>
      </c>
      <c r="B193" s="293" t="s">
        <v>1900</v>
      </c>
      <c r="C193" s="288" t="s">
        <v>1940</v>
      </c>
      <c r="D193" s="288" t="s">
        <v>1900</v>
      </c>
      <c r="E193" s="288" t="s">
        <v>1900</v>
      </c>
      <c r="F193" s="288" t="s">
        <v>1900</v>
      </c>
      <c r="G193" s="293" t="s">
        <v>1900</v>
      </c>
      <c r="H193" s="293" t="s">
        <v>1900</v>
      </c>
      <c r="I193" s="293" t="s">
        <v>1900</v>
      </c>
      <c r="J193" s="293" t="s">
        <v>1900</v>
      </c>
    </row>
    <row r="194" spans="1:10">
      <c r="A194" s="296" t="s">
        <v>1967</v>
      </c>
      <c r="B194" s="293" t="s">
        <v>1871</v>
      </c>
      <c r="C194" s="288" t="s">
        <v>1940</v>
      </c>
      <c r="D194" s="288" t="s">
        <v>1907</v>
      </c>
      <c r="E194" s="288" t="s">
        <v>1871</v>
      </c>
      <c r="F194" s="288" t="s">
        <v>1871</v>
      </c>
      <c r="G194" s="293" t="s">
        <v>1871</v>
      </c>
      <c r="H194" s="293" t="s">
        <v>1871</v>
      </c>
      <c r="I194" s="293" t="s">
        <v>1871</v>
      </c>
      <c r="J194" s="293" t="s">
        <v>1893</v>
      </c>
    </row>
    <row r="195" spans="1:10">
      <c r="A195" s="297" t="s">
        <v>1878</v>
      </c>
      <c r="B195" s="288">
        <v>526636.63815383136</v>
      </c>
      <c r="C195" s="288" t="s">
        <v>1940</v>
      </c>
      <c r="D195" s="289" t="s">
        <v>1897</v>
      </c>
      <c r="E195" s="289" t="s">
        <v>1897</v>
      </c>
      <c r="F195" s="289" t="s">
        <v>1897</v>
      </c>
      <c r="G195" s="288">
        <v>36302.033778109631</v>
      </c>
      <c r="H195" s="288">
        <v>2.4295382607283198</v>
      </c>
      <c r="I195" s="288">
        <v>0.36471649490099001</v>
      </c>
      <c r="J195" s="288" t="s">
        <v>1915</v>
      </c>
    </row>
    <row r="196" spans="1:10">
      <c r="A196" s="296" t="s">
        <v>1941</v>
      </c>
      <c r="B196" s="293">
        <v>4917.664842663351</v>
      </c>
      <c r="C196" s="288" t="s">
        <v>1940</v>
      </c>
      <c r="D196" s="288">
        <v>74.659973794071973</v>
      </c>
      <c r="E196" s="288">
        <v>3.14261395689384</v>
      </c>
      <c r="F196" s="288">
        <v>2.7551405439155698</v>
      </c>
      <c r="G196" s="293">
        <v>367.1527282812749</v>
      </c>
      <c r="H196" s="293">
        <v>1.545432216988E-2</v>
      </c>
      <c r="I196" s="293">
        <v>1.354885778941E-2</v>
      </c>
      <c r="J196" s="293" t="s">
        <v>1893</v>
      </c>
    </row>
    <row r="197" spans="1:10">
      <c r="A197" s="296" t="s">
        <v>1942</v>
      </c>
      <c r="B197" s="293">
        <v>231072.091064726</v>
      </c>
      <c r="C197" s="288" t="s">
        <v>1940</v>
      </c>
      <c r="D197" s="288">
        <v>89.645233903118736</v>
      </c>
      <c r="E197" s="288">
        <v>9.5000000000000107</v>
      </c>
      <c r="F197" s="288">
        <v>1.4249999999999801</v>
      </c>
      <c r="G197" s="293">
        <v>20714.511651980116</v>
      </c>
      <c r="H197" s="293">
        <v>2.1951848651149</v>
      </c>
      <c r="I197" s="293">
        <v>0.32927772976723002</v>
      </c>
      <c r="J197" s="293" t="s">
        <v>1893</v>
      </c>
    </row>
    <row r="198" spans="1:10">
      <c r="A198" s="296" t="s">
        <v>1943</v>
      </c>
      <c r="B198" s="293">
        <v>290646.88224644202</v>
      </c>
      <c r="C198" s="288" t="s">
        <v>1940</v>
      </c>
      <c r="D198" s="288">
        <v>52.367220594999388</v>
      </c>
      <c r="E198" s="288">
        <v>0.7531444058565</v>
      </c>
      <c r="F198" s="288">
        <v>7.5314440585640005E-2</v>
      </c>
      <c r="G198" s="293">
        <v>15220.369397848241</v>
      </c>
      <c r="H198" s="293">
        <v>0.21889907344354001</v>
      </c>
      <c r="I198" s="293">
        <v>2.188990734435E-2</v>
      </c>
      <c r="J198" s="293" t="s">
        <v>1893</v>
      </c>
    </row>
    <row r="199" spans="1:10">
      <c r="A199" s="296" t="s">
        <v>1965</v>
      </c>
      <c r="B199" s="293" t="s">
        <v>1900</v>
      </c>
      <c r="C199" s="288" t="s">
        <v>1940</v>
      </c>
      <c r="D199" s="288" t="s">
        <v>1900</v>
      </c>
      <c r="E199" s="288" t="s">
        <v>1900</v>
      </c>
      <c r="F199" s="288" t="s">
        <v>1900</v>
      </c>
      <c r="G199" s="293" t="s">
        <v>1900</v>
      </c>
      <c r="H199" s="293" t="s">
        <v>1900</v>
      </c>
      <c r="I199" s="293" t="s">
        <v>1900</v>
      </c>
      <c r="J199" s="293" t="s">
        <v>1900</v>
      </c>
    </row>
    <row r="200" spans="1:10">
      <c r="A200" s="298" t="s">
        <v>1966</v>
      </c>
      <c r="B200" s="293" t="s">
        <v>1900</v>
      </c>
      <c r="C200" s="288" t="s">
        <v>1940</v>
      </c>
      <c r="D200" s="288" t="s">
        <v>1900</v>
      </c>
      <c r="E200" s="288" t="s">
        <v>1900</v>
      </c>
      <c r="F200" s="288" t="s">
        <v>1900</v>
      </c>
      <c r="G200" s="293" t="s">
        <v>1900</v>
      </c>
      <c r="H200" s="293" t="s">
        <v>1900</v>
      </c>
      <c r="I200" s="293" t="s">
        <v>1900</v>
      </c>
      <c r="J200" s="293" t="s">
        <v>1900</v>
      </c>
    </row>
    <row r="201" spans="1:10">
      <c r="A201" s="296" t="s">
        <v>1967</v>
      </c>
      <c r="B201" s="293" t="s">
        <v>1871</v>
      </c>
      <c r="C201" s="288" t="s">
        <v>1940</v>
      </c>
      <c r="D201" s="288" t="s">
        <v>1907</v>
      </c>
      <c r="E201" s="288" t="s">
        <v>1871</v>
      </c>
      <c r="F201" s="288" t="s">
        <v>1871</v>
      </c>
      <c r="G201" s="293" t="s">
        <v>1871</v>
      </c>
      <c r="H201" s="293" t="s">
        <v>1871</v>
      </c>
      <c r="I201" s="293" t="s">
        <v>1871</v>
      </c>
      <c r="J201" s="293" t="s">
        <v>1893</v>
      </c>
    </row>
    <row r="202" spans="1:10">
      <c r="A202" s="297" t="s">
        <v>1968</v>
      </c>
      <c r="B202" s="288">
        <v>9478042.3525714055</v>
      </c>
      <c r="C202" s="288" t="s">
        <v>1940</v>
      </c>
      <c r="D202" s="289" t="s">
        <v>1897</v>
      </c>
      <c r="E202" s="289" t="s">
        <v>1897</v>
      </c>
      <c r="F202" s="289" t="s">
        <v>1897</v>
      </c>
      <c r="G202" s="288">
        <v>496191.34475228947</v>
      </c>
      <c r="H202" s="288">
        <v>55.440376544157949</v>
      </c>
      <c r="I202" s="288">
        <v>7.5655556189400004</v>
      </c>
      <c r="J202" s="288" t="s">
        <v>1915</v>
      </c>
    </row>
    <row r="203" spans="1:10">
      <c r="A203" s="291" t="s">
        <v>1969</v>
      </c>
      <c r="B203" s="288">
        <v>9478042.3525714055</v>
      </c>
      <c r="C203" s="288" t="s">
        <v>1940</v>
      </c>
      <c r="D203" s="289" t="s">
        <v>1897</v>
      </c>
      <c r="E203" s="289" t="s">
        <v>1897</v>
      </c>
      <c r="F203" s="289" t="s">
        <v>1897</v>
      </c>
      <c r="G203" s="288">
        <v>496191.34475228947</v>
      </c>
      <c r="H203" s="288">
        <v>55.440376544157949</v>
      </c>
      <c r="I203" s="288">
        <v>7.5655556189400004</v>
      </c>
      <c r="J203" s="288" t="s">
        <v>1915</v>
      </c>
    </row>
    <row r="204" spans="1:10">
      <c r="A204" s="292" t="s">
        <v>1970</v>
      </c>
      <c r="B204" s="288">
        <v>9478042.3525714055</v>
      </c>
      <c r="C204" s="288" t="s">
        <v>1940</v>
      </c>
      <c r="D204" s="289" t="s">
        <v>1897</v>
      </c>
      <c r="E204" s="289" t="s">
        <v>1897</v>
      </c>
      <c r="F204" s="289" t="s">
        <v>1897</v>
      </c>
      <c r="G204" s="288">
        <v>496191.34475228947</v>
      </c>
      <c r="H204" s="288">
        <v>55.440376544157949</v>
      </c>
      <c r="I204" s="288">
        <v>7.5655556189400004</v>
      </c>
      <c r="J204" s="288" t="s">
        <v>1915</v>
      </c>
    </row>
    <row r="205" spans="1:10">
      <c r="A205" s="299" t="s">
        <v>1951</v>
      </c>
      <c r="B205" s="293">
        <v>3200357.1751622786</v>
      </c>
      <c r="C205" s="288" t="s">
        <v>1940</v>
      </c>
      <c r="D205" s="288">
        <v>74.659973794071988</v>
      </c>
      <c r="E205" s="288">
        <v>2.5800388524872</v>
      </c>
      <c r="F205" s="288">
        <v>0.42044594908624999</v>
      </c>
      <c r="G205" s="293">
        <v>238938.58282928597</v>
      </c>
      <c r="H205" s="293">
        <v>8.2570458537548692</v>
      </c>
      <c r="I205" s="293">
        <v>1.3455772099261001</v>
      </c>
      <c r="J205" s="293" t="s">
        <v>1893</v>
      </c>
    </row>
    <row r="206" spans="1:10">
      <c r="A206" s="299" t="s">
        <v>1952</v>
      </c>
      <c r="B206" s="293">
        <v>259275.11556257354</v>
      </c>
      <c r="C206" s="288" t="s">
        <v>1940</v>
      </c>
      <c r="D206" s="288">
        <v>89.645233903118793</v>
      </c>
      <c r="E206" s="288">
        <v>9.5000000000000107</v>
      </c>
      <c r="F206" s="288">
        <v>1.42500000000001</v>
      </c>
      <c r="G206" s="293">
        <v>23242.778379865063</v>
      </c>
      <c r="H206" s="293">
        <v>2.4631135978444498</v>
      </c>
      <c r="I206" s="293">
        <v>0.36946703967666999</v>
      </c>
      <c r="J206" s="293" t="s">
        <v>1893</v>
      </c>
    </row>
    <row r="207" spans="1:10">
      <c r="A207" s="299" t="s">
        <v>1953</v>
      </c>
      <c r="B207" s="293">
        <v>4468634.7849724228</v>
      </c>
      <c r="C207" s="288" t="s">
        <v>1940</v>
      </c>
      <c r="D207" s="288">
        <v>52.367220594999367</v>
      </c>
      <c r="E207" s="288">
        <v>0.75314440585650999</v>
      </c>
      <c r="F207" s="288">
        <v>7.5314440585649997E-2</v>
      </c>
      <c r="G207" s="293">
        <v>234009.98354313846</v>
      </c>
      <c r="H207" s="293">
        <v>3.36552729011777</v>
      </c>
      <c r="I207" s="293">
        <v>0.33655272901178002</v>
      </c>
      <c r="J207" s="293" t="s">
        <v>1893</v>
      </c>
    </row>
    <row r="208" spans="1:10">
      <c r="A208" s="299" t="s">
        <v>1954</v>
      </c>
      <c r="B208" s="293" t="s">
        <v>1900</v>
      </c>
      <c r="C208" s="288" t="s">
        <v>1940</v>
      </c>
      <c r="D208" s="288" t="s">
        <v>1900</v>
      </c>
      <c r="E208" s="288" t="s">
        <v>1900</v>
      </c>
      <c r="F208" s="288" t="s">
        <v>1900</v>
      </c>
      <c r="G208" s="293" t="s">
        <v>1900</v>
      </c>
      <c r="H208" s="293" t="s">
        <v>1900</v>
      </c>
      <c r="I208" s="293" t="s">
        <v>1900</v>
      </c>
      <c r="J208" s="293" t="s">
        <v>1900</v>
      </c>
    </row>
    <row r="209" spans="1:10">
      <c r="A209" s="299" t="s">
        <v>1955</v>
      </c>
      <c r="B209" s="293" t="s">
        <v>1900</v>
      </c>
      <c r="C209" s="288" t="s">
        <v>1940</v>
      </c>
      <c r="D209" s="288" t="s">
        <v>1900</v>
      </c>
      <c r="E209" s="288" t="s">
        <v>1900</v>
      </c>
      <c r="F209" s="288" t="s">
        <v>1900</v>
      </c>
      <c r="G209" s="293" t="s">
        <v>1900</v>
      </c>
      <c r="H209" s="293" t="s">
        <v>1900</v>
      </c>
      <c r="I209" s="293" t="s">
        <v>1900</v>
      </c>
      <c r="J209" s="293" t="s">
        <v>1900</v>
      </c>
    </row>
    <row r="210" spans="1:10">
      <c r="A210" s="299" t="s">
        <v>753</v>
      </c>
      <c r="B210" s="293">
        <v>1549775.2768741304</v>
      </c>
      <c r="C210" s="288" t="s">
        <v>1940</v>
      </c>
      <c r="D210" s="288">
        <v>88.686898265961545</v>
      </c>
      <c r="E210" s="288">
        <v>26.684313796676729</v>
      </c>
      <c r="F210" s="288">
        <v>3.55790850622357</v>
      </c>
      <c r="G210" s="293">
        <v>137444.76231523839</v>
      </c>
      <c r="H210" s="293">
        <v>41.354689802440859</v>
      </c>
      <c r="I210" s="293">
        <v>5.5139586403254501</v>
      </c>
      <c r="J210" s="293" t="s">
        <v>1893</v>
      </c>
    </row>
    <row r="211" spans="1:10">
      <c r="A211" s="300" t="s">
        <v>1971</v>
      </c>
      <c r="B211" s="288">
        <v>27381911.119104017</v>
      </c>
      <c r="C211" s="288" t="s">
        <v>1940</v>
      </c>
      <c r="D211" s="289" t="s">
        <v>1897</v>
      </c>
      <c r="E211" s="289" t="s">
        <v>1897</v>
      </c>
      <c r="F211" s="289" t="s">
        <v>1897</v>
      </c>
      <c r="G211" s="288">
        <v>1830505.6056332772</v>
      </c>
      <c r="H211" s="288">
        <v>160.28001983992968</v>
      </c>
      <c r="I211" s="288">
        <v>137.97722792661688</v>
      </c>
    </row>
    <row r="212" spans="1:10">
      <c r="A212" s="290" t="s">
        <v>1941</v>
      </c>
      <c r="B212" s="288">
        <v>26378279.690856297</v>
      </c>
      <c r="C212" s="288" t="s">
        <v>1940</v>
      </c>
      <c r="D212" s="288">
        <v>68.140519616442361</v>
      </c>
      <c r="E212" s="288">
        <v>5.7327599121391097</v>
      </c>
      <c r="F212" s="288">
        <v>5.2271031113979696</v>
      </c>
      <c r="G212" s="288">
        <v>1797429.6847227968</v>
      </c>
      <c r="H212" s="288">
        <v>151.2203443629343</v>
      </c>
      <c r="I212" s="288">
        <v>137.88198784540089</v>
      </c>
    </row>
    <row r="213" spans="1:10">
      <c r="A213" s="290" t="s">
        <v>1942</v>
      </c>
      <c r="B213" s="288" t="s">
        <v>1900</v>
      </c>
      <c r="C213" s="288" t="s">
        <v>1940</v>
      </c>
      <c r="D213" s="288" t="s">
        <v>1900</v>
      </c>
      <c r="E213" s="288" t="s">
        <v>1900</v>
      </c>
      <c r="F213" s="288" t="s">
        <v>1900</v>
      </c>
      <c r="G213" s="288" t="s">
        <v>1900</v>
      </c>
      <c r="H213" s="288" t="s">
        <v>1900</v>
      </c>
      <c r="I213" s="288" t="s">
        <v>1900</v>
      </c>
    </row>
    <row r="214" spans="1:10">
      <c r="A214" s="290" t="s">
        <v>1943</v>
      </c>
      <c r="B214" s="288">
        <v>658252.51161717589</v>
      </c>
      <c r="C214" s="288" t="s">
        <v>1940</v>
      </c>
      <c r="D214" s="288">
        <v>50.248073994006511</v>
      </c>
      <c r="E214" s="288">
        <v>13.756093189850089</v>
      </c>
      <c r="F214" s="288">
        <v>0.13734370307478</v>
      </c>
      <c r="G214" s="288">
        <v>33075.920910480483</v>
      </c>
      <c r="H214" s="288">
        <v>9.0549828922587494</v>
      </c>
      <c r="I214" s="288">
        <v>9.0406837503779994E-2</v>
      </c>
    </row>
    <row r="215" spans="1:10">
      <c r="A215" s="290" t="s">
        <v>1944</v>
      </c>
      <c r="B215" s="288" t="s">
        <v>1958</v>
      </c>
      <c r="C215" s="288" t="s">
        <v>1940</v>
      </c>
      <c r="D215" s="288" t="s">
        <v>1958</v>
      </c>
      <c r="E215" s="288" t="s">
        <v>1948</v>
      </c>
      <c r="F215" s="288" t="s">
        <v>1948</v>
      </c>
      <c r="G215" s="288" t="s">
        <v>1958</v>
      </c>
      <c r="H215" s="288" t="s">
        <v>1948</v>
      </c>
      <c r="I215" s="288" t="s">
        <v>1948</v>
      </c>
    </row>
    <row r="216" spans="1:10">
      <c r="A216" s="290" t="s">
        <v>1946</v>
      </c>
      <c r="B216" s="288">
        <v>345378.91663054173</v>
      </c>
      <c r="C216" s="288" t="s">
        <v>1940</v>
      </c>
      <c r="D216" s="288">
        <v>65.065035461819363</v>
      </c>
      <c r="E216" s="288">
        <v>1.358677241335E-2</v>
      </c>
      <c r="F216" s="288">
        <v>1.399403229176E-2</v>
      </c>
      <c r="G216" s="288">
        <v>22472.091458330953</v>
      </c>
      <c r="H216" s="288">
        <v>4.6925847366299997E-3</v>
      </c>
      <c r="I216" s="288">
        <v>4.8332437122200001E-3</v>
      </c>
    </row>
    <row r="217" spans="1:10">
      <c r="A217" s="301" t="s">
        <v>1972</v>
      </c>
      <c r="B217" s="288">
        <v>2513561.9207105725</v>
      </c>
      <c r="C217" s="288" t="s">
        <v>1940</v>
      </c>
      <c r="D217" s="289" t="s">
        <v>1897</v>
      </c>
      <c r="E217" s="289" t="s">
        <v>1897</v>
      </c>
      <c r="F217" s="289" t="s">
        <v>1897</v>
      </c>
      <c r="G217" s="288">
        <v>170713.69036083069</v>
      </c>
      <c r="H217" s="288">
        <v>2.0771880881664</v>
      </c>
      <c r="I217" s="288">
        <v>5.2617344805668296</v>
      </c>
    </row>
    <row r="218" spans="1:10">
      <c r="A218" s="290" t="s">
        <v>1973</v>
      </c>
      <c r="B218" s="293">
        <v>37296.193325856322</v>
      </c>
      <c r="C218" s="288" t="s">
        <v>1940</v>
      </c>
      <c r="D218" s="288">
        <v>65.528560814054615</v>
      </c>
      <c r="E218" s="288">
        <v>55.694372613795643</v>
      </c>
      <c r="F218" s="288">
        <v>0.84385413051206004</v>
      </c>
      <c r="G218" s="293">
        <v>2443.9658724861142</v>
      </c>
      <c r="H218" s="293">
        <v>2.0771880881664</v>
      </c>
      <c r="I218" s="293">
        <v>3.1472546790399999E-2</v>
      </c>
    </row>
    <row r="219" spans="1:10">
      <c r="A219" s="290" t="s">
        <v>1974</v>
      </c>
      <c r="B219" s="293">
        <v>2476265.7273847163</v>
      </c>
      <c r="C219" s="288" t="s">
        <v>1940</v>
      </c>
      <c r="D219" s="288">
        <v>67.953015957645619</v>
      </c>
      <c r="E219" s="288" t="s">
        <v>1900</v>
      </c>
      <c r="F219" s="288">
        <v>2.1121569773129001</v>
      </c>
      <c r="G219" s="293">
        <v>168269.72448834457</v>
      </c>
      <c r="H219" s="293" t="s">
        <v>1900</v>
      </c>
      <c r="I219" s="293">
        <v>5.23026193377643</v>
      </c>
    </row>
    <row r="220" spans="1:10">
      <c r="A220" s="290" t="s">
        <v>753</v>
      </c>
      <c r="B220" s="293" t="s">
        <v>1900</v>
      </c>
      <c r="C220" s="288" t="s">
        <v>1940</v>
      </c>
      <c r="D220" s="288" t="s">
        <v>1900</v>
      </c>
      <c r="E220" s="288" t="s">
        <v>1900</v>
      </c>
      <c r="F220" s="288" t="s">
        <v>1900</v>
      </c>
      <c r="G220" s="293" t="s">
        <v>1900</v>
      </c>
      <c r="H220" s="293" t="s">
        <v>1900</v>
      </c>
      <c r="I220" s="293" t="s">
        <v>1900</v>
      </c>
    </row>
    <row r="221" spans="1:10">
      <c r="A221" s="302" t="s">
        <v>1975</v>
      </c>
      <c r="B221" s="288">
        <v>23026953.414224558</v>
      </c>
      <c r="C221" s="288" t="s">
        <v>1940</v>
      </c>
      <c r="D221" s="289" t="s">
        <v>1897</v>
      </c>
      <c r="E221" s="289" t="s">
        <v>1897</v>
      </c>
      <c r="F221" s="289" t="s">
        <v>1897</v>
      </c>
      <c r="G221" s="288">
        <v>1543321.2347240872</v>
      </c>
      <c r="H221" s="288">
        <v>95.722338182973743</v>
      </c>
      <c r="I221" s="288">
        <v>108.02744179292077</v>
      </c>
    </row>
    <row r="222" spans="1:10">
      <c r="A222" s="290" t="s">
        <v>1976</v>
      </c>
      <c r="B222" s="288">
        <v>16921811.276726622</v>
      </c>
      <c r="C222" s="288" t="s">
        <v>1940</v>
      </c>
      <c r="D222" s="288">
        <v>67.143364802995379</v>
      </c>
      <c r="E222" s="288">
        <v>5.1050721535713901</v>
      </c>
      <c r="F222" s="288">
        <v>6.3193548667016204</v>
      </c>
      <c r="G222" s="288">
        <v>1136187.3476806968</v>
      </c>
      <c r="H222" s="288">
        <v>86.387067536807479</v>
      </c>
      <c r="I222" s="288">
        <v>106.93493044498868</v>
      </c>
    </row>
    <row r="223" spans="1:10">
      <c r="A223" s="290" t="s">
        <v>1977</v>
      </c>
      <c r="B223" s="288">
        <v>5716335.5992072541</v>
      </c>
      <c r="C223" s="288" t="s">
        <v>1940</v>
      </c>
      <c r="D223" s="288">
        <v>70.79246071620166</v>
      </c>
      <c r="E223" s="288">
        <v>0.18688644136495999</v>
      </c>
      <c r="F223" s="288">
        <v>0.18566201675339999</v>
      </c>
      <c r="G223" s="288">
        <v>404673.46334750456</v>
      </c>
      <c r="H223" s="288">
        <v>1.0683056177837</v>
      </c>
      <c r="I223" s="288">
        <v>1.0613063957880999</v>
      </c>
    </row>
    <row r="224" spans="1:10">
      <c r="A224" s="290" t="s">
        <v>1978</v>
      </c>
      <c r="B224" s="288">
        <v>29789.5019987257</v>
      </c>
      <c r="C224" s="288" t="s">
        <v>1940</v>
      </c>
      <c r="D224" s="288">
        <v>59.589262354098238</v>
      </c>
      <c r="E224" s="288">
        <v>0.32721071521896999</v>
      </c>
      <c r="F224" s="288">
        <v>0.67984698987101</v>
      </c>
      <c r="G224" s="288">
        <v>1775.1344499999996</v>
      </c>
      <c r="H224" s="288">
        <v>9.7474442550200009E-3</v>
      </c>
      <c r="I224" s="288">
        <v>2.025230326359E-2</v>
      </c>
    </row>
    <row r="225" spans="1:9">
      <c r="A225" s="290" t="s">
        <v>1979</v>
      </c>
      <c r="B225" s="288" t="s">
        <v>1958</v>
      </c>
      <c r="C225" s="288" t="s">
        <v>1940</v>
      </c>
      <c r="D225" s="289" t="s">
        <v>1897</v>
      </c>
      <c r="E225" s="289" t="s">
        <v>1897</v>
      </c>
      <c r="F225" s="289" t="s">
        <v>1897</v>
      </c>
      <c r="G225" s="288" t="s">
        <v>1958</v>
      </c>
      <c r="H225" s="288">
        <v>1.05278679567487</v>
      </c>
      <c r="I225" s="288">
        <v>1.4965547714000001E-4</v>
      </c>
    </row>
    <row r="226" spans="1:9">
      <c r="A226" s="290" t="s">
        <v>1943</v>
      </c>
      <c r="B226" s="288">
        <v>13638.11966141349</v>
      </c>
      <c r="C226" s="288" t="s">
        <v>1940</v>
      </c>
      <c r="D226" s="288">
        <v>50.248073994006518</v>
      </c>
      <c r="E226" s="288">
        <v>527.9128195425908</v>
      </c>
      <c r="F226" s="288">
        <v>0.43772527586264998</v>
      </c>
      <c r="G226" s="288">
        <v>685.28924588582026</v>
      </c>
      <c r="H226" s="288">
        <v>7.1997382037160396</v>
      </c>
      <c r="I226" s="288">
        <v>5.9697496910400003E-3</v>
      </c>
    </row>
    <row r="227" spans="1:9">
      <c r="A227" s="290" t="s">
        <v>1946</v>
      </c>
      <c r="B227" s="288">
        <v>345378.91663054173</v>
      </c>
      <c r="C227" s="288" t="s">
        <v>1940</v>
      </c>
      <c r="D227" s="288">
        <v>65.065035461819363</v>
      </c>
      <c r="E227" s="288">
        <v>1.358677241335E-2</v>
      </c>
      <c r="F227" s="288">
        <v>1.399403229176E-2</v>
      </c>
      <c r="G227" s="288">
        <v>22472.091458330953</v>
      </c>
      <c r="H227" s="288">
        <v>4.6925847366299997E-3</v>
      </c>
      <c r="I227" s="288">
        <v>4.8332437122200001E-3</v>
      </c>
    </row>
    <row r="228" spans="1:9">
      <c r="A228" s="290" t="s">
        <v>1980</v>
      </c>
      <c r="B228" s="288" t="s">
        <v>1958</v>
      </c>
      <c r="C228" s="288" t="s">
        <v>1940</v>
      </c>
      <c r="D228" s="289" t="s">
        <v>1897</v>
      </c>
      <c r="E228" s="289" t="s">
        <v>1897</v>
      </c>
      <c r="F228" s="289" t="s">
        <v>1897</v>
      </c>
      <c r="G228" s="288" t="s">
        <v>1958</v>
      </c>
      <c r="H228" s="288" t="s">
        <v>1948</v>
      </c>
      <c r="I228" s="288" t="s">
        <v>1948</v>
      </c>
    </row>
    <row r="229" spans="1:9">
      <c r="A229" s="303" t="s">
        <v>1981</v>
      </c>
      <c r="B229" s="288">
        <v>9895321.6493915115</v>
      </c>
      <c r="C229" s="288" t="s">
        <v>1940</v>
      </c>
      <c r="D229" s="289" t="s">
        <v>1897</v>
      </c>
      <c r="E229" s="289" t="s">
        <v>1897</v>
      </c>
      <c r="F229" s="289" t="s">
        <v>1897</v>
      </c>
      <c r="G229" s="288">
        <v>641430.12035975454</v>
      </c>
      <c r="H229" s="288">
        <v>50.343513986278801</v>
      </c>
      <c r="I229" s="288">
        <v>58.026007452344672</v>
      </c>
    </row>
    <row r="230" spans="1:9">
      <c r="A230" s="290" t="s">
        <v>1976</v>
      </c>
      <c r="B230" s="293">
        <v>9488919.2231781483</v>
      </c>
      <c r="C230" s="288" t="s">
        <v>1940</v>
      </c>
      <c r="D230" s="288">
        <v>67.143364802995379</v>
      </c>
      <c r="E230" s="288">
        <v>5.3042882930240696</v>
      </c>
      <c r="F230" s="288">
        <v>6.1142265296351903</v>
      </c>
      <c r="G230" s="293">
        <v>637117.96498800593</v>
      </c>
      <c r="H230" s="293">
        <v>50.331963148954898</v>
      </c>
      <c r="I230" s="293">
        <v>58.017401651921162</v>
      </c>
    </row>
    <row r="231" spans="1:9">
      <c r="A231" s="290" t="s">
        <v>1977</v>
      </c>
      <c r="B231" s="293">
        <v>60577.355202458224</v>
      </c>
      <c r="C231" s="288" t="s">
        <v>1940</v>
      </c>
      <c r="D231" s="288">
        <v>70.792460716201674</v>
      </c>
      <c r="E231" s="288">
        <v>5.0531921540309999E-2</v>
      </c>
      <c r="F231" s="288">
        <v>0.11107027591734001</v>
      </c>
      <c r="G231" s="293">
        <v>4288.4200384614187</v>
      </c>
      <c r="H231" s="293">
        <v>3.06109016021E-3</v>
      </c>
      <c r="I231" s="293">
        <v>6.7283435566800002E-3</v>
      </c>
    </row>
    <row r="232" spans="1:9">
      <c r="A232" s="290" t="s">
        <v>1978</v>
      </c>
      <c r="B232" s="293">
        <v>140.98152388821543</v>
      </c>
      <c r="C232" s="288" t="s">
        <v>1940</v>
      </c>
      <c r="D232" s="288">
        <v>59.58926235409826</v>
      </c>
      <c r="E232" s="288">
        <v>0.33296282083898998</v>
      </c>
      <c r="F232" s="288">
        <v>0.40322366046400998</v>
      </c>
      <c r="G232" s="293">
        <v>8.4009850140554398</v>
      </c>
      <c r="H232" s="293">
        <v>4.6941605880000003E-5</v>
      </c>
      <c r="I232" s="293">
        <v>5.684708612E-5</v>
      </c>
    </row>
    <row r="233" spans="1:9">
      <c r="A233" s="290" t="s">
        <v>1979</v>
      </c>
      <c r="B233" s="288" t="s">
        <v>1871</v>
      </c>
      <c r="C233" s="288" t="s">
        <v>1940</v>
      </c>
      <c r="D233" s="289" t="s">
        <v>1897</v>
      </c>
      <c r="E233" s="289" t="s">
        <v>1897</v>
      </c>
      <c r="F233" s="289" t="s">
        <v>1897</v>
      </c>
      <c r="G233" s="288" t="s">
        <v>1871</v>
      </c>
      <c r="H233" s="288" t="s">
        <v>1900</v>
      </c>
      <c r="I233" s="288" t="s">
        <v>1900</v>
      </c>
    </row>
    <row r="234" spans="1:9">
      <c r="A234" s="299" t="s">
        <v>1982</v>
      </c>
      <c r="B234" s="293" t="s">
        <v>1871</v>
      </c>
      <c r="C234" s="288" t="s">
        <v>1940</v>
      </c>
      <c r="D234" s="288" t="s">
        <v>1871</v>
      </c>
      <c r="E234" s="288" t="s">
        <v>1900</v>
      </c>
      <c r="F234" s="288" t="s">
        <v>1900</v>
      </c>
      <c r="G234" s="293" t="s">
        <v>1871</v>
      </c>
      <c r="H234" s="293" t="s">
        <v>1900</v>
      </c>
      <c r="I234" s="293" t="s">
        <v>1900</v>
      </c>
    </row>
    <row r="235" spans="1:9">
      <c r="A235" s="290" t="s">
        <v>1943</v>
      </c>
      <c r="B235" s="293">
        <v>305.17285647552848</v>
      </c>
      <c r="C235" s="288" t="s">
        <v>1940</v>
      </c>
      <c r="D235" s="288">
        <v>50.248073994006504</v>
      </c>
      <c r="E235" s="288">
        <v>25.74784814192703</v>
      </c>
      <c r="F235" s="288">
        <v>3.1181083671388201</v>
      </c>
      <c r="G235" s="293">
        <v>15.334348273144681</v>
      </c>
      <c r="H235" s="293">
        <v>7.8575443655700006E-3</v>
      </c>
      <c r="I235" s="293">
        <v>9.5156203720000001E-4</v>
      </c>
    </row>
    <row r="236" spans="1:9">
      <c r="A236" s="290" t="s">
        <v>1946</v>
      </c>
      <c r="B236" s="293">
        <v>345378.91663054173</v>
      </c>
      <c r="C236" s="288" t="s">
        <v>1940</v>
      </c>
      <c r="D236" s="288">
        <v>65.065035461819363</v>
      </c>
      <c r="E236" s="288">
        <v>1.6945481152999999E-3</v>
      </c>
      <c r="F236" s="288">
        <v>2.5162153845099998E-3</v>
      </c>
      <c r="G236" s="293">
        <v>22472.091458330953</v>
      </c>
      <c r="H236" s="293">
        <v>5.8526119223999997E-4</v>
      </c>
      <c r="I236" s="293">
        <v>8.6904774350999995E-4</v>
      </c>
    </row>
    <row r="237" spans="1:9">
      <c r="A237" s="290" t="s">
        <v>1980</v>
      </c>
      <c r="B237" s="288" t="s">
        <v>1871</v>
      </c>
      <c r="C237" s="288" t="s">
        <v>1940</v>
      </c>
      <c r="D237" s="289" t="s">
        <v>1897</v>
      </c>
      <c r="E237" s="289" t="s">
        <v>1897</v>
      </c>
      <c r="F237" s="289" t="s">
        <v>1897</v>
      </c>
      <c r="G237" s="288" t="s">
        <v>1871</v>
      </c>
      <c r="H237" s="288" t="s">
        <v>1871</v>
      </c>
      <c r="I237" s="288" t="s">
        <v>1871</v>
      </c>
    </row>
    <row r="238" spans="1:9">
      <c r="A238" s="299" t="s">
        <v>909</v>
      </c>
      <c r="B238" s="293" t="s">
        <v>1871</v>
      </c>
      <c r="C238" s="288" t="s">
        <v>1940</v>
      </c>
      <c r="D238" s="288" t="s">
        <v>1871</v>
      </c>
      <c r="E238" s="288" t="s">
        <v>1871</v>
      </c>
      <c r="F238" s="288" t="s">
        <v>1871</v>
      </c>
      <c r="G238" s="293" t="s">
        <v>1871</v>
      </c>
      <c r="H238" s="293" t="s">
        <v>1871</v>
      </c>
      <c r="I238" s="293" t="s">
        <v>1871</v>
      </c>
    </row>
    <row r="239" spans="1:9">
      <c r="A239" s="303" t="s">
        <v>1983</v>
      </c>
      <c r="B239" s="288">
        <v>7275346.9410186997</v>
      </c>
      <c r="C239" s="288" t="s">
        <v>1940</v>
      </c>
      <c r="D239" s="289" t="s">
        <v>1897</v>
      </c>
      <c r="E239" s="289" t="s">
        <v>1897</v>
      </c>
      <c r="F239" s="289" t="s">
        <v>1897</v>
      </c>
      <c r="G239" s="288">
        <v>489781.06499535905</v>
      </c>
      <c r="H239" s="288">
        <v>32.089244234644681</v>
      </c>
      <c r="I239" s="288">
        <v>45.787711245390042</v>
      </c>
    </row>
    <row r="240" spans="1:9">
      <c r="A240" s="290" t="s">
        <v>1976</v>
      </c>
      <c r="B240" s="293">
        <v>6900391.8026401587</v>
      </c>
      <c r="C240" s="288" t="s">
        <v>1940</v>
      </c>
      <c r="D240" s="288">
        <v>67.143364802995393</v>
      </c>
      <c r="E240" s="288">
        <v>4.6393852673657197</v>
      </c>
      <c r="F240" s="288">
        <v>6.6251876256970998</v>
      </c>
      <c r="G240" s="293">
        <v>463315.52408826712</v>
      </c>
      <c r="H240" s="293">
        <v>32.013576068219912</v>
      </c>
      <c r="I240" s="293">
        <v>45.716390383313303</v>
      </c>
    </row>
    <row r="241" spans="1:9">
      <c r="A241" s="290" t="s">
        <v>1977</v>
      </c>
      <c r="B241" s="293">
        <v>368504.73200550408</v>
      </c>
      <c r="C241" s="288" t="s">
        <v>1940</v>
      </c>
      <c r="D241" s="288">
        <v>70.79246071620166</v>
      </c>
      <c r="E241" s="288">
        <v>0.10430192094477</v>
      </c>
      <c r="F241" s="288">
        <v>0.16232031354685</v>
      </c>
      <c r="G241" s="293">
        <v>26087.356764234068</v>
      </c>
      <c r="H241" s="293">
        <v>3.8435751425410003E-2</v>
      </c>
      <c r="I241" s="293">
        <v>5.9815803642629999E-2</v>
      </c>
    </row>
    <row r="242" spans="1:9">
      <c r="A242" s="290" t="s">
        <v>1978</v>
      </c>
      <c r="B242" s="293">
        <v>5787.6625596214753</v>
      </c>
      <c r="C242" s="288" t="s">
        <v>1940</v>
      </c>
      <c r="D242" s="288">
        <v>59.589262354098253</v>
      </c>
      <c r="E242" s="288">
        <v>0.62659220241706004</v>
      </c>
      <c r="F242" s="288">
        <v>0.80766557619863999</v>
      </c>
      <c r="G242" s="293">
        <v>344.88254268227587</v>
      </c>
      <c r="H242" s="293">
        <v>3.6265042300800002E-3</v>
      </c>
      <c r="I242" s="293">
        <v>4.6744958160599998E-3</v>
      </c>
    </row>
    <row r="243" spans="1:9">
      <c r="A243" s="290" t="s">
        <v>1979</v>
      </c>
      <c r="B243" s="288" t="s">
        <v>1871</v>
      </c>
      <c r="C243" s="288" t="s">
        <v>1940</v>
      </c>
      <c r="D243" s="289" t="s">
        <v>1897</v>
      </c>
      <c r="E243" s="289" t="s">
        <v>1897</v>
      </c>
      <c r="F243" s="289" t="s">
        <v>1897</v>
      </c>
      <c r="G243" s="288" t="s">
        <v>1871</v>
      </c>
      <c r="H243" s="288">
        <v>9.7455516189999999E-5</v>
      </c>
      <c r="I243" s="288">
        <v>1.256183293E-5</v>
      </c>
    </row>
    <row r="244" spans="1:9">
      <c r="A244" s="299" t="s">
        <v>1982</v>
      </c>
      <c r="B244" s="293" t="s">
        <v>1871</v>
      </c>
      <c r="C244" s="288" t="s">
        <v>1940</v>
      </c>
      <c r="D244" s="288" t="s">
        <v>1871</v>
      </c>
      <c r="E244" s="288" t="s">
        <v>1871</v>
      </c>
      <c r="F244" s="288" t="s">
        <v>1871</v>
      </c>
      <c r="G244" s="293" t="s">
        <v>1871</v>
      </c>
      <c r="H244" s="293">
        <v>9.7455516189999999E-5</v>
      </c>
      <c r="I244" s="293">
        <v>1.256183293E-5</v>
      </c>
    </row>
    <row r="245" spans="1:9">
      <c r="A245" s="290" t="s">
        <v>1943</v>
      </c>
      <c r="B245" s="293">
        <v>662.74381341579385</v>
      </c>
      <c r="C245" s="288" t="s">
        <v>1940</v>
      </c>
      <c r="D245" s="288">
        <v>50.248073994006518</v>
      </c>
      <c r="E245" s="288">
        <v>47.605136115704603</v>
      </c>
      <c r="F245" s="288">
        <v>6.1362126024835497</v>
      </c>
      <c r="G245" s="293">
        <v>33.301600175586863</v>
      </c>
      <c r="H245" s="293">
        <v>3.1550009447499999E-2</v>
      </c>
      <c r="I245" s="293">
        <v>4.0667369401000001E-3</v>
      </c>
    </row>
    <row r="246" spans="1:9">
      <c r="A246" s="290" t="s">
        <v>1946</v>
      </c>
      <c r="B246" s="293" t="s">
        <v>1871</v>
      </c>
      <c r="C246" s="288" t="s">
        <v>1940</v>
      </c>
      <c r="D246" s="288" t="s">
        <v>1871</v>
      </c>
      <c r="E246" s="288" t="s">
        <v>1871</v>
      </c>
      <c r="F246" s="288" t="s">
        <v>1871</v>
      </c>
      <c r="G246" s="293" t="s">
        <v>1871</v>
      </c>
      <c r="H246" s="293">
        <v>1.9584458055900002E-3</v>
      </c>
      <c r="I246" s="293">
        <v>2.75126384502E-3</v>
      </c>
    </row>
    <row r="247" spans="1:9">
      <c r="A247" s="290" t="s">
        <v>1980</v>
      </c>
      <c r="B247" s="288" t="s">
        <v>1900</v>
      </c>
      <c r="C247" s="288" t="s">
        <v>1940</v>
      </c>
      <c r="D247" s="289" t="s">
        <v>1897</v>
      </c>
      <c r="E247" s="289" t="s">
        <v>1897</v>
      </c>
      <c r="F247" s="289" t="s">
        <v>1897</v>
      </c>
      <c r="G247" s="288" t="s">
        <v>1900</v>
      </c>
      <c r="H247" s="288" t="s">
        <v>1900</v>
      </c>
      <c r="I247" s="288" t="s">
        <v>1900</v>
      </c>
    </row>
    <row r="248" spans="1:9">
      <c r="A248" s="303" t="s">
        <v>1984</v>
      </c>
      <c r="B248" s="288">
        <v>5832942.3483651699</v>
      </c>
      <c r="C248" s="288" t="s">
        <v>1940</v>
      </c>
      <c r="D248" s="289" t="s">
        <v>1897</v>
      </c>
      <c r="E248" s="289" t="s">
        <v>1897</v>
      </c>
      <c r="F248" s="289" t="s">
        <v>1897</v>
      </c>
      <c r="G248" s="288">
        <v>410542.75702448451</v>
      </c>
      <c r="H248" s="288">
        <v>12.55614437939165</v>
      </c>
      <c r="I248" s="288">
        <v>4.1395436288617402</v>
      </c>
    </row>
    <row r="249" spans="1:9">
      <c r="A249" s="290" t="s">
        <v>1976</v>
      </c>
      <c r="B249" s="293">
        <v>509157.7754591406</v>
      </c>
      <c r="C249" s="288" t="s">
        <v>1940</v>
      </c>
      <c r="D249" s="288">
        <v>67.143364802995393</v>
      </c>
      <c r="E249" s="288">
        <v>6.4971859341457296</v>
      </c>
      <c r="F249" s="288">
        <v>6.1414341372084902</v>
      </c>
      <c r="G249" s="293">
        <v>34186.566259934691</v>
      </c>
      <c r="H249" s="293">
        <v>3.3080927369740598</v>
      </c>
      <c r="I249" s="293">
        <v>3.1269589434299001</v>
      </c>
    </row>
    <row r="250" spans="1:9">
      <c r="A250" s="290" t="s">
        <v>1977</v>
      </c>
      <c r="B250" s="293">
        <v>5287253.5119992914</v>
      </c>
      <c r="C250" s="288" t="s">
        <v>1940</v>
      </c>
      <c r="D250" s="288">
        <v>70.79246071620166</v>
      </c>
      <c r="E250" s="288">
        <v>0.19420456648574999</v>
      </c>
      <c r="F250" s="288">
        <v>0.18814347493101999</v>
      </c>
      <c r="G250" s="293">
        <v>374297.68654480908</v>
      </c>
      <c r="H250" s="293">
        <v>1.02680877619808</v>
      </c>
      <c r="I250" s="293">
        <v>0.99476224858879003</v>
      </c>
    </row>
    <row r="251" spans="1:9">
      <c r="A251" s="290" t="s">
        <v>1978</v>
      </c>
      <c r="B251" s="293">
        <v>23860.857915216009</v>
      </c>
      <c r="C251" s="288" t="s">
        <v>1940</v>
      </c>
      <c r="D251" s="288">
        <v>59.589262354098238</v>
      </c>
      <c r="E251" s="288">
        <v>0.25455909593203002</v>
      </c>
      <c r="F251" s="288">
        <v>0.65047788376092996</v>
      </c>
      <c r="G251" s="293">
        <v>1421.8509223036683</v>
      </c>
      <c r="H251" s="293">
        <v>6.07399841906E-3</v>
      </c>
      <c r="I251" s="293">
        <v>1.5520960361409999E-2</v>
      </c>
    </row>
    <row r="252" spans="1:9">
      <c r="A252" s="290" t="s">
        <v>1985</v>
      </c>
      <c r="B252" s="288" t="s">
        <v>1871</v>
      </c>
      <c r="C252" s="288" t="s">
        <v>1940</v>
      </c>
      <c r="D252" s="289" t="s">
        <v>1897</v>
      </c>
      <c r="E252" s="289" t="s">
        <v>1897</v>
      </c>
      <c r="F252" s="289" t="s">
        <v>1897</v>
      </c>
      <c r="G252" s="288" t="s">
        <v>1871</v>
      </c>
      <c r="H252" s="288">
        <v>1.0526893401586801</v>
      </c>
      <c r="I252" s="288">
        <v>1.3709364421000001E-4</v>
      </c>
    </row>
    <row r="253" spans="1:9">
      <c r="A253" s="299" t="s">
        <v>1982</v>
      </c>
      <c r="B253" s="293" t="s">
        <v>1871</v>
      </c>
      <c r="C253" s="288" t="s">
        <v>1940</v>
      </c>
      <c r="D253" s="288" t="s">
        <v>1871</v>
      </c>
      <c r="E253" s="288" t="s">
        <v>1871</v>
      </c>
      <c r="F253" s="288" t="s">
        <v>1871</v>
      </c>
      <c r="G253" s="293" t="s">
        <v>1871</v>
      </c>
      <c r="H253" s="293">
        <v>1.0526893401586801</v>
      </c>
      <c r="I253" s="293">
        <v>1.3709364421000001E-4</v>
      </c>
    </row>
    <row r="254" spans="1:9">
      <c r="A254" s="290" t="s">
        <v>1943</v>
      </c>
      <c r="B254" s="293">
        <v>12670.202991522168</v>
      </c>
      <c r="C254" s="288" t="s">
        <v>1940</v>
      </c>
      <c r="D254" s="288">
        <v>50.248073994006518</v>
      </c>
      <c r="E254" s="288">
        <v>565.1314864248078</v>
      </c>
      <c r="F254" s="288">
        <v>7.5093565144669999E-2</v>
      </c>
      <c r="G254" s="293">
        <v>636.65329743708867</v>
      </c>
      <c r="H254" s="293">
        <v>7.1603306499029697</v>
      </c>
      <c r="I254" s="293">
        <v>9.5145071374E-4</v>
      </c>
    </row>
    <row r="255" spans="1:9">
      <c r="A255" s="290" t="s">
        <v>1946</v>
      </c>
      <c r="B255" s="293" t="s">
        <v>1871</v>
      </c>
      <c r="C255" s="288" t="s">
        <v>1940</v>
      </c>
      <c r="D255" s="288" t="s">
        <v>1871</v>
      </c>
      <c r="E255" s="288" t="s">
        <v>1871</v>
      </c>
      <c r="F255" s="288" t="s">
        <v>1871</v>
      </c>
      <c r="G255" s="293" t="s">
        <v>1871</v>
      </c>
      <c r="H255" s="293">
        <v>2.1488777387999999E-3</v>
      </c>
      <c r="I255" s="293">
        <v>1.21293212369E-3</v>
      </c>
    </row>
    <row r="256" spans="1:9">
      <c r="A256" s="290" t="s">
        <v>1980</v>
      </c>
      <c r="B256" s="288" t="s">
        <v>1900</v>
      </c>
      <c r="C256" s="288" t="s">
        <v>1940</v>
      </c>
      <c r="D256" s="289" t="s">
        <v>1897</v>
      </c>
      <c r="E256" s="289" t="s">
        <v>1897</v>
      </c>
      <c r="F256" s="289" t="s">
        <v>1897</v>
      </c>
      <c r="G256" s="288" t="s">
        <v>1900</v>
      </c>
      <c r="H256" s="288" t="s">
        <v>1900</v>
      </c>
      <c r="I256" s="288" t="s">
        <v>1900</v>
      </c>
    </row>
    <row r="257" spans="1:9">
      <c r="A257" s="303" t="s">
        <v>1986</v>
      </c>
      <c r="B257" s="288">
        <v>23342.475449176363</v>
      </c>
      <c r="C257" s="288" t="s">
        <v>1940</v>
      </c>
      <c r="D257" s="289" t="s">
        <v>1897</v>
      </c>
      <c r="E257" s="289" t="s">
        <v>1897</v>
      </c>
      <c r="F257" s="289" t="s">
        <v>1897</v>
      </c>
      <c r="G257" s="288">
        <v>1567.2923444890123</v>
      </c>
      <c r="H257" s="288">
        <v>0.73343558265860997</v>
      </c>
      <c r="I257" s="288">
        <v>7.4179466324320001E-2</v>
      </c>
    </row>
    <row r="258" spans="1:9">
      <c r="A258" s="290" t="s">
        <v>1976</v>
      </c>
      <c r="B258" s="293">
        <v>23342.475449176363</v>
      </c>
      <c r="C258" s="288" t="s">
        <v>1940</v>
      </c>
      <c r="D258" s="288">
        <v>67.143364802995393</v>
      </c>
      <c r="E258" s="288">
        <v>31.42064277867707</v>
      </c>
      <c r="F258" s="288">
        <v>3.17787487817353</v>
      </c>
      <c r="G258" s="293">
        <v>1567.2923444890123</v>
      </c>
      <c r="H258" s="293">
        <v>0.73343558265860997</v>
      </c>
      <c r="I258" s="293">
        <v>7.4179466324320001E-2</v>
      </c>
    </row>
    <row r="259" spans="1:9">
      <c r="A259" s="290" t="s">
        <v>1977</v>
      </c>
      <c r="B259" s="293" t="s">
        <v>1900</v>
      </c>
      <c r="C259" s="288" t="s">
        <v>1940</v>
      </c>
      <c r="D259" s="288" t="s">
        <v>1900</v>
      </c>
      <c r="E259" s="288" t="s">
        <v>1900</v>
      </c>
      <c r="F259" s="288" t="s">
        <v>1900</v>
      </c>
      <c r="G259" s="293" t="s">
        <v>1900</v>
      </c>
      <c r="H259" s="293" t="s">
        <v>1900</v>
      </c>
      <c r="I259" s="293" t="s">
        <v>1900</v>
      </c>
    </row>
    <row r="260" spans="1:9">
      <c r="A260" s="290" t="s">
        <v>1978</v>
      </c>
      <c r="B260" s="293" t="s">
        <v>1900</v>
      </c>
      <c r="C260" s="288" t="s">
        <v>1940</v>
      </c>
      <c r="D260" s="288" t="s">
        <v>1900</v>
      </c>
      <c r="E260" s="288" t="s">
        <v>1900</v>
      </c>
      <c r="F260" s="288" t="s">
        <v>1900</v>
      </c>
      <c r="G260" s="293" t="s">
        <v>1900</v>
      </c>
      <c r="H260" s="293" t="s">
        <v>1900</v>
      </c>
      <c r="I260" s="293" t="s">
        <v>1900</v>
      </c>
    </row>
    <row r="261" spans="1:9">
      <c r="A261" s="290" t="s">
        <v>1979</v>
      </c>
      <c r="B261" s="288" t="s">
        <v>1900</v>
      </c>
      <c r="C261" s="288" t="s">
        <v>1940</v>
      </c>
      <c r="D261" s="289" t="s">
        <v>1897</v>
      </c>
      <c r="E261" s="289" t="s">
        <v>1897</v>
      </c>
      <c r="F261" s="289" t="s">
        <v>1897</v>
      </c>
      <c r="G261" s="288" t="s">
        <v>1900</v>
      </c>
      <c r="H261" s="288" t="s">
        <v>1900</v>
      </c>
      <c r="I261" s="288" t="s">
        <v>1900</v>
      </c>
    </row>
    <row r="262" spans="1:9">
      <c r="A262" s="290" t="s">
        <v>1943</v>
      </c>
      <c r="B262" s="293" t="s">
        <v>1900</v>
      </c>
      <c r="C262" s="288" t="s">
        <v>1940</v>
      </c>
      <c r="D262" s="288" t="s">
        <v>1900</v>
      </c>
      <c r="E262" s="288" t="s">
        <v>1900</v>
      </c>
      <c r="F262" s="288" t="s">
        <v>1900</v>
      </c>
      <c r="G262" s="293" t="s">
        <v>1900</v>
      </c>
      <c r="H262" s="293" t="s">
        <v>1900</v>
      </c>
      <c r="I262" s="293" t="s">
        <v>1900</v>
      </c>
    </row>
    <row r="263" spans="1:9">
      <c r="A263" s="290" t="s">
        <v>1946</v>
      </c>
      <c r="B263" s="293" t="s">
        <v>1871</v>
      </c>
      <c r="C263" s="288" t="s">
        <v>1940</v>
      </c>
      <c r="D263" s="288" t="s">
        <v>1871</v>
      </c>
      <c r="E263" s="288" t="s">
        <v>1913</v>
      </c>
      <c r="F263" s="288" t="s">
        <v>1913</v>
      </c>
      <c r="G263" s="293" t="s">
        <v>1871</v>
      </c>
      <c r="H263" s="293" t="s">
        <v>1913</v>
      </c>
      <c r="I263" s="293" t="s">
        <v>1913</v>
      </c>
    </row>
    <row r="264" spans="1:9">
      <c r="A264" s="290" t="s">
        <v>1980</v>
      </c>
      <c r="B264" s="288" t="s">
        <v>1900</v>
      </c>
      <c r="C264" s="288" t="s">
        <v>1940</v>
      </c>
      <c r="D264" s="289" t="s">
        <v>1897</v>
      </c>
      <c r="E264" s="289" t="s">
        <v>1897</v>
      </c>
      <c r="F264" s="289" t="s">
        <v>1897</v>
      </c>
      <c r="G264" s="288" t="s">
        <v>1900</v>
      </c>
      <c r="H264" s="288" t="s">
        <v>1900</v>
      </c>
      <c r="I264" s="288" t="s">
        <v>1900</v>
      </c>
    </row>
    <row r="265" spans="1:9">
      <c r="A265" s="303" t="s">
        <v>1987</v>
      </c>
      <c r="B265" s="288" t="s">
        <v>1900</v>
      </c>
      <c r="C265" s="288" t="s">
        <v>1940</v>
      </c>
      <c r="D265" s="289" t="s">
        <v>1897</v>
      </c>
      <c r="E265" s="289" t="s">
        <v>1897</v>
      </c>
      <c r="F265" s="289" t="s">
        <v>1897</v>
      </c>
      <c r="G265" s="288" t="s">
        <v>1900</v>
      </c>
      <c r="H265" s="288" t="s">
        <v>1907</v>
      </c>
      <c r="I265" s="288" t="s">
        <v>1907</v>
      </c>
    </row>
    <row r="266" spans="1:9">
      <c r="A266" s="292" t="s">
        <v>1988</v>
      </c>
      <c r="B266" s="288" t="s">
        <v>1900</v>
      </c>
      <c r="C266" s="288" t="s">
        <v>1940</v>
      </c>
      <c r="D266" s="289" t="s">
        <v>1897</v>
      </c>
      <c r="E266" s="289" t="s">
        <v>1897</v>
      </c>
      <c r="F266" s="289" t="s">
        <v>1897</v>
      </c>
      <c r="G266" s="288" t="s">
        <v>1900</v>
      </c>
      <c r="H266" s="288" t="s">
        <v>1907</v>
      </c>
      <c r="I266" s="288" t="s">
        <v>1907</v>
      </c>
    </row>
    <row r="267" spans="1:9">
      <c r="A267" s="299" t="s">
        <v>1976</v>
      </c>
      <c r="B267" s="293" t="s">
        <v>1900</v>
      </c>
      <c r="C267" s="288" t="s">
        <v>1940</v>
      </c>
      <c r="D267" s="288" t="s">
        <v>1900</v>
      </c>
      <c r="E267" s="288" t="s">
        <v>1871</v>
      </c>
      <c r="F267" s="288" t="s">
        <v>1871</v>
      </c>
      <c r="G267" s="293" t="s">
        <v>1900</v>
      </c>
      <c r="H267" s="293" t="s">
        <v>1871</v>
      </c>
      <c r="I267" s="293" t="s">
        <v>1871</v>
      </c>
    </row>
    <row r="268" spans="1:9">
      <c r="A268" s="299" t="s">
        <v>1989</v>
      </c>
      <c r="B268" s="293" t="s">
        <v>1900</v>
      </c>
      <c r="C268" s="288" t="s">
        <v>1940</v>
      </c>
      <c r="D268" s="288" t="s">
        <v>1900</v>
      </c>
      <c r="E268" s="288" t="s">
        <v>1871</v>
      </c>
      <c r="F268" s="288" t="s">
        <v>1871</v>
      </c>
      <c r="G268" s="293" t="s">
        <v>1900</v>
      </c>
      <c r="H268" s="293" t="s">
        <v>1871</v>
      </c>
      <c r="I268" s="293" t="s">
        <v>1871</v>
      </c>
    </row>
    <row r="269" spans="1:9">
      <c r="A269" s="299" t="s">
        <v>1990</v>
      </c>
      <c r="B269" s="293" t="s">
        <v>1900</v>
      </c>
      <c r="C269" s="288" t="s">
        <v>1940</v>
      </c>
      <c r="D269" s="288" t="s">
        <v>1900</v>
      </c>
      <c r="E269" s="288" t="s">
        <v>1871</v>
      </c>
      <c r="F269" s="288" t="s">
        <v>1871</v>
      </c>
      <c r="G269" s="293" t="s">
        <v>1900</v>
      </c>
      <c r="H269" s="293" t="s">
        <v>1871</v>
      </c>
      <c r="I269" s="293" t="s">
        <v>1871</v>
      </c>
    </row>
    <row r="270" spans="1:9">
      <c r="A270" s="299" t="s">
        <v>1991</v>
      </c>
      <c r="B270" s="288" t="s">
        <v>1900</v>
      </c>
      <c r="C270" s="288" t="s">
        <v>1940</v>
      </c>
      <c r="D270" s="289" t="s">
        <v>1897</v>
      </c>
      <c r="E270" s="289" t="s">
        <v>1897</v>
      </c>
      <c r="F270" s="289" t="s">
        <v>1897</v>
      </c>
      <c r="G270" s="288" t="s">
        <v>1900</v>
      </c>
      <c r="H270" s="288" t="s">
        <v>1871</v>
      </c>
      <c r="I270" s="288" t="s">
        <v>1871</v>
      </c>
    </row>
    <row r="271" spans="1:9">
      <c r="A271" s="299" t="s">
        <v>1953</v>
      </c>
      <c r="B271" s="293" t="s">
        <v>1900</v>
      </c>
      <c r="C271" s="288" t="s">
        <v>1940</v>
      </c>
      <c r="D271" s="288" t="s">
        <v>1900</v>
      </c>
      <c r="E271" s="288" t="s">
        <v>1871</v>
      </c>
      <c r="F271" s="288" t="s">
        <v>1871</v>
      </c>
      <c r="G271" s="293" t="s">
        <v>1900</v>
      </c>
      <c r="H271" s="293" t="s">
        <v>1871</v>
      </c>
      <c r="I271" s="293" t="s">
        <v>1871</v>
      </c>
    </row>
    <row r="272" spans="1:9">
      <c r="A272" s="299" t="s">
        <v>753</v>
      </c>
      <c r="B272" s="293" t="s">
        <v>1900</v>
      </c>
      <c r="C272" s="288" t="s">
        <v>1940</v>
      </c>
      <c r="D272" s="288" t="s">
        <v>1900</v>
      </c>
      <c r="E272" s="288" t="s">
        <v>1871</v>
      </c>
      <c r="F272" s="288" t="s">
        <v>1871</v>
      </c>
      <c r="G272" s="293" t="s">
        <v>1900</v>
      </c>
      <c r="H272" s="293" t="s">
        <v>1871</v>
      </c>
      <c r="I272" s="293" t="s">
        <v>1871</v>
      </c>
    </row>
    <row r="273" spans="1:10">
      <c r="A273" s="299" t="s">
        <v>1992</v>
      </c>
      <c r="B273" s="288" t="s">
        <v>1900</v>
      </c>
      <c r="C273" s="288" t="s">
        <v>1940</v>
      </c>
      <c r="D273" s="289" t="s">
        <v>1897</v>
      </c>
      <c r="E273" s="289" t="s">
        <v>1897</v>
      </c>
      <c r="F273" s="289" t="s">
        <v>1897</v>
      </c>
      <c r="G273" s="288" t="s">
        <v>1900</v>
      </c>
      <c r="H273" s="288" t="s">
        <v>1893</v>
      </c>
      <c r="I273" s="288" t="s">
        <v>1893</v>
      </c>
    </row>
    <row r="274" spans="1:10">
      <c r="A274" s="301" t="s">
        <v>1883</v>
      </c>
      <c r="B274" s="288">
        <v>650576.52184247714</v>
      </c>
      <c r="C274" s="288" t="s">
        <v>1940</v>
      </c>
      <c r="D274" s="289" t="s">
        <v>1897</v>
      </c>
      <c r="E274" s="289" t="s">
        <v>1897</v>
      </c>
      <c r="F274" s="289" t="s">
        <v>1897</v>
      </c>
      <c r="G274" s="288">
        <v>46055.912865416671</v>
      </c>
      <c r="H274" s="288">
        <v>3.5201759225</v>
      </c>
      <c r="I274" s="288">
        <v>1.1264562951999999</v>
      </c>
    </row>
    <row r="275" spans="1:10">
      <c r="A275" s="290" t="s">
        <v>1941</v>
      </c>
      <c r="B275" s="293">
        <v>650576.52184247714</v>
      </c>
      <c r="C275" s="288" t="s">
        <v>1940</v>
      </c>
      <c r="D275" s="288">
        <v>70.79246071620166</v>
      </c>
      <c r="E275" s="288">
        <v>5.4108560704444404</v>
      </c>
      <c r="F275" s="288">
        <v>1.7314739425422201</v>
      </c>
      <c r="G275" s="293">
        <v>46055.912865416671</v>
      </c>
      <c r="H275" s="293">
        <v>3.5201759225</v>
      </c>
      <c r="I275" s="293">
        <v>1.1264562951999999</v>
      </c>
    </row>
    <row r="276" spans="1:10">
      <c r="A276" s="290" t="s">
        <v>1942</v>
      </c>
      <c r="B276" s="293" t="s">
        <v>1900</v>
      </c>
      <c r="C276" s="288" t="s">
        <v>1940</v>
      </c>
      <c r="D276" s="288" t="s">
        <v>1900</v>
      </c>
      <c r="E276" s="288" t="s">
        <v>1900</v>
      </c>
      <c r="F276" s="288" t="s">
        <v>1900</v>
      </c>
      <c r="G276" s="293" t="s">
        <v>1900</v>
      </c>
      <c r="H276" s="293" t="s">
        <v>1900</v>
      </c>
      <c r="I276" s="293" t="s">
        <v>1900</v>
      </c>
    </row>
    <row r="277" spans="1:10">
      <c r="A277" s="290" t="s">
        <v>1943</v>
      </c>
      <c r="B277" s="293" t="s">
        <v>1871</v>
      </c>
      <c r="C277" s="288" t="s">
        <v>1940</v>
      </c>
      <c r="D277" s="288" t="s">
        <v>1871</v>
      </c>
      <c r="E277" s="288" t="s">
        <v>1871</v>
      </c>
      <c r="F277" s="288" t="s">
        <v>1871</v>
      </c>
      <c r="G277" s="293" t="s">
        <v>1871</v>
      </c>
      <c r="H277" s="293" t="s">
        <v>1871</v>
      </c>
      <c r="I277" s="293" t="s">
        <v>1871</v>
      </c>
    </row>
    <row r="278" spans="1:10">
      <c r="A278" s="290" t="s">
        <v>1946</v>
      </c>
      <c r="B278" s="293" t="s">
        <v>1871</v>
      </c>
      <c r="C278" s="288" t="s">
        <v>1940</v>
      </c>
      <c r="D278" s="288" t="s">
        <v>1871</v>
      </c>
      <c r="E278" s="288" t="s">
        <v>1913</v>
      </c>
      <c r="F278" s="288" t="s">
        <v>1913</v>
      </c>
      <c r="G278" s="293" t="s">
        <v>1871</v>
      </c>
      <c r="H278" s="293" t="s">
        <v>1913</v>
      </c>
      <c r="I278" s="293" t="s">
        <v>1913</v>
      </c>
    </row>
    <row r="279" spans="1:10">
      <c r="A279" s="290" t="s">
        <v>1993</v>
      </c>
      <c r="B279" s="288" t="s">
        <v>1871</v>
      </c>
      <c r="C279" s="288" t="s">
        <v>1940</v>
      </c>
      <c r="D279" s="289" t="s">
        <v>1897</v>
      </c>
      <c r="E279" s="289" t="s">
        <v>1897</v>
      </c>
      <c r="F279" s="289" t="s">
        <v>1897</v>
      </c>
      <c r="G279" s="288" t="s">
        <v>1871</v>
      </c>
      <c r="H279" s="288" t="s">
        <v>1893</v>
      </c>
      <c r="I279" s="288" t="s">
        <v>1893</v>
      </c>
    </row>
    <row r="280" spans="1:10">
      <c r="A280" s="301" t="s">
        <v>1994</v>
      </c>
      <c r="B280" s="288">
        <v>546204.87037064438</v>
      </c>
      <c r="C280" s="288" t="s">
        <v>1940</v>
      </c>
      <c r="D280" s="289" t="s">
        <v>1897</v>
      </c>
      <c r="E280" s="289" t="s">
        <v>1897</v>
      </c>
      <c r="F280" s="289" t="s">
        <v>1897</v>
      </c>
      <c r="G280" s="288">
        <v>38024.136018348065</v>
      </c>
      <c r="H280" s="288">
        <v>16.174692701572852</v>
      </c>
      <c r="I280" s="288">
        <v>0.73291389331867995</v>
      </c>
    </row>
    <row r="281" spans="1:10">
      <c r="A281" s="290" t="s">
        <v>1995</v>
      </c>
      <c r="B281" s="293">
        <v>270555.52902466076</v>
      </c>
      <c r="C281" s="288" t="s">
        <v>1940</v>
      </c>
      <c r="D281" s="288">
        <v>71.174746954728036</v>
      </c>
      <c r="E281" s="288">
        <v>7.2747437896637797</v>
      </c>
      <c r="F281" s="288">
        <v>2.07984266172793</v>
      </c>
      <c r="G281" s="293">
        <v>19256.721315532806</v>
      </c>
      <c r="H281" s="293">
        <v>1.9682221545313501</v>
      </c>
      <c r="I281" s="293">
        <v>0.56271293163185998</v>
      </c>
    </row>
    <row r="282" spans="1:10">
      <c r="A282" s="290" t="s">
        <v>1996</v>
      </c>
      <c r="B282" s="293">
        <v>275649.34134598356</v>
      </c>
      <c r="C282" s="288" t="s">
        <v>1940</v>
      </c>
      <c r="D282" s="288">
        <v>68.084380725071952</v>
      </c>
      <c r="E282" s="288">
        <v>51.538198777011146</v>
      </c>
      <c r="F282" s="288">
        <v>0.61745462860799005</v>
      </c>
      <c r="G282" s="293">
        <v>18767.414702815262</v>
      </c>
      <c r="H282" s="293">
        <v>14.2064705470415</v>
      </c>
      <c r="I282" s="293">
        <v>0.17020096168682</v>
      </c>
    </row>
    <row r="283" spans="1:10">
      <c r="A283" s="290" t="s">
        <v>1976</v>
      </c>
      <c r="B283" s="293" t="s">
        <v>1871</v>
      </c>
      <c r="C283" s="288" t="s">
        <v>1940</v>
      </c>
      <c r="D283" s="288" t="s">
        <v>1871</v>
      </c>
      <c r="E283" s="288" t="s">
        <v>1871</v>
      </c>
      <c r="F283" s="288" t="s">
        <v>1871</v>
      </c>
      <c r="G283" s="293" t="s">
        <v>1871</v>
      </c>
      <c r="H283" s="293" t="s">
        <v>1871</v>
      </c>
      <c r="I283" s="293" t="s">
        <v>1871</v>
      </c>
    </row>
    <row r="284" spans="1:10">
      <c r="A284" s="290" t="s">
        <v>1997</v>
      </c>
      <c r="B284" s="288" t="s">
        <v>1900</v>
      </c>
      <c r="C284" s="288" t="s">
        <v>1940</v>
      </c>
      <c r="D284" s="289" t="s">
        <v>1897</v>
      </c>
      <c r="E284" s="289" t="s">
        <v>1897</v>
      </c>
      <c r="F284" s="289" t="s">
        <v>1897</v>
      </c>
      <c r="G284" s="288" t="s">
        <v>1900</v>
      </c>
      <c r="H284" s="288" t="s">
        <v>1893</v>
      </c>
      <c r="I284" s="288" t="s">
        <v>1893</v>
      </c>
    </row>
    <row r="285" spans="1:10">
      <c r="A285" s="290" t="s">
        <v>1943</v>
      </c>
      <c r="B285" s="293" t="s">
        <v>1913</v>
      </c>
      <c r="C285" s="288" t="s">
        <v>1940</v>
      </c>
      <c r="D285" s="288" t="s">
        <v>1913</v>
      </c>
      <c r="E285" s="288" t="s">
        <v>1871</v>
      </c>
      <c r="F285" s="288" t="s">
        <v>1871</v>
      </c>
      <c r="G285" s="293" t="s">
        <v>1913</v>
      </c>
      <c r="H285" s="293" t="s">
        <v>1871</v>
      </c>
      <c r="I285" s="293" t="s">
        <v>1871</v>
      </c>
      <c r="J285" s="288" t="s">
        <v>1893</v>
      </c>
    </row>
    <row r="286" spans="1:10">
      <c r="A286" s="290" t="s">
        <v>1946</v>
      </c>
      <c r="B286" s="293" t="s">
        <v>1871</v>
      </c>
      <c r="C286" s="288" t="s">
        <v>1940</v>
      </c>
      <c r="D286" s="288" t="s">
        <v>1871</v>
      </c>
      <c r="E286" s="288" t="s">
        <v>1913</v>
      </c>
      <c r="F286" s="288" t="s">
        <v>1913</v>
      </c>
      <c r="G286" s="293" t="s">
        <v>1871</v>
      </c>
      <c r="H286" s="293" t="s">
        <v>1913</v>
      </c>
      <c r="I286" s="293" t="s">
        <v>1913</v>
      </c>
      <c r="J286" s="288" t="s">
        <v>1893</v>
      </c>
    </row>
    <row r="287" spans="1:10">
      <c r="A287" s="290" t="s">
        <v>1998</v>
      </c>
      <c r="B287" s="288" t="s">
        <v>1900</v>
      </c>
      <c r="C287" s="288" t="s">
        <v>1940</v>
      </c>
      <c r="D287" s="289" t="s">
        <v>1897</v>
      </c>
      <c r="E287" s="289" t="s">
        <v>1897</v>
      </c>
      <c r="F287" s="289" t="s">
        <v>1897</v>
      </c>
      <c r="G287" s="288" t="s">
        <v>1900</v>
      </c>
      <c r="H287" s="288" t="s">
        <v>1893</v>
      </c>
      <c r="I287" s="288" t="s">
        <v>1893</v>
      </c>
      <c r="J287" s="288" t="s">
        <v>1893</v>
      </c>
    </row>
    <row r="288" spans="1:10">
      <c r="A288" s="301" t="s">
        <v>1999</v>
      </c>
      <c r="B288" s="288">
        <v>644614.3919557624</v>
      </c>
      <c r="C288" s="288" t="s">
        <v>1940</v>
      </c>
      <c r="D288" s="289" t="s">
        <v>1897</v>
      </c>
      <c r="E288" s="289" t="s">
        <v>1897</v>
      </c>
      <c r="F288" s="289" t="s">
        <v>1897</v>
      </c>
      <c r="G288" s="288">
        <v>32390.631664594664</v>
      </c>
      <c r="H288" s="288">
        <v>42.78562494471668</v>
      </c>
      <c r="I288" s="288">
        <v>22.8286814646106</v>
      </c>
      <c r="J288" s="288" t="s">
        <v>1893</v>
      </c>
    </row>
    <row r="289" spans="1:10">
      <c r="A289" s="296" t="s">
        <v>1941</v>
      </c>
      <c r="B289" s="288" t="s">
        <v>2000</v>
      </c>
      <c r="C289" s="288" t="s">
        <v>1940</v>
      </c>
      <c r="D289" s="288" t="s">
        <v>2000</v>
      </c>
      <c r="E289" s="288" t="s">
        <v>2000</v>
      </c>
      <c r="F289" s="288" t="s">
        <v>2000</v>
      </c>
      <c r="G289" s="288" t="s">
        <v>2000</v>
      </c>
      <c r="H289" s="288">
        <v>40.930380256173969</v>
      </c>
      <c r="I289" s="288">
        <v>22.744244376797859</v>
      </c>
      <c r="J289" s="288" t="s">
        <v>1893</v>
      </c>
    </row>
    <row r="290" spans="1:10">
      <c r="A290" s="296" t="s">
        <v>1942</v>
      </c>
      <c r="B290" s="288" t="s">
        <v>1900</v>
      </c>
      <c r="C290" s="288" t="s">
        <v>1940</v>
      </c>
      <c r="D290" s="288" t="s">
        <v>1900</v>
      </c>
      <c r="E290" s="288" t="s">
        <v>1900</v>
      </c>
      <c r="F290" s="288" t="s">
        <v>1900</v>
      </c>
      <c r="G290" s="288" t="s">
        <v>1900</v>
      </c>
      <c r="H290" s="288" t="s">
        <v>1900</v>
      </c>
      <c r="I290" s="288" t="s">
        <v>1900</v>
      </c>
      <c r="J290" s="288" t="s">
        <v>1893</v>
      </c>
    </row>
    <row r="291" spans="1:10">
      <c r="A291" s="296" t="s">
        <v>1943</v>
      </c>
      <c r="B291" s="288">
        <v>644614.3919557624</v>
      </c>
      <c r="C291" s="288" t="s">
        <v>1940</v>
      </c>
      <c r="D291" s="288">
        <v>50.248073994006511</v>
      </c>
      <c r="E291" s="288">
        <v>2.8780689846434999</v>
      </c>
      <c r="F291" s="288">
        <v>0.13098852409508999</v>
      </c>
      <c r="G291" s="288">
        <v>32390.631664594664</v>
      </c>
      <c r="H291" s="288">
        <v>1.8552446885427101</v>
      </c>
      <c r="I291" s="288">
        <v>8.4437087812739994E-2</v>
      </c>
      <c r="J291" s="288" t="s">
        <v>1893</v>
      </c>
    </row>
    <row r="292" spans="1:10">
      <c r="A292" s="296" t="s">
        <v>1965</v>
      </c>
      <c r="B292" s="288" t="s">
        <v>1958</v>
      </c>
      <c r="C292" s="288" t="s">
        <v>1940</v>
      </c>
      <c r="D292" s="288" t="s">
        <v>1958</v>
      </c>
      <c r="E292" s="288" t="s">
        <v>1900</v>
      </c>
      <c r="F292" s="288" t="s">
        <v>1900</v>
      </c>
      <c r="G292" s="288" t="s">
        <v>1958</v>
      </c>
      <c r="H292" s="288" t="s">
        <v>1900</v>
      </c>
      <c r="I292" s="288" t="s">
        <v>1900</v>
      </c>
      <c r="J292" s="288" t="s">
        <v>1893</v>
      </c>
    </row>
    <row r="293" spans="1:10">
      <c r="A293" s="296" t="s">
        <v>1967</v>
      </c>
      <c r="B293" s="288" t="s">
        <v>1871</v>
      </c>
      <c r="C293" s="288" t="s">
        <v>1940</v>
      </c>
      <c r="D293" s="288" t="s">
        <v>1871</v>
      </c>
      <c r="E293" s="288" t="s">
        <v>2001</v>
      </c>
      <c r="F293" s="288" t="s">
        <v>2001</v>
      </c>
      <c r="G293" s="288" t="s">
        <v>1871</v>
      </c>
      <c r="H293" s="288" t="s">
        <v>2001</v>
      </c>
      <c r="I293" s="288" t="s">
        <v>2001</v>
      </c>
      <c r="J293" s="288" t="s">
        <v>1893</v>
      </c>
    </row>
    <row r="294" spans="1:10">
      <c r="A294" s="388" t="s">
        <v>2002</v>
      </c>
      <c r="B294" s="288">
        <v>644614.3919557624</v>
      </c>
      <c r="C294" s="288" t="s">
        <v>1940</v>
      </c>
      <c r="D294" s="289" t="s">
        <v>1897</v>
      </c>
      <c r="E294" s="289" t="s">
        <v>1897</v>
      </c>
      <c r="F294" s="289" t="s">
        <v>1897</v>
      </c>
      <c r="G294" s="288">
        <v>32390.631664594664</v>
      </c>
      <c r="H294" s="288" t="s">
        <v>2001</v>
      </c>
      <c r="I294" s="288" t="s">
        <v>2001</v>
      </c>
      <c r="J294" s="288" t="s">
        <v>1893</v>
      </c>
    </row>
    <row r="295" spans="1:10">
      <c r="A295" s="296" t="s">
        <v>1941</v>
      </c>
      <c r="B295" s="293" t="s">
        <v>1913</v>
      </c>
      <c r="C295" s="288" t="s">
        <v>1940</v>
      </c>
      <c r="D295" s="288" t="s">
        <v>1913</v>
      </c>
      <c r="E295" s="288" t="s">
        <v>1913</v>
      </c>
      <c r="F295" s="288" t="s">
        <v>1913</v>
      </c>
      <c r="G295" s="293" t="s">
        <v>1913</v>
      </c>
      <c r="H295" s="293" t="s">
        <v>1913</v>
      </c>
      <c r="I295" s="293" t="s">
        <v>1913</v>
      </c>
      <c r="J295" s="288" t="s">
        <v>1893</v>
      </c>
    </row>
    <row r="296" spans="1:10">
      <c r="A296" s="296" t="s">
        <v>1942</v>
      </c>
      <c r="B296" s="293" t="s">
        <v>1900</v>
      </c>
      <c r="C296" s="288" t="s">
        <v>1940</v>
      </c>
      <c r="D296" s="288" t="s">
        <v>1900</v>
      </c>
      <c r="E296" s="288" t="s">
        <v>1900</v>
      </c>
      <c r="F296" s="288" t="s">
        <v>1900</v>
      </c>
      <c r="G296" s="293" t="s">
        <v>1900</v>
      </c>
      <c r="H296" s="293" t="s">
        <v>1900</v>
      </c>
      <c r="I296" s="293" t="s">
        <v>1900</v>
      </c>
      <c r="J296" s="288" t="s">
        <v>1893</v>
      </c>
    </row>
    <row r="297" spans="1:10">
      <c r="A297" s="296" t="s">
        <v>1943</v>
      </c>
      <c r="B297" s="293">
        <v>644614.3919557624</v>
      </c>
      <c r="C297" s="288" t="s">
        <v>1940</v>
      </c>
      <c r="D297" s="288">
        <v>50.248073994006511</v>
      </c>
      <c r="E297" s="288" t="s">
        <v>1913</v>
      </c>
      <c r="F297" s="288" t="s">
        <v>1913</v>
      </c>
      <c r="G297" s="293">
        <v>32390.631664594664</v>
      </c>
      <c r="H297" s="293" t="s">
        <v>1913</v>
      </c>
      <c r="I297" s="293" t="s">
        <v>1913</v>
      </c>
      <c r="J297" s="288" t="s">
        <v>1893</v>
      </c>
    </row>
    <row r="298" spans="1:10">
      <c r="A298" s="296" t="s">
        <v>1965</v>
      </c>
      <c r="B298" s="293" t="s">
        <v>1871</v>
      </c>
      <c r="C298" s="288" t="s">
        <v>1940</v>
      </c>
      <c r="D298" s="288" t="s">
        <v>1871</v>
      </c>
      <c r="E298" s="288" t="s">
        <v>1900</v>
      </c>
      <c r="F298" s="288" t="s">
        <v>1900</v>
      </c>
      <c r="G298" s="293" t="s">
        <v>1871</v>
      </c>
      <c r="H298" s="293" t="s">
        <v>1900</v>
      </c>
      <c r="I298" s="293" t="s">
        <v>1900</v>
      </c>
      <c r="J298" s="288" t="s">
        <v>1893</v>
      </c>
    </row>
    <row r="299" spans="1:10">
      <c r="A299" s="296" t="s">
        <v>1967</v>
      </c>
      <c r="B299" s="293" t="s">
        <v>1871</v>
      </c>
      <c r="C299" s="288" t="s">
        <v>1940</v>
      </c>
      <c r="D299" s="288" t="s">
        <v>1871</v>
      </c>
      <c r="E299" s="288" t="s">
        <v>1900</v>
      </c>
      <c r="F299" s="288" t="s">
        <v>1900</v>
      </c>
      <c r="G299" s="293" t="s">
        <v>1871</v>
      </c>
      <c r="H299" s="293" t="s">
        <v>1900</v>
      </c>
      <c r="I299" s="293" t="s">
        <v>1900</v>
      </c>
      <c r="J299" s="288" t="s">
        <v>1893</v>
      </c>
    </row>
    <row r="300" spans="1:10">
      <c r="A300" s="388" t="s">
        <v>2003</v>
      </c>
      <c r="B300" s="288" t="s">
        <v>1958</v>
      </c>
      <c r="C300" s="288" t="s">
        <v>1940</v>
      </c>
      <c r="D300" s="289" t="s">
        <v>1897</v>
      </c>
      <c r="E300" s="289" t="s">
        <v>1897</v>
      </c>
      <c r="F300" s="289" t="s">
        <v>1897</v>
      </c>
      <c r="G300" s="288" t="s">
        <v>1958</v>
      </c>
      <c r="H300" s="288">
        <v>42.78562494471668</v>
      </c>
      <c r="I300" s="288">
        <v>22.8286814646106</v>
      </c>
      <c r="J300" s="288" t="s">
        <v>1893</v>
      </c>
    </row>
    <row r="301" spans="1:10">
      <c r="A301" s="291" t="s">
        <v>2004</v>
      </c>
      <c r="B301" s="288" t="s">
        <v>1958</v>
      </c>
      <c r="C301" s="288" t="s">
        <v>1940</v>
      </c>
      <c r="D301" s="289" t="s">
        <v>1897</v>
      </c>
      <c r="E301" s="289" t="s">
        <v>1897</v>
      </c>
      <c r="F301" s="289" t="s">
        <v>1897</v>
      </c>
      <c r="G301" s="288" t="s">
        <v>1958</v>
      </c>
      <c r="H301" s="288">
        <v>42.78562494471668</v>
      </c>
      <c r="I301" s="288">
        <v>22.8286814646106</v>
      </c>
      <c r="J301" s="288" t="s">
        <v>1893</v>
      </c>
    </row>
    <row r="302" spans="1:10">
      <c r="A302" s="292" t="s">
        <v>1951</v>
      </c>
      <c r="B302" s="293" t="s">
        <v>1871</v>
      </c>
      <c r="C302" s="288" t="s">
        <v>1940</v>
      </c>
      <c r="D302" s="288" t="s">
        <v>1871</v>
      </c>
      <c r="E302" s="288" t="s">
        <v>1871</v>
      </c>
      <c r="F302" s="288" t="s">
        <v>1871</v>
      </c>
      <c r="G302" s="293" t="s">
        <v>1871</v>
      </c>
      <c r="H302" s="293">
        <v>40.930380256173969</v>
      </c>
      <c r="I302" s="293">
        <v>22.744244376797859</v>
      </c>
      <c r="J302" s="288" t="s">
        <v>1893</v>
      </c>
    </row>
    <row r="303" spans="1:10">
      <c r="A303" s="292" t="s">
        <v>1952</v>
      </c>
      <c r="B303" s="293" t="s">
        <v>1900</v>
      </c>
      <c r="C303" s="288" t="s">
        <v>1940</v>
      </c>
      <c r="D303" s="288" t="s">
        <v>1900</v>
      </c>
      <c r="E303" s="288" t="s">
        <v>1900</v>
      </c>
      <c r="F303" s="288" t="s">
        <v>1900</v>
      </c>
      <c r="G303" s="293" t="s">
        <v>1900</v>
      </c>
      <c r="H303" s="293" t="s">
        <v>1900</v>
      </c>
      <c r="I303" s="293" t="s">
        <v>1900</v>
      </c>
      <c r="J303" s="288" t="s">
        <v>1893</v>
      </c>
    </row>
    <row r="304" spans="1:10">
      <c r="A304" s="292" t="s">
        <v>1953</v>
      </c>
      <c r="B304" s="293" t="s">
        <v>1871</v>
      </c>
      <c r="C304" s="288" t="s">
        <v>1940</v>
      </c>
      <c r="D304" s="288" t="s">
        <v>1871</v>
      </c>
      <c r="E304" s="288" t="s">
        <v>1871</v>
      </c>
      <c r="F304" s="288" t="s">
        <v>1871</v>
      </c>
      <c r="G304" s="293" t="s">
        <v>1871</v>
      </c>
      <c r="H304" s="293">
        <v>1.8552446885427101</v>
      </c>
      <c r="I304" s="293">
        <v>8.4437087812739994E-2</v>
      </c>
      <c r="J304" s="288" t="s">
        <v>1893</v>
      </c>
    </row>
    <row r="305" spans="1:10">
      <c r="A305" s="292" t="s">
        <v>1954</v>
      </c>
      <c r="B305" s="293" t="s">
        <v>1900</v>
      </c>
      <c r="C305" s="288" t="s">
        <v>1940</v>
      </c>
      <c r="D305" s="288" t="s">
        <v>1900</v>
      </c>
      <c r="E305" s="288" t="s">
        <v>1900</v>
      </c>
      <c r="F305" s="288" t="s">
        <v>1900</v>
      </c>
      <c r="G305" s="293" t="s">
        <v>1900</v>
      </c>
      <c r="H305" s="293" t="s">
        <v>1900</v>
      </c>
      <c r="I305" s="293" t="s">
        <v>1900</v>
      </c>
      <c r="J305" s="288" t="s">
        <v>1893</v>
      </c>
    </row>
    <row r="306" spans="1:10">
      <c r="A306" s="292" t="s">
        <v>753</v>
      </c>
      <c r="B306" s="293" t="s">
        <v>1871</v>
      </c>
      <c r="C306" s="288" t="s">
        <v>1940</v>
      </c>
      <c r="D306" s="288" t="s">
        <v>1871</v>
      </c>
      <c r="E306" s="288" t="s">
        <v>1913</v>
      </c>
      <c r="F306" s="288" t="s">
        <v>1913</v>
      </c>
      <c r="G306" s="293" t="s">
        <v>1871</v>
      </c>
      <c r="H306" s="293" t="s">
        <v>1913</v>
      </c>
      <c r="I306" s="293" t="s">
        <v>1913</v>
      </c>
      <c r="J306" s="288" t="s">
        <v>1893</v>
      </c>
    </row>
    <row r="307" spans="1:10">
      <c r="A307" s="231" t="s">
        <v>2005</v>
      </c>
      <c r="B307" s="288">
        <v>11350565.440672889</v>
      </c>
      <c r="C307" s="288" t="s">
        <v>1940</v>
      </c>
      <c r="D307" s="289" t="s">
        <v>1897</v>
      </c>
      <c r="E307" s="289" t="s">
        <v>1897</v>
      </c>
      <c r="F307" s="289" t="s">
        <v>1897</v>
      </c>
      <c r="G307" s="288">
        <v>586285.4434706961</v>
      </c>
      <c r="H307" s="288">
        <v>205.34813377159594</v>
      </c>
      <c r="I307" s="288">
        <v>4.1002059296026401</v>
      </c>
      <c r="J307" s="288" t="s">
        <v>1915</v>
      </c>
    </row>
    <row r="308" spans="1:10">
      <c r="A308" s="290" t="s">
        <v>1941</v>
      </c>
      <c r="B308" s="288">
        <v>2244284.3614724921</v>
      </c>
      <c r="C308" s="288" t="s">
        <v>1940</v>
      </c>
      <c r="D308" s="288">
        <v>67.197268126614205</v>
      </c>
      <c r="E308" s="288">
        <v>9.4999509612768396</v>
      </c>
      <c r="F308" s="288">
        <v>0.57001685543420999</v>
      </c>
      <c r="G308" s="288">
        <v>150809.77799023423</v>
      </c>
      <c r="H308" s="288">
        <v>21.320591377149189</v>
      </c>
      <c r="I308" s="288">
        <v>1.2792799144267299</v>
      </c>
      <c r="J308" s="288" t="s">
        <v>1893</v>
      </c>
    </row>
    <row r="309" spans="1:10">
      <c r="A309" s="290" t="s">
        <v>1942</v>
      </c>
      <c r="B309" s="288">
        <v>112366.54296457814</v>
      </c>
      <c r="C309" s="288" t="s">
        <v>1940</v>
      </c>
      <c r="D309" s="288">
        <v>90.475845936581024</v>
      </c>
      <c r="E309" s="288">
        <v>31.31951642816826</v>
      </c>
      <c r="F309" s="288">
        <v>1.4249999999999701</v>
      </c>
      <c r="G309" s="288">
        <v>10166.458029689384</v>
      </c>
      <c r="H309" s="288">
        <v>3.5192657883555798</v>
      </c>
      <c r="I309" s="288">
        <v>0.16012232372452001</v>
      </c>
      <c r="J309" s="288" t="s">
        <v>1893</v>
      </c>
    </row>
    <row r="310" spans="1:10">
      <c r="A310" s="290" t="s">
        <v>1943</v>
      </c>
      <c r="B310" s="288">
        <v>8464063.9996716734</v>
      </c>
      <c r="C310" s="288" t="s">
        <v>1940</v>
      </c>
      <c r="D310" s="288">
        <v>50.248817526340829</v>
      </c>
      <c r="E310" s="288">
        <v>4.4986853631150696</v>
      </c>
      <c r="F310" s="288">
        <v>8.9994847365319999E-2</v>
      </c>
      <c r="G310" s="288">
        <v>425309.20745077246</v>
      </c>
      <c r="H310" s="288">
        <v>38.07716082779217</v>
      </c>
      <c r="I310" s="288">
        <v>0.76172214774073999</v>
      </c>
      <c r="J310" s="288" t="s">
        <v>1893</v>
      </c>
    </row>
    <row r="311" spans="1:10">
      <c r="A311" s="290" t="s">
        <v>1944</v>
      </c>
      <c r="B311" s="288" t="s">
        <v>1900</v>
      </c>
      <c r="C311" s="288" t="s">
        <v>1940</v>
      </c>
      <c r="D311" s="288" t="s">
        <v>1900</v>
      </c>
      <c r="E311" s="288" t="s">
        <v>1900</v>
      </c>
      <c r="F311" s="288" t="s">
        <v>1900</v>
      </c>
      <c r="G311" s="288" t="s">
        <v>1900</v>
      </c>
      <c r="H311" s="288" t="s">
        <v>1900</v>
      </c>
      <c r="I311" s="288" t="s">
        <v>1900</v>
      </c>
      <c r="J311" s="288" t="s">
        <v>1900</v>
      </c>
    </row>
    <row r="312" spans="1:10">
      <c r="A312" s="290" t="s">
        <v>1945</v>
      </c>
      <c r="B312" s="288" t="s">
        <v>1900</v>
      </c>
      <c r="C312" s="288" t="s">
        <v>1940</v>
      </c>
      <c r="D312" s="288" t="s">
        <v>1900</v>
      </c>
      <c r="E312" s="288" t="s">
        <v>1900</v>
      </c>
      <c r="F312" s="288" t="s">
        <v>1900</v>
      </c>
      <c r="G312" s="288" t="s">
        <v>1900</v>
      </c>
      <c r="H312" s="288" t="s">
        <v>1900</v>
      </c>
      <c r="I312" s="288" t="s">
        <v>1900</v>
      </c>
      <c r="J312" s="288" t="s">
        <v>1900</v>
      </c>
    </row>
    <row r="313" spans="1:10">
      <c r="A313" s="290" t="s">
        <v>1946</v>
      </c>
      <c r="B313" s="288">
        <v>529850.53656414582</v>
      </c>
      <c r="C313" s="288" t="s">
        <v>1940</v>
      </c>
      <c r="D313" s="288">
        <v>97.591405250278996</v>
      </c>
      <c r="E313" s="288">
        <v>268.8137615220773</v>
      </c>
      <c r="F313" s="288">
        <v>3.5841834869610198</v>
      </c>
      <c r="G313" s="288">
        <v>51708.858435909322</v>
      </c>
      <c r="H313" s="288">
        <v>142.43111577829899</v>
      </c>
      <c r="I313" s="288">
        <v>1.8990815437106501</v>
      </c>
      <c r="J313" s="288" t="s">
        <v>1893</v>
      </c>
    </row>
    <row r="314" spans="1:10">
      <c r="A314" s="302" t="s">
        <v>2006</v>
      </c>
      <c r="B314" s="288">
        <v>4223544.2202831479</v>
      </c>
      <c r="C314" s="288" t="s">
        <v>1940</v>
      </c>
      <c r="D314" s="289" t="s">
        <v>1897</v>
      </c>
      <c r="E314" s="289" t="s">
        <v>1897</v>
      </c>
      <c r="F314" s="289" t="s">
        <v>1897</v>
      </c>
      <c r="G314" s="288">
        <v>227130.02298152124</v>
      </c>
      <c r="H314" s="288">
        <v>43.127051806573057</v>
      </c>
      <c r="I314" s="288">
        <v>1.1609958550767701</v>
      </c>
      <c r="J314" s="288" t="s">
        <v>1915</v>
      </c>
    </row>
    <row r="315" spans="1:10">
      <c r="A315" s="290" t="s">
        <v>1941</v>
      </c>
      <c r="B315" s="288">
        <v>802613.81053188839</v>
      </c>
      <c r="C315" s="288" t="s">
        <v>1940</v>
      </c>
      <c r="D315" s="288">
        <v>68.457376341550798</v>
      </c>
      <c r="E315" s="288">
        <v>9.5</v>
      </c>
      <c r="F315" s="288">
        <v>0.56999999999999995</v>
      </c>
      <c r="G315" s="288">
        <v>54944.835684507634</v>
      </c>
      <c r="H315" s="288">
        <v>7.6248312000529399</v>
      </c>
      <c r="I315" s="288">
        <v>0.45748987200317998</v>
      </c>
      <c r="J315" s="288" t="s">
        <v>1893</v>
      </c>
    </row>
    <row r="316" spans="1:10">
      <c r="A316" s="290" t="s">
        <v>1942</v>
      </c>
      <c r="B316" s="288">
        <v>102339.36264828738</v>
      </c>
      <c r="C316" s="288" t="s">
        <v>1940</v>
      </c>
      <c r="D316" s="288">
        <v>90.484267022339296</v>
      </c>
      <c r="E316" s="288">
        <v>9.5</v>
      </c>
      <c r="F316" s="288">
        <v>1.425</v>
      </c>
      <c r="G316" s="288">
        <v>9260.1022167636511</v>
      </c>
      <c r="H316" s="288">
        <v>0.97222394515873001</v>
      </c>
      <c r="I316" s="288">
        <v>0.14583359177381</v>
      </c>
      <c r="J316" s="288" t="s">
        <v>1893</v>
      </c>
    </row>
    <row r="317" spans="1:10">
      <c r="A317" s="290" t="s">
        <v>1943</v>
      </c>
      <c r="B317" s="288">
        <v>3242414.5271654259</v>
      </c>
      <c r="C317" s="288" t="s">
        <v>1940</v>
      </c>
      <c r="D317" s="288">
        <v>50.248073994006511</v>
      </c>
      <c r="E317" s="288">
        <v>4.5</v>
      </c>
      <c r="F317" s="288">
        <v>0.09</v>
      </c>
      <c r="G317" s="288">
        <v>162925.08508024996</v>
      </c>
      <c r="H317" s="288">
        <v>14.590865372244419</v>
      </c>
      <c r="I317" s="288">
        <v>0.29181730744488998</v>
      </c>
      <c r="J317" s="288" t="s">
        <v>1893</v>
      </c>
    </row>
    <row r="318" spans="1:10">
      <c r="A318" s="290" t="s">
        <v>1944</v>
      </c>
      <c r="B318" s="288" t="s">
        <v>1900</v>
      </c>
      <c r="C318" s="288" t="s">
        <v>1940</v>
      </c>
      <c r="D318" s="288" t="s">
        <v>1900</v>
      </c>
      <c r="E318" s="288" t="s">
        <v>1900</v>
      </c>
      <c r="F318" s="288" t="s">
        <v>1900</v>
      </c>
      <c r="G318" s="288" t="s">
        <v>1900</v>
      </c>
      <c r="H318" s="288" t="s">
        <v>1900</v>
      </c>
      <c r="I318" s="288" t="s">
        <v>1900</v>
      </c>
      <c r="J318" s="288" t="s">
        <v>1900</v>
      </c>
    </row>
    <row r="319" spans="1:10">
      <c r="A319" s="290" t="s">
        <v>1945</v>
      </c>
      <c r="B319" s="288" t="s">
        <v>1900</v>
      </c>
      <c r="C319" s="288" t="s">
        <v>1940</v>
      </c>
      <c r="D319" s="288" t="s">
        <v>1900</v>
      </c>
      <c r="E319" s="288" t="s">
        <v>1900</v>
      </c>
      <c r="F319" s="288" t="s">
        <v>1900</v>
      </c>
      <c r="G319" s="288" t="s">
        <v>1900</v>
      </c>
      <c r="H319" s="288" t="s">
        <v>1900</v>
      </c>
      <c r="I319" s="288" t="s">
        <v>1900</v>
      </c>
      <c r="J319" s="288" t="s">
        <v>1900</v>
      </c>
    </row>
    <row r="320" spans="1:10">
      <c r="A320" s="290" t="s">
        <v>1946</v>
      </c>
      <c r="B320" s="288">
        <v>76176.519937545774</v>
      </c>
      <c r="C320" s="288" t="s">
        <v>1940</v>
      </c>
      <c r="D320" s="288">
        <v>96.731829689896188</v>
      </c>
      <c r="E320" s="288">
        <v>261.74904426540229</v>
      </c>
      <c r="F320" s="288">
        <v>3.4899872568719901</v>
      </c>
      <c r="G320" s="288">
        <v>7368.6941529676596</v>
      </c>
      <c r="H320" s="288">
        <v>19.939131289116968</v>
      </c>
      <c r="I320" s="288">
        <v>0.26585508385488998</v>
      </c>
      <c r="J320" s="288" t="s">
        <v>1893</v>
      </c>
    </row>
    <row r="321" spans="1:10">
      <c r="A321" s="292" t="s">
        <v>2007</v>
      </c>
      <c r="B321" s="288">
        <v>4223544.2202831479</v>
      </c>
      <c r="C321" s="288" t="s">
        <v>1940</v>
      </c>
      <c r="D321" s="289" t="s">
        <v>1897</v>
      </c>
      <c r="E321" s="289" t="s">
        <v>1897</v>
      </c>
      <c r="F321" s="289" t="s">
        <v>1897</v>
      </c>
      <c r="G321" s="288">
        <v>227130.02298152124</v>
      </c>
      <c r="H321" s="288">
        <v>43.127051806573057</v>
      </c>
      <c r="I321" s="288">
        <v>1.1609958550767701</v>
      </c>
      <c r="J321" s="288" t="s">
        <v>1915</v>
      </c>
    </row>
    <row r="322" spans="1:10">
      <c r="A322" s="299" t="s">
        <v>1951</v>
      </c>
      <c r="B322" s="293">
        <v>802613.81053188839</v>
      </c>
      <c r="C322" s="288" t="s">
        <v>1940</v>
      </c>
      <c r="D322" s="288">
        <v>68.457376341550798</v>
      </c>
      <c r="E322" s="288">
        <v>9.5</v>
      </c>
      <c r="F322" s="288">
        <v>0.56999999999999995</v>
      </c>
      <c r="G322" s="293">
        <v>54944.835684507634</v>
      </c>
      <c r="H322" s="293">
        <v>7.6248312000529399</v>
      </c>
      <c r="I322" s="293">
        <v>0.45748987200317998</v>
      </c>
      <c r="J322" s="293" t="s">
        <v>1893</v>
      </c>
    </row>
    <row r="323" spans="1:10">
      <c r="A323" s="299" t="s">
        <v>1952</v>
      </c>
      <c r="B323" s="293">
        <v>102339.36264828738</v>
      </c>
      <c r="C323" s="288" t="s">
        <v>1940</v>
      </c>
      <c r="D323" s="288">
        <v>90.484267022339296</v>
      </c>
      <c r="E323" s="288">
        <v>9.5</v>
      </c>
      <c r="F323" s="288">
        <v>1.425</v>
      </c>
      <c r="G323" s="293">
        <v>9260.1022167636511</v>
      </c>
      <c r="H323" s="293">
        <v>0.97222394515873001</v>
      </c>
      <c r="I323" s="293">
        <v>0.14583359177381</v>
      </c>
      <c r="J323" s="293" t="s">
        <v>1893</v>
      </c>
    </row>
    <row r="324" spans="1:10">
      <c r="A324" s="299" t="s">
        <v>1953</v>
      </c>
      <c r="B324" s="293">
        <v>3242414.5271654259</v>
      </c>
      <c r="C324" s="288" t="s">
        <v>1940</v>
      </c>
      <c r="D324" s="288">
        <v>50.248073994006511</v>
      </c>
      <c r="E324" s="288">
        <v>4.5</v>
      </c>
      <c r="F324" s="288">
        <v>0.09</v>
      </c>
      <c r="G324" s="293">
        <v>162925.08508024996</v>
      </c>
      <c r="H324" s="293">
        <v>14.590865372244419</v>
      </c>
      <c r="I324" s="293">
        <v>0.29181730744488998</v>
      </c>
      <c r="J324" s="293" t="s">
        <v>1893</v>
      </c>
    </row>
    <row r="325" spans="1:10">
      <c r="A325" s="299" t="s">
        <v>1954</v>
      </c>
      <c r="B325" s="293" t="s">
        <v>1900</v>
      </c>
      <c r="C325" s="288" t="s">
        <v>1940</v>
      </c>
      <c r="D325" s="288" t="s">
        <v>1900</v>
      </c>
      <c r="E325" s="288" t="s">
        <v>1900</v>
      </c>
      <c r="F325" s="288" t="s">
        <v>1900</v>
      </c>
      <c r="G325" s="293" t="s">
        <v>1900</v>
      </c>
      <c r="H325" s="293" t="s">
        <v>1900</v>
      </c>
      <c r="I325" s="293" t="s">
        <v>1900</v>
      </c>
      <c r="J325" s="293" t="s">
        <v>1900</v>
      </c>
    </row>
    <row r="326" spans="1:10">
      <c r="A326" s="299" t="s">
        <v>1955</v>
      </c>
      <c r="B326" s="293" t="s">
        <v>1900</v>
      </c>
      <c r="C326" s="288" t="s">
        <v>1940</v>
      </c>
      <c r="D326" s="288" t="s">
        <v>1900</v>
      </c>
      <c r="E326" s="288" t="s">
        <v>1900</v>
      </c>
      <c r="F326" s="288" t="s">
        <v>1900</v>
      </c>
      <c r="G326" s="293" t="s">
        <v>1900</v>
      </c>
      <c r="H326" s="293" t="s">
        <v>1900</v>
      </c>
      <c r="I326" s="293" t="s">
        <v>1900</v>
      </c>
      <c r="J326" s="293" t="s">
        <v>1900</v>
      </c>
    </row>
    <row r="327" spans="1:10">
      <c r="A327" s="299" t="s">
        <v>753</v>
      </c>
      <c r="B327" s="293">
        <v>76176.519937545774</v>
      </c>
      <c r="C327" s="288" t="s">
        <v>1940</v>
      </c>
      <c r="D327" s="288">
        <v>96.731829689896188</v>
      </c>
      <c r="E327" s="288">
        <v>261.74904426540229</v>
      </c>
      <c r="F327" s="288">
        <v>3.4899872568719901</v>
      </c>
      <c r="G327" s="293">
        <v>7368.6941529676596</v>
      </c>
      <c r="H327" s="293">
        <v>19.939131289116968</v>
      </c>
      <c r="I327" s="293">
        <v>0.26585508385488998</v>
      </c>
      <c r="J327" s="293" t="s">
        <v>1893</v>
      </c>
    </row>
    <row r="328" spans="1:10">
      <c r="A328" s="302" t="s">
        <v>2008</v>
      </c>
      <c r="B328" s="288">
        <v>7122906.3888648106</v>
      </c>
      <c r="C328" s="288" t="s">
        <v>1940</v>
      </c>
      <c r="D328" s="289" t="s">
        <v>1897</v>
      </c>
      <c r="E328" s="289" t="s">
        <v>1897</v>
      </c>
      <c r="F328" s="289" t="s">
        <v>1897</v>
      </c>
      <c r="G328" s="288">
        <v>358897.51072027022</v>
      </c>
      <c r="H328" s="288">
        <v>162.20807697148538</v>
      </c>
      <c r="I328" s="288">
        <v>2.9373316220328798</v>
      </c>
      <c r="J328" s="288" t="s">
        <v>1915</v>
      </c>
    </row>
    <row r="329" spans="1:10">
      <c r="A329" s="290" t="s">
        <v>1941</v>
      </c>
      <c r="B329" s="288">
        <v>1441653.2392910132</v>
      </c>
      <c r="C329" s="288" t="s">
        <v>1940</v>
      </c>
      <c r="D329" s="288">
        <v>66.495636541257568</v>
      </c>
      <c r="E329" s="288">
        <v>9.5</v>
      </c>
      <c r="F329" s="288">
        <v>0.56999999999999995</v>
      </c>
      <c r="G329" s="288">
        <v>95863.649818421836</v>
      </c>
      <c r="H329" s="288">
        <v>13.695705773264629</v>
      </c>
      <c r="I329" s="288">
        <v>0.82174234639587995</v>
      </c>
      <c r="J329" s="288" t="s">
        <v>1893</v>
      </c>
    </row>
    <row r="330" spans="1:10">
      <c r="A330" s="290" t="s">
        <v>1942</v>
      </c>
      <c r="B330" s="288">
        <v>8899.3961168497008</v>
      </c>
      <c r="C330" s="288" t="s">
        <v>1940</v>
      </c>
      <c r="D330" s="288">
        <v>90.484267022339282</v>
      </c>
      <c r="E330" s="288">
        <v>284.99999999999949</v>
      </c>
      <c r="F330" s="288">
        <v>1.4249999999999099</v>
      </c>
      <c r="G330" s="288">
        <v>805.25533457459767</v>
      </c>
      <c r="H330" s="288">
        <v>2.5363278933021598</v>
      </c>
      <c r="I330" s="288">
        <v>1.2681639466510001E-2</v>
      </c>
      <c r="J330" s="288" t="s">
        <v>1893</v>
      </c>
    </row>
    <row r="331" spans="1:10">
      <c r="A331" s="290" t="s">
        <v>1943</v>
      </c>
      <c r="B331" s="288">
        <v>5218679.7368303481</v>
      </c>
      <c r="C331" s="288" t="s">
        <v>1940</v>
      </c>
      <c r="D331" s="288">
        <v>50.248073994006518</v>
      </c>
      <c r="E331" s="288">
        <v>4.5</v>
      </c>
      <c r="F331" s="288">
        <v>0.09</v>
      </c>
      <c r="G331" s="288">
        <v>262228.6055672738</v>
      </c>
      <c r="H331" s="288">
        <v>23.484058815736571</v>
      </c>
      <c r="I331" s="288">
        <v>0.46968117631473</v>
      </c>
      <c r="J331" s="288" t="s">
        <v>1893</v>
      </c>
    </row>
    <row r="332" spans="1:10">
      <c r="A332" s="290" t="s">
        <v>1944</v>
      </c>
      <c r="B332" s="288" t="s">
        <v>1900</v>
      </c>
      <c r="C332" s="288" t="s">
        <v>1940</v>
      </c>
      <c r="D332" s="288" t="s">
        <v>1900</v>
      </c>
      <c r="E332" s="288" t="s">
        <v>1900</v>
      </c>
      <c r="F332" s="288" t="s">
        <v>1900</v>
      </c>
      <c r="G332" s="288" t="s">
        <v>1900</v>
      </c>
      <c r="H332" s="288" t="s">
        <v>1900</v>
      </c>
      <c r="I332" s="288" t="s">
        <v>1900</v>
      </c>
      <c r="J332" s="288" t="s">
        <v>1900</v>
      </c>
    </row>
    <row r="333" spans="1:10">
      <c r="A333" s="290" t="s">
        <v>1945</v>
      </c>
      <c r="B333" s="288" t="s">
        <v>1900</v>
      </c>
      <c r="C333" s="288" t="s">
        <v>1940</v>
      </c>
      <c r="D333" s="288" t="s">
        <v>1900</v>
      </c>
      <c r="E333" s="288" t="s">
        <v>1900</v>
      </c>
      <c r="F333" s="288" t="s">
        <v>1900</v>
      </c>
      <c r="G333" s="288" t="s">
        <v>1900</v>
      </c>
      <c r="H333" s="288" t="s">
        <v>1900</v>
      </c>
      <c r="I333" s="288" t="s">
        <v>1900</v>
      </c>
      <c r="J333" s="288" t="s">
        <v>1900</v>
      </c>
    </row>
    <row r="334" spans="1:10">
      <c r="A334" s="290" t="s">
        <v>1946</v>
      </c>
      <c r="B334" s="288">
        <v>453674.0166266</v>
      </c>
      <c r="C334" s="288" t="s">
        <v>1940</v>
      </c>
      <c r="D334" s="288">
        <v>97.735736802039924</v>
      </c>
      <c r="E334" s="288">
        <v>270.00000000000006</v>
      </c>
      <c r="F334" s="288">
        <v>3.6</v>
      </c>
      <c r="G334" s="288">
        <v>44340.16428294166</v>
      </c>
      <c r="H334" s="288">
        <v>122.49198448918202</v>
      </c>
      <c r="I334" s="288">
        <v>1.63322645985576</v>
      </c>
      <c r="J334" s="288" t="s">
        <v>1893</v>
      </c>
    </row>
    <row r="335" spans="1:10">
      <c r="A335" s="291" t="s">
        <v>2009</v>
      </c>
      <c r="B335" s="288">
        <v>7122906.3888648106</v>
      </c>
      <c r="C335" s="288" t="s">
        <v>1940</v>
      </c>
      <c r="D335" s="289" t="s">
        <v>1897</v>
      </c>
      <c r="E335" s="289" t="s">
        <v>1897</v>
      </c>
      <c r="F335" s="289" t="s">
        <v>1897</v>
      </c>
      <c r="G335" s="288">
        <v>358897.51072027022</v>
      </c>
      <c r="H335" s="288">
        <v>162.20807697148538</v>
      </c>
      <c r="I335" s="288">
        <v>2.9373316220328798</v>
      </c>
      <c r="J335" s="288" t="s">
        <v>1915</v>
      </c>
    </row>
    <row r="336" spans="1:10">
      <c r="A336" s="292" t="s">
        <v>2010</v>
      </c>
      <c r="B336" s="288">
        <v>7122906.3888648106</v>
      </c>
      <c r="C336" s="288" t="s">
        <v>1940</v>
      </c>
      <c r="D336" s="289" t="s">
        <v>1897</v>
      </c>
      <c r="E336" s="289" t="s">
        <v>1897</v>
      </c>
      <c r="F336" s="289" t="s">
        <v>1897</v>
      </c>
      <c r="G336" s="288">
        <v>358897.51072027022</v>
      </c>
      <c r="H336" s="288">
        <v>162.20807697148538</v>
      </c>
      <c r="I336" s="288">
        <v>2.9373316220328798</v>
      </c>
      <c r="J336" s="288" t="s">
        <v>1915</v>
      </c>
    </row>
    <row r="337" spans="1:10">
      <c r="A337" s="299" t="s">
        <v>1951</v>
      </c>
      <c r="B337" s="293">
        <v>1441653.2392910132</v>
      </c>
      <c r="C337" s="288" t="s">
        <v>1940</v>
      </c>
      <c r="D337" s="288">
        <v>66.495636541257568</v>
      </c>
      <c r="E337" s="288">
        <v>9.5</v>
      </c>
      <c r="F337" s="288">
        <v>0.56999999999999995</v>
      </c>
      <c r="G337" s="293">
        <v>95863.649818421836</v>
      </c>
      <c r="H337" s="293">
        <v>13.695705773264629</v>
      </c>
      <c r="I337" s="293">
        <v>0.82174234639587995</v>
      </c>
      <c r="J337" s="293" t="s">
        <v>1893</v>
      </c>
    </row>
    <row r="338" spans="1:10">
      <c r="A338" s="299" t="s">
        <v>1952</v>
      </c>
      <c r="B338" s="293">
        <v>8899.3961168497008</v>
      </c>
      <c r="C338" s="288" t="s">
        <v>1940</v>
      </c>
      <c r="D338" s="288">
        <v>90.484267022339282</v>
      </c>
      <c r="E338" s="288">
        <v>284.99999999999949</v>
      </c>
      <c r="F338" s="288">
        <v>1.4249999999999099</v>
      </c>
      <c r="G338" s="293">
        <v>805.25533457459767</v>
      </c>
      <c r="H338" s="293">
        <v>2.5363278933021598</v>
      </c>
      <c r="I338" s="293">
        <v>1.2681639466510001E-2</v>
      </c>
      <c r="J338" s="293" t="s">
        <v>1893</v>
      </c>
    </row>
    <row r="339" spans="1:10">
      <c r="A339" s="299" t="s">
        <v>1953</v>
      </c>
      <c r="B339" s="293">
        <v>5218679.7368303481</v>
      </c>
      <c r="C339" s="288" t="s">
        <v>1940</v>
      </c>
      <c r="D339" s="288">
        <v>50.248073994006518</v>
      </c>
      <c r="E339" s="288">
        <v>4.5</v>
      </c>
      <c r="F339" s="288">
        <v>0.09</v>
      </c>
      <c r="G339" s="293">
        <v>262228.6055672738</v>
      </c>
      <c r="H339" s="293">
        <v>23.484058815736571</v>
      </c>
      <c r="I339" s="293">
        <v>0.46968117631473</v>
      </c>
      <c r="J339" s="293" t="s">
        <v>1893</v>
      </c>
    </row>
    <row r="340" spans="1:10">
      <c r="A340" s="299" t="s">
        <v>1954</v>
      </c>
      <c r="B340" s="293" t="s">
        <v>1900</v>
      </c>
      <c r="C340" s="288" t="s">
        <v>1940</v>
      </c>
      <c r="D340" s="288" t="s">
        <v>1900</v>
      </c>
      <c r="E340" s="288" t="s">
        <v>1900</v>
      </c>
      <c r="F340" s="288" t="s">
        <v>1900</v>
      </c>
      <c r="G340" s="293" t="s">
        <v>1900</v>
      </c>
      <c r="H340" s="293" t="s">
        <v>1900</v>
      </c>
      <c r="I340" s="293" t="s">
        <v>1900</v>
      </c>
      <c r="J340" s="293" t="s">
        <v>1900</v>
      </c>
    </row>
    <row r="341" spans="1:10">
      <c r="A341" s="299" t="s">
        <v>1955</v>
      </c>
      <c r="B341" s="293" t="s">
        <v>1900</v>
      </c>
      <c r="C341" s="288" t="s">
        <v>1940</v>
      </c>
      <c r="D341" s="288" t="s">
        <v>1900</v>
      </c>
      <c r="E341" s="288" t="s">
        <v>1900</v>
      </c>
      <c r="F341" s="288" t="s">
        <v>1900</v>
      </c>
      <c r="G341" s="293" t="s">
        <v>1900</v>
      </c>
      <c r="H341" s="293" t="s">
        <v>1900</v>
      </c>
      <c r="I341" s="293" t="s">
        <v>1900</v>
      </c>
      <c r="J341" s="293" t="s">
        <v>1900</v>
      </c>
    </row>
    <row r="342" spans="1:10">
      <c r="A342" s="299" t="s">
        <v>753</v>
      </c>
      <c r="B342" s="293">
        <v>453674.0166266</v>
      </c>
      <c r="C342" s="288" t="s">
        <v>1940</v>
      </c>
      <c r="D342" s="288">
        <v>97.735736802039924</v>
      </c>
      <c r="E342" s="288">
        <v>270.00000000000006</v>
      </c>
      <c r="F342" s="288">
        <v>3.6</v>
      </c>
      <c r="G342" s="293">
        <v>44340.16428294166</v>
      </c>
      <c r="H342" s="293">
        <v>122.49198448918202</v>
      </c>
      <c r="I342" s="293">
        <v>1.63322645985576</v>
      </c>
      <c r="J342" s="293" t="s">
        <v>1893</v>
      </c>
    </row>
    <row r="343" spans="1:10">
      <c r="A343" s="302" t="s">
        <v>1889</v>
      </c>
      <c r="B343" s="288">
        <v>4114.8315249317002</v>
      </c>
      <c r="C343" s="288" t="s">
        <v>1940</v>
      </c>
      <c r="D343" s="289" t="s">
        <v>1897</v>
      </c>
      <c r="E343" s="289" t="s">
        <v>1897</v>
      </c>
      <c r="F343" s="289" t="s">
        <v>1897</v>
      </c>
      <c r="G343" s="288">
        <v>257.90976890459297</v>
      </c>
      <c r="H343" s="288">
        <v>1.300499353749E-2</v>
      </c>
      <c r="I343" s="288">
        <v>1.87845249299E-3</v>
      </c>
      <c r="J343" s="288" t="s">
        <v>1915</v>
      </c>
    </row>
    <row r="344" spans="1:10">
      <c r="A344" s="290" t="s">
        <v>1941</v>
      </c>
      <c r="B344" s="288">
        <v>17.3116495903528</v>
      </c>
      <c r="C344" s="288" t="s">
        <v>1940</v>
      </c>
      <c r="D344" s="288">
        <v>74.659973794072144</v>
      </c>
      <c r="E344" s="288">
        <v>3.14261395692282</v>
      </c>
      <c r="F344" s="288">
        <v>2.75514054400566</v>
      </c>
      <c r="G344" s="288">
        <v>1.2924873047479</v>
      </c>
      <c r="H344" s="288">
        <v>5.4403831620000003E-5</v>
      </c>
      <c r="I344" s="288">
        <v>4.7696027669999998E-5</v>
      </c>
      <c r="J344" s="288" t="s">
        <v>1893</v>
      </c>
    </row>
    <row r="345" spans="1:10">
      <c r="A345" s="290" t="s">
        <v>1942</v>
      </c>
      <c r="B345" s="288">
        <v>1127.7841994410535</v>
      </c>
      <c r="C345" s="288" t="s">
        <v>1940</v>
      </c>
      <c r="D345" s="288">
        <v>89.645233903118736</v>
      </c>
      <c r="E345" s="288">
        <v>9.4999999999999893</v>
      </c>
      <c r="F345" s="288">
        <v>1.4249999999969001</v>
      </c>
      <c r="G345" s="288">
        <v>101.10047835113475</v>
      </c>
      <c r="H345" s="288">
        <v>1.071394989469E-2</v>
      </c>
      <c r="I345" s="288">
        <v>1.6070924842E-3</v>
      </c>
      <c r="J345" s="288" t="s">
        <v>1893</v>
      </c>
    </row>
    <row r="346" spans="1:10">
      <c r="A346" s="290" t="s">
        <v>1943</v>
      </c>
      <c r="B346" s="288">
        <v>2969.7356759002942</v>
      </c>
      <c r="C346" s="288" t="s">
        <v>1940</v>
      </c>
      <c r="D346" s="288">
        <v>52.367220594999388</v>
      </c>
      <c r="E346" s="288">
        <v>0.75314440585758002</v>
      </c>
      <c r="F346" s="288">
        <v>7.5314440586429998E-2</v>
      </c>
      <c r="G346" s="288">
        <v>155.51680324871032</v>
      </c>
      <c r="H346" s="288">
        <v>2.2366398111799998E-3</v>
      </c>
      <c r="I346" s="288">
        <v>2.2366398112E-4</v>
      </c>
      <c r="J346" s="288" t="s">
        <v>1893</v>
      </c>
    </row>
    <row r="347" spans="1:10">
      <c r="A347" s="290" t="s">
        <v>1944</v>
      </c>
      <c r="B347" s="288" t="s">
        <v>1900</v>
      </c>
      <c r="C347" s="288" t="s">
        <v>1940</v>
      </c>
      <c r="D347" s="288" t="s">
        <v>1900</v>
      </c>
      <c r="E347" s="288" t="s">
        <v>1900</v>
      </c>
      <c r="F347" s="288" t="s">
        <v>1900</v>
      </c>
      <c r="G347" s="288" t="s">
        <v>1900</v>
      </c>
      <c r="H347" s="288" t="s">
        <v>1900</v>
      </c>
      <c r="I347" s="288" t="s">
        <v>1900</v>
      </c>
      <c r="J347" s="288" t="s">
        <v>1900</v>
      </c>
    </row>
    <row r="348" spans="1:10">
      <c r="A348" s="290" t="s">
        <v>1945</v>
      </c>
      <c r="B348" s="288" t="s">
        <v>1900</v>
      </c>
      <c r="C348" s="288" t="s">
        <v>1940</v>
      </c>
      <c r="D348" s="288" t="s">
        <v>1900</v>
      </c>
      <c r="E348" s="288" t="s">
        <v>1900</v>
      </c>
      <c r="F348" s="288" t="s">
        <v>1900</v>
      </c>
      <c r="G348" s="288" t="s">
        <v>1900</v>
      </c>
      <c r="H348" s="288" t="s">
        <v>1900</v>
      </c>
      <c r="I348" s="288" t="s">
        <v>1900</v>
      </c>
      <c r="J348" s="288" t="s">
        <v>1900</v>
      </c>
    </row>
    <row r="349" spans="1:10">
      <c r="A349" s="290" t="s">
        <v>1946</v>
      </c>
      <c r="B349" s="288" t="s">
        <v>1871</v>
      </c>
      <c r="C349" s="288" t="s">
        <v>1940</v>
      </c>
      <c r="D349" s="288" t="s">
        <v>1907</v>
      </c>
      <c r="E349" s="288" t="s">
        <v>1893</v>
      </c>
      <c r="F349" s="288" t="s">
        <v>1893</v>
      </c>
      <c r="G349" s="288" t="s">
        <v>1871</v>
      </c>
      <c r="H349" s="288" t="s">
        <v>1893</v>
      </c>
      <c r="I349" s="288" t="s">
        <v>1893</v>
      </c>
      <c r="J349" s="288" t="s">
        <v>1893</v>
      </c>
    </row>
    <row r="350" spans="1:10">
      <c r="A350" s="294" t="s">
        <v>2011</v>
      </c>
      <c r="B350" s="288">
        <v>4114.8315249317002</v>
      </c>
      <c r="C350" s="288" t="s">
        <v>1940</v>
      </c>
      <c r="D350" s="289" t="s">
        <v>1897</v>
      </c>
      <c r="E350" s="289" t="s">
        <v>1897</v>
      </c>
      <c r="F350" s="289" t="s">
        <v>1897</v>
      </c>
      <c r="G350" s="288">
        <v>257.90976890459297</v>
      </c>
      <c r="H350" s="288">
        <v>1.300499353749E-2</v>
      </c>
      <c r="I350" s="288">
        <v>1.87845249299E-3</v>
      </c>
      <c r="J350" s="288" t="s">
        <v>1915</v>
      </c>
    </row>
    <row r="351" spans="1:10">
      <c r="A351" s="290" t="s">
        <v>1941</v>
      </c>
      <c r="B351" s="293">
        <v>17.3116495903528</v>
      </c>
      <c r="C351" s="288" t="s">
        <v>1940</v>
      </c>
      <c r="D351" s="288">
        <v>74.659973794072144</v>
      </c>
      <c r="E351" s="288">
        <v>3.14261395692282</v>
      </c>
      <c r="F351" s="288">
        <v>2.75514054400566</v>
      </c>
      <c r="G351" s="293">
        <v>1.2924873047479</v>
      </c>
      <c r="H351" s="293">
        <v>5.4403831620000003E-5</v>
      </c>
      <c r="I351" s="293">
        <v>4.7696027669999998E-5</v>
      </c>
      <c r="J351" s="293" t="s">
        <v>1893</v>
      </c>
    </row>
    <row r="352" spans="1:10">
      <c r="A352" s="290" t="s">
        <v>1942</v>
      </c>
      <c r="B352" s="293">
        <v>1127.7841994410535</v>
      </c>
      <c r="C352" s="288" t="s">
        <v>1940</v>
      </c>
      <c r="D352" s="288">
        <v>89.645233903118736</v>
      </c>
      <c r="E352" s="288">
        <v>9.4999999999999893</v>
      </c>
      <c r="F352" s="288">
        <v>1.4249999999969001</v>
      </c>
      <c r="G352" s="293">
        <v>101.10047835113475</v>
      </c>
      <c r="H352" s="293">
        <v>1.071394989469E-2</v>
      </c>
      <c r="I352" s="293">
        <v>1.6070924842E-3</v>
      </c>
      <c r="J352" s="293" t="s">
        <v>1893</v>
      </c>
    </row>
    <row r="353" spans="1:10">
      <c r="A353" s="290" t="s">
        <v>1943</v>
      </c>
      <c r="B353" s="293">
        <v>2969.7356759002942</v>
      </c>
      <c r="C353" s="288" t="s">
        <v>1940</v>
      </c>
      <c r="D353" s="288">
        <v>52.367220594999388</v>
      </c>
      <c r="E353" s="288">
        <v>0.75314440585758002</v>
      </c>
      <c r="F353" s="288">
        <v>7.5314440586429998E-2</v>
      </c>
      <c r="G353" s="293">
        <v>155.51680324871032</v>
      </c>
      <c r="H353" s="293">
        <v>2.2366398111799998E-3</v>
      </c>
      <c r="I353" s="293">
        <v>2.2366398112E-4</v>
      </c>
      <c r="J353" s="293" t="s">
        <v>1893</v>
      </c>
    </row>
    <row r="354" spans="1:10">
      <c r="A354" s="290" t="s">
        <v>1944</v>
      </c>
      <c r="B354" s="293" t="s">
        <v>1900</v>
      </c>
      <c r="C354" s="288" t="s">
        <v>1940</v>
      </c>
      <c r="D354" s="288" t="s">
        <v>1900</v>
      </c>
      <c r="E354" s="288" t="s">
        <v>1900</v>
      </c>
      <c r="F354" s="288" t="s">
        <v>1900</v>
      </c>
      <c r="G354" s="293" t="s">
        <v>1900</v>
      </c>
      <c r="H354" s="293" t="s">
        <v>1900</v>
      </c>
      <c r="I354" s="293" t="s">
        <v>1900</v>
      </c>
      <c r="J354" s="293" t="s">
        <v>1900</v>
      </c>
    </row>
    <row r="355" spans="1:10">
      <c r="A355" s="290" t="s">
        <v>1945</v>
      </c>
      <c r="B355" s="293" t="s">
        <v>1900</v>
      </c>
      <c r="C355" s="288" t="s">
        <v>1940</v>
      </c>
      <c r="D355" s="288" t="s">
        <v>1900</v>
      </c>
      <c r="E355" s="288" t="s">
        <v>1900</v>
      </c>
      <c r="F355" s="288" t="s">
        <v>1900</v>
      </c>
      <c r="G355" s="293" t="s">
        <v>1900</v>
      </c>
      <c r="H355" s="293" t="s">
        <v>1900</v>
      </c>
      <c r="I355" s="293" t="s">
        <v>1900</v>
      </c>
      <c r="J355" s="293" t="s">
        <v>1900</v>
      </c>
    </row>
    <row r="356" spans="1:10">
      <c r="A356" s="290" t="s">
        <v>1946</v>
      </c>
      <c r="B356" s="293" t="s">
        <v>1871</v>
      </c>
      <c r="C356" s="288" t="s">
        <v>1940</v>
      </c>
      <c r="D356" s="288" t="s">
        <v>1907</v>
      </c>
      <c r="E356" s="288" t="s">
        <v>1893</v>
      </c>
      <c r="F356" s="288" t="s">
        <v>1893</v>
      </c>
      <c r="G356" s="293" t="s">
        <v>1871</v>
      </c>
      <c r="H356" s="293" t="s">
        <v>1893</v>
      </c>
      <c r="I356" s="293" t="s">
        <v>1893</v>
      </c>
      <c r="J356" s="293" t="s">
        <v>1893</v>
      </c>
    </row>
    <row r="357" spans="1:10">
      <c r="A357" s="294" t="s">
        <v>2012</v>
      </c>
      <c r="B357" s="288" t="s">
        <v>1958</v>
      </c>
      <c r="C357" s="288" t="s">
        <v>1940</v>
      </c>
      <c r="D357" s="289" t="s">
        <v>1897</v>
      </c>
      <c r="E357" s="289" t="s">
        <v>1897</v>
      </c>
      <c r="F357" s="289" t="s">
        <v>1897</v>
      </c>
      <c r="G357" s="288" t="s">
        <v>1958</v>
      </c>
      <c r="H357" s="288" t="s">
        <v>1948</v>
      </c>
      <c r="I357" s="288" t="s">
        <v>1948</v>
      </c>
      <c r="J357" s="289" t="s">
        <v>1897</v>
      </c>
    </row>
    <row r="358" spans="1:10">
      <c r="A358" s="290" t="s">
        <v>1976</v>
      </c>
      <c r="B358" s="293" t="s">
        <v>1871</v>
      </c>
      <c r="C358" s="288" t="s">
        <v>1940</v>
      </c>
      <c r="D358" s="288" t="s">
        <v>1871</v>
      </c>
      <c r="E358" s="288" t="s">
        <v>1871</v>
      </c>
      <c r="F358" s="288" t="s">
        <v>1871</v>
      </c>
      <c r="G358" s="293" t="s">
        <v>1871</v>
      </c>
      <c r="H358" s="293" t="s">
        <v>1871</v>
      </c>
      <c r="I358" s="293" t="s">
        <v>1871</v>
      </c>
      <c r="J358" s="289" t="s">
        <v>1897</v>
      </c>
    </row>
    <row r="359" spans="1:10">
      <c r="A359" s="290" t="s">
        <v>1977</v>
      </c>
      <c r="B359" s="293" t="s">
        <v>1871</v>
      </c>
      <c r="C359" s="288" t="s">
        <v>1940</v>
      </c>
      <c r="D359" s="288" t="s">
        <v>1871</v>
      </c>
      <c r="E359" s="288" t="s">
        <v>1871</v>
      </c>
      <c r="F359" s="288" t="s">
        <v>1871</v>
      </c>
      <c r="G359" s="293" t="s">
        <v>1871</v>
      </c>
      <c r="H359" s="293" t="s">
        <v>1871</v>
      </c>
      <c r="I359" s="293" t="s">
        <v>1871</v>
      </c>
      <c r="J359" s="289" t="s">
        <v>1897</v>
      </c>
    </row>
    <row r="360" spans="1:10">
      <c r="A360" s="290" t="s">
        <v>1978</v>
      </c>
      <c r="B360" s="293" t="s">
        <v>1871</v>
      </c>
      <c r="C360" s="288" t="s">
        <v>1940</v>
      </c>
      <c r="D360" s="288" t="s">
        <v>1871</v>
      </c>
      <c r="E360" s="288" t="s">
        <v>1871</v>
      </c>
      <c r="F360" s="288" t="s">
        <v>1871</v>
      </c>
      <c r="G360" s="293" t="s">
        <v>1871</v>
      </c>
      <c r="H360" s="293" t="s">
        <v>1871</v>
      </c>
      <c r="I360" s="293" t="s">
        <v>1871</v>
      </c>
      <c r="J360" s="289" t="s">
        <v>1897</v>
      </c>
    </row>
    <row r="361" spans="1:10">
      <c r="A361" s="290" t="s">
        <v>1979</v>
      </c>
      <c r="B361" s="288" t="s">
        <v>1871</v>
      </c>
      <c r="C361" s="288" t="s">
        <v>1940</v>
      </c>
      <c r="D361" s="289" t="s">
        <v>1897</v>
      </c>
      <c r="E361" s="289" t="s">
        <v>1897</v>
      </c>
      <c r="F361" s="289" t="s">
        <v>1897</v>
      </c>
      <c r="G361" s="288" t="s">
        <v>1871</v>
      </c>
      <c r="H361" s="288" t="s">
        <v>1900</v>
      </c>
      <c r="I361" s="288" t="s">
        <v>1900</v>
      </c>
      <c r="J361" s="289" t="s">
        <v>1897</v>
      </c>
    </row>
    <row r="362" spans="1:10">
      <c r="A362" s="290" t="s">
        <v>1943</v>
      </c>
      <c r="B362" s="293" t="s">
        <v>1871</v>
      </c>
      <c r="C362" s="288" t="s">
        <v>1940</v>
      </c>
      <c r="D362" s="288" t="s">
        <v>1871</v>
      </c>
      <c r="E362" s="288" t="s">
        <v>1871</v>
      </c>
      <c r="F362" s="288" t="s">
        <v>1871</v>
      </c>
      <c r="G362" s="293" t="s">
        <v>1871</v>
      </c>
      <c r="H362" s="293" t="s">
        <v>1871</v>
      </c>
      <c r="I362" s="293" t="s">
        <v>1871</v>
      </c>
      <c r="J362" s="289" t="s">
        <v>1897</v>
      </c>
    </row>
    <row r="363" spans="1:10">
      <c r="A363" s="290" t="s">
        <v>1946</v>
      </c>
      <c r="B363" s="293" t="s">
        <v>1871</v>
      </c>
      <c r="C363" s="288" t="s">
        <v>1940</v>
      </c>
      <c r="D363" s="288" t="s">
        <v>1871</v>
      </c>
      <c r="E363" s="288" t="s">
        <v>1893</v>
      </c>
      <c r="F363" s="288" t="s">
        <v>1893</v>
      </c>
      <c r="G363" s="293" t="s">
        <v>1871</v>
      </c>
      <c r="H363" s="293" t="s">
        <v>1893</v>
      </c>
      <c r="I363" s="293" t="s">
        <v>1893</v>
      </c>
      <c r="J363" s="289" t="s">
        <v>1897</v>
      </c>
    </row>
    <row r="364" spans="1:10">
      <c r="A364" s="290" t="s">
        <v>1980</v>
      </c>
      <c r="B364" s="288" t="s">
        <v>1900</v>
      </c>
      <c r="C364" s="288" t="s">
        <v>1940</v>
      </c>
      <c r="D364" s="289" t="s">
        <v>1897</v>
      </c>
      <c r="E364" s="289" t="s">
        <v>1897</v>
      </c>
      <c r="F364" s="289" t="s">
        <v>1897</v>
      </c>
      <c r="G364" s="288" t="s">
        <v>1900</v>
      </c>
      <c r="H364" s="288" t="s">
        <v>1900</v>
      </c>
      <c r="I364" s="288" t="s">
        <v>1900</v>
      </c>
      <c r="J364" s="289" t="s">
        <v>1897</v>
      </c>
    </row>
    <row r="365" spans="1:10">
      <c r="A365" s="294" t="s">
        <v>2013</v>
      </c>
      <c r="B365" s="288" t="s">
        <v>1958</v>
      </c>
      <c r="C365" s="288" t="s">
        <v>1940</v>
      </c>
      <c r="D365" s="289" t="s">
        <v>1897</v>
      </c>
      <c r="E365" s="289" t="s">
        <v>1897</v>
      </c>
      <c r="F365" s="289" t="s">
        <v>1897</v>
      </c>
      <c r="G365" s="288" t="s">
        <v>1958</v>
      </c>
      <c r="H365" s="288" t="s">
        <v>1948</v>
      </c>
      <c r="I365" s="288" t="s">
        <v>1948</v>
      </c>
      <c r="J365" s="289" t="s">
        <v>1897</v>
      </c>
    </row>
    <row r="366" spans="1:10">
      <c r="A366" s="290" t="s">
        <v>1995</v>
      </c>
      <c r="B366" s="293" t="s">
        <v>1871</v>
      </c>
      <c r="C366" s="288" t="s">
        <v>1940</v>
      </c>
      <c r="D366" s="288" t="s">
        <v>1871</v>
      </c>
      <c r="E366" s="288" t="s">
        <v>1871</v>
      </c>
      <c r="F366" s="288" t="s">
        <v>1871</v>
      </c>
      <c r="G366" s="293" t="s">
        <v>1871</v>
      </c>
      <c r="H366" s="293" t="s">
        <v>1871</v>
      </c>
      <c r="I366" s="293" t="s">
        <v>1871</v>
      </c>
      <c r="J366" s="289" t="s">
        <v>1897</v>
      </c>
    </row>
    <row r="367" spans="1:10">
      <c r="A367" s="290" t="s">
        <v>1996</v>
      </c>
      <c r="B367" s="293" t="s">
        <v>1871</v>
      </c>
      <c r="C367" s="288" t="s">
        <v>1940</v>
      </c>
      <c r="D367" s="288" t="s">
        <v>1871</v>
      </c>
      <c r="E367" s="288" t="s">
        <v>1871</v>
      </c>
      <c r="F367" s="288" t="s">
        <v>1871</v>
      </c>
      <c r="G367" s="293" t="s">
        <v>1871</v>
      </c>
      <c r="H367" s="293" t="s">
        <v>1871</v>
      </c>
      <c r="I367" s="293" t="s">
        <v>1871</v>
      </c>
      <c r="J367" s="289" t="s">
        <v>1897</v>
      </c>
    </row>
    <row r="368" spans="1:10">
      <c r="A368" s="290" t="s">
        <v>1976</v>
      </c>
      <c r="B368" s="293" t="s">
        <v>1871</v>
      </c>
      <c r="C368" s="288" t="s">
        <v>1940</v>
      </c>
      <c r="D368" s="288" t="s">
        <v>1871</v>
      </c>
      <c r="E368" s="288" t="s">
        <v>1871</v>
      </c>
      <c r="F368" s="288" t="s">
        <v>1871</v>
      </c>
      <c r="G368" s="293" t="s">
        <v>1871</v>
      </c>
      <c r="H368" s="293" t="s">
        <v>1871</v>
      </c>
      <c r="I368" s="293" t="s">
        <v>1871</v>
      </c>
      <c r="J368" s="289" t="s">
        <v>1897</v>
      </c>
    </row>
    <row r="369" spans="1:10">
      <c r="A369" s="290" t="s">
        <v>1997</v>
      </c>
      <c r="B369" s="288" t="s">
        <v>1871</v>
      </c>
      <c r="C369" s="288" t="s">
        <v>1940</v>
      </c>
      <c r="D369" s="289" t="s">
        <v>1897</v>
      </c>
      <c r="E369" s="289" t="s">
        <v>1897</v>
      </c>
      <c r="F369" s="289" t="s">
        <v>1897</v>
      </c>
      <c r="G369" s="288" t="s">
        <v>1871</v>
      </c>
      <c r="H369" s="288" t="s">
        <v>1871</v>
      </c>
      <c r="I369" s="288" t="s">
        <v>1871</v>
      </c>
      <c r="J369" s="289" t="s">
        <v>1897</v>
      </c>
    </row>
    <row r="370" spans="1:10">
      <c r="A370" s="290" t="s">
        <v>1943</v>
      </c>
      <c r="B370" s="293" t="s">
        <v>1871</v>
      </c>
      <c r="C370" s="288" t="s">
        <v>1940</v>
      </c>
      <c r="D370" s="288" t="s">
        <v>1871</v>
      </c>
      <c r="E370" s="288" t="s">
        <v>1871</v>
      </c>
      <c r="F370" s="288" t="s">
        <v>1871</v>
      </c>
      <c r="G370" s="293" t="s">
        <v>1871</v>
      </c>
      <c r="H370" s="293" t="s">
        <v>1871</v>
      </c>
      <c r="I370" s="293" t="s">
        <v>1871</v>
      </c>
      <c r="J370" s="289" t="s">
        <v>1897</v>
      </c>
    </row>
    <row r="371" spans="1:10">
      <c r="A371" s="290" t="s">
        <v>1946</v>
      </c>
      <c r="B371" s="293" t="s">
        <v>1871</v>
      </c>
      <c r="C371" s="288" t="s">
        <v>1940</v>
      </c>
      <c r="D371" s="288" t="s">
        <v>1871</v>
      </c>
      <c r="E371" s="288" t="s">
        <v>1893</v>
      </c>
      <c r="F371" s="288" t="s">
        <v>1893</v>
      </c>
      <c r="G371" s="293" t="s">
        <v>1871</v>
      </c>
      <c r="H371" s="293" t="s">
        <v>1893</v>
      </c>
      <c r="I371" s="293" t="s">
        <v>1893</v>
      </c>
      <c r="J371" s="289" t="s">
        <v>1897</v>
      </c>
    </row>
    <row r="372" spans="1:10">
      <c r="A372" s="290" t="s">
        <v>1998</v>
      </c>
      <c r="B372" s="288" t="s">
        <v>1900</v>
      </c>
      <c r="C372" s="288" t="s">
        <v>1940</v>
      </c>
      <c r="D372" s="289" t="s">
        <v>1897</v>
      </c>
      <c r="E372" s="289" t="s">
        <v>1897</v>
      </c>
      <c r="F372" s="289" t="s">
        <v>1897</v>
      </c>
      <c r="G372" s="288" t="s">
        <v>1900</v>
      </c>
      <c r="H372" s="288" t="s">
        <v>1900</v>
      </c>
      <c r="I372" s="288" t="s">
        <v>1900</v>
      </c>
      <c r="J372" s="289" t="s">
        <v>1897</v>
      </c>
    </row>
    <row r="373" spans="1:10">
      <c r="A373" s="52" t="s">
        <v>2014</v>
      </c>
      <c r="B373" s="288">
        <v>7178206.5629088432</v>
      </c>
      <c r="C373" s="288" t="s">
        <v>1940</v>
      </c>
      <c r="D373" s="289" t="s">
        <v>1897</v>
      </c>
      <c r="E373" s="289" t="s">
        <v>1897</v>
      </c>
      <c r="F373" s="289" t="s">
        <v>1897</v>
      </c>
      <c r="G373" s="288">
        <v>226133.22271687587</v>
      </c>
      <c r="H373" s="288">
        <v>4.1196270916394298</v>
      </c>
      <c r="I373" s="288">
        <v>2.5601844175807398</v>
      </c>
      <c r="J373" s="288" t="s">
        <v>1915</v>
      </c>
    </row>
    <row r="374" spans="1:10">
      <c r="A374" s="301" t="s">
        <v>2015</v>
      </c>
      <c r="B374" s="288">
        <v>6789839.4054550147</v>
      </c>
      <c r="C374" s="288" t="s">
        <v>1940</v>
      </c>
      <c r="D374" s="289" t="s">
        <v>1897</v>
      </c>
      <c r="E374" s="289" t="s">
        <v>1897</v>
      </c>
      <c r="F374" s="289" t="s">
        <v>1897</v>
      </c>
      <c r="G374" s="288">
        <v>198086.65897924625</v>
      </c>
      <c r="H374" s="288">
        <v>3.6313603130694299</v>
      </c>
      <c r="I374" s="288">
        <v>1.7785747835824199</v>
      </c>
      <c r="J374" s="288" t="s">
        <v>1915</v>
      </c>
    </row>
    <row r="375" spans="1:10">
      <c r="A375" s="291" t="s">
        <v>2016</v>
      </c>
      <c r="B375" s="288">
        <v>300563.24352238874</v>
      </c>
      <c r="C375" s="288" t="s">
        <v>1940</v>
      </c>
      <c r="D375" s="289" t="s">
        <v>1897</v>
      </c>
      <c r="E375" s="289" t="s">
        <v>1897</v>
      </c>
      <c r="F375" s="289" t="s">
        <v>1897</v>
      </c>
      <c r="G375" s="288">
        <v>13282.915919456782</v>
      </c>
      <c r="H375" s="288">
        <v>5.1948184495699996E-3</v>
      </c>
      <c r="I375" s="288">
        <v>1.29867598133739</v>
      </c>
      <c r="J375" s="288" t="s">
        <v>1915</v>
      </c>
    </row>
    <row r="376" spans="1:10">
      <c r="A376" s="292" t="s">
        <v>1951</v>
      </c>
      <c r="B376" s="293" t="s">
        <v>1893</v>
      </c>
      <c r="C376" s="288" t="s">
        <v>1940</v>
      </c>
      <c r="D376" s="288" t="s">
        <v>1893</v>
      </c>
      <c r="E376" s="288" t="s">
        <v>1893</v>
      </c>
      <c r="F376" s="288" t="s">
        <v>1893</v>
      </c>
      <c r="G376" s="293" t="s">
        <v>1893</v>
      </c>
      <c r="H376" s="293" t="s">
        <v>1893</v>
      </c>
      <c r="I376" s="293" t="s">
        <v>1893</v>
      </c>
      <c r="J376" s="293" t="s">
        <v>1893</v>
      </c>
    </row>
    <row r="377" spans="1:10">
      <c r="A377" s="292" t="s">
        <v>1952</v>
      </c>
      <c r="B377" s="293" t="s">
        <v>1893</v>
      </c>
      <c r="C377" s="288" t="s">
        <v>1940</v>
      </c>
      <c r="D377" s="288" t="s">
        <v>1893</v>
      </c>
      <c r="E377" s="288" t="s">
        <v>1893</v>
      </c>
      <c r="F377" s="288" t="s">
        <v>1893</v>
      </c>
      <c r="G377" s="293" t="s">
        <v>1893</v>
      </c>
      <c r="H377" s="293" t="s">
        <v>1893</v>
      </c>
      <c r="I377" s="293" t="s">
        <v>1893</v>
      </c>
      <c r="J377" s="293" t="s">
        <v>1893</v>
      </c>
    </row>
    <row r="378" spans="1:10">
      <c r="A378" s="292" t="s">
        <v>1953</v>
      </c>
      <c r="B378" s="293" t="s">
        <v>1893</v>
      </c>
      <c r="C378" s="288" t="s">
        <v>1940</v>
      </c>
      <c r="D378" s="288" t="s">
        <v>1893</v>
      </c>
      <c r="E378" s="288" t="s">
        <v>1893</v>
      </c>
      <c r="F378" s="288" t="s">
        <v>1893</v>
      </c>
      <c r="G378" s="293" t="s">
        <v>1893</v>
      </c>
      <c r="H378" s="293" t="s">
        <v>1893</v>
      </c>
      <c r="I378" s="293" t="s">
        <v>1893</v>
      </c>
      <c r="J378" s="293" t="s">
        <v>1893</v>
      </c>
    </row>
    <row r="379" spans="1:10">
      <c r="A379" s="292" t="s">
        <v>1954</v>
      </c>
      <c r="B379" s="293">
        <v>300563.24352238874</v>
      </c>
      <c r="C379" s="288" t="s">
        <v>1940</v>
      </c>
      <c r="D379" s="288">
        <v>44.193414217222298</v>
      </c>
      <c r="E379" s="288">
        <v>1.7283611890430001E-2</v>
      </c>
      <c r="F379" s="288">
        <v>4.3208077146021804</v>
      </c>
      <c r="G379" s="293">
        <v>13282.915919456782</v>
      </c>
      <c r="H379" s="293">
        <v>5.1948184495699996E-3</v>
      </c>
      <c r="I379" s="293">
        <v>1.29867598133739</v>
      </c>
      <c r="J379" s="293" t="s">
        <v>1893</v>
      </c>
    </row>
    <row r="380" spans="1:10">
      <c r="A380" s="292" t="s">
        <v>1955</v>
      </c>
      <c r="B380" s="293" t="s">
        <v>1900</v>
      </c>
      <c r="C380" s="288" t="s">
        <v>1940</v>
      </c>
      <c r="D380" s="288" t="s">
        <v>1900</v>
      </c>
      <c r="E380" s="288" t="s">
        <v>1900</v>
      </c>
      <c r="F380" s="288" t="s">
        <v>1900</v>
      </c>
      <c r="G380" s="293" t="s">
        <v>1900</v>
      </c>
      <c r="H380" s="293" t="s">
        <v>1900</v>
      </c>
      <c r="I380" s="293" t="s">
        <v>1900</v>
      </c>
      <c r="J380" s="293" t="s">
        <v>1900</v>
      </c>
    </row>
    <row r="381" spans="1:10">
      <c r="A381" s="292" t="s">
        <v>753</v>
      </c>
      <c r="B381" s="293" t="s">
        <v>1893</v>
      </c>
      <c r="C381" s="288" t="s">
        <v>1940</v>
      </c>
      <c r="D381" s="288" t="s">
        <v>1893</v>
      </c>
      <c r="E381" s="288" t="s">
        <v>1893</v>
      </c>
      <c r="F381" s="288" t="s">
        <v>1893</v>
      </c>
      <c r="G381" s="293" t="s">
        <v>1893</v>
      </c>
      <c r="H381" s="293" t="s">
        <v>1893</v>
      </c>
      <c r="I381" s="293" t="s">
        <v>1893</v>
      </c>
      <c r="J381" s="293" t="s">
        <v>1893</v>
      </c>
    </row>
    <row r="382" spans="1:10">
      <c r="A382" s="291" t="s">
        <v>2017</v>
      </c>
      <c r="B382" s="288">
        <v>811798.30166600703</v>
      </c>
      <c r="C382" s="288" t="s">
        <v>1940</v>
      </c>
      <c r="D382" s="289" t="s">
        <v>1897</v>
      </c>
      <c r="E382" s="289" t="s">
        <v>1897</v>
      </c>
      <c r="F382" s="289" t="s">
        <v>1897</v>
      </c>
      <c r="G382" s="288">
        <v>63474.462414260372</v>
      </c>
      <c r="H382" s="288">
        <v>3.62616549461986</v>
      </c>
      <c r="I382" s="288">
        <v>0.47989880224503001</v>
      </c>
      <c r="J382" s="288" t="s">
        <v>1915</v>
      </c>
    </row>
    <row r="383" spans="1:10">
      <c r="A383" s="292" t="s">
        <v>1951</v>
      </c>
      <c r="B383" s="293">
        <v>751642.169400585</v>
      </c>
      <c r="C383" s="288" t="s">
        <v>1940</v>
      </c>
      <c r="D383" s="288">
        <v>78.722669403891274</v>
      </c>
      <c r="E383" s="288">
        <v>4.75</v>
      </c>
      <c r="F383" s="288">
        <v>0.56999999999999995</v>
      </c>
      <c r="G383" s="293">
        <v>59171.278011745897</v>
      </c>
      <c r="H383" s="293">
        <v>3.5703003046527799</v>
      </c>
      <c r="I383" s="293">
        <v>0.42843603655833001</v>
      </c>
      <c r="J383" s="293" t="s">
        <v>1893</v>
      </c>
    </row>
    <row r="384" spans="1:10">
      <c r="A384" s="292" t="s">
        <v>1952</v>
      </c>
      <c r="B384" s="293">
        <v>34493.418563901811</v>
      </c>
      <c r="C384" s="288" t="s">
        <v>1940</v>
      </c>
      <c r="D384" s="288">
        <v>87.369782150481583</v>
      </c>
      <c r="E384" s="288">
        <v>0.95000000000009999</v>
      </c>
      <c r="F384" s="288">
        <v>1.425</v>
      </c>
      <c r="G384" s="293">
        <v>3013.6824655534788</v>
      </c>
      <c r="H384" s="293">
        <v>3.2768747635709999E-2</v>
      </c>
      <c r="I384" s="293">
        <v>4.9153121453560003E-2</v>
      </c>
      <c r="J384" s="293" t="s">
        <v>1893</v>
      </c>
    </row>
    <row r="385" spans="1:10">
      <c r="A385" s="292" t="s">
        <v>1953</v>
      </c>
      <c r="B385" s="293">
        <v>25662.713701520213</v>
      </c>
      <c r="C385" s="288" t="s">
        <v>1940</v>
      </c>
      <c r="D385" s="288">
        <v>50.248073994006532</v>
      </c>
      <c r="E385" s="288">
        <v>0.90000000000006997</v>
      </c>
      <c r="F385" s="288">
        <v>9.0000000000119998E-2</v>
      </c>
      <c r="G385" s="293">
        <v>1289.5019369609929</v>
      </c>
      <c r="H385" s="293">
        <v>2.3096442331369999E-2</v>
      </c>
      <c r="I385" s="293">
        <v>2.3096442331399999E-3</v>
      </c>
      <c r="J385" s="293" t="s">
        <v>1893</v>
      </c>
    </row>
    <row r="386" spans="1:10">
      <c r="A386" s="292" t="s">
        <v>1954</v>
      </c>
      <c r="B386" s="293" t="s">
        <v>1900</v>
      </c>
      <c r="C386" s="288" t="s">
        <v>1940</v>
      </c>
      <c r="D386" s="288" t="s">
        <v>1900</v>
      </c>
      <c r="E386" s="288" t="s">
        <v>1900</v>
      </c>
      <c r="F386" s="288" t="s">
        <v>1900</v>
      </c>
      <c r="G386" s="293" t="s">
        <v>1900</v>
      </c>
      <c r="H386" s="293" t="s">
        <v>1900</v>
      </c>
      <c r="I386" s="293" t="s">
        <v>1900</v>
      </c>
      <c r="J386" s="293" t="s">
        <v>1900</v>
      </c>
    </row>
    <row r="387" spans="1:10">
      <c r="A387" s="292" t="s">
        <v>1955</v>
      </c>
      <c r="B387" s="293" t="s">
        <v>1900</v>
      </c>
      <c r="C387" s="288" t="s">
        <v>1940</v>
      </c>
      <c r="D387" s="288" t="s">
        <v>1900</v>
      </c>
      <c r="E387" s="288" t="s">
        <v>1900</v>
      </c>
      <c r="F387" s="288" t="s">
        <v>1900</v>
      </c>
      <c r="G387" s="293" t="s">
        <v>1900</v>
      </c>
      <c r="H387" s="293" t="s">
        <v>1900</v>
      </c>
      <c r="I387" s="293" t="s">
        <v>1900</v>
      </c>
      <c r="J387" s="293" t="s">
        <v>1900</v>
      </c>
    </row>
    <row r="388" spans="1:10">
      <c r="A388" s="292" t="s">
        <v>753</v>
      </c>
      <c r="B388" s="293" t="s">
        <v>1913</v>
      </c>
      <c r="C388" s="288" t="s">
        <v>1940</v>
      </c>
      <c r="D388" s="288" t="s">
        <v>2018</v>
      </c>
      <c r="E388" s="288" t="s">
        <v>1913</v>
      </c>
      <c r="F388" s="288" t="s">
        <v>1913</v>
      </c>
      <c r="G388" s="293" t="s">
        <v>1913</v>
      </c>
      <c r="H388" s="293" t="s">
        <v>1913</v>
      </c>
      <c r="I388" s="293" t="s">
        <v>1913</v>
      </c>
      <c r="J388" s="293" t="s">
        <v>1893</v>
      </c>
    </row>
    <row r="389" spans="1:10">
      <c r="A389" s="291" t="s">
        <v>2019</v>
      </c>
      <c r="B389" s="288">
        <v>5677477.8602666184</v>
      </c>
      <c r="C389" s="288" t="s">
        <v>1940</v>
      </c>
      <c r="D389" s="289" t="s">
        <v>1897</v>
      </c>
      <c r="E389" s="289" t="s">
        <v>1897</v>
      </c>
      <c r="F389" s="289" t="s">
        <v>1897</v>
      </c>
      <c r="G389" s="288">
        <v>121329.28064552911</v>
      </c>
      <c r="H389" s="288" t="s">
        <v>1915</v>
      </c>
      <c r="I389" s="288" t="s">
        <v>1915</v>
      </c>
      <c r="J389" s="288" t="s">
        <v>1915</v>
      </c>
    </row>
    <row r="390" spans="1:10">
      <c r="A390" s="292" t="s">
        <v>1951</v>
      </c>
      <c r="B390" s="293">
        <v>5122279.9912827471</v>
      </c>
      <c r="C390" s="288" t="s">
        <v>1940</v>
      </c>
      <c r="D390" s="288">
        <v>19.402931317907768</v>
      </c>
      <c r="E390" s="288" t="s">
        <v>1893</v>
      </c>
      <c r="F390" s="288" t="s">
        <v>1893</v>
      </c>
      <c r="G390" s="293">
        <v>99387.246861952342</v>
      </c>
      <c r="H390" s="293" t="s">
        <v>1893</v>
      </c>
      <c r="I390" s="293" t="s">
        <v>1893</v>
      </c>
      <c r="J390" s="293" t="s">
        <v>1893</v>
      </c>
    </row>
    <row r="391" spans="1:10">
      <c r="A391" s="292" t="s">
        <v>1952</v>
      </c>
      <c r="B391" s="293">
        <v>208587.74337946158</v>
      </c>
      <c r="C391" s="288" t="s">
        <v>1940</v>
      </c>
      <c r="D391" s="288">
        <v>70.948187124442754</v>
      </c>
      <c r="E391" s="288" t="s">
        <v>1893</v>
      </c>
      <c r="F391" s="288" t="s">
        <v>1893</v>
      </c>
      <c r="G391" s="293">
        <v>14798.922249151285</v>
      </c>
      <c r="H391" s="293" t="s">
        <v>1893</v>
      </c>
      <c r="I391" s="293" t="s">
        <v>1893</v>
      </c>
      <c r="J391" s="293" t="s">
        <v>1893</v>
      </c>
    </row>
    <row r="392" spans="1:10">
      <c r="A392" s="292" t="s">
        <v>1953</v>
      </c>
      <c r="B392" s="293">
        <v>346610.12560441019</v>
      </c>
      <c r="C392" s="288" t="s">
        <v>1940</v>
      </c>
      <c r="D392" s="288">
        <v>20.608490654938318</v>
      </c>
      <c r="E392" s="288" t="s">
        <v>1893</v>
      </c>
      <c r="F392" s="288" t="s">
        <v>1893</v>
      </c>
      <c r="G392" s="293">
        <v>7143.1115344254831</v>
      </c>
      <c r="H392" s="293" t="s">
        <v>1893</v>
      </c>
      <c r="I392" s="293" t="s">
        <v>1893</v>
      </c>
      <c r="J392" s="293" t="s">
        <v>1893</v>
      </c>
    </row>
    <row r="393" spans="1:10">
      <c r="A393" s="292" t="s">
        <v>1954</v>
      </c>
      <c r="B393" s="293" t="s">
        <v>1900</v>
      </c>
      <c r="C393" s="288" t="s">
        <v>1940</v>
      </c>
      <c r="D393" s="288" t="s">
        <v>1900</v>
      </c>
      <c r="E393" s="288" t="s">
        <v>1900</v>
      </c>
      <c r="F393" s="288" t="s">
        <v>1900</v>
      </c>
      <c r="G393" s="293" t="s">
        <v>1900</v>
      </c>
      <c r="H393" s="293" t="s">
        <v>1900</v>
      </c>
      <c r="I393" s="293" t="s">
        <v>1900</v>
      </c>
      <c r="J393" s="293" t="s">
        <v>1900</v>
      </c>
    </row>
    <row r="394" spans="1:10">
      <c r="A394" s="292" t="s">
        <v>1955</v>
      </c>
      <c r="B394" s="293" t="s">
        <v>1900</v>
      </c>
      <c r="C394" s="288" t="s">
        <v>1940</v>
      </c>
      <c r="D394" s="288" t="s">
        <v>1900</v>
      </c>
      <c r="E394" s="288" t="s">
        <v>1900</v>
      </c>
      <c r="F394" s="288" t="s">
        <v>1900</v>
      </c>
      <c r="G394" s="293" t="s">
        <v>1900</v>
      </c>
      <c r="H394" s="293" t="s">
        <v>1900</v>
      </c>
      <c r="I394" s="293" t="s">
        <v>1900</v>
      </c>
      <c r="J394" s="293" t="s">
        <v>1900</v>
      </c>
    </row>
    <row r="395" spans="1:10">
      <c r="A395" s="292" t="s">
        <v>753</v>
      </c>
      <c r="B395" s="293" t="s">
        <v>1893</v>
      </c>
      <c r="C395" s="288" t="s">
        <v>1940</v>
      </c>
      <c r="D395" s="288" t="s">
        <v>1893</v>
      </c>
      <c r="E395" s="288" t="s">
        <v>1893</v>
      </c>
      <c r="F395" s="288" t="s">
        <v>1893</v>
      </c>
      <c r="G395" s="293" t="s">
        <v>1893</v>
      </c>
      <c r="H395" s="293" t="s">
        <v>1893</v>
      </c>
      <c r="I395" s="293" t="s">
        <v>1893</v>
      </c>
      <c r="J395" s="293" t="s">
        <v>1893</v>
      </c>
    </row>
    <row r="396" spans="1:10">
      <c r="A396" s="301" t="s">
        <v>2020</v>
      </c>
      <c r="B396" s="288">
        <v>388367.15745382814</v>
      </c>
      <c r="C396" s="288" t="s">
        <v>1940</v>
      </c>
      <c r="D396" s="289" t="s">
        <v>1897</v>
      </c>
      <c r="E396" s="289" t="s">
        <v>1897</v>
      </c>
      <c r="F396" s="289" t="s">
        <v>1897</v>
      </c>
      <c r="G396" s="288">
        <v>28046.5637376296</v>
      </c>
      <c r="H396" s="288">
        <v>0.48826677857</v>
      </c>
      <c r="I396" s="288">
        <v>0.78160963399831995</v>
      </c>
      <c r="J396" s="289" t="s">
        <v>1897</v>
      </c>
    </row>
    <row r="397" spans="1:10">
      <c r="A397" s="291" t="s">
        <v>2021</v>
      </c>
      <c r="B397" s="288">
        <v>388367.15745382814</v>
      </c>
      <c r="C397" s="288" t="s">
        <v>1940</v>
      </c>
      <c r="D397" s="289" t="s">
        <v>1897</v>
      </c>
      <c r="E397" s="289" t="s">
        <v>1897</v>
      </c>
      <c r="F397" s="289" t="s">
        <v>1897</v>
      </c>
      <c r="G397" s="288">
        <v>28046.5637376296</v>
      </c>
      <c r="H397" s="288">
        <v>0.48826677857</v>
      </c>
      <c r="I397" s="288">
        <v>0.78160963399831995</v>
      </c>
      <c r="J397" s="289" t="s">
        <v>1897</v>
      </c>
    </row>
    <row r="398" spans="1:10">
      <c r="A398" s="292" t="s">
        <v>1951</v>
      </c>
      <c r="B398" s="293">
        <v>388367.15745382814</v>
      </c>
      <c r="C398" s="288" t="s">
        <v>1940</v>
      </c>
      <c r="D398" s="288">
        <v>72.216620791277833</v>
      </c>
      <c r="E398" s="288">
        <v>1.2572298383084799</v>
      </c>
      <c r="F398" s="288">
        <v>2.0125533763529999</v>
      </c>
      <c r="G398" s="293">
        <v>28046.5637376296</v>
      </c>
      <c r="H398" s="293">
        <v>0.48826677857</v>
      </c>
      <c r="I398" s="293">
        <v>0.78160963399831995</v>
      </c>
      <c r="J398" s="289" t="s">
        <v>1897</v>
      </c>
    </row>
    <row r="399" spans="1:10">
      <c r="A399" s="292" t="s">
        <v>1952</v>
      </c>
      <c r="B399" s="293" t="s">
        <v>1900</v>
      </c>
      <c r="C399" s="288" t="s">
        <v>1940</v>
      </c>
      <c r="D399" s="288" t="s">
        <v>1900</v>
      </c>
      <c r="E399" s="288" t="s">
        <v>1900</v>
      </c>
      <c r="F399" s="288" t="s">
        <v>1900</v>
      </c>
      <c r="G399" s="293" t="s">
        <v>1900</v>
      </c>
      <c r="H399" s="293" t="s">
        <v>1900</v>
      </c>
      <c r="I399" s="293" t="s">
        <v>1900</v>
      </c>
      <c r="J399" s="289" t="s">
        <v>1897</v>
      </c>
    </row>
    <row r="400" spans="1:10">
      <c r="A400" s="292" t="s">
        <v>1953</v>
      </c>
      <c r="B400" s="293" t="s">
        <v>1900</v>
      </c>
      <c r="C400" s="288" t="s">
        <v>1940</v>
      </c>
      <c r="D400" s="288" t="s">
        <v>1900</v>
      </c>
      <c r="E400" s="288" t="s">
        <v>1900</v>
      </c>
      <c r="F400" s="288" t="s">
        <v>1900</v>
      </c>
      <c r="G400" s="293" t="s">
        <v>1900</v>
      </c>
      <c r="H400" s="293" t="s">
        <v>1900</v>
      </c>
      <c r="I400" s="293" t="s">
        <v>1900</v>
      </c>
      <c r="J400" s="289" t="s">
        <v>1897</v>
      </c>
    </row>
    <row r="401" spans="1:13">
      <c r="A401" s="292" t="s">
        <v>1954</v>
      </c>
      <c r="B401" s="293" t="s">
        <v>1900</v>
      </c>
      <c r="C401" s="288" t="s">
        <v>1940</v>
      </c>
      <c r="D401" s="288" t="s">
        <v>1900</v>
      </c>
      <c r="E401" s="288" t="s">
        <v>1900</v>
      </c>
      <c r="F401" s="288" t="s">
        <v>1900</v>
      </c>
      <c r="G401" s="293" t="s">
        <v>1900</v>
      </c>
      <c r="H401" s="293" t="s">
        <v>1900</v>
      </c>
      <c r="I401" s="293" t="s">
        <v>1900</v>
      </c>
      <c r="J401" s="289" t="s">
        <v>1897</v>
      </c>
    </row>
    <row r="402" spans="1:13">
      <c r="A402" s="292" t="s">
        <v>753</v>
      </c>
      <c r="B402" s="293" t="s">
        <v>1900</v>
      </c>
      <c r="C402" s="288" t="s">
        <v>1940</v>
      </c>
      <c r="D402" s="288" t="s">
        <v>1900</v>
      </c>
      <c r="E402" s="288" t="s">
        <v>1900</v>
      </c>
      <c r="F402" s="288" t="s">
        <v>1900</v>
      </c>
      <c r="G402" s="293" t="s">
        <v>1900</v>
      </c>
      <c r="H402" s="293" t="s">
        <v>1900</v>
      </c>
      <c r="I402" s="293" t="s">
        <v>1900</v>
      </c>
      <c r="J402" s="289" t="s">
        <v>1897</v>
      </c>
    </row>
    <row r="403" spans="1:13">
      <c r="A403" s="53" t="s">
        <v>2022</v>
      </c>
      <c r="B403" s="243"/>
      <c r="C403" s="243"/>
      <c r="D403" s="243"/>
      <c r="E403" s="243"/>
      <c r="F403" s="243"/>
      <c r="G403" s="243"/>
      <c r="H403" s="243"/>
      <c r="I403" s="243"/>
      <c r="J403" s="243"/>
    </row>
    <row r="404" spans="1:13">
      <c r="A404" s="304" t="s">
        <v>2023</v>
      </c>
      <c r="B404" s="289" t="s">
        <v>1897</v>
      </c>
      <c r="C404" s="289" t="s">
        <v>1897</v>
      </c>
      <c r="D404" s="289" t="s">
        <v>1897</v>
      </c>
      <c r="E404" s="289" t="s">
        <v>1897</v>
      </c>
      <c r="F404" s="289" t="s">
        <v>1897</v>
      </c>
      <c r="G404" s="289" t="s">
        <v>1897</v>
      </c>
      <c r="H404" s="289" t="s">
        <v>1897</v>
      </c>
      <c r="I404" s="289" t="s">
        <v>1897</v>
      </c>
      <c r="J404" s="289" t="s">
        <v>1897</v>
      </c>
    </row>
    <row r="405" spans="1:13">
      <c r="A405" s="294" t="s">
        <v>1946</v>
      </c>
      <c r="B405" s="293" t="s">
        <v>1893</v>
      </c>
      <c r="C405" s="288" t="s">
        <v>1940</v>
      </c>
      <c r="D405" s="288" t="s">
        <v>1893</v>
      </c>
      <c r="E405" s="288" t="s">
        <v>1893</v>
      </c>
      <c r="F405" s="288" t="s">
        <v>1893</v>
      </c>
      <c r="G405" s="293" t="s">
        <v>1893</v>
      </c>
      <c r="H405" s="293" t="s">
        <v>1893</v>
      </c>
      <c r="I405" s="293" t="s">
        <v>1893</v>
      </c>
      <c r="J405" s="293" t="s">
        <v>1893</v>
      </c>
    </row>
    <row r="406" spans="1:13">
      <c r="A406" s="294" t="s">
        <v>2024</v>
      </c>
      <c r="B406" s="293" t="s">
        <v>1893</v>
      </c>
      <c r="C406" s="288" t="s">
        <v>1940</v>
      </c>
      <c r="D406" s="288" t="s">
        <v>1893</v>
      </c>
      <c r="E406" s="288" t="s">
        <v>1893</v>
      </c>
      <c r="F406" s="288" t="s">
        <v>1893</v>
      </c>
      <c r="G406" s="293" t="s">
        <v>1893</v>
      </c>
      <c r="H406" s="293" t="s">
        <v>1893</v>
      </c>
      <c r="I406" s="293" t="s">
        <v>1893</v>
      </c>
      <c r="J406" s="293" t="s">
        <v>1893</v>
      </c>
    </row>
    <row r="408" spans="1:13">
      <c r="A408" s="46" t="s">
        <v>2025</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5">
      <c r="A410" s="417" t="s">
        <v>2026</v>
      </c>
      <c r="B410" s="417"/>
      <c r="C410" s="417"/>
      <c r="D410" s="417"/>
      <c r="E410" s="417"/>
      <c r="F410" s="417"/>
      <c r="G410" s="417"/>
      <c r="H410" s="203"/>
      <c r="I410" s="203"/>
      <c r="J410" s="203"/>
      <c r="K410" s="203"/>
      <c r="L410" s="203"/>
      <c r="M410" s="45" t="s">
        <v>1853</v>
      </c>
    </row>
    <row r="411" spans="1:13" ht="15.5">
      <c r="A411" s="200" t="s">
        <v>1854</v>
      </c>
      <c r="B411" s="48"/>
      <c r="C411" s="48"/>
      <c r="D411" s="48"/>
      <c r="E411" s="48"/>
      <c r="F411" s="48"/>
      <c r="G411" s="48"/>
      <c r="H411" s="203"/>
      <c r="I411" s="203"/>
      <c r="J411" s="203"/>
      <c r="K411" s="203"/>
      <c r="L411" s="203"/>
      <c r="M411" s="45" t="s">
        <v>1855</v>
      </c>
    </row>
    <row r="412" spans="1:13">
      <c r="A412" s="205"/>
      <c r="B412" s="203"/>
      <c r="C412" s="203"/>
      <c r="D412" s="203"/>
      <c r="E412" s="203"/>
      <c r="F412" s="203"/>
      <c r="G412" s="203"/>
      <c r="H412" s="203"/>
      <c r="I412" s="203"/>
      <c r="J412" s="203"/>
      <c r="K412" s="203"/>
      <c r="L412" s="204"/>
      <c r="M412" s="45" t="s">
        <v>1856</v>
      </c>
    </row>
    <row r="413" spans="1:13">
      <c r="A413" s="203"/>
      <c r="B413" s="203"/>
      <c r="C413" s="203"/>
      <c r="D413" s="203"/>
      <c r="E413" s="203"/>
      <c r="F413" s="203"/>
      <c r="G413" s="203"/>
      <c r="H413" s="203"/>
      <c r="I413" s="203"/>
      <c r="J413" s="203"/>
      <c r="K413" s="203"/>
      <c r="L413" s="203"/>
      <c r="M413" s="206"/>
    </row>
    <row r="414" spans="1:13" ht="37">
      <c r="A414" s="389" t="s">
        <v>1857</v>
      </c>
      <c r="B414" s="390" t="s">
        <v>1858</v>
      </c>
      <c r="C414" s="391" t="s">
        <v>1859</v>
      </c>
      <c r="D414" s="391" t="s">
        <v>1860</v>
      </c>
      <c r="E414" s="392" t="s">
        <v>2027</v>
      </c>
      <c r="F414" s="392" t="s">
        <v>2028</v>
      </c>
      <c r="G414" s="393" t="s">
        <v>2029</v>
      </c>
      <c r="H414" s="391" t="s">
        <v>2030</v>
      </c>
      <c r="I414" s="305" t="s">
        <v>2031</v>
      </c>
      <c r="J414" s="391" t="s">
        <v>2032</v>
      </c>
      <c r="K414" s="392" t="s">
        <v>671</v>
      </c>
      <c r="L414" s="392" t="s">
        <v>1862</v>
      </c>
      <c r="M414" s="306" t="s">
        <v>2033</v>
      </c>
    </row>
    <row r="415" spans="1:13" ht="15" thickBot="1">
      <c r="A415" s="207"/>
      <c r="B415" s="440" t="s">
        <v>1864</v>
      </c>
      <c r="C415" s="440"/>
      <c r="D415" s="441"/>
      <c r="E415" s="442" t="s">
        <v>2034</v>
      </c>
      <c r="F415" s="440"/>
      <c r="G415" s="441"/>
      <c r="H415" s="442" t="s">
        <v>1864</v>
      </c>
      <c r="I415" s="443"/>
      <c r="J415" s="443"/>
      <c r="K415" s="443"/>
      <c r="L415" s="443"/>
      <c r="M415" s="444"/>
    </row>
    <row r="416" spans="1:13" ht="15" thickTop="1">
      <c r="A416" s="208" t="s">
        <v>2035</v>
      </c>
      <c r="B416" s="307">
        <v>194388.53120401071</v>
      </c>
      <c r="C416" s="307">
        <v>4.4228396639999996</v>
      </c>
      <c r="D416" s="307">
        <v>83.655309749766346</v>
      </c>
      <c r="E416" s="307">
        <v>120191.11711244726</v>
      </c>
      <c r="F416" s="307">
        <v>6716.3061943704279</v>
      </c>
      <c r="G416" s="307">
        <v>7230.4559117999988</v>
      </c>
      <c r="H416" s="307">
        <v>0.51771056610323996</v>
      </c>
      <c r="I416" s="307">
        <v>2.8530150025699998E-2</v>
      </c>
      <c r="J416" s="307">
        <v>572.16514495327442</v>
      </c>
      <c r="K416" s="307">
        <v>1557.1939910195872</v>
      </c>
      <c r="L416" s="307">
        <v>5849.2197121443369</v>
      </c>
      <c r="M416" s="307">
        <v>830.75987228203655</v>
      </c>
    </row>
    <row r="417" spans="1:13">
      <c r="A417" s="308" t="s">
        <v>2036</v>
      </c>
      <c r="B417" s="307">
        <v>70637.721174907623</v>
      </c>
      <c r="C417" s="289" t="s">
        <v>1897</v>
      </c>
      <c r="D417" s="289" t="s">
        <v>1897</v>
      </c>
      <c r="E417" s="289" t="s">
        <v>1897</v>
      </c>
      <c r="F417" s="289" t="s">
        <v>1897</v>
      </c>
      <c r="G417" s="289" t="s">
        <v>1897</v>
      </c>
      <c r="H417" s="289" t="s">
        <v>1897</v>
      </c>
      <c r="I417" s="289" t="s">
        <v>1897</v>
      </c>
      <c r="J417" s="307" t="s">
        <v>1893</v>
      </c>
      <c r="K417" s="307" t="s">
        <v>1893</v>
      </c>
      <c r="L417" s="307" t="s">
        <v>1893</v>
      </c>
      <c r="M417" s="307">
        <v>134.03649648504052</v>
      </c>
    </row>
    <row r="418" spans="1:13">
      <c r="A418" s="309" t="s">
        <v>2037</v>
      </c>
      <c r="B418" s="307">
        <v>46194.121028708993</v>
      </c>
      <c r="C418" s="289" t="s">
        <v>1897</v>
      </c>
      <c r="D418" s="289" t="s">
        <v>1897</v>
      </c>
      <c r="E418" s="289" t="s">
        <v>1897</v>
      </c>
      <c r="F418" s="289" t="s">
        <v>1897</v>
      </c>
      <c r="G418" s="289" t="s">
        <v>1897</v>
      </c>
      <c r="H418" s="289" t="s">
        <v>1897</v>
      </c>
      <c r="I418" s="289" t="s">
        <v>1897</v>
      </c>
      <c r="J418" s="289" t="s">
        <v>1897</v>
      </c>
      <c r="K418" s="289" t="s">
        <v>1897</v>
      </c>
      <c r="L418" s="289" t="s">
        <v>1897</v>
      </c>
      <c r="M418" s="293">
        <v>134.03649648504052</v>
      </c>
    </row>
    <row r="419" spans="1:13">
      <c r="A419" s="309" t="s">
        <v>2038</v>
      </c>
      <c r="B419" s="307">
        <v>14551.955897401811</v>
      </c>
      <c r="C419" s="289" t="s">
        <v>1897</v>
      </c>
      <c r="D419" s="289" t="s">
        <v>1897</v>
      </c>
      <c r="E419" s="289" t="s">
        <v>1897</v>
      </c>
      <c r="F419" s="289" t="s">
        <v>1897</v>
      </c>
      <c r="G419" s="289" t="s">
        <v>1897</v>
      </c>
      <c r="H419" s="289" t="s">
        <v>1897</v>
      </c>
      <c r="I419" s="289" t="s">
        <v>1897</v>
      </c>
      <c r="J419" s="289" t="s">
        <v>1897</v>
      </c>
      <c r="K419" s="289" t="s">
        <v>1897</v>
      </c>
      <c r="L419" s="289" t="s">
        <v>1897</v>
      </c>
      <c r="M419" s="289" t="s">
        <v>1897</v>
      </c>
    </row>
    <row r="420" spans="1:13">
      <c r="A420" s="309" t="s">
        <v>2039</v>
      </c>
      <c r="B420" s="307">
        <v>2432.4049712060923</v>
      </c>
      <c r="C420" s="289" t="s">
        <v>1897</v>
      </c>
      <c r="D420" s="289" t="s">
        <v>1897</v>
      </c>
      <c r="E420" s="289" t="s">
        <v>1897</v>
      </c>
      <c r="F420" s="289" t="s">
        <v>1897</v>
      </c>
      <c r="G420" s="289" t="s">
        <v>1897</v>
      </c>
      <c r="H420" s="289" t="s">
        <v>1897</v>
      </c>
      <c r="I420" s="289" t="s">
        <v>1897</v>
      </c>
      <c r="J420" s="289" t="s">
        <v>1897</v>
      </c>
      <c r="K420" s="289" t="s">
        <v>1897</v>
      </c>
      <c r="L420" s="289" t="s">
        <v>1897</v>
      </c>
      <c r="M420" s="289" t="s">
        <v>1897</v>
      </c>
    </row>
    <row r="421" spans="1:13">
      <c r="A421" s="309" t="s">
        <v>2040</v>
      </c>
      <c r="B421" s="307">
        <v>7459.2392775907283</v>
      </c>
      <c r="C421" s="289" t="s">
        <v>1897</v>
      </c>
      <c r="D421" s="289" t="s">
        <v>1897</v>
      </c>
      <c r="E421" s="289" t="s">
        <v>1897</v>
      </c>
      <c r="F421" s="289" t="s">
        <v>1897</v>
      </c>
      <c r="G421" s="289" t="s">
        <v>1897</v>
      </c>
      <c r="H421" s="289" t="s">
        <v>1897</v>
      </c>
      <c r="I421" s="289" t="s">
        <v>1897</v>
      </c>
      <c r="J421" s="307" t="s">
        <v>1893</v>
      </c>
      <c r="K421" s="307" t="s">
        <v>1893</v>
      </c>
      <c r="L421" s="307" t="s">
        <v>1893</v>
      </c>
      <c r="M421" s="307" t="s">
        <v>1893</v>
      </c>
    </row>
    <row r="422" spans="1:13">
      <c r="A422" s="209" t="s">
        <v>2041</v>
      </c>
      <c r="B422" s="307">
        <v>46553.765996456706</v>
      </c>
      <c r="C422" s="307">
        <v>3.4620000000000002</v>
      </c>
      <c r="D422" s="307">
        <v>69.090317678675007</v>
      </c>
      <c r="E422" s="307">
        <v>20040.325102040817</v>
      </c>
      <c r="F422" s="307" t="s">
        <v>1893</v>
      </c>
      <c r="G422" s="307" t="s">
        <v>1893</v>
      </c>
      <c r="H422" s="307" t="s">
        <v>1893</v>
      </c>
      <c r="I422" s="307" t="s">
        <v>1893</v>
      </c>
      <c r="J422" s="307">
        <v>55.249069497127223</v>
      </c>
      <c r="K422" s="307">
        <v>188.72091220254887</v>
      </c>
      <c r="L422" s="307">
        <v>213.37603828081271</v>
      </c>
      <c r="M422" s="307">
        <v>228.15769905799976</v>
      </c>
    </row>
    <row r="423" spans="1:13">
      <c r="A423" s="232" t="s">
        <v>2042</v>
      </c>
      <c r="B423" s="307">
        <v>9177.0984327999995</v>
      </c>
      <c r="C423" s="307" t="s">
        <v>1893</v>
      </c>
      <c r="D423" s="307" t="s">
        <v>1893</v>
      </c>
      <c r="E423" s="289" t="s">
        <v>1897</v>
      </c>
      <c r="F423" s="289" t="s">
        <v>1897</v>
      </c>
      <c r="G423" s="289" t="s">
        <v>1897</v>
      </c>
      <c r="H423" s="289" t="s">
        <v>1897</v>
      </c>
      <c r="I423" s="289" t="s">
        <v>1897</v>
      </c>
      <c r="J423" s="293" t="s">
        <v>1871</v>
      </c>
      <c r="K423" s="293" t="s">
        <v>1871</v>
      </c>
      <c r="L423" s="293" t="s">
        <v>1871</v>
      </c>
      <c r="M423" s="293" t="s">
        <v>1871</v>
      </c>
    </row>
    <row r="424" spans="1:13">
      <c r="A424" s="309" t="s">
        <v>2043</v>
      </c>
      <c r="B424" s="289" t="s">
        <v>1897</v>
      </c>
      <c r="C424" s="289" t="s">
        <v>1897</v>
      </c>
      <c r="D424" s="307">
        <v>37.974850892036372</v>
      </c>
      <c r="E424" s="289" t="s">
        <v>1897</v>
      </c>
      <c r="F424" s="289" t="s">
        <v>1897</v>
      </c>
      <c r="G424" s="289" t="s">
        <v>1897</v>
      </c>
      <c r="H424" s="289" t="s">
        <v>1897</v>
      </c>
      <c r="I424" s="289" t="s">
        <v>1897</v>
      </c>
      <c r="J424" s="293" t="s">
        <v>1871</v>
      </c>
      <c r="K424" s="289" t="s">
        <v>1897</v>
      </c>
      <c r="L424" s="289" t="s">
        <v>1897</v>
      </c>
      <c r="M424" s="289" t="s">
        <v>1897</v>
      </c>
    </row>
    <row r="425" spans="1:13">
      <c r="A425" s="309" t="s">
        <v>2044</v>
      </c>
      <c r="B425" s="307" t="s">
        <v>1893</v>
      </c>
      <c r="C425" s="289" t="s">
        <v>1897</v>
      </c>
      <c r="D425" s="307">
        <v>23.960466786638641</v>
      </c>
      <c r="E425" s="289" t="s">
        <v>1897</v>
      </c>
      <c r="F425" s="289" t="s">
        <v>1897</v>
      </c>
      <c r="G425" s="289" t="s">
        <v>1897</v>
      </c>
      <c r="H425" s="289" t="s">
        <v>1897</v>
      </c>
      <c r="I425" s="289" t="s">
        <v>1897</v>
      </c>
      <c r="J425" s="293" t="s">
        <v>1871</v>
      </c>
      <c r="K425" s="293" t="s">
        <v>1871</v>
      </c>
      <c r="L425" s="293" t="s">
        <v>1871</v>
      </c>
      <c r="M425" s="289" t="s">
        <v>1897</v>
      </c>
    </row>
    <row r="426" spans="1:13">
      <c r="A426" s="309" t="s">
        <v>2045</v>
      </c>
      <c r="B426" s="307" t="s">
        <v>2018</v>
      </c>
      <c r="C426" s="289" t="s">
        <v>1897</v>
      </c>
      <c r="D426" s="307">
        <v>7.1550000000000002</v>
      </c>
      <c r="E426" s="289" t="s">
        <v>1897</v>
      </c>
      <c r="F426" s="289" t="s">
        <v>1897</v>
      </c>
      <c r="G426" s="289" t="s">
        <v>1897</v>
      </c>
      <c r="H426" s="289" t="s">
        <v>1897</v>
      </c>
      <c r="I426" s="289" t="s">
        <v>1897</v>
      </c>
      <c r="J426" s="289" t="s">
        <v>1897</v>
      </c>
      <c r="K426" s="289" t="s">
        <v>1897</v>
      </c>
      <c r="L426" s="293" t="s">
        <v>1871</v>
      </c>
      <c r="M426" s="293" t="s">
        <v>1871</v>
      </c>
    </row>
    <row r="427" spans="1:13">
      <c r="A427" s="309" t="s">
        <v>2046</v>
      </c>
      <c r="B427" s="307">
        <v>91.7</v>
      </c>
      <c r="C427" s="307">
        <v>0.40600000000000003</v>
      </c>
      <c r="D427" s="289" t="s">
        <v>1897</v>
      </c>
      <c r="E427" s="289" t="s">
        <v>1897</v>
      </c>
      <c r="F427" s="289" t="s">
        <v>1897</v>
      </c>
      <c r="G427" s="289" t="s">
        <v>1897</v>
      </c>
      <c r="H427" s="289" t="s">
        <v>1897</v>
      </c>
      <c r="I427" s="289" t="s">
        <v>1897</v>
      </c>
      <c r="J427" s="293" t="s">
        <v>1871</v>
      </c>
      <c r="K427" s="293" t="s">
        <v>1871</v>
      </c>
      <c r="L427" s="293" t="s">
        <v>1871</v>
      </c>
      <c r="M427" s="293" t="s">
        <v>1871</v>
      </c>
    </row>
    <row r="428" spans="1:13">
      <c r="A428" s="309" t="s">
        <v>2047</v>
      </c>
      <c r="B428" s="307">
        <v>1755.3999999999999</v>
      </c>
      <c r="C428" s="289" t="s">
        <v>1897</v>
      </c>
      <c r="D428" s="289" t="s">
        <v>1897</v>
      </c>
      <c r="E428" s="289" t="s">
        <v>1897</v>
      </c>
      <c r="F428" s="289" t="s">
        <v>1897</v>
      </c>
      <c r="G428" s="289" t="s">
        <v>1897</v>
      </c>
      <c r="H428" s="289" t="s">
        <v>1897</v>
      </c>
      <c r="I428" s="289" t="s">
        <v>1897</v>
      </c>
      <c r="J428" s="289" t="s">
        <v>1897</v>
      </c>
      <c r="K428" s="289" t="s">
        <v>1897</v>
      </c>
      <c r="L428" s="289" t="s">
        <v>1897</v>
      </c>
      <c r="M428" s="289" t="s">
        <v>1897</v>
      </c>
    </row>
    <row r="429" spans="1:13">
      <c r="A429" s="309" t="s">
        <v>2048</v>
      </c>
      <c r="B429" s="307">
        <v>1655.306718597858</v>
      </c>
      <c r="C429" s="289" t="s">
        <v>1897</v>
      </c>
      <c r="D429" s="289" t="s">
        <v>1897</v>
      </c>
      <c r="E429" s="289" t="s">
        <v>1897</v>
      </c>
      <c r="F429" s="289" t="s">
        <v>1897</v>
      </c>
      <c r="G429" s="289" t="s">
        <v>1897</v>
      </c>
      <c r="H429" s="289" t="s">
        <v>1897</v>
      </c>
      <c r="I429" s="289" t="s">
        <v>1897</v>
      </c>
      <c r="J429" s="289" t="s">
        <v>1897</v>
      </c>
      <c r="K429" s="289" t="s">
        <v>1897</v>
      </c>
      <c r="L429" s="289" t="s">
        <v>1897</v>
      </c>
      <c r="M429" s="289" t="s">
        <v>1897</v>
      </c>
    </row>
    <row r="430" spans="1:13">
      <c r="A430" s="309" t="s">
        <v>2049</v>
      </c>
      <c r="B430" s="307">
        <v>27383.218865213978</v>
      </c>
      <c r="C430" s="307">
        <v>3.056</v>
      </c>
      <c r="D430" s="289" t="s">
        <v>1897</v>
      </c>
      <c r="E430" s="289" t="s">
        <v>1897</v>
      </c>
      <c r="F430" s="289" t="s">
        <v>1897</v>
      </c>
      <c r="G430" s="289" t="s">
        <v>1897</v>
      </c>
      <c r="H430" s="289" t="s">
        <v>1897</v>
      </c>
      <c r="I430" s="289" t="s">
        <v>1897</v>
      </c>
      <c r="J430" s="293" t="s">
        <v>1871</v>
      </c>
      <c r="K430" s="293" t="s">
        <v>1871</v>
      </c>
      <c r="L430" s="293" t="s">
        <v>1871</v>
      </c>
      <c r="M430" s="293" t="s">
        <v>1871</v>
      </c>
    </row>
    <row r="431" spans="1:13">
      <c r="A431" s="309" t="s">
        <v>2050</v>
      </c>
      <c r="B431" s="289" t="s">
        <v>1897</v>
      </c>
      <c r="C431" s="289" t="s">
        <v>1897</v>
      </c>
      <c r="D431" s="289" t="s">
        <v>1897</v>
      </c>
      <c r="E431" s="307">
        <v>20040.325102040817</v>
      </c>
      <c r="F431" s="307" t="s">
        <v>1893</v>
      </c>
      <c r="G431" s="307" t="s">
        <v>1893</v>
      </c>
      <c r="H431" s="307" t="s">
        <v>1893</v>
      </c>
      <c r="I431" s="307" t="s">
        <v>1893</v>
      </c>
      <c r="J431" s="289" t="s">
        <v>1897</v>
      </c>
      <c r="K431" s="289" t="s">
        <v>1897</v>
      </c>
      <c r="L431" s="289" t="s">
        <v>1897</v>
      </c>
      <c r="M431" s="289" t="s">
        <v>1897</v>
      </c>
    </row>
    <row r="432" spans="1:13">
      <c r="A432" s="394" t="s">
        <v>2051</v>
      </c>
      <c r="B432" s="307">
        <v>6491.041979844872</v>
      </c>
      <c r="C432" s="307" t="s">
        <v>1915</v>
      </c>
      <c r="D432" s="307" t="s">
        <v>1893</v>
      </c>
      <c r="E432" s="307" t="s">
        <v>1893</v>
      </c>
      <c r="F432" s="307" t="s">
        <v>1893</v>
      </c>
      <c r="G432" s="307" t="s">
        <v>1893</v>
      </c>
      <c r="H432" s="307" t="s">
        <v>1893</v>
      </c>
      <c r="I432" s="307" t="s">
        <v>1893</v>
      </c>
      <c r="J432" s="307">
        <v>55.249069497127223</v>
      </c>
      <c r="K432" s="307">
        <v>188.72091220254887</v>
      </c>
      <c r="L432" s="307">
        <v>213.37603828081271</v>
      </c>
      <c r="M432" s="307">
        <v>228.15769905799976</v>
      </c>
    </row>
    <row r="433" spans="1:13">
      <c r="A433" s="308" t="s">
        <v>2052</v>
      </c>
      <c r="B433" s="307">
        <v>77197.044032646372</v>
      </c>
      <c r="C433" s="307">
        <v>0.96083966399999998</v>
      </c>
      <c r="D433" s="307" t="s">
        <v>1893</v>
      </c>
      <c r="E433" s="307" t="s">
        <v>1915</v>
      </c>
      <c r="F433" s="307">
        <v>3439.7541856200496</v>
      </c>
      <c r="G433" s="307" t="s">
        <v>1893</v>
      </c>
      <c r="H433" s="307">
        <v>0.12041830440901</v>
      </c>
      <c r="I433" s="307" t="s">
        <v>1893</v>
      </c>
      <c r="J433" s="307">
        <v>60.032090854165958</v>
      </c>
      <c r="K433" s="307">
        <v>752.39490757758881</v>
      </c>
      <c r="L433" s="307">
        <v>44.874287061635293</v>
      </c>
      <c r="M433" s="307">
        <v>158.39225986800554</v>
      </c>
    </row>
    <row r="434" spans="1:13">
      <c r="A434" s="309" t="s">
        <v>2053</v>
      </c>
      <c r="B434" s="307">
        <v>70076.465574306625</v>
      </c>
      <c r="C434" s="307">
        <v>0.57413966400000005</v>
      </c>
      <c r="D434" s="289" t="s">
        <v>1897</v>
      </c>
      <c r="E434" s="289" t="s">
        <v>1897</v>
      </c>
      <c r="F434" s="289" t="s">
        <v>1897</v>
      </c>
      <c r="G434" s="289" t="s">
        <v>1897</v>
      </c>
      <c r="H434" s="289" t="s">
        <v>1897</v>
      </c>
      <c r="I434" s="289" t="s">
        <v>1897</v>
      </c>
      <c r="J434" s="293" t="s">
        <v>1871</v>
      </c>
      <c r="K434" s="293" t="s">
        <v>1871</v>
      </c>
      <c r="L434" s="293" t="s">
        <v>1871</v>
      </c>
      <c r="M434" s="293" t="s">
        <v>1871</v>
      </c>
    </row>
    <row r="435" spans="1:13">
      <c r="A435" s="309" t="s">
        <v>2054</v>
      </c>
      <c r="B435" s="307">
        <v>1391.9</v>
      </c>
      <c r="C435" s="307">
        <v>0.38669999999999999</v>
      </c>
      <c r="D435" s="289" t="s">
        <v>1897</v>
      </c>
      <c r="E435" s="289" t="s">
        <v>1897</v>
      </c>
      <c r="F435" s="289" t="s">
        <v>1897</v>
      </c>
      <c r="G435" s="289" t="s">
        <v>1897</v>
      </c>
      <c r="H435" s="289" t="s">
        <v>1897</v>
      </c>
      <c r="I435" s="289" t="s">
        <v>1897</v>
      </c>
      <c r="J435" s="293" t="s">
        <v>1871</v>
      </c>
      <c r="K435" s="293" t="s">
        <v>1871</v>
      </c>
      <c r="L435" s="293" t="s">
        <v>1871</v>
      </c>
      <c r="M435" s="293" t="s">
        <v>1871</v>
      </c>
    </row>
    <row r="436" spans="1:13">
      <c r="A436" s="309" t="s">
        <v>2055</v>
      </c>
      <c r="B436" s="307">
        <v>4142.0497045616085</v>
      </c>
      <c r="C436" s="289" t="s">
        <v>1897</v>
      </c>
      <c r="D436" s="289" t="s">
        <v>1897</v>
      </c>
      <c r="E436" s="289" t="s">
        <v>1897</v>
      </c>
      <c r="F436" s="307">
        <v>3439.7541856200496</v>
      </c>
      <c r="G436" s="289" t="s">
        <v>1897</v>
      </c>
      <c r="H436" s="307" t="s">
        <v>1893</v>
      </c>
      <c r="I436" s="289" t="s">
        <v>1897</v>
      </c>
      <c r="J436" s="293" t="s">
        <v>1871</v>
      </c>
      <c r="K436" s="293" t="s">
        <v>1871</v>
      </c>
      <c r="L436" s="293" t="s">
        <v>1871</v>
      </c>
      <c r="M436" s="293" t="s">
        <v>1871</v>
      </c>
    </row>
    <row r="437" spans="1:13">
      <c r="A437" s="394" t="s">
        <v>2056</v>
      </c>
      <c r="B437" s="307">
        <v>3.2962224463777599</v>
      </c>
      <c r="C437" s="289" t="s">
        <v>1897</v>
      </c>
      <c r="D437" s="289" t="s">
        <v>1897</v>
      </c>
      <c r="E437" s="307" t="s">
        <v>1915</v>
      </c>
      <c r="F437" s="307" t="s">
        <v>1893</v>
      </c>
      <c r="G437" s="307" t="s">
        <v>1893</v>
      </c>
      <c r="H437" s="307">
        <v>0.12041830440901</v>
      </c>
      <c r="I437" s="289" t="s">
        <v>1897</v>
      </c>
      <c r="J437" s="293" t="s">
        <v>1871</v>
      </c>
      <c r="K437" s="293" t="s">
        <v>1871</v>
      </c>
      <c r="L437" s="293" t="s">
        <v>1871</v>
      </c>
      <c r="M437" s="293" t="s">
        <v>1871</v>
      </c>
    </row>
    <row r="438" spans="1:13">
      <c r="A438" s="395" t="s">
        <v>2057</v>
      </c>
      <c r="B438" s="307">
        <v>553.25</v>
      </c>
      <c r="C438" s="289" t="s">
        <v>1897</v>
      </c>
      <c r="D438" s="289" t="s">
        <v>1897</v>
      </c>
      <c r="E438" s="289" t="s">
        <v>1897</v>
      </c>
      <c r="F438" s="289" t="s">
        <v>1897</v>
      </c>
      <c r="G438" s="289" t="s">
        <v>1897</v>
      </c>
      <c r="H438" s="289" t="s">
        <v>1897</v>
      </c>
      <c r="I438" s="289" t="s">
        <v>1897</v>
      </c>
      <c r="J438" s="293" t="s">
        <v>1871</v>
      </c>
      <c r="K438" s="293" t="s">
        <v>1871</v>
      </c>
      <c r="L438" s="293" t="s">
        <v>1871</v>
      </c>
      <c r="M438" s="293" t="s">
        <v>1871</v>
      </c>
    </row>
    <row r="439" spans="1:13">
      <c r="A439" s="395" t="s">
        <v>2058</v>
      </c>
      <c r="B439" s="307">
        <v>1030.0825313317564</v>
      </c>
      <c r="C439" s="289" t="s">
        <v>1897</v>
      </c>
      <c r="D439" s="289" t="s">
        <v>1897</v>
      </c>
      <c r="E439" s="289" t="s">
        <v>1897</v>
      </c>
      <c r="F439" s="289" t="s">
        <v>1897</v>
      </c>
      <c r="G439" s="289" t="s">
        <v>1897</v>
      </c>
      <c r="H439" s="289" t="s">
        <v>1897</v>
      </c>
      <c r="I439" s="289" t="s">
        <v>1897</v>
      </c>
      <c r="J439" s="293" t="s">
        <v>1871</v>
      </c>
      <c r="K439" s="293" t="s">
        <v>1871</v>
      </c>
      <c r="L439" s="293" t="s">
        <v>1871</v>
      </c>
      <c r="M439" s="293" t="s">
        <v>1871</v>
      </c>
    </row>
    <row r="440" spans="1:13">
      <c r="A440" s="309" t="s">
        <v>2059</v>
      </c>
      <c r="B440" s="307" t="s">
        <v>1893</v>
      </c>
      <c r="C440" s="307" t="s">
        <v>1893</v>
      </c>
      <c r="D440" s="307" t="s">
        <v>1893</v>
      </c>
      <c r="E440" s="307" t="s">
        <v>1893</v>
      </c>
      <c r="F440" s="307" t="s">
        <v>1893</v>
      </c>
      <c r="G440" s="307" t="s">
        <v>1893</v>
      </c>
      <c r="H440" s="307" t="s">
        <v>1893</v>
      </c>
      <c r="I440" s="307" t="s">
        <v>1893</v>
      </c>
      <c r="J440" s="307">
        <v>60.032090854165958</v>
      </c>
      <c r="K440" s="307">
        <v>752.39490757758881</v>
      </c>
      <c r="L440" s="307">
        <v>44.874287061635293</v>
      </c>
      <c r="M440" s="307">
        <v>158.39225986800554</v>
      </c>
    </row>
    <row r="441" spans="1:13">
      <c r="A441" s="233" t="s">
        <v>2060</v>
      </c>
      <c r="B441" s="307" t="s">
        <v>1871</v>
      </c>
      <c r="C441" s="307" t="s">
        <v>1893</v>
      </c>
      <c r="D441" s="307" t="s">
        <v>1893</v>
      </c>
      <c r="E441" s="289" t="s">
        <v>1897</v>
      </c>
      <c r="F441" s="289" t="s">
        <v>1897</v>
      </c>
      <c r="G441" s="289" t="s">
        <v>1897</v>
      </c>
      <c r="H441" s="289" t="s">
        <v>1897</v>
      </c>
      <c r="I441" s="289" t="s">
        <v>1897</v>
      </c>
      <c r="J441" s="307" t="s">
        <v>1893</v>
      </c>
      <c r="K441" s="307" t="s">
        <v>1893</v>
      </c>
      <c r="L441" s="307" t="s">
        <v>1893</v>
      </c>
      <c r="M441" s="307" t="s">
        <v>1893</v>
      </c>
    </row>
    <row r="442" spans="1:13">
      <c r="A442" s="310" t="s">
        <v>2061</v>
      </c>
      <c r="B442" s="307" t="s">
        <v>1871</v>
      </c>
      <c r="C442" s="307" t="s">
        <v>1893</v>
      </c>
      <c r="D442" s="307" t="s">
        <v>1893</v>
      </c>
      <c r="E442" s="289" t="s">
        <v>1897</v>
      </c>
      <c r="F442" s="289" t="s">
        <v>1897</v>
      </c>
      <c r="G442" s="289" t="s">
        <v>1897</v>
      </c>
      <c r="H442" s="289" t="s">
        <v>1897</v>
      </c>
      <c r="I442" s="289" t="s">
        <v>1897</v>
      </c>
      <c r="J442" s="293" t="s">
        <v>1893</v>
      </c>
      <c r="K442" s="293" t="s">
        <v>1893</v>
      </c>
      <c r="L442" s="293" t="s">
        <v>1893</v>
      </c>
      <c r="M442" s="293" t="s">
        <v>1893</v>
      </c>
    </row>
    <row r="443" spans="1:13">
      <c r="A443" s="310" t="s">
        <v>2062</v>
      </c>
      <c r="B443" s="307" t="s">
        <v>1871</v>
      </c>
      <c r="C443" s="307" t="s">
        <v>1893</v>
      </c>
      <c r="D443" s="307" t="s">
        <v>1893</v>
      </c>
      <c r="E443" s="289" t="s">
        <v>1897</v>
      </c>
      <c r="F443" s="289" t="s">
        <v>1897</v>
      </c>
      <c r="G443" s="289" t="s">
        <v>1897</v>
      </c>
      <c r="H443" s="289" t="s">
        <v>1897</v>
      </c>
      <c r="I443" s="289" t="s">
        <v>1897</v>
      </c>
      <c r="J443" s="293" t="s">
        <v>1893</v>
      </c>
      <c r="K443" s="293" t="s">
        <v>1893</v>
      </c>
      <c r="L443" s="293" t="s">
        <v>1893</v>
      </c>
      <c r="M443" s="293" t="s">
        <v>1893</v>
      </c>
    </row>
    <row r="444" spans="1:13">
      <c r="A444" s="396" t="s">
        <v>2063</v>
      </c>
      <c r="B444" s="307" t="s">
        <v>1871</v>
      </c>
      <c r="C444" s="307" t="s">
        <v>1893</v>
      </c>
      <c r="D444" s="307" t="s">
        <v>1893</v>
      </c>
      <c r="E444" s="289" t="s">
        <v>1897</v>
      </c>
      <c r="F444" s="289" t="s">
        <v>1897</v>
      </c>
      <c r="G444" s="289" t="s">
        <v>1897</v>
      </c>
      <c r="H444" s="289" t="s">
        <v>1897</v>
      </c>
      <c r="I444" s="289" t="s">
        <v>1897</v>
      </c>
      <c r="J444" s="307" t="s">
        <v>1893</v>
      </c>
      <c r="K444" s="307" t="s">
        <v>1893</v>
      </c>
      <c r="L444" s="307" t="s">
        <v>1893</v>
      </c>
      <c r="M444" s="307" t="s">
        <v>1893</v>
      </c>
    </row>
    <row r="445" spans="1:13">
      <c r="A445" s="311" t="s">
        <v>2064</v>
      </c>
      <c r="B445" s="289" t="s">
        <v>1897</v>
      </c>
      <c r="C445" s="289" t="s">
        <v>1897</v>
      </c>
      <c r="D445" s="289" t="s">
        <v>1897</v>
      </c>
      <c r="E445" s="307">
        <v>205.03642790644966</v>
      </c>
      <c r="F445" s="307">
        <v>3258.5392489035653</v>
      </c>
      <c r="G445" s="307" t="s">
        <v>2001</v>
      </c>
      <c r="H445" s="307">
        <v>3.1103247907929999E-2</v>
      </c>
      <c r="I445" s="307">
        <v>2.8530150025699998E-2</v>
      </c>
      <c r="J445" s="289" t="s">
        <v>1897</v>
      </c>
      <c r="K445" s="289" t="s">
        <v>1897</v>
      </c>
      <c r="L445" s="289" t="s">
        <v>1897</v>
      </c>
      <c r="M445" s="289" t="s">
        <v>1897</v>
      </c>
    </row>
    <row r="446" spans="1:13">
      <c r="A446" s="310" t="s">
        <v>2065</v>
      </c>
      <c r="B446" s="289" t="s">
        <v>1897</v>
      </c>
      <c r="C446" s="289" t="s">
        <v>1897</v>
      </c>
      <c r="D446" s="289" t="s">
        <v>1897</v>
      </c>
      <c r="E446" s="307">
        <v>203.14150729415826</v>
      </c>
      <c r="F446" s="307">
        <v>3249.4595465139037</v>
      </c>
      <c r="G446" s="307" t="s">
        <v>1913</v>
      </c>
      <c r="H446" s="307">
        <v>3.0668042743200001E-2</v>
      </c>
      <c r="I446" s="307">
        <v>2.8530150025699998E-2</v>
      </c>
      <c r="J446" s="289" t="s">
        <v>1897</v>
      </c>
      <c r="K446" s="289" t="s">
        <v>1897</v>
      </c>
      <c r="L446" s="289" t="s">
        <v>1897</v>
      </c>
      <c r="M446" s="289" t="s">
        <v>1897</v>
      </c>
    </row>
    <row r="447" spans="1:13">
      <c r="A447" s="310" t="s">
        <v>2066</v>
      </c>
      <c r="B447" s="289" t="s">
        <v>1897</v>
      </c>
      <c r="C447" s="289" t="s">
        <v>1897</v>
      </c>
      <c r="D447" s="289" t="s">
        <v>1897</v>
      </c>
      <c r="E447" s="307" t="s">
        <v>1913</v>
      </c>
      <c r="F447" s="307" t="s">
        <v>1913</v>
      </c>
      <c r="G447" s="307" t="s">
        <v>1913</v>
      </c>
      <c r="H447" s="307" t="s">
        <v>1913</v>
      </c>
      <c r="I447" s="307" t="s">
        <v>1913</v>
      </c>
      <c r="J447" s="289" t="s">
        <v>1897</v>
      </c>
      <c r="K447" s="289" t="s">
        <v>1897</v>
      </c>
      <c r="L447" s="289" t="s">
        <v>1897</v>
      </c>
      <c r="M447" s="289" t="s">
        <v>1897</v>
      </c>
    </row>
    <row r="448" spans="1:13">
      <c r="A448" s="310" t="s">
        <v>2067</v>
      </c>
      <c r="B448" s="289" t="s">
        <v>1897</v>
      </c>
      <c r="C448" s="289" t="s">
        <v>1897</v>
      </c>
      <c r="D448" s="289" t="s">
        <v>1897</v>
      </c>
      <c r="E448" s="307">
        <v>0.10311480095790999</v>
      </c>
      <c r="F448" s="307">
        <v>3.6569522277920501</v>
      </c>
      <c r="G448" s="307" t="s">
        <v>1913</v>
      </c>
      <c r="H448" s="307" t="s">
        <v>1900</v>
      </c>
      <c r="I448" s="307" t="s">
        <v>1900</v>
      </c>
      <c r="J448" s="289" t="s">
        <v>1897</v>
      </c>
      <c r="K448" s="289" t="s">
        <v>1897</v>
      </c>
      <c r="L448" s="289" t="s">
        <v>1897</v>
      </c>
      <c r="M448" s="289" t="s">
        <v>1897</v>
      </c>
    </row>
    <row r="449" spans="1:13">
      <c r="A449" s="310" t="s">
        <v>2068</v>
      </c>
      <c r="B449" s="289" t="s">
        <v>1897</v>
      </c>
      <c r="C449" s="289" t="s">
        <v>1897</v>
      </c>
      <c r="D449" s="289" t="s">
        <v>1897</v>
      </c>
      <c r="E449" s="307">
        <v>1.6984600970478201</v>
      </c>
      <c r="F449" s="307">
        <v>3.5883231618697602</v>
      </c>
      <c r="G449" s="307" t="s">
        <v>1900</v>
      </c>
      <c r="H449" s="307">
        <v>3.4476945044E-4</v>
      </c>
      <c r="I449" s="307" t="s">
        <v>1900</v>
      </c>
      <c r="J449" s="289" t="s">
        <v>1897</v>
      </c>
      <c r="K449" s="289" t="s">
        <v>1897</v>
      </c>
      <c r="L449" s="289" t="s">
        <v>1897</v>
      </c>
      <c r="M449" s="289" t="s">
        <v>1897</v>
      </c>
    </row>
    <row r="450" spans="1:13">
      <c r="A450" s="310" t="s">
        <v>2069</v>
      </c>
      <c r="B450" s="289" t="s">
        <v>1897</v>
      </c>
      <c r="C450" s="289" t="s">
        <v>1897</v>
      </c>
      <c r="D450" s="289" t="s">
        <v>1897</v>
      </c>
      <c r="E450" s="307">
        <v>9.3345714285669998E-2</v>
      </c>
      <c r="F450" s="307">
        <v>1.83442699999999</v>
      </c>
      <c r="G450" s="307" t="s">
        <v>1913</v>
      </c>
      <c r="H450" s="307">
        <v>9.0435714290000002E-5</v>
      </c>
      <c r="I450" s="307" t="s">
        <v>1900</v>
      </c>
      <c r="J450" s="289" t="s">
        <v>1897</v>
      </c>
      <c r="K450" s="289" t="s">
        <v>1897</v>
      </c>
      <c r="L450" s="289" t="s">
        <v>1897</v>
      </c>
      <c r="M450" s="289" t="s">
        <v>1897</v>
      </c>
    </row>
    <row r="451" spans="1:13">
      <c r="A451" s="234" t="s">
        <v>2070</v>
      </c>
      <c r="B451" s="289" t="s">
        <v>1897</v>
      </c>
      <c r="C451" s="289" t="s">
        <v>1897</v>
      </c>
      <c r="D451" s="289" t="s">
        <v>1897</v>
      </c>
      <c r="E451" s="307">
        <v>99945.755582500002</v>
      </c>
      <c r="F451" s="307">
        <v>15.660888</v>
      </c>
      <c r="G451" s="307">
        <v>7230.4559117999988</v>
      </c>
      <c r="H451" s="307" t="s">
        <v>1893</v>
      </c>
      <c r="I451" s="307" t="s">
        <v>1893</v>
      </c>
      <c r="J451" s="289" t="s">
        <v>1897</v>
      </c>
      <c r="K451" s="289" t="s">
        <v>1897</v>
      </c>
      <c r="L451" s="289" t="s">
        <v>1897</v>
      </c>
      <c r="M451" s="289" t="s">
        <v>1897</v>
      </c>
    </row>
    <row r="452" spans="1:13">
      <c r="A452" s="310" t="s">
        <v>2071</v>
      </c>
      <c r="B452" s="289" t="s">
        <v>1897</v>
      </c>
      <c r="C452" s="289" t="s">
        <v>1897</v>
      </c>
      <c r="D452" s="289" t="s">
        <v>1897</v>
      </c>
      <c r="E452" s="307">
        <v>89653.230582500008</v>
      </c>
      <c r="F452" s="307" t="s">
        <v>1893</v>
      </c>
      <c r="G452" s="307" t="s">
        <v>1948</v>
      </c>
      <c r="H452" s="307" t="s">
        <v>1893</v>
      </c>
      <c r="I452" s="307" t="s">
        <v>1893</v>
      </c>
      <c r="J452" s="289" t="s">
        <v>1897</v>
      </c>
      <c r="K452" s="289" t="s">
        <v>1897</v>
      </c>
      <c r="L452" s="289" t="s">
        <v>1897</v>
      </c>
      <c r="M452" s="289" t="s">
        <v>1897</v>
      </c>
    </row>
    <row r="453" spans="1:13">
      <c r="A453" s="310" t="s">
        <v>2072</v>
      </c>
      <c r="B453" s="289" t="s">
        <v>1897</v>
      </c>
      <c r="C453" s="289" t="s">
        <v>1897</v>
      </c>
      <c r="D453" s="289" t="s">
        <v>1897</v>
      </c>
      <c r="E453" s="307">
        <v>1457.742</v>
      </c>
      <c r="F453" s="307" t="s">
        <v>1893</v>
      </c>
      <c r="G453" s="307" t="s">
        <v>1871</v>
      </c>
      <c r="H453" s="307" t="s">
        <v>1893</v>
      </c>
      <c r="I453" s="307" t="s">
        <v>1893</v>
      </c>
      <c r="J453" s="289" t="s">
        <v>1897</v>
      </c>
      <c r="K453" s="289" t="s">
        <v>1897</v>
      </c>
      <c r="L453" s="289" t="s">
        <v>1897</v>
      </c>
      <c r="M453" s="289" t="s">
        <v>1897</v>
      </c>
    </row>
    <row r="454" spans="1:13">
      <c r="A454" s="310" t="s">
        <v>2073</v>
      </c>
      <c r="B454" s="289" t="s">
        <v>1897</v>
      </c>
      <c r="C454" s="289" t="s">
        <v>1897</v>
      </c>
      <c r="D454" s="289" t="s">
        <v>1897</v>
      </c>
      <c r="E454" s="307">
        <v>301.25799999999998</v>
      </c>
      <c r="F454" s="307">
        <v>15.660888</v>
      </c>
      <c r="G454" s="307" t="s">
        <v>1871</v>
      </c>
      <c r="H454" s="307" t="s">
        <v>1893</v>
      </c>
      <c r="I454" s="307" t="s">
        <v>1893</v>
      </c>
      <c r="J454" s="289" t="s">
        <v>1897</v>
      </c>
      <c r="K454" s="289" t="s">
        <v>1897</v>
      </c>
      <c r="L454" s="289" t="s">
        <v>1897</v>
      </c>
      <c r="M454" s="289" t="s">
        <v>1897</v>
      </c>
    </row>
    <row r="455" spans="1:13">
      <c r="A455" s="310" t="s">
        <v>2074</v>
      </c>
      <c r="B455" s="289" t="s">
        <v>1897</v>
      </c>
      <c r="C455" s="289" t="s">
        <v>1897</v>
      </c>
      <c r="D455" s="289" t="s">
        <v>1897</v>
      </c>
      <c r="E455" s="307">
        <v>8533.5249999999996</v>
      </c>
      <c r="F455" s="307" t="s">
        <v>1893</v>
      </c>
      <c r="G455" s="307" t="s">
        <v>1958</v>
      </c>
      <c r="H455" s="307" t="s">
        <v>1893</v>
      </c>
      <c r="I455" s="307" t="s">
        <v>1893</v>
      </c>
      <c r="J455" s="289" t="s">
        <v>1897</v>
      </c>
      <c r="K455" s="289" t="s">
        <v>1897</v>
      </c>
      <c r="L455" s="289" t="s">
        <v>1897</v>
      </c>
      <c r="M455" s="289" t="s">
        <v>1897</v>
      </c>
    </row>
    <row r="456" spans="1:13">
      <c r="A456" s="310" t="s">
        <v>2075</v>
      </c>
      <c r="B456" s="289" t="s">
        <v>1897</v>
      </c>
      <c r="C456" s="289" t="s">
        <v>1897</v>
      </c>
      <c r="D456" s="289" t="s">
        <v>1897</v>
      </c>
      <c r="E456" s="307" t="s">
        <v>1893</v>
      </c>
      <c r="F456" s="307" t="s">
        <v>1893</v>
      </c>
      <c r="G456" s="307" t="s">
        <v>1871</v>
      </c>
      <c r="H456" s="307" t="s">
        <v>1893</v>
      </c>
      <c r="I456" s="307" t="s">
        <v>1893</v>
      </c>
      <c r="J456" s="289" t="s">
        <v>1897</v>
      </c>
      <c r="K456" s="289" t="s">
        <v>1897</v>
      </c>
      <c r="L456" s="289" t="s">
        <v>1897</v>
      </c>
      <c r="M456" s="289" t="s">
        <v>1897</v>
      </c>
    </row>
    <row r="457" spans="1:13">
      <c r="A457" s="396" t="s">
        <v>2076</v>
      </c>
      <c r="B457" s="289" t="s">
        <v>1897</v>
      </c>
      <c r="C457" s="289" t="s">
        <v>1897</v>
      </c>
      <c r="D457" s="289" t="s">
        <v>1897</v>
      </c>
      <c r="E457" s="307" t="s">
        <v>1893</v>
      </c>
      <c r="F457" s="307" t="s">
        <v>1893</v>
      </c>
      <c r="G457" s="307">
        <v>7230.4559117999988</v>
      </c>
      <c r="H457" s="307" t="s">
        <v>1893</v>
      </c>
      <c r="I457" s="307" t="s">
        <v>1893</v>
      </c>
      <c r="J457" s="289" t="s">
        <v>1897</v>
      </c>
      <c r="K457" s="289" t="s">
        <v>1897</v>
      </c>
      <c r="L457" s="289" t="s">
        <v>1897</v>
      </c>
      <c r="M457" s="289" t="s">
        <v>1897</v>
      </c>
    </row>
    <row r="458" spans="1:13">
      <c r="A458" s="311" t="s">
        <v>2077</v>
      </c>
      <c r="B458" s="307" t="s">
        <v>2018</v>
      </c>
      <c r="C458" s="307" t="s">
        <v>2018</v>
      </c>
      <c r="D458" s="307">
        <v>14.15208194400004</v>
      </c>
      <c r="E458" s="307" t="s">
        <v>1893</v>
      </c>
      <c r="F458" s="307">
        <v>2.3518718468133701</v>
      </c>
      <c r="G458" s="307" t="s">
        <v>1893</v>
      </c>
      <c r="H458" s="307">
        <v>0.36618901378629998</v>
      </c>
      <c r="I458" s="307" t="s">
        <v>1893</v>
      </c>
      <c r="J458" s="307">
        <v>3.0595650574289701</v>
      </c>
      <c r="K458" s="307">
        <v>2.2218459027463999</v>
      </c>
      <c r="L458" s="307">
        <v>3851.2231308671667</v>
      </c>
      <c r="M458" s="307">
        <v>0.17191986356898001</v>
      </c>
    </row>
    <row r="459" spans="1:13">
      <c r="A459" s="310" t="s">
        <v>2078</v>
      </c>
      <c r="B459" s="289" t="s">
        <v>1897</v>
      </c>
      <c r="C459" s="289" t="s">
        <v>1897</v>
      </c>
      <c r="D459" s="289" t="s">
        <v>1897</v>
      </c>
      <c r="E459" s="307" t="s">
        <v>1893</v>
      </c>
      <c r="F459" s="307">
        <v>2.3518718468133701</v>
      </c>
      <c r="G459" s="307" t="s">
        <v>1893</v>
      </c>
      <c r="H459" s="307">
        <v>0.36618901378629998</v>
      </c>
      <c r="I459" s="307" t="s">
        <v>1893</v>
      </c>
      <c r="J459" s="289" t="s">
        <v>1897</v>
      </c>
      <c r="K459" s="289" t="s">
        <v>1897</v>
      </c>
      <c r="L459" s="289" t="s">
        <v>1897</v>
      </c>
      <c r="M459" s="289" t="s">
        <v>1897</v>
      </c>
    </row>
    <row r="460" spans="1:13">
      <c r="A460" s="310" t="s">
        <v>2079</v>
      </c>
      <c r="B460" s="289" t="s">
        <v>1897</v>
      </c>
      <c r="C460" s="289" t="s">
        <v>1897</v>
      </c>
      <c r="D460" s="289" t="s">
        <v>1897</v>
      </c>
      <c r="E460" s="289" t="s">
        <v>1897</v>
      </c>
      <c r="F460" s="307" t="s">
        <v>1893</v>
      </c>
      <c r="G460" s="307" t="s">
        <v>1897</v>
      </c>
      <c r="H460" s="307" t="s">
        <v>1913</v>
      </c>
      <c r="I460" s="289" t="s">
        <v>1897</v>
      </c>
      <c r="J460" s="289" t="s">
        <v>1897</v>
      </c>
      <c r="K460" s="289" t="s">
        <v>1897</v>
      </c>
      <c r="L460" s="289" t="s">
        <v>1897</v>
      </c>
      <c r="M460" s="289" t="s">
        <v>1897</v>
      </c>
    </row>
    <row r="461" spans="1:13">
      <c r="A461" s="310" t="s">
        <v>2080</v>
      </c>
      <c r="B461" s="289" t="s">
        <v>1897</v>
      </c>
      <c r="C461" s="289" t="s">
        <v>1897</v>
      </c>
      <c r="D461" s="307">
        <v>14.15208194400004</v>
      </c>
      <c r="E461" s="289" t="s">
        <v>1897</v>
      </c>
      <c r="F461" s="289" t="s">
        <v>1897</v>
      </c>
      <c r="G461" s="289" t="s">
        <v>1897</v>
      </c>
      <c r="H461" s="289" t="s">
        <v>1897</v>
      </c>
      <c r="I461" s="289" t="s">
        <v>1897</v>
      </c>
      <c r="J461" s="289" t="s">
        <v>1897</v>
      </c>
      <c r="K461" s="289" t="s">
        <v>1897</v>
      </c>
      <c r="L461" s="289" t="s">
        <v>1897</v>
      </c>
      <c r="M461" s="289" t="s">
        <v>1897</v>
      </c>
    </row>
    <row r="462" spans="1:13">
      <c r="A462" s="310" t="s">
        <v>2081</v>
      </c>
      <c r="B462" s="307" t="s">
        <v>2018</v>
      </c>
      <c r="C462" s="307" t="s">
        <v>2018</v>
      </c>
      <c r="D462" s="307" t="s">
        <v>2018</v>
      </c>
      <c r="E462" s="307" t="s">
        <v>1893</v>
      </c>
      <c r="F462" s="307" t="s">
        <v>1893</v>
      </c>
      <c r="G462" s="307" t="s">
        <v>1893</v>
      </c>
      <c r="H462" s="307" t="s">
        <v>1893</v>
      </c>
      <c r="I462" s="307" t="s">
        <v>1893</v>
      </c>
      <c r="J462" s="307">
        <v>3.0595650574289701</v>
      </c>
      <c r="K462" s="307">
        <v>2.2218459027463999</v>
      </c>
      <c r="L462" s="307">
        <v>3851.2231308671667</v>
      </c>
      <c r="M462" s="307">
        <v>0.17191986356898001</v>
      </c>
    </row>
    <row r="463" spans="1:13">
      <c r="A463" s="233" t="s">
        <v>2082</v>
      </c>
      <c r="B463" s="307" t="s">
        <v>1915</v>
      </c>
      <c r="C463" s="307" t="s">
        <v>1893</v>
      </c>
      <c r="D463" s="307">
        <v>0.41291012709129998</v>
      </c>
      <c r="E463" s="307" t="s">
        <v>1907</v>
      </c>
      <c r="F463" s="307" t="s">
        <v>1907</v>
      </c>
      <c r="G463" s="307" t="s">
        <v>1893</v>
      </c>
      <c r="H463" s="307" t="s">
        <v>1907</v>
      </c>
      <c r="I463" s="307" t="s">
        <v>1907</v>
      </c>
      <c r="J463" s="307">
        <v>453.82441954455231</v>
      </c>
      <c r="K463" s="307">
        <v>613.85632533670321</v>
      </c>
      <c r="L463" s="307">
        <v>1739.7462559347221</v>
      </c>
      <c r="M463" s="307">
        <v>310.00149700742173</v>
      </c>
    </row>
    <row r="465" spans="1:36">
      <c r="A465" s="46" t="s">
        <v>2083</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c r="A467" s="447" t="s">
        <v>2084</v>
      </c>
      <c r="B467" s="447"/>
      <c r="C467" s="447"/>
      <c r="D467" s="447"/>
      <c r="E467" s="447"/>
      <c r="F467" s="447"/>
      <c r="G467" s="447"/>
      <c r="H467" s="447"/>
      <c r="I467" s="447"/>
      <c r="J467" s="447"/>
      <c r="K467" s="447"/>
      <c r="L467" s="447"/>
      <c r="M467" s="447"/>
      <c r="N467" s="447"/>
      <c r="O467" s="447"/>
      <c r="P467" s="447"/>
      <c r="Q467" s="447"/>
      <c r="R467" s="206"/>
      <c r="S467" s="206"/>
      <c r="T467" s="206"/>
      <c r="U467" s="206"/>
      <c r="V467" s="206"/>
      <c r="W467" s="206"/>
      <c r="X467" s="206"/>
      <c r="Y467" s="206"/>
      <c r="Z467" s="206"/>
      <c r="AA467" s="206"/>
      <c r="AB467" s="206"/>
      <c r="AC467" s="206"/>
      <c r="AD467" s="206"/>
      <c r="AE467" s="206"/>
      <c r="AF467" s="210"/>
      <c r="AG467" s="206"/>
      <c r="AH467" s="206"/>
      <c r="AI467" s="45" t="s">
        <v>1853</v>
      </c>
      <c r="AJ467" s="204"/>
    </row>
    <row r="468" spans="1:36" ht="15.5">
      <c r="A468" s="211" t="s">
        <v>2085</v>
      </c>
      <c r="B468" s="55"/>
      <c r="C468" s="55"/>
      <c r="D468" s="55"/>
      <c r="E468" s="55"/>
      <c r="F468" s="55"/>
      <c r="G468" s="55"/>
      <c r="H468" s="55"/>
      <c r="I468" s="55"/>
      <c r="J468" s="55"/>
      <c r="K468" s="55"/>
      <c r="L468" s="55"/>
      <c r="M468" s="55"/>
      <c r="N468" s="55"/>
      <c r="O468" s="55"/>
      <c r="P468" s="55"/>
      <c r="Q468" s="55"/>
      <c r="R468" s="206"/>
      <c r="S468" s="206"/>
      <c r="T468" s="206"/>
      <c r="U468" s="206"/>
      <c r="V468" s="206"/>
      <c r="W468" s="206"/>
      <c r="X468" s="206"/>
      <c r="Y468" s="206"/>
      <c r="Z468" s="206"/>
      <c r="AA468" s="206"/>
      <c r="AB468" s="206"/>
      <c r="AC468" s="206"/>
      <c r="AD468" s="206"/>
      <c r="AE468" s="206"/>
      <c r="AF468" s="210"/>
      <c r="AG468" s="204"/>
      <c r="AH468" s="204"/>
      <c r="AI468" s="45" t="s">
        <v>1855</v>
      </c>
      <c r="AJ468" s="204"/>
    </row>
    <row r="469" spans="1:36">
      <c r="A469" s="56"/>
      <c r="B469" s="206"/>
      <c r="C469" s="206"/>
      <c r="D469" s="206"/>
      <c r="E469" s="206"/>
      <c r="F469" s="206"/>
      <c r="G469" s="206"/>
      <c r="H469" s="206"/>
      <c r="I469" s="206"/>
      <c r="J469" s="206"/>
      <c r="K469" s="206"/>
      <c r="L469" s="206"/>
      <c r="M469" s="206"/>
      <c r="N469" s="206"/>
      <c r="O469" s="206"/>
      <c r="P469" s="206"/>
      <c r="Q469" s="206"/>
      <c r="R469" s="206"/>
      <c r="S469" s="206"/>
      <c r="T469" s="206"/>
      <c r="U469" s="206"/>
      <c r="V469" s="206"/>
      <c r="W469" s="206"/>
      <c r="X469" s="206"/>
      <c r="Y469" s="206"/>
      <c r="Z469" s="206"/>
      <c r="AA469" s="206"/>
      <c r="AB469" s="206"/>
      <c r="AC469" s="206"/>
      <c r="AD469" s="206"/>
      <c r="AE469" s="206"/>
      <c r="AF469" s="210"/>
      <c r="AG469" s="204"/>
      <c r="AH469" s="204"/>
      <c r="AI469" s="45" t="s">
        <v>1856</v>
      </c>
      <c r="AJ469" s="204"/>
    </row>
    <row r="470" spans="1:36">
      <c r="A470" s="212"/>
      <c r="B470" s="206"/>
      <c r="C470" s="206"/>
      <c r="D470" s="206"/>
      <c r="E470" s="206"/>
      <c r="F470" s="206"/>
      <c r="G470" s="206"/>
      <c r="H470" s="206"/>
      <c r="I470" s="206"/>
      <c r="J470" s="206"/>
      <c r="K470" s="206"/>
      <c r="L470" s="206"/>
      <c r="M470" s="206"/>
      <c r="N470" s="206"/>
      <c r="O470" s="206"/>
      <c r="P470" s="206"/>
      <c r="Q470" s="206"/>
      <c r="R470" s="206"/>
      <c r="S470" s="206"/>
      <c r="T470" s="206"/>
      <c r="U470" s="206"/>
      <c r="V470" s="206"/>
      <c r="W470" s="206"/>
      <c r="X470" s="206"/>
      <c r="Y470" s="206"/>
      <c r="Z470" s="206"/>
      <c r="AA470" s="206"/>
      <c r="AB470" s="206"/>
      <c r="AC470" s="206"/>
      <c r="AD470" s="206"/>
      <c r="AE470" s="206"/>
      <c r="AF470" s="206"/>
      <c r="AG470" s="206"/>
      <c r="AH470" s="206"/>
      <c r="AI470" s="206"/>
      <c r="AJ470" s="206"/>
    </row>
    <row r="471" spans="1:36" ht="64.5" customHeight="1">
      <c r="A471" s="462" t="s">
        <v>1857</v>
      </c>
      <c r="B471" s="397" t="s">
        <v>2086</v>
      </c>
      <c r="C471" s="312" t="s">
        <v>2087</v>
      </c>
      <c r="D471" s="312" t="s">
        <v>2088</v>
      </c>
      <c r="E471" s="312" t="s">
        <v>2089</v>
      </c>
      <c r="F471" s="312" t="s">
        <v>2090</v>
      </c>
      <c r="G471" s="312" t="s">
        <v>2091</v>
      </c>
      <c r="H471" s="312" t="s">
        <v>2092</v>
      </c>
      <c r="I471" s="312" t="s">
        <v>2093</v>
      </c>
      <c r="J471" s="312" t="s">
        <v>2094</v>
      </c>
      <c r="K471" s="312" t="s">
        <v>2095</v>
      </c>
      <c r="L471" s="312" t="s">
        <v>2096</v>
      </c>
      <c r="M471" s="312" t="s">
        <v>2097</v>
      </c>
      <c r="N471" s="312" t="s">
        <v>2098</v>
      </c>
      <c r="O471" s="312" t="s">
        <v>2099</v>
      </c>
      <c r="P471" s="312" t="s">
        <v>2100</v>
      </c>
      <c r="Q471" s="312" t="s">
        <v>2101</v>
      </c>
      <c r="R471" s="312" t="s">
        <v>2102</v>
      </c>
      <c r="S471" s="398" t="s">
        <v>2103</v>
      </c>
      <c r="T471" s="398" t="s">
        <v>2104</v>
      </c>
      <c r="U471" s="399" t="s">
        <v>2105</v>
      </c>
      <c r="V471" s="312" t="s">
        <v>2106</v>
      </c>
      <c r="W471" s="313" t="s">
        <v>2107</v>
      </c>
      <c r="X471" s="313" t="s">
        <v>2108</v>
      </c>
      <c r="Y471" s="313" t="s">
        <v>2109</v>
      </c>
      <c r="Z471" s="313" t="s">
        <v>2110</v>
      </c>
      <c r="AA471" s="313" t="s">
        <v>2111</v>
      </c>
      <c r="AB471" s="313" t="s">
        <v>2112</v>
      </c>
      <c r="AC471" s="313" t="s">
        <v>2113</v>
      </c>
      <c r="AD471" s="400" t="s">
        <v>2114</v>
      </c>
      <c r="AE471" s="400" t="s">
        <v>2115</v>
      </c>
      <c r="AF471" s="399" t="s">
        <v>2116</v>
      </c>
      <c r="AG471" s="312" t="s">
        <v>2117</v>
      </c>
      <c r="AH471" s="399" t="s">
        <v>2029</v>
      </c>
      <c r="AI471" s="398" t="s">
        <v>2030</v>
      </c>
      <c r="AJ471" s="314" t="s">
        <v>2118</v>
      </c>
    </row>
    <row r="472" spans="1:36" ht="37" thickBot="1">
      <c r="A472" s="463"/>
      <c r="B472" s="442" t="s">
        <v>2119</v>
      </c>
      <c r="C472" s="440"/>
      <c r="D472" s="440"/>
      <c r="E472" s="440"/>
      <c r="F472" s="440"/>
      <c r="G472" s="440"/>
      <c r="H472" s="440"/>
      <c r="I472" s="440"/>
      <c r="J472" s="440"/>
      <c r="K472" s="440"/>
      <c r="L472" s="440"/>
      <c r="M472" s="440"/>
      <c r="N472" s="440"/>
      <c r="O472" s="440"/>
      <c r="P472" s="440"/>
      <c r="Q472" s="440"/>
      <c r="R472" s="441"/>
      <c r="S472" s="223"/>
      <c r="T472" s="223"/>
      <c r="U472" s="448" t="s">
        <v>2120</v>
      </c>
      <c r="V472" s="449"/>
      <c r="W472" s="442" t="s">
        <v>2119</v>
      </c>
      <c r="X472" s="440"/>
      <c r="Y472" s="440"/>
      <c r="Z472" s="440"/>
      <c r="AA472" s="440"/>
      <c r="AB472" s="440"/>
      <c r="AC472" s="441"/>
      <c r="AD472" s="223"/>
      <c r="AE472" s="223"/>
      <c r="AF472" s="448" t="s">
        <v>2120</v>
      </c>
      <c r="AG472" s="449"/>
      <c r="AH472" s="213" t="s">
        <v>2034</v>
      </c>
      <c r="AI472" s="224" t="s">
        <v>2119</v>
      </c>
      <c r="AJ472" s="214" t="s">
        <v>2119</v>
      </c>
    </row>
    <row r="473" spans="1:36" ht="15" thickTop="1">
      <c r="A473" s="215" t="s">
        <v>2121</v>
      </c>
      <c r="B473" s="307">
        <v>1368.6407622854913</v>
      </c>
      <c r="C473" s="307">
        <v>398.21997774743551</v>
      </c>
      <c r="D473" s="307">
        <v>1.9808273483516601</v>
      </c>
      <c r="E473" s="307" t="s">
        <v>2122</v>
      </c>
      <c r="F473" s="307">
        <v>2580.4423400000001</v>
      </c>
      <c r="G473" s="307" t="s">
        <v>2123</v>
      </c>
      <c r="H473" s="307">
        <v>56029.164606593971</v>
      </c>
      <c r="I473" s="307" t="s">
        <v>2123</v>
      </c>
      <c r="J473" s="307">
        <v>2093.1475999999998</v>
      </c>
      <c r="K473" s="307" t="s">
        <v>2123</v>
      </c>
      <c r="L473" s="307" t="s">
        <v>2122</v>
      </c>
      <c r="M473" s="307" t="s">
        <v>2123</v>
      </c>
      <c r="N473" s="307" t="s">
        <v>2123</v>
      </c>
      <c r="O473" s="307" t="s">
        <v>2123</v>
      </c>
      <c r="P473" s="307" t="s">
        <v>2123</v>
      </c>
      <c r="Q473" s="307">
        <v>117.73</v>
      </c>
      <c r="R473" s="307" t="s">
        <v>2123</v>
      </c>
      <c r="S473" s="307" t="s">
        <v>2122</v>
      </c>
      <c r="T473" s="307" t="s">
        <v>2122</v>
      </c>
      <c r="U473" s="307">
        <v>1.6984600970478201</v>
      </c>
      <c r="V473" s="289" t="s">
        <v>1897</v>
      </c>
      <c r="W473" s="307">
        <v>540.06916717032652</v>
      </c>
      <c r="X473" s="307">
        <v>206.85707686944318</v>
      </c>
      <c r="Y473" s="307">
        <v>9.0276703162196608</v>
      </c>
      <c r="Z473" s="307" t="s">
        <v>2123</v>
      </c>
      <c r="AA473" s="307">
        <v>11.47912170919709</v>
      </c>
      <c r="AB473" s="307" t="s">
        <v>2123</v>
      </c>
      <c r="AC473" s="307" t="s">
        <v>2122</v>
      </c>
      <c r="AD473" s="307" t="s">
        <v>2123</v>
      </c>
      <c r="AE473" s="307" t="s">
        <v>2123</v>
      </c>
      <c r="AF473" s="307">
        <v>3.5894286775586801</v>
      </c>
      <c r="AG473" s="289" t="s">
        <v>1897</v>
      </c>
      <c r="AH473" s="307">
        <v>7230.4559117999988</v>
      </c>
      <c r="AI473" s="307">
        <v>517.71056610324001</v>
      </c>
      <c r="AJ473" s="307">
        <v>28.530150025699999</v>
      </c>
    </row>
    <row r="474" spans="1:36">
      <c r="A474" s="215" t="s">
        <v>2124</v>
      </c>
      <c r="B474" s="307">
        <v>1354.0760204081632</v>
      </c>
      <c r="C474" s="307" t="s">
        <v>1893</v>
      </c>
      <c r="D474" s="307" t="s">
        <v>1893</v>
      </c>
      <c r="E474" s="307" t="s">
        <v>1893</v>
      </c>
      <c r="F474" s="307" t="s">
        <v>1893</v>
      </c>
      <c r="G474" s="307" t="s">
        <v>1893</v>
      </c>
      <c r="H474" s="307" t="s">
        <v>1893</v>
      </c>
      <c r="I474" s="307" t="s">
        <v>1893</v>
      </c>
      <c r="J474" s="307" t="s">
        <v>1893</v>
      </c>
      <c r="K474" s="307" t="s">
        <v>1893</v>
      </c>
      <c r="L474" s="307" t="s">
        <v>1893</v>
      </c>
      <c r="M474" s="307" t="s">
        <v>1893</v>
      </c>
      <c r="N474" s="307" t="s">
        <v>1893</v>
      </c>
      <c r="O474" s="307" t="s">
        <v>1893</v>
      </c>
      <c r="P474" s="307" t="s">
        <v>1893</v>
      </c>
      <c r="Q474" s="307" t="s">
        <v>1893</v>
      </c>
      <c r="R474" s="307" t="s">
        <v>1893</v>
      </c>
      <c r="S474" s="307" t="s">
        <v>1893</v>
      </c>
      <c r="T474" s="307" t="s">
        <v>1893</v>
      </c>
      <c r="U474" s="307" t="s">
        <v>1893</v>
      </c>
      <c r="V474" s="289" t="s">
        <v>1897</v>
      </c>
      <c r="W474" s="307" t="s">
        <v>1893</v>
      </c>
      <c r="X474" s="307" t="s">
        <v>1893</v>
      </c>
      <c r="Y474" s="307" t="s">
        <v>1893</v>
      </c>
      <c r="Z474" s="307" t="s">
        <v>1893</v>
      </c>
      <c r="AA474" s="307" t="s">
        <v>1893</v>
      </c>
      <c r="AB474" s="307" t="s">
        <v>1893</v>
      </c>
      <c r="AC474" s="307" t="s">
        <v>1893</v>
      </c>
      <c r="AD474" s="307" t="s">
        <v>1893</v>
      </c>
      <c r="AE474" s="307" t="s">
        <v>1893</v>
      </c>
      <c r="AF474" s="307" t="s">
        <v>1893</v>
      </c>
      <c r="AG474" s="289" t="s">
        <v>1897</v>
      </c>
      <c r="AH474" s="307" t="s">
        <v>1893</v>
      </c>
      <c r="AI474" s="307" t="s">
        <v>1893</v>
      </c>
      <c r="AJ474" s="307" t="s">
        <v>1893</v>
      </c>
    </row>
    <row r="475" spans="1:36">
      <c r="A475" s="315" t="s">
        <v>2125</v>
      </c>
      <c r="B475" s="307">
        <v>1354.0760204081632</v>
      </c>
      <c r="C475" s="307" t="s">
        <v>1893</v>
      </c>
      <c r="D475" s="307" t="s">
        <v>1893</v>
      </c>
      <c r="E475" s="307" t="s">
        <v>1893</v>
      </c>
      <c r="F475" s="307" t="s">
        <v>1893</v>
      </c>
      <c r="G475" s="307" t="s">
        <v>1893</v>
      </c>
      <c r="H475" s="307" t="s">
        <v>1893</v>
      </c>
      <c r="I475" s="307" t="s">
        <v>1893</v>
      </c>
      <c r="J475" s="307" t="s">
        <v>1893</v>
      </c>
      <c r="K475" s="307" t="s">
        <v>1893</v>
      </c>
      <c r="L475" s="307" t="s">
        <v>1893</v>
      </c>
      <c r="M475" s="307" t="s">
        <v>1893</v>
      </c>
      <c r="N475" s="307" t="s">
        <v>1893</v>
      </c>
      <c r="O475" s="307" t="s">
        <v>1893</v>
      </c>
      <c r="P475" s="307" t="s">
        <v>1893</v>
      </c>
      <c r="Q475" s="307" t="s">
        <v>1893</v>
      </c>
      <c r="R475" s="307" t="s">
        <v>1893</v>
      </c>
      <c r="S475" s="307" t="s">
        <v>1893</v>
      </c>
      <c r="T475" s="307" t="s">
        <v>1893</v>
      </c>
      <c r="U475" s="307" t="s">
        <v>1893</v>
      </c>
      <c r="V475" s="289" t="s">
        <v>1897</v>
      </c>
      <c r="W475" s="307" t="s">
        <v>1893</v>
      </c>
      <c r="X475" s="307" t="s">
        <v>1893</v>
      </c>
      <c r="Y475" s="307" t="s">
        <v>1893</v>
      </c>
      <c r="Z475" s="307" t="s">
        <v>1893</v>
      </c>
      <c r="AA475" s="307" t="s">
        <v>1893</v>
      </c>
      <c r="AB475" s="307" t="s">
        <v>1893</v>
      </c>
      <c r="AC475" s="307" t="s">
        <v>1893</v>
      </c>
      <c r="AD475" s="307" t="s">
        <v>1893</v>
      </c>
      <c r="AE475" s="307" t="s">
        <v>1893</v>
      </c>
      <c r="AF475" s="307" t="s">
        <v>1893</v>
      </c>
      <c r="AG475" s="289" t="s">
        <v>1897</v>
      </c>
      <c r="AH475" s="307" t="s">
        <v>1893</v>
      </c>
      <c r="AI475" s="307" t="s">
        <v>1893</v>
      </c>
      <c r="AJ475" s="307" t="s">
        <v>1893</v>
      </c>
    </row>
    <row r="476" spans="1:36">
      <c r="A476" s="316" t="s">
        <v>2126</v>
      </c>
      <c r="B476" s="307">
        <v>1354.0760204081632</v>
      </c>
      <c r="C476" s="307" t="s">
        <v>1893</v>
      </c>
      <c r="D476" s="307" t="s">
        <v>1893</v>
      </c>
      <c r="E476" s="307" t="s">
        <v>1893</v>
      </c>
      <c r="F476" s="307" t="s">
        <v>1893</v>
      </c>
      <c r="G476" s="307" t="s">
        <v>1893</v>
      </c>
      <c r="H476" s="307" t="s">
        <v>1893</v>
      </c>
      <c r="I476" s="307" t="s">
        <v>1893</v>
      </c>
      <c r="J476" s="307" t="s">
        <v>1893</v>
      </c>
      <c r="K476" s="307" t="s">
        <v>1893</v>
      </c>
      <c r="L476" s="307" t="s">
        <v>1893</v>
      </c>
      <c r="M476" s="307" t="s">
        <v>1893</v>
      </c>
      <c r="N476" s="307" t="s">
        <v>1893</v>
      </c>
      <c r="O476" s="307" t="s">
        <v>1893</v>
      </c>
      <c r="P476" s="307" t="s">
        <v>1893</v>
      </c>
      <c r="Q476" s="307" t="s">
        <v>1893</v>
      </c>
      <c r="R476" s="307" t="s">
        <v>1893</v>
      </c>
      <c r="S476" s="307" t="s">
        <v>1893</v>
      </c>
      <c r="T476" s="307" t="s">
        <v>1893</v>
      </c>
      <c r="U476" s="307" t="s">
        <v>1893</v>
      </c>
      <c r="V476" s="289" t="s">
        <v>1897</v>
      </c>
      <c r="W476" s="307" t="s">
        <v>1893</v>
      </c>
      <c r="X476" s="307" t="s">
        <v>1893</v>
      </c>
      <c r="Y476" s="307" t="s">
        <v>1893</v>
      </c>
      <c r="Z476" s="307" t="s">
        <v>1893</v>
      </c>
      <c r="AA476" s="307" t="s">
        <v>1893</v>
      </c>
      <c r="AB476" s="307" t="s">
        <v>1893</v>
      </c>
      <c r="AC476" s="307" t="s">
        <v>1893</v>
      </c>
      <c r="AD476" s="307" t="s">
        <v>1893</v>
      </c>
      <c r="AE476" s="307" t="s">
        <v>1893</v>
      </c>
      <c r="AF476" s="307" t="s">
        <v>1893</v>
      </c>
      <c r="AG476" s="289" t="s">
        <v>1897</v>
      </c>
      <c r="AH476" s="307" t="s">
        <v>1893</v>
      </c>
      <c r="AI476" s="307" t="s">
        <v>1893</v>
      </c>
      <c r="AJ476" s="307" t="s">
        <v>1893</v>
      </c>
    </row>
    <row r="477" spans="1:36">
      <c r="A477" s="316" t="s">
        <v>2127</v>
      </c>
      <c r="B477" s="307" t="s">
        <v>1893</v>
      </c>
      <c r="C477" s="307" t="s">
        <v>1893</v>
      </c>
      <c r="D477" s="307" t="s">
        <v>1893</v>
      </c>
      <c r="E477" s="307" t="s">
        <v>1893</v>
      </c>
      <c r="F477" s="307" t="s">
        <v>1893</v>
      </c>
      <c r="G477" s="307" t="s">
        <v>1893</v>
      </c>
      <c r="H477" s="307" t="s">
        <v>1893</v>
      </c>
      <c r="I477" s="307" t="s">
        <v>1893</v>
      </c>
      <c r="J477" s="307" t="s">
        <v>1893</v>
      </c>
      <c r="K477" s="307" t="s">
        <v>1893</v>
      </c>
      <c r="L477" s="307" t="s">
        <v>1893</v>
      </c>
      <c r="M477" s="307" t="s">
        <v>1893</v>
      </c>
      <c r="N477" s="307" t="s">
        <v>1893</v>
      </c>
      <c r="O477" s="307" t="s">
        <v>1893</v>
      </c>
      <c r="P477" s="307" t="s">
        <v>1893</v>
      </c>
      <c r="Q477" s="307" t="s">
        <v>1893</v>
      </c>
      <c r="R477" s="307" t="s">
        <v>1893</v>
      </c>
      <c r="S477" s="307" t="s">
        <v>1893</v>
      </c>
      <c r="T477" s="307" t="s">
        <v>1893</v>
      </c>
      <c r="U477" s="307" t="s">
        <v>1893</v>
      </c>
      <c r="V477" s="289" t="s">
        <v>1897</v>
      </c>
      <c r="W477" s="307" t="s">
        <v>1893</v>
      </c>
      <c r="X477" s="307" t="s">
        <v>1893</v>
      </c>
      <c r="Y477" s="307" t="s">
        <v>1893</v>
      </c>
      <c r="Z477" s="307" t="s">
        <v>1893</v>
      </c>
      <c r="AA477" s="307" t="s">
        <v>1893</v>
      </c>
      <c r="AB477" s="307" t="s">
        <v>1893</v>
      </c>
      <c r="AC477" s="307" t="s">
        <v>1893</v>
      </c>
      <c r="AD477" s="307" t="s">
        <v>1893</v>
      </c>
      <c r="AE477" s="307" t="s">
        <v>1893</v>
      </c>
      <c r="AF477" s="307" t="s">
        <v>1893</v>
      </c>
      <c r="AG477" s="289" t="s">
        <v>1897</v>
      </c>
      <c r="AH477" s="307" t="s">
        <v>1893</v>
      </c>
      <c r="AI477" s="307" t="s">
        <v>1893</v>
      </c>
      <c r="AJ477" s="307" t="s">
        <v>1893</v>
      </c>
    </row>
    <row r="478" spans="1:36">
      <c r="A478" s="315" t="s">
        <v>2128</v>
      </c>
      <c r="B478" s="307" t="s">
        <v>1893</v>
      </c>
      <c r="C478" s="307" t="s">
        <v>1893</v>
      </c>
      <c r="D478" s="307" t="s">
        <v>1893</v>
      </c>
      <c r="E478" s="307" t="s">
        <v>1893</v>
      </c>
      <c r="F478" s="307" t="s">
        <v>1893</v>
      </c>
      <c r="G478" s="307" t="s">
        <v>1893</v>
      </c>
      <c r="H478" s="307" t="s">
        <v>1893</v>
      </c>
      <c r="I478" s="307" t="s">
        <v>1893</v>
      </c>
      <c r="J478" s="307" t="s">
        <v>1893</v>
      </c>
      <c r="K478" s="307" t="s">
        <v>1893</v>
      </c>
      <c r="L478" s="307" t="s">
        <v>1893</v>
      </c>
      <c r="M478" s="307" t="s">
        <v>1893</v>
      </c>
      <c r="N478" s="307" t="s">
        <v>1893</v>
      </c>
      <c r="O478" s="307" t="s">
        <v>1893</v>
      </c>
      <c r="P478" s="307" t="s">
        <v>1893</v>
      </c>
      <c r="Q478" s="307" t="s">
        <v>1893</v>
      </c>
      <c r="R478" s="307" t="s">
        <v>1893</v>
      </c>
      <c r="S478" s="307" t="s">
        <v>1893</v>
      </c>
      <c r="T478" s="307" t="s">
        <v>1893</v>
      </c>
      <c r="U478" s="307" t="s">
        <v>1893</v>
      </c>
      <c r="V478" s="289" t="s">
        <v>1897</v>
      </c>
      <c r="W478" s="307" t="s">
        <v>1893</v>
      </c>
      <c r="X478" s="307" t="s">
        <v>1893</v>
      </c>
      <c r="Y478" s="307" t="s">
        <v>1893</v>
      </c>
      <c r="Z478" s="307" t="s">
        <v>1893</v>
      </c>
      <c r="AA478" s="307" t="s">
        <v>1893</v>
      </c>
      <c r="AB478" s="307" t="s">
        <v>1893</v>
      </c>
      <c r="AC478" s="307" t="s">
        <v>1893</v>
      </c>
      <c r="AD478" s="307" t="s">
        <v>1893</v>
      </c>
      <c r="AE478" s="307" t="s">
        <v>1893</v>
      </c>
      <c r="AF478" s="307" t="s">
        <v>1893</v>
      </c>
      <c r="AG478" s="289" t="s">
        <v>1897</v>
      </c>
      <c r="AH478" s="307" t="s">
        <v>1893</v>
      </c>
      <c r="AI478" s="307" t="s">
        <v>1893</v>
      </c>
      <c r="AJ478" s="307" t="s">
        <v>1893</v>
      </c>
    </row>
    <row r="479" spans="1:36">
      <c r="A479" s="215" t="s">
        <v>2129</v>
      </c>
      <c r="B479" s="307" t="s">
        <v>1893</v>
      </c>
      <c r="C479" s="307" t="s">
        <v>1893</v>
      </c>
      <c r="D479" s="307" t="s">
        <v>1893</v>
      </c>
      <c r="E479" s="307" t="s">
        <v>1893</v>
      </c>
      <c r="F479" s="307" t="s">
        <v>1893</v>
      </c>
      <c r="G479" s="307" t="s">
        <v>1893</v>
      </c>
      <c r="H479" s="307" t="s">
        <v>1915</v>
      </c>
      <c r="I479" s="307" t="s">
        <v>1893</v>
      </c>
      <c r="J479" s="307" t="s">
        <v>1893</v>
      </c>
      <c r="K479" s="307" t="s">
        <v>1893</v>
      </c>
      <c r="L479" s="307" t="s">
        <v>1893</v>
      </c>
      <c r="M479" s="307" t="s">
        <v>1893</v>
      </c>
      <c r="N479" s="307" t="s">
        <v>1893</v>
      </c>
      <c r="O479" s="307" t="s">
        <v>1893</v>
      </c>
      <c r="P479" s="307" t="s">
        <v>1893</v>
      </c>
      <c r="Q479" s="307" t="s">
        <v>1893</v>
      </c>
      <c r="R479" s="307" t="s">
        <v>1893</v>
      </c>
      <c r="S479" s="307" t="s">
        <v>1893</v>
      </c>
      <c r="T479" s="307" t="s">
        <v>1893</v>
      </c>
      <c r="U479" s="307" t="s">
        <v>1893</v>
      </c>
      <c r="V479" s="289" t="s">
        <v>1897</v>
      </c>
      <c r="W479" s="307">
        <v>391.00292248704386</v>
      </c>
      <c r="X479" s="307">
        <v>45.101851511540602</v>
      </c>
      <c r="Y479" s="307" t="s">
        <v>1893</v>
      </c>
      <c r="Z479" s="307" t="s">
        <v>1893</v>
      </c>
      <c r="AA479" s="307" t="s">
        <v>1893</v>
      </c>
      <c r="AB479" s="307" t="s">
        <v>1893</v>
      </c>
      <c r="AC479" s="307" t="s">
        <v>1893</v>
      </c>
      <c r="AD479" s="307" t="s">
        <v>1893</v>
      </c>
      <c r="AE479" s="307" t="s">
        <v>1893</v>
      </c>
      <c r="AF479" s="307" t="s">
        <v>1893</v>
      </c>
      <c r="AG479" s="289" t="s">
        <v>1897</v>
      </c>
      <c r="AH479" s="307" t="s">
        <v>1893</v>
      </c>
      <c r="AI479" s="307">
        <v>120.41830440901001</v>
      </c>
      <c r="AJ479" s="307" t="s">
        <v>1893</v>
      </c>
    </row>
    <row r="480" spans="1:36">
      <c r="A480" s="315" t="s">
        <v>2130</v>
      </c>
      <c r="B480" s="289" t="s">
        <v>1897</v>
      </c>
      <c r="C480" s="289" t="s">
        <v>1897</v>
      </c>
      <c r="D480" s="289" t="s">
        <v>1897</v>
      </c>
      <c r="E480" s="289" t="s">
        <v>1897</v>
      </c>
      <c r="F480" s="289" t="s">
        <v>1897</v>
      </c>
      <c r="G480" s="289" t="s">
        <v>1897</v>
      </c>
      <c r="H480" s="289" t="s">
        <v>1897</v>
      </c>
      <c r="I480" s="289" t="s">
        <v>1897</v>
      </c>
      <c r="J480" s="289" t="s">
        <v>1897</v>
      </c>
      <c r="K480" s="289" t="s">
        <v>1897</v>
      </c>
      <c r="L480" s="289" t="s">
        <v>1897</v>
      </c>
      <c r="M480" s="289" t="s">
        <v>1897</v>
      </c>
      <c r="N480" s="289" t="s">
        <v>1897</v>
      </c>
      <c r="O480" s="289" t="s">
        <v>1897</v>
      </c>
      <c r="P480" s="289" t="s">
        <v>1897</v>
      </c>
      <c r="Q480" s="289" t="s">
        <v>1897</v>
      </c>
      <c r="R480" s="289" t="s">
        <v>1897</v>
      </c>
      <c r="S480" s="289" t="s">
        <v>1897</v>
      </c>
      <c r="T480" s="289" t="s">
        <v>1897</v>
      </c>
      <c r="U480" s="289" t="s">
        <v>1897</v>
      </c>
      <c r="V480" s="289" t="s">
        <v>1897</v>
      </c>
      <c r="W480" s="307">
        <v>391.00292248704386</v>
      </c>
      <c r="X480" s="307">
        <v>45.101851511540602</v>
      </c>
      <c r="Y480" s="307" t="s">
        <v>1893</v>
      </c>
      <c r="Z480" s="307" t="s">
        <v>1893</v>
      </c>
      <c r="AA480" s="307" t="s">
        <v>1893</v>
      </c>
      <c r="AB480" s="307" t="s">
        <v>1893</v>
      </c>
      <c r="AC480" s="307" t="s">
        <v>1893</v>
      </c>
      <c r="AD480" s="307" t="s">
        <v>1893</v>
      </c>
      <c r="AE480" s="307" t="s">
        <v>1893</v>
      </c>
      <c r="AF480" s="307" t="s">
        <v>1893</v>
      </c>
      <c r="AG480" s="289" t="s">
        <v>1897</v>
      </c>
      <c r="AH480" s="289" t="s">
        <v>1897</v>
      </c>
      <c r="AI480" s="307" t="s">
        <v>1893</v>
      </c>
      <c r="AJ480" s="289" t="s">
        <v>1897</v>
      </c>
    </row>
    <row r="481" spans="1:36">
      <c r="A481" s="315" t="s">
        <v>2131</v>
      </c>
      <c r="B481" s="307" t="s">
        <v>1893</v>
      </c>
      <c r="C481" s="307" t="s">
        <v>1893</v>
      </c>
      <c r="D481" s="307" t="s">
        <v>1893</v>
      </c>
      <c r="E481" s="307" t="s">
        <v>1893</v>
      </c>
      <c r="F481" s="307" t="s">
        <v>1893</v>
      </c>
      <c r="G481" s="307" t="s">
        <v>1893</v>
      </c>
      <c r="H481" s="307" t="s">
        <v>1900</v>
      </c>
      <c r="I481" s="307" t="s">
        <v>1893</v>
      </c>
      <c r="J481" s="307" t="s">
        <v>1893</v>
      </c>
      <c r="K481" s="307" t="s">
        <v>1893</v>
      </c>
      <c r="L481" s="307" t="s">
        <v>1893</v>
      </c>
      <c r="M481" s="307" t="s">
        <v>1893</v>
      </c>
      <c r="N481" s="307" t="s">
        <v>1893</v>
      </c>
      <c r="O481" s="307" t="s">
        <v>1893</v>
      </c>
      <c r="P481" s="307" t="s">
        <v>1893</v>
      </c>
      <c r="Q481" s="307" t="s">
        <v>1893</v>
      </c>
      <c r="R481" s="307" t="s">
        <v>1893</v>
      </c>
      <c r="S481" s="307" t="s">
        <v>1893</v>
      </c>
      <c r="T481" s="307" t="s">
        <v>1893</v>
      </c>
      <c r="U481" s="307" t="s">
        <v>1893</v>
      </c>
      <c r="V481" s="289" t="s">
        <v>1897</v>
      </c>
      <c r="W481" s="307" t="s">
        <v>1893</v>
      </c>
      <c r="X481" s="307" t="s">
        <v>1893</v>
      </c>
      <c r="Y481" s="307" t="s">
        <v>1893</v>
      </c>
      <c r="Z481" s="307" t="s">
        <v>1893</v>
      </c>
      <c r="AA481" s="307" t="s">
        <v>1893</v>
      </c>
      <c r="AB481" s="307" t="s">
        <v>1893</v>
      </c>
      <c r="AC481" s="307" t="s">
        <v>1893</v>
      </c>
      <c r="AD481" s="307" t="s">
        <v>1893</v>
      </c>
      <c r="AE481" s="307" t="s">
        <v>1893</v>
      </c>
      <c r="AF481" s="307" t="s">
        <v>1893</v>
      </c>
      <c r="AG481" s="289" t="s">
        <v>1897</v>
      </c>
      <c r="AH481" s="307" t="s">
        <v>1893</v>
      </c>
      <c r="AI481" s="307">
        <v>120.41830440900908</v>
      </c>
      <c r="AJ481" s="289" t="s">
        <v>1897</v>
      </c>
    </row>
    <row r="482" spans="1:36">
      <c r="A482" s="401" t="s">
        <v>2132</v>
      </c>
      <c r="B482" s="307" t="s">
        <v>1893</v>
      </c>
      <c r="C482" s="307" t="s">
        <v>1893</v>
      </c>
      <c r="D482" s="307" t="s">
        <v>1893</v>
      </c>
      <c r="E482" s="307" t="s">
        <v>1893</v>
      </c>
      <c r="F482" s="307" t="s">
        <v>1893</v>
      </c>
      <c r="G482" s="307" t="s">
        <v>1893</v>
      </c>
      <c r="H482" s="307" t="s">
        <v>1893</v>
      </c>
      <c r="I482" s="307" t="s">
        <v>1893</v>
      </c>
      <c r="J482" s="307" t="s">
        <v>1893</v>
      </c>
      <c r="K482" s="307" t="s">
        <v>1893</v>
      </c>
      <c r="L482" s="307" t="s">
        <v>1893</v>
      </c>
      <c r="M482" s="307" t="s">
        <v>1893</v>
      </c>
      <c r="N482" s="307" t="s">
        <v>1893</v>
      </c>
      <c r="O482" s="307" t="s">
        <v>1893</v>
      </c>
      <c r="P482" s="307" t="s">
        <v>1893</v>
      </c>
      <c r="Q482" s="307" t="s">
        <v>1893</v>
      </c>
      <c r="R482" s="307" t="s">
        <v>1893</v>
      </c>
      <c r="S482" s="307" t="s">
        <v>1893</v>
      </c>
      <c r="T482" s="307" t="s">
        <v>1893</v>
      </c>
      <c r="U482" s="307" t="s">
        <v>1893</v>
      </c>
      <c r="V482" s="289" t="s">
        <v>1897</v>
      </c>
      <c r="W482" s="307" t="s">
        <v>1893</v>
      </c>
      <c r="X482" s="307" t="s">
        <v>1893</v>
      </c>
      <c r="Y482" s="307" t="s">
        <v>1893</v>
      </c>
      <c r="Z482" s="307" t="s">
        <v>1893</v>
      </c>
      <c r="AA482" s="307" t="s">
        <v>1893</v>
      </c>
      <c r="AB482" s="307" t="s">
        <v>1893</v>
      </c>
      <c r="AC482" s="307" t="s">
        <v>1893</v>
      </c>
      <c r="AD482" s="307" t="s">
        <v>1893</v>
      </c>
      <c r="AE482" s="307" t="s">
        <v>1893</v>
      </c>
      <c r="AF482" s="307" t="s">
        <v>1893</v>
      </c>
      <c r="AG482" s="289" t="s">
        <v>1897</v>
      </c>
      <c r="AH482" s="307" t="s">
        <v>1893</v>
      </c>
      <c r="AI482" s="307" t="s">
        <v>1893</v>
      </c>
      <c r="AJ482" s="307" t="s">
        <v>1893</v>
      </c>
    </row>
    <row r="483" spans="1:36">
      <c r="A483" s="317" t="s">
        <v>2064</v>
      </c>
      <c r="B483" s="307">
        <v>13.68474187732811</v>
      </c>
      <c r="C483" s="307">
        <v>0.90067774743551998</v>
      </c>
      <c r="D483" s="307">
        <v>1.9808273483516601</v>
      </c>
      <c r="E483" s="307" t="s">
        <v>2133</v>
      </c>
      <c r="F483" s="307" t="s">
        <v>2133</v>
      </c>
      <c r="G483" s="307" t="s">
        <v>2001</v>
      </c>
      <c r="H483" s="307">
        <v>9.5065939709600006E-3</v>
      </c>
      <c r="I483" s="307" t="s">
        <v>2001</v>
      </c>
      <c r="J483" s="307" t="s">
        <v>2133</v>
      </c>
      <c r="K483" s="307" t="s">
        <v>2001</v>
      </c>
      <c r="L483" s="307" t="s">
        <v>2133</v>
      </c>
      <c r="M483" s="307" t="s">
        <v>2001</v>
      </c>
      <c r="N483" s="307" t="s">
        <v>2001</v>
      </c>
      <c r="O483" s="307" t="s">
        <v>2001</v>
      </c>
      <c r="P483" s="307" t="s">
        <v>2001</v>
      </c>
      <c r="Q483" s="307" t="s">
        <v>2133</v>
      </c>
      <c r="R483" s="307" t="s">
        <v>2001</v>
      </c>
      <c r="S483" s="307" t="s">
        <v>2133</v>
      </c>
      <c r="T483" s="307" t="s">
        <v>2133</v>
      </c>
      <c r="U483" s="307">
        <v>1.6984600970478201</v>
      </c>
      <c r="V483" s="289" t="s">
        <v>1897</v>
      </c>
      <c r="W483" s="307">
        <v>146.62879409508059</v>
      </c>
      <c r="X483" s="307">
        <v>161.75522535790259</v>
      </c>
      <c r="Y483" s="307">
        <v>9.0276703162196608</v>
      </c>
      <c r="Z483" s="307" t="s">
        <v>2001</v>
      </c>
      <c r="AA483" s="307">
        <v>11.47912170919709</v>
      </c>
      <c r="AB483" s="307" t="s">
        <v>2001</v>
      </c>
      <c r="AC483" s="307" t="s">
        <v>2133</v>
      </c>
      <c r="AD483" s="307" t="s">
        <v>2001</v>
      </c>
      <c r="AE483" s="307" t="s">
        <v>2001</v>
      </c>
      <c r="AF483" s="307">
        <v>3.5894286775586801</v>
      </c>
      <c r="AG483" s="289" t="s">
        <v>1897</v>
      </c>
      <c r="AH483" s="307" t="s">
        <v>2001</v>
      </c>
      <c r="AI483" s="307">
        <v>31.103247907929191</v>
      </c>
      <c r="AJ483" s="307">
        <v>28.530150025703989</v>
      </c>
    </row>
    <row r="484" spans="1:36">
      <c r="A484" s="315" t="s">
        <v>2065</v>
      </c>
      <c r="B484" s="307">
        <v>13.671467518190029</v>
      </c>
      <c r="C484" s="307">
        <v>0.90067774743551998</v>
      </c>
      <c r="D484" s="307">
        <v>1.9808273483516601</v>
      </c>
      <c r="E484" s="307" t="s">
        <v>1900</v>
      </c>
      <c r="F484" s="307" t="s">
        <v>1900</v>
      </c>
      <c r="G484" s="307" t="s">
        <v>1900</v>
      </c>
      <c r="H484" s="307">
        <v>9.5065939709600006E-3</v>
      </c>
      <c r="I484" s="307" t="s">
        <v>1900</v>
      </c>
      <c r="J484" s="307" t="s">
        <v>1900</v>
      </c>
      <c r="K484" s="307" t="s">
        <v>1900</v>
      </c>
      <c r="L484" s="307" t="s">
        <v>1900</v>
      </c>
      <c r="M484" s="307" t="s">
        <v>1900</v>
      </c>
      <c r="N484" s="307" t="s">
        <v>1900</v>
      </c>
      <c r="O484" s="307" t="s">
        <v>1900</v>
      </c>
      <c r="P484" s="307" t="s">
        <v>1900</v>
      </c>
      <c r="Q484" s="307" t="s">
        <v>1900</v>
      </c>
      <c r="R484" s="307" t="s">
        <v>1900</v>
      </c>
      <c r="S484" s="307" t="s">
        <v>1900</v>
      </c>
      <c r="T484" s="307" t="s">
        <v>1900</v>
      </c>
      <c r="U484" s="307" t="s">
        <v>1913</v>
      </c>
      <c r="V484" s="289" t="s">
        <v>1897</v>
      </c>
      <c r="W484" s="307">
        <v>146.16040121254008</v>
      </c>
      <c r="X484" s="307">
        <v>161.67811829648733</v>
      </c>
      <c r="Y484" s="307">
        <v>8.9719417447910903</v>
      </c>
      <c r="Z484" s="307" t="s">
        <v>1900</v>
      </c>
      <c r="AA484" s="307">
        <v>11.42114438969833</v>
      </c>
      <c r="AB484" s="307" t="s">
        <v>1900</v>
      </c>
      <c r="AC484" s="307" t="s">
        <v>1900</v>
      </c>
      <c r="AD484" s="307" t="s">
        <v>1900</v>
      </c>
      <c r="AE484" s="307" t="s">
        <v>1900</v>
      </c>
      <c r="AF484" s="307">
        <v>1.1055156889200001E-3</v>
      </c>
      <c r="AG484" s="289" t="s">
        <v>1897</v>
      </c>
      <c r="AH484" s="307" t="s">
        <v>1913</v>
      </c>
      <c r="AI484" s="307">
        <v>30.668042743204541</v>
      </c>
      <c r="AJ484" s="307">
        <v>28.530150025703989</v>
      </c>
    </row>
    <row r="485" spans="1:36">
      <c r="A485" s="315" t="s">
        <v>2066</v>
      </c>
      <c r="B485" s="307" t="s">
        <v>1913</v>
      </c>
      <c r="C485" s="307" t="s">
        <v>1913</v>
      </c>
      <c r="D485" s="307" t="s">
        <v>1913</v>
      </c>
      <c r="E485" s="307" t="s">
        <v>1913</v>
      </c>
      <c r="F485" s="307" t="s">
        <v>1913</v>
      </c>
      <c r="G485" s="307" t="s">
        <v>1913</v>
      </c>
      <c r="H485" s="307" t="s">
        <v>1913</v>
      </c>
      <c r="I485" s="307" t="s">
        <v>1913</v>
      </c>
      <c r="J485" s="307" t="s">
        <v>1913</v>
      </c>
      <c r="K485" s="307" t="s">
        <v>1913</v>
      </c>
      <c r="L485" s="307" t="s">
        <v>1913</v>
      </c>
      <c r="M485" s="307" t="s">
        <v>1913</v>
      </c>
      <c r="N485" s="307" t="s">
        <v>1913</v>
      </c>
      <c r="O485" s="307" t="s">
        <v>1913</v>
      </c>
      <c r="P485" s="307" t="s">
        <v>1913</v>
      </c>
      <c r="Q485" s="307" t="s">
        <v>1913</v>
      </c>
      <c r="R485" s="307" t="s">
        <v>1913</v>
      </c>
      <c r="S485" s="307" t="s">
        <v>1913</v>
      </c>
      <c r="T485" s="307" t="s">
        <v>1913</v>
      </c>
      <c r="U485" s="307" t="s">
        <v>1913</v>
      </c>
      <c r="V485" s="289" t="s">
        <v>1897</v>
      </c>
      <c r="W485" s="307" t="s">
        <v>1913</v>
      </c>
      <c r="X485" s="307" t="s">
        <v>1913</v>
      </c>
      <c r="Y485" s="307" t="s">
        <v>1913</v>
      </c>
      <c r="Z485" s="307" t="s">
        <v>1913</v>
      </c>
      <c r="AA485" s="307" t="s">
        <v>1913</v>
      </c>
      <c r="AB485" s="307" t="s">
        <v>1913</v>
      </c>
      <c r="AC485" s="307" t="s">
        <v>1913</v>
      </c>
      <c r="AD485" s="307" t="s">
        <v>1913</v>
      </c>
      <c r="AE485" s="307" t="s">
        <v>1913</v>
      </c>
      <c r="AF485" s="307" t="s">
        <v>1913</v>
      </c>
      <c r="AG485" s="289" t="s">
        <v>1897</v>
      </c>
      <c r="AH485" s="307" t="s">
        <v>1913</v>
      </c>
      <c r="AI485" s="307" t="s">
        <v>1913</v>
      </c>
      <c r="AJ485" s="307" t="s">
        <v>1913</v>
      </c>
    </row>
    <row r="486" spans="1:36">
      <c r="A486" s="315" t="s">
        <v>2067</v>
      </c>
      <c r="B486" s="307">
        <v>6.9672162809399996E-3</v>
      </c>
      <c r="C486" s="307" t="s">
        <v>1913</v>
      </c>
      <c r="D486" s="307" t="s">
        <v>1913</v>
      </c>
      <c r="E486" s="307" t="s">
        <v>1913</v>
      </c>
      <c r="F486" s="307" t="s">
        <v>1913</v>
      </c>
      <c r="G486" s="307" t="s">
        <v>1913</v>
      </c>
      <c r="H486" s="307" t="s">
        <v>1913</v>
      </c>
      <c r="I486" s="307" t="s">
        <v>1913</v>
      </c>
      <c r="J486" s="307" t="s">
        <v>1913</v>
      </c>
      <c r="K486" s="307" t="s">
        <v>1913</v>
      </c>
      <c r="L486" s="307" t="s">
        <v>1913</v>
      </c>
      <c r="M486" s="307" t="s">
        <v>1913</v>
      </c>
      <c r="N486" s="307" t="s">
        <v>1913</v>
      </c>
      <c r="O486" s="307" t="s">
        <v>1913</v>
      </c>
      <c r="P486" s="307" t="s">
        <v>1913</v>
      </c>
      <c r="Q486" s="307" t="s">
        <v>1913</v>
      </c>
      <c r="R486" s="307" t="s">
        <v>1913</v>
      </c>
      <c r="S486" s="307" t="s">
        <v>1913</v>
      </c>
      <c r="T486" s="307" t="s">
        <v>1913</v>
      </c>
      <c r="U486" s="307" t="s">
        <v>1913</v>
      </c>
      <c r="V486" s="289" t="s">
        <v>1897</v>
      </c>
      <c r="W486" s="307">
        <v>0.41169288254051001</v>
      </c>
      <c r="X486" s="307">
        <v>5.0035632843830002E-2</v>
      </c>
      <c r="Y486" s="307" t="s">
        <v>1913</v>
      </c>
      <c r="Z486" s="307" t="s">
        <v>1913</v>
      </c>
      <c r="AA486" s="307">
        <v>3.9874807019000001E-4</v>
      </c>
      <c r="AB486" s="307" t="s">
        <v>1913</v>
      </c>
      <c r="AC486" s="307" t="s">
        <v>1913</v>
      </c>
      <c r="AD486" s="307" t="s">
        <v>1913</v>
      </c>
      <c r="AE486" s="307" t="s">
        <v>1913</v>
      </c>
      <c r="AF486" s="307" t="s">
        <v>1913</v>
      </c>
      <c r="AG486" s="289" t="s">
        <v>1897</v>
      </c>
      <c r="AH486" s="307" t="s">
        <v>1913</v>
      </c>
      <c r="AI486" s="307" t="s">
        <v>1900</v>
      </c>
      <c r="AJ486" s="307" t="s">
        <v>1900</v>
      </c>
    </row>
    <row r="487" spans="1:36">
      <c r="A487" s="315" t="s">
        <v>2068</v>
      </c>
      <c r="B487" s="307" t="s">
        <v>1871</v>
      </c>
      <c r="C487" s="307" t="s">
        <v>1871</v>
      </c>
      <c r="D487" s="307" t="s">
        <v>1900</v>
      </c>
      <c r="E487" s="307" t="s">
        <v>1871</v>
      </c>
      <c r="F487" s="307" t="s">
        <v>1871</v>
      </c>
      <c r="G487" s="307" t="s">
        <v>1900</v>
      </c>
      <c r="H487" s="307" t="s">
        <v>1871</v>
      </c>
      <c r="I487" s="307" t="s">
        <v>1900</v>
      </c>
      <c r="J487" s="307" t="s">
        <v>1871</v>
      </c>
      <c r="K487" s="307" t="s">
        <v>1900</v>
      </c>
      <c r="L487" s="307" t="s">
        <v>1871</v>
      </c>
      <c r="M487" s="307" t="s">
        <v>1900</v>
      </c>
      <c r="N487" s="307" t="s">
        <v>1900</v>
      </c>
      <c r="O487" s="307" t="s">
        <v>1900</v>
      </c>
      <c r="P487" s="307" t="s">
        <v>1900</v>
      </c>
      <c r="Q487" s="307" t="s">
        <v>1871</v>
      </c>
      <c r="R487" s="307" t="s">
        <v>1900</v>
      </c>
      <c r="S487" s="307" t="s">
        <v>1871</v>
      </c>
      <c r="T487" s="307" t="s">
        <v>1871</v>
      </c>
      <c r="U487" s="307">
        <v>1.6984600970478201</v>
      </c>
      <c r="V487" s="289" t="s">
        <v>1897</v>
      </c>
      <c r="W487" s="307" t="s">
        <v>1871</v>
      </c>
      <c r="X487" s="307" t="s">
        <v>1871</v>
      </c>
      <c r="Y487" s="307" t="s">
        <v>1900</v>
      </c>
      <c r="Z487" s="307" t="s">
        <v>1900</v>
      </c>
      <c r="AA487" s="307" t="s">
        <v>1900</v>
      </c>
      <c r="AB487" s="307" t="s">
        <v>1900</v>
      </c>
      <c r="AC487" s="307" t="s">
        <v>1871</v>
      </c>
      <c r="AD487" s="307" t="s">
        <v>1900</v>
      </c>
      <c r="AE487" s="307" t="s">
        <v>1900</v>
      </c>
      <c r="AF487" s="307">
        <v>3.5883231618697602</v>
      </c>
      <c r="AG487" s="289" t="s">
        <v>1897</v>
      </c>
      <c r="AH487" s="307" t="s">
        <v>1900</v>
      </c>
      <c r="AI487" s="307">
        <v>0.34476945043893997</v>
      </c>
      <c r="AJ487" s="307" t="s">
        <v>1900</v>
      </c>
    </row>
    <row r="488" spans="1:36">
      <c r="A488" s="315" t="s">
        <v>2134</v>
      </c>
      <c r="B488" s="307">
        <v>6.3071428571400004E-3</v>
      </c>
      <c r="C488" s="307" t="s">
        <v>1913</v>
      </c>
      <c r="D488" s="307" t="s">
        <v>1913</v>
      </c>
      <c r="E488" s="307" t="s">
        <v>1913</v>
      </c>
      <c r="F488" s="307" t="s">
        <v>1913</v>
      </c>
      <c r="G488" s="307" t="s">
        <v>1913</v>
      </c>
      <c r="H488" s="307" t="s">
        <v>1913</v>
      </c>
      <c r="I488" s="307" t="s">
        <v>1913</v>
      </c>
      <c r="J488" s="307" t="s">
        <v>1913</v>
      </c>
      <c r="K488" s="307" t="s">
        <v>1913</v>
      </c>
      <c r="L488" s="307" t="s">
        <v>1913</v>
      </c>
      <c r="M488" s="307" t="s">
        <v>1913</v>
      </c>
      <c r="N488" s="307" t="s">
        <v>1913</v>
      </c>
      <c r="O488" s="307" t="s">
        <v>1913</v>
      </c>
      <c r="P488" s="307" t="s">
        <v>1913</v>
      </c>
      <c r="Q488" s="307" t="s">
        <v>1913</v>
      </c>
      <c r="R488" s="307" t="s">
        <v>1913</v>
      </c>
      <c r="S488" s="307" t="s">
        <v>1913</v>
      </c>
      <c r="T488" s="307" t="s">
        <v>1913</v>
      </c>
      <c r="U488" s="307" t="s">
        <v>1913</v>
      </c>
      <c r="V488" s="289" t="s">
        <v>1897</v>
      </c>
      <c r="W488" s="307">
        <v>5.67E-2</v>
      </c>
      <c r="X488" s="307">
        <v>2.7071428571429999E-2</v>
      </c>
      <c r="Y488" s="307">
        <v>5.5728571428570003E-2</v>
      </c>
      <c r="Z488" s="307" t="s">
        <v>1913</v>
      </c>
      <c r="AA488" s="307">
        <v>5.7578571428570001E-2</v>
      </c>
      <c r="AB488" s="307" t="s">
        <v>1913</v>
      </c>
      <c r="AC488" s="307" t="s">
        <v>1913</v>
      </c>
      <c r="AD488" s="307" t="s">
        <v>1913</v>
      </c>
      <c r="AE488" s="307" t="s">
        <v>1913</v>
      </c>
      <c r="AF488" s="307" t="s">
        <v>1913</v>
      </c>
      <c r="AG488" s="289" t="s">
        <v>1897</v>
      </c>
      <c r="AH488" s="307" t="s">
        <v>1913</v>
      </c>
      <c r="AI488" s="307">
        <v>9.0435714285709998E-2</v>
      </c>
      <c r="AJ488" s="307" t="s">
        <v>1900</v>
      </c>
    </row>
    <row r="489" spans="1:36">
      <c r="A489" s="234" t="s">
        <v>2070</v>
      </c>
      <c r="B489" s="307">
        <v>0.88</v>
      </c>
      <c r="C489" s="307">
        <v>397.31929999999994</v>
      </c>
      <c r="D489" s="307" t="s">
        <v>1893</v>
      </c>
      <c r="E489" s="307" t="s">
        <v>1893</v>
      </c>
      <c r="F489" s="307">
        <v>2580.4423400000001</v>
      </c>
      <c r="G489" s="307" t="s">
        <v>1893</v>
      </c>
      <c r="H489" s="307">
        <v>56029.155100000004</v>
      </c>
      <c r="I489" s="307" t="s">
        <v>1893</v>
      </c>
      <c r="J489" s="307">
        <v>2093.1475999999998</v>
      </c>
      <c r="K489" s="307" t="s">
        <v>1893</v>
      </c>
      <c r="L489" s="307" t="s">
        <v>1893</v>
      </c>
      <c r="M489" s="307" t="s">
        <v>1893</v>
      </c>
      <c r="N489" s="307" t="s">
        <v>1893</v>
      </c>
      <c r="O489" s="307" t="s">
        <v>1893</v>
      </c>
      <c r="P489" s="307" t="s">
        <v>1893</v>
      </c>
      <c r="Q489" s="307">
        <v>117.73</v>
      </c>
      <c r="R489" s="307" t="s">
        <v>1893</v>
      </c>
      <c r="S489" s="307" t="s">
        <v>1893</v>
      </c>
      <c r="T489" s="307" t="s">
        <v>1893</v>
      </c>
      <c r="U489" s="307" t="s">
        <v>1893</v>
      </c>
      <c r="V489" s="289" t="s">
        <v>1897</v>
      </c>
      <c r="W489" s="307">
        <v>2.1192000000000002</v>
      </c>
      <c r="X489" s="307" t="s">
        <v>1893</v>
      </c>
      <c r="Y489" s="307" t="s">
        <v>1893</v>
      </c>
      <c r="Z489" s="307" t="s">
        <v>1893</v>
      </c>
      <c r="AA489" s="307" t="s">
        <v>1893</v>
      </c>
      <c r="AB489" s="307" t="s">
        <v>1893</v>
      </c>
      <c r="AC489" s="307" t="s">
        <v>1893</v>
      </c>
      <c r="AD489" s="307" t="s">
        <v>1893</v>
      </c>
      <c r="AE489" s="307" t="s">
        <v>1893</v>
      </c>
      <c r="AF489" s="307" t="s">
        <v>1893</v>
      </c>
      <c r="AG489" s="289" t="s">
        <v>1897</v>
      </c>
      <c r="AH489" s="307">
        <v>7230.4559117999988</v>
      </c>
      <c r="AI489" s="307" t="s">
        <v>1893</v>
      </c>
      <c r="AJ489" s="307" t="s">
        <v>1893</v>
      </c>
    </row>
    <row r="490" spans="1:36">
      <c r="A490" s="315" t="s">
        <v>2071</v>
      </c>
      <c r="B490" s="307" t="s">
        <v>1893</v>
      </c>
      <c r="C490" s="307">
        <v>397.31929999999994</v>
      </c>
      <c r="D490" s="307" t="s">
        <v>1893</v>
      </c>
      <c r="E490" s="307" t="s">
        <v>1893</v>
      </c>
      <c r="F490" s="307">
        <v>2549.6623400000003</v>
      </c>
      <c r="G490" s="307" t="s">
        <v>1893</v>
      </c>
      <c r="H490" s="307">
        <v>49042.255100000002</v>
      </c>
      <c r="I490" s="307" t="s">
        <v>1893</v>
      </c>
      <c r="J490" s="307">
        <v>2093.1475999999998</v>
      </c>
      <c r="K490" s="307" t="s">
        <v>1893</v>
      </c>
      <c r="L490" s="307" t="s">
        <v>1893</v>
      </c>
      <c r="M490" s="307" t="s">
        <v>1893</v>
      </c>
      <c r="N490" s="307" t="s">
        <v>1893</v>
      </c>
      <c r="O490" s="307" t="s">
        <v>1893</v>
      </c>
      <c r="P490" s="307" t="s">
        <v>1893</v>
      </c>
      <c r="Q490" s="307">
        <v>99.33</v>
      </c>
      <c r="R490" s="307" t="s">
        <v>1893</v>
      </c>
      <c r="S490" s="307" t="s">
        <v>1893</v>
      </c>
      <c r="T490" s="307" t="s">
        <v>1893</v>
      </c>
      <c r="U490" s="307" t="s">
        <v>1893</v>
      </c>
      <c r="V490" s="289" t="s">
        <v>1897</v>
      </c>
      <c r="W490" s="307" t="s">
        <v>1893</v>
      </c>
      <c r="X490" s="307" t="s">
        <v>1893</v>
      </c>
      <c r="Y490" s="307" t="s">
        <v>1893</v>
      </c>
      <c r="Z490" s="307" t="s">
        <v>1893</v>
      </c>
      <c r="AA490" s="307" t="s">
        <v>1893</v>
      </c>
      <c r="AB490" s="307" t="s">
        <v>1893</v>
      </c>
      <c r="AC490" s="307" t="s">
        <v>1893</v>
      </c>
      <c r="AD490" s="307" t="s">
        <v>1893</v>
      </c>
      <c r="AE490" s="307" t="s">
        <v>1893</v>
      </c>
      <c r="AF490" s="307" t="s">
        <v>1893</v>
      </c>
      <c r="AG490" s="289" t="s">
        <v>1897</v>
      </c>
      <c r="AH490" s="307" t="s">
        <v>1948</v>
      </c>
      <c r="AI490" s="307" t="s">
        <v>1893</v>
      </c>
      <c r="AJ490" s="307" t="s">
        <v>1893</v>
      </c>
    </row>
    <row r="491" spans="1:36">
      <c r="A491" s="315" t="s">
        <v>2072</v>
      </c>
      <c r="B491" s="307" t="s">
        <v>1893</v>
      </c>
      <c r="C491" s="307" t="s">
        <v>1893</v>
      </c>
      <c r="D491" s="307" t="s">
        <v>1893</v>
      </c>
      <c r="E491" s="307" t="s">
        <v>1893</v>
      </c>
      <c r="F491" s="307" t="s">
        <v>1893</v>
      </c>
      <c r="G491" s="307" t="s">
        <v>1893</v>
      </c>
      <c r="H491" s="307">
        <v>1019.4</v>
      </c>
      <c r="I491" s="307" t="s">
        <v>1893</v>
      </c>
      <c r="J491" s="307" t="s">
        <v>1893</v>
      </c>
      <c r="K491" s="307" t="s">
        <v>1893</v>
      </c>
      <c r="L491" s="307" t="s">
        <v>1893</v>
      </c>
      <c r="M491" s="307" t="s">
        <v>1893</v>
      </c>
      <c r="N491" s="307" t="s">
        <v>1893</v>
      </c>
      <c r="O491" s="307" t="s">
        <v>1893</v>
      </c>
      <c r="P491" s="307" t="s">
        <v>1893</v>
      </c>
      <c r="Q491" s="307" t="s">
        <v>1893</v>
      </c>
      <c r="R491" s="307" t="s">
        <v>1893</v>
      </c>
      <c r="S491" s="307" t="s">
        <v>1893</v>
      </c>
      <c r="T491" s="307" t="s">
        <v>1893</v>
      </c>
      <c r="U491" s="307" t="s">
        <v>1893</v>
      </c>
      <c r="V491" s="289" t="s">
        <v>1897</v>
      </c>
      <c r="W491" s="307" t="s">
        <v>1893</v>
      </c>
      <c r="X491" s="307" t="s">
        <v>1893</v>
      </c>
      <c r="Y491" s="307" t="s">
        <v>1893</v>
      </c>
      <c r="Z491" s="307" t="s">
        <v>1893</v>
      </c>
      <c r="AA491" s="307" t="s">
        <v>1893</v>
      </c>
      <c r="AB491" s="307" t="s">
        <v>1893</v>
      </c>
      <c r="AC491" s="307" t="s">
        <v>1893</v>
      </c>
      <c r="AD491" s="307" t="s">
        <v>1893</v>
      </c>
      <c r="AE491" s="307" t="s">
        <v>1893</v>
      </c>
      <c r="AF491" s="307" t="s">
        <v>1893</v>
      </c>
      <c r="AG491" s="289" t="s">
        <v>1897</v>
      </c>
      <c r="AH491" s="307" t="s">
        <v>1871</v>
      </c>
      <c r="AI491" s="307" t="s">
        <v>1893</v>
      </c>
      <c r="AJ491" s="307" t="s">
        <v>1893</v>
      </c>
    </row>
    <row r="492" spans="1:36">
      <c r="A492" s="315" t="s">
        <v>2073</v>
      </c>
      <c r="B492" s="307">
        <v>0.88</v>
      </c>
      <c r="C492" s="307" t="s">
        <v>1893</v>
      </c>
      <c r="D492" s="307" t="s">
        <v>1893</v>
      </c>
      <c r="E492" s="307" t="s">
        <v>1893</v>
      </c>
      <c r="F492" s="307">
        <v>30.78</v>
      </c>
      <c r="G492" s="307" t="s">
        <v>1893</v>
      </c>
      <c r="H492" s="307" t="s">
        <v>1893</v>
      </c>
      <c r="I492" s="307" t="s">
        <v>1893</v>
      </c>
      <c r="J492" s="307" t="s">
        <v>1893</v>
      </c>
      <c r="K492" s="307" t="s">
        <v>1893</v>
      </c>
      <c r="L492" s="307" t="s">
        <v>1893</v>
      </c>
      <c r="M492" s="307" t="s">
        <v>1893</v>
      </c>
      <c r="N492" s="307" t="s">
        <v>1893</v>
      </c>
      <c r="O492" s="307" t="s">
        <v>1893</v>
      </c>
      <c r="P492" s="307" t="s">
        <v>1893</v>
      </c>
      <c r="Q492" s="307">
        <v>18.399999999999999</v>
      </c>
      <c r="R492" s="307" t="s">
        <v>1893</v>
      </c>
      <c r="S492" s="307" t="s">
        <v>1893</v>
      </c>
      <c r="T492" s="307" t="s">
        <v>1893</v>
      </c>
      <c r="U492" s="307" t="s">
        <v>1893</v>
      </c>
      <c r="V492" s="289" t="s">
        <v>1897</v>
      </c>
      <c r="W492" s="307">
        <v>2.1192000000000002</v>
      </c>
      <c r="X492" s="307" t="s">
        <v>1893</v>
      </c>
      <c r="Y492" s="307" t="s">
        <v>1893</v>
      </c>
      <c r="Z492" s="307" t="s">
        <v>1893</v>
      </c>
      <c r="AA492" s="307" t="s">
        <v>1893</v>
      </c>
      <c r="AB492" s="307" t="s">
        <v>1893</v>
      </c>
      <c r="AC492" s="307" t="s">
        <v>1893</v>
      </c>
      <c r="AD492" s="307" t="s">
        <v>1893</v>
      </c>
      <c r="AE492" s="307" t="s">
        <v>1893</v>
      </c>
      <c r="AF492" s="307" t="s">
        <v>1893</v>
      </c>
      <c r="AG492" s="289" t="s">
        <v>1897</v>
      </c>
      <c r="AH492" s="307" t="s">
        <v>1871</v>
      </c>
      <c r="AI492" s="307" t="s">
        <v>1893</v>
      </c>
      <c r="AJ492" s="307" t="s">
        <v>1893</v>
      </c>
    </row>
    <row r="493" spans="1:36">
      <c r="A493" s="315" t="s">
        <v>2074</v>
      </c>
      <c r="B493" s="307" t="s">
        <v>1893</v>
      </c>
      <c r="C493" s="307" t="s">
        <v>1893</v>
      </c>
      <c r="D493" s="307" t="s">
        <v>1893</v>
      </c>
      <c r="E493" s="307" t="s">
        <v>1893</v>
      </c>
      <c r="F493" s="307" t="s">
        <v>1893</v>
      </c>
      <c r="G493" s="307" t="s">
        <v>1893</v>
      </c>
      <c r="H493" s="307">
        <v>5967.5</v>
      </c>
      <c r="I493" s="307" t="s">
        <v>1893</v>
      </c>
      <c r="J493" s="307" t="s">
        <v>1893</v>
      </c>
      <c r="K493" s="307" t="s">
        <v>1893</v>
      </c>
      <c r="L493" s="307" t="s">
        <v>1893</v>
      </c>
      <c r="M493" s="307" t="s">
        <v>1893</v>
      </c>
      <c r="N493" s="307" t="s">
        <v>1893</v>
      </c>
      <c r="O493" s="307" t="s">
        <v>1893</v>
      </c>
      <c r="P493" s="307" t="s">
        <v>1893</v>
      </c>
      <c r="Q493" s="307" t="s">
        <v>1893</v>
      </c>
      <c r="R493" s="307" t="s">
        <v>1893</v>
      </c>
      <c r="S493" s="307" t="s">
        <v>1893</v>
      </c>
      <c r="T493" s="307" t="s">
        <v>1893</v>
      </c>
      <c r="U493" s="307" t="s">
        <v>1893</v>
      </c>
      <c r="V493" s="289" t="s">
        <v>1897</v>
      </c>
      <c r="W493" s="307" t="s">
        <v>1893</v>
      </c>
      <c r="X493" s="307" t="s">
        <v>1893</v>
      </c>
      <c r="Y493" s="307" t="s">
        <v>1893</v>
      </c>
      <c r="Z493" s="307" t="s">
        <v>1893</v>
      </c>
      <c r="AA493" s="307" t="s">
        <v>1893</v>
      </c>
      <c r="AB493" s="307" t="s">
        <v>1893</v>
      </c>
      <c r="AC493" s="307" t="s">
        <v>1893</v>
      </c>
      <c r="AD493" s="307" t="s">
        <v>1893</v>
      </c>
      <c r="AE493" s="307" t="s">
        <v>1893</v>
      </c>
      <c r="AF493" s="307" t="s">
        <v>1893</v>
      </c>
      <c r="AG493" s="289" t="s">
        <v>1897</v>
      </c>
      <c r="AH493" s="307" t="s">
        <v>1958</v>
      </c>
      <c r="AI493" s="307" t="s">
        <v>1893</v>
      </c>
      <c r="AJ493" s="307" t="s">
        <v>1893</v>
      </c>
    </row>
    <row r="494" spans="1:36">
      <c r="A494" s="315" t="s">
        <v>2075</v>
      </c>
      <c r="B494" s="307" t="s">
        <v>1893</v>
      </c>
      <c r="C494" s="307" t="s">
        <v>1893</v>
      </c>
      <c r="D494" s="307" t="s">
        <v>1893</v>
      </c>
      <c r="E494" s="307" t="s">
        <v>1893</v>
      </c>
      <c r="F494" s="307" t="s">
        <v>1893</v>
      </c>
      <c r="G494" s="307" t="s">
        <v>1893</v>
      </c>
      <c r="H494" s="307" t="s">
        <v>1893</v>
      </c>
      <c r="I494" s="307" t="s">
        <v>1893</v>
      </c>
      <c r="J494" s="307" t="s">
        <v>1893</v>
      </c>
      <c r="K494" s="307" t="s">
        <v>1893</v>
      </c>
      <c r="L494" s="307" t="s">
        <v>1893</v>
      </c>
      <c r="M494" s="307" t="s">
        <v>1893</v>
      </c>
      <c r="N494" s="307" t="s">
        <v>1893</v>
      </c>
      <c r="O494" s="307" t="s">
        <v>1893</v>
      </c>
      <c r="P494" s="307" t="s">
        <v>1893</v>
      </c>
      <c r="Q494" s="307" t="s">
        <v>1893</v>
      </c>
      <c r="R494" s="307" t="s">
        <v>1893</v>
      </c>
      <c r="S494" s="307" t="s">
        <v>1893</v>
      </c>
      <c r="T494" s="307" t="s">
        <v>1893</v>
      </c>
      <c r="U494" s="307" t="s">
        <v>1893</v>
      </c>
      <c r="V494" s="289" t="s">
        <v>1897</v>
      </c>
      <c r="W494" s="307" t="s">
        <v>1893</v>
      </c>
      <c r="X494" s="307" t="s">
        <v>1893</v>
      </c>
      <c r="Y494" s="307" t="s">
        <v>1893</v>
      </c>
      <c r="Z494" s="307" t="s">
        <v>1893</v>
      </c>
      <c r="AA494" s="307" t="s">
        <v>1893</v>
      </c>
      <c r="AB494" s="307" t="s">
        <v>1893</v>
      </c>
      <c r="AC494" s="307" t="s">
        <v>1893</v>
      </c>
      <c r="AD494" s="307" t="s">
        <v>1893</v>
      </c>
      <c r="AE494" s="307" t="s">
        <v>1893</v>
      </c>
      <c r="AF494" s="307" t="s">
        <v>1893</v>
      </c>
      <c r="AG494" s="289" t="s">
        <v>1897</v>
      </c>
      <c r="AH494" s="307" t="s">
        <v>1871</v>
      </c>
      <c r="AI494" s="307" t="s">
        <v>1893</v>
      </c>
      <c r="AJ494" s="307" t="s">
        <v>1893</v>
      </c>
    </row>
    <row r="495" spans="1:36">
      <c r="A495" s="401" t="s">
        <v>2076</v>
      </c>
      <c r="B495" s="307" t="s">
        <v>1893</v>
      </c>
      <c r="C495" s="307" t="s">
        <v>1893</v>
      </c>
      <c r="D495" s="307" t="s">
        <v>1893</v>
      </c>
      <c r="E495" s="307" t="s">
        <v>1893</v>
      </c>
      <c r="F495" s="307" t="s">
        <v>1893</v>
      </c>
      <c r="G495" s="307" t="s">
        <v>1893</v>
      </c>
      <c r="H495" s="307" t="s">
        <v>1893</v>
      </c>
      <c r="I495" s="307" t="s">
        <v>1893</v>
      </c>
      <c r="J495" s="307" t="s">
        <v>1893</v>
      </c>
      <c r="K495" s="307" t="s">
        <v>1893</v>
      </c>
      <c r="L495" s="307" t="s">
        <v>1893</v>
      </c>
      <c r="M495" s="307" t="s">
        <v>1893</v>
      </c>
      <c r="N495" s="307" t="s">
        <v>1893</v>
      </c>
      <c r="O495" s="307" t="s">
        <v>1893</v>
      </c>
      <c r="P495" s="307" t="s">
        <v>1893</v>
      </c>
      <c r="Q495" s="307" t="s">
        <v>1893</v>
      </c>
      <c r="R495" s="307" t="s">
        <v>1893</v>
      </c>
      <c r="S495" s="307" t="s">
        <v>1893</v>
      </c>
      <c r="T495" s="307" t="s">
        <v>1893</v>
      </c>
      <c r="U495" s="307" t="s">
        <v>1893</v>
      </c>
      <c r="V495" s="289" t="s">
        <v>1897</v>
      </c>
      <c r="W495" s="307" t="s">
        <v>1893</v>
      </c>
      <c r="X495" s="307" t="s">
        <v>1893</v>
      </c>
      <c r="Y495" s="307" t="s">
        <v>1893</v>
      </c>
      <c r="Z495" s="307" t="s">
        <v>1893</v>
      </c>
      <c r="AA495" s="307" t="s">
        <v>1893</v>
      </c>
      <c r="AB495" s="307" t="s">
        <v>1893</v>
      </c>
      <c r="AC495" s="307" t="s">
        <v>1893</v>
      </c>
      <c r="AD495" s="307" t="s">
        <v>1893</v>
      </c>
      <c r="AE495" s="307" t="s">
        <v>1893</v>
      </c>
      <c r="AF495" s="307" t="s">
        <v>1893</v>
      </c>
      <c r="AG495" s="289" t="s">
        <v>1897</v>
      </c>
      <c r="AH495" s="307">
        <v>7230.4559117999988</v>
      </c>
      <c r="AI495" s="307" t="s">
        <v>1893</v>
      </c>
      <c r="AJ495" s="307" t="s">
        <v>1893</v>
      </c>
    </row>
    <row r="496" spans="1:36">
      <c r="A496" s="311" t="s">
        <v>2077</v>
      </c>
      <c r="B496" s="307" t="s">
        <v>1893</v>
      </c>
      <c r="C496" s="307" t="s">
        <v>1893</v>
      </c>
      <c r="D496" s="307" t="s">
        <v>1893</v>
      </c>
      <c r="E496" s="307" t="s">
        <v>1893</v>
      </c>
      <c r="F496" s="307" t="s">
        <v>1893</v>
      </c>
      <c r="G496" s="307" t="s">
        <v>1893</v>
      </c>
      <c r="H496" s="307" t="s">
        <v>1893</v>
      </c>
      <c r="I496" s="307" t="s">
        <v>1893</v>
      </c>
      <c r="J496" s="307" t="s">
        <v>1893</v>
      </c>
      <c r="K496" s="307" t="s">
        <v>1893</v>
      </c>
      <c r="L496" s="307" t="s">
        <v>1893</v>
      </c>
      <c r="M496" s="307" t="s">
        <v>1893</v>
      </c>
      <c r="N496" s="307" t="s">
        <v>1893</v>
      </c>
      <c r="O496" s="307" t="s">
        <v>1893</v>
      </c>
      <c r="P496" s="307" t="s">
        <v>1893</v>
      </c>
      <c r="Q496" s="307" t="s">
        <v>1893</v>
      </c>
      <c r="R496" s="307" t="s">
        <v>1893</v>
      </c>
      <c r="S496" s="307" t="s">
        <v>1893</v>
      </c>
      <c r="T496" s="307" t="s">
        <v>1893</v>
      </c>
      <c r="U496" s="307" t="s">
        <v>1893</v>
      </c>
      <c r="V496" s="289" t="s">
        <v>1897</v>
      </c>
      <c r="W496" s="307">
        <v>0.31825058820208002</v>
      </c>
      <c r="X496" s="307" t="s">
        <v>1893</v>
      </c>
      <c r="Y496" s="307" t="s">
        <v>1893</v>
      </c>
      <c r="Z496" s="307" t="s">
        <v>1893</v>
      </c>
      <c r="AA496" s="307" t="s">
        <v>1893</v>
      </c>
      <c r="AB496" s="307" t="s">
        <v>1893</v>
      </c>
      <c r="AC496" s="307" t="s">
        <v>1893</v>
      </c>
      <c r="AD496" s="307" t="s">
        <v>1893</v>
      </c>
      <c r="AE496" s="307" t="s">
        <v>1893</v>
      </c>
      <c r="AF496" s="307" t="s">
        <v>1893</v>
      </c>
      <c r="AG496" s="289" t="s">
        <v>1897</v>
      </c>
      <c r="AH496" s="307" t="s">
        <v>1893</v>
      </c>
      <c r="AI496" s="307">
        <v>366.18901378629999</v>
      </c>
      <c r="AJ496" s="307" t="s">
        <v>1893</v>
      </c>
    </row>
    <row r="497" spans="1:36">
      <c r="A497" s="315" t="s">
        <v>2078</v>
      </c>
      <c r="B497" s="307" t="s">
        <v>1893</v>
      </c>
      <c r="C497" s="307" t="s">
        <v>1893</v>
      </c>
      <c r="D497" s="307" t="s">
        <v>1893</v>
      </c>
      <c r="E497" s="307" t="s">
        <v>1893</v>
      </c>
      <c r="F497" s="307" t="s">
        <v>1893</v>
      </c>
      <c r="G497" s="307" t="s">
        <v>1893</v>
      </c>
      <c r="H497" s="307" t="s">
        <v>1893</v>
      </c>
      <c r="I497" s="307" t="s">
        <v>1893</v>
      </c>
      <c r="J497" s="307" t="s">
        <v>1893</v>
      </c>
      <c r="K497" s="307" t="s">
        <v>1893</v>
      </c>
      <c r="L497" s="307" t="s">
        <v>1893</v>
      </c>
      <c r="M497" s="307" t="s">
        <v>1893</v>
      </c>
      <c r="N497" s="307" t="s">
        <v>1893</v>
      </c>
      <c r="O497" s="307" t="s">
        <v>1893</v>
      </c>
      <c r="P497" s="307" t="s">
        <v>1893</v>
      </c>
      <c r="Q497" s="307" t="s">
        <v>1893</v>
      </c>
      <c r="R497" s="307" t="s">
        <v>1893</v>
      </c>
      <c r="S497" s="307" t="s">
        <v>1893</v>
      </c>
      <c r="T497" s="307" t="s">
        <v>1893</v>
      </c>
      <c r="U497" s="307" t="s">
        <v>1893</v>
      </c>
      <c r="V497" s="289" t="s">
        <v>1897</v>
      </c>
      <c r="W497" s="307">
        <v>0.31825058820208002</v>
      </c>
      <c r="X497" s="307" t="s">
        <v>1893</v>
      </c>
      <c r="Y497" s="307" t="s">
        <v>1893</v>
      </c>
      <c r="Z497" s="307" t="s">
        <v>1893</v>
      </c>
      <c r="AA497" s="307" t="s">
        <v>1893</v>
      </c>
      <c r="AB497" s="307" t="s">
        <v>1893</v>
      </c>
      <c r="AC497" s="307" t="s">
        <v>1893</v>
      </c>
      <c r="AD497" s="307" t="s">
        <v>1893</v>
      </c>
      <c r="AE497" s="307" t="s">
        <v>1893</v>
      </c>
      <c r="AF497" s="307" t="s">
        <v>1893</v>
      </c>
      <c r="AG497" s="289" t="s">
        <v>1897</v>
      </c>
      <c r="AH497" s="307" t="s">
        <v>1893</v>
      </c>
      <c r="AI497" s="307">
        <v>366.18901378630005</v>
      </c>
      <c r="AJ497" s="307" t="s">
        <v>1893</v>
      </c>
    </row>
    <row r="498" spans="1:36">
      <c r="A498" s="315" t="s">
        <v>2135</v>
      </c>
      <c r="B498" s="289" t="s">
        <v>1897</v>
      </c>
      <c r="C498" s="289" t="s">
        <v>1897</v>
      </c>
      <c r="D498" s="289" t="s">
        <v>1897</v>
      </c>
      <c r="E498" s="289" t="s">
        <v>1897</v>
      </c>
      <c r="F498" s="289" t="s">
        <v>1897</v>
      </c>
      <c r="G498" s="289" t="s">
        <v>1897</v>
      </c>
      <c r="H498" s="289" t="s">
        <v>1897</v>
      </c>
      <c r="I498" s="289" t="s">
        <v>1897</v>
      </c>
      <c r="J498" s="289" t="s">
        <v>1897</v>
      </c>
      <c r="K498" s="289" t="s">
        <v>1897</v>
      </c>
      <c r="L498" s="289" t="s">
        <v>1897</v>
      </c>
      <c r="M498" s="289" t="s">
        <v>1897</v>
      </c>
      <c r="N498" s="289" t="s">
        <v>1897</v>
      </c>
      <c r="O498" s="289" t="s">
        <v>1897</v>
      </c>
      <c r="P498" s="289" t="s">
        <v>1897</v>
      </c>
      <c r="Q498" s="289" t="s">
        <v>1897</v>
      </c>
      <c r="R498" s="289" t="s">
        <v>1897</v>
      </c>
      <c r="S498" s="289" t="s">
        <v>1897</v>
      </c>
      <c r="T498" s="289" t="s">
        <v>1897</v>
      </c>
      <c r="U498" s="289" t="s">
        <v>1897</v>
      </c>
      <c r="V498" s="289" t="s">
        <v>1897</v>
      </c>
      <c r="W498" s="307" t="s">
        <v>1893</v>
      </c>
      <c r="X498" s="307" t="s">
        <v>1893</v>
      </c>
      <c r="Y498" s="307" t="s">
        <v>1893</v>
      </c>
      <c r="Z498" s="307" t="s">
        <v>1893</v>
      </c>
      <c r="AA498" s="307" t="s">
        <v>1893</v>
      </c>
      <c r="AB498" s="307" t="s">
        <v>1893</v>
      </c>
      <c r="AC498" s="307" t="s">
        <v>1893</v>
      </c>
      <c r="AD498" s="307" t="s">
        <v>1893</v>
      </c>
      <c r="AE498" s="307" t="s">
        <v>1893</v>
      </c>
      <c r="AF498" s="307" t="s">
        <v>1893</v>
      </c>
      <c r="AG498" s="289" t="s">
        <v>1897</v>
      </c>
      <c r="AH498" s="289" t="s">
        <v>1897</v>
      </c>
      <c r="AI498" s="307" t="s">
        <v>1913</v>
      </c>
      <c r="AJ498" s="289" t="s">
        <v>1897</v>
      </c>
    </row>
    <row r="499" spans="1:36">
      <c r="A499" s="315" t="s">
        <v>2081</v>
      </c>
      <c r="B499" s="307" t="s">
        <v>1893</v>
      </c>
      <c r="C499" s="307" t="s">
        <v>1893</v>
      </c>
      <c r="D499" s="307" t="s">
        <v>1893</v>
      </c>
      <c r="E499" s="307" t="s">
        <v>1893</v>
      </c>
      <c r="F499" s="307" t="s">
        <v>1893</v>
      </c>
      <c r="G499" s="307" t="s">
        <v>1893</v>
      </c>
      <c r="H499" s="307" t="s">
        <v>1893</v>
      </c>
      <c r="I499" s="307" t="s">
        <v>1893</v>
      </c>
      <c r="J499" s="307" t="s">
        <v>1893</v>
      </c>
      <c r="K499" s="307" t="s">
        <v>1893</v>
      </c>
      <c r="L499" s="307" t="s">
        <v>1893</v>
      </c>
      <c r="M499" s="307" t="s">
        <v>1893</v>
      </c>
      <c r="N499" s="307" t="s">
        <v>1893</v>
      </c>
      <c r="O499" s="307" t="s">
        <v>1893</v>
      </c>
      <c r="P499" s="307" t="s">
        <v>1893</v>
      </c>
      <c r="Q499" s="307" t="s">
        <v>1893</v>
      </c>
      <c r="R499" s="307" t="s">
        <v>1893</v>
      </c>
      <c r="S499" s="307" t="s">
        <v>1893</v>
      </c>
      <c r="T499" s="307" t="s">
        <v>1893</v>
      </c>
      <c r="U499" s="307" t="s">
        <v>1893</v>
      </c>
      <c r="V499" s="289" t="s">
        <v>1897</v>
      </c>
      <c r="W499" s="307" t="s">
        <v>1893</v>
      </c>
      <c r="X499" s="307" t="s">
        <v>1893</v>
      </c>
      <c r="Y499" s="307" t="s">
        <v>1893</v>
      </c>
      <c r="Z499" s="307" t="s">
        <v>1893</v>
      </c>
      <c r="AA499" s="307" t="s">
        <v>1893</v>
      </c>
      <c r="AB499" s="307" t="s">
        <v>1893</v>
      </c>
      <c r="AC499" s="307" t="s">
        <v>1893</v>
      </c>
      <c r="AD499" s="307" t="s">
        <v>1893</v>
      </c>
      <c r="AE499" s="307" t="s">
        <v>1893</v>
      </c>
      <c r="AF499" s="307" t="s">
        <v>1893</v>
      </c>
      <c r="AG499" s="289" t="s">
        <v>1897</v>
      </c>
      <c r="AH499" s="307" t="s">
        <v>1893</v>
      </c>
      <c r="AI499" s="307" t="s">
        <v>1893</v>
      </c>
      <c r="AJ499" s="307" t="s">
        <v>1893</v>
      </c>
    </row>
    <row r="500" spans="1:36">
      <c r="A500" s="216" t="s">
        <v>2136</v>
      </c>
      <c r="B500" s="307" t="s">
        <v>1907</v>
      </c>
      <c r="C500" s="307" t="s">
        <v>1893</v>
      </c>
      <c r="D500" s="307" t="s">
        <v>1893</v>
      </c>
      <c r="E500" s="307" t="s">
        <v>1893</v>
      </c>
      <c r="F500" s="307" t="s">
        <v>1893</v>
      </c>
      <c r="G500" s="307" t="s">
        <v>1893</v>
      </c>
      <c r="H500" s="307" t="s">
        <v>1893</v>
      </c>
      <c r="I500" s="307" t="s">
        <v>1893</v>
      </c>
      <c r="J500" s="307" t="s">
        <v>1893</v>
      </c>
      <c r="K500" s="307" t="s">
        <v>1893</v>
      </c>
      <c r="L500" s="307" t="s">
        <v>1893</v>
      </c>
      <c r="M500" s="307" t="s">
        <v>1893</v>
      </c>
      <c r="N500" s="307" t="s">
        <v>1893</v>
      </c>
      <c r="O500" s="307" t="s">
        <v>1893</v>
      </c>
      <c r="P500" s="307" t="s">
        <v>1893</v>
      </c>
      <c r="Q500" s="307" t="s">
        <v>1893</v>
      </c>
      <c r="R500" s="307" t="s">
        <v>1893</v>
      </c>
      <c r="S500" s="307" t="s">
        <v>1893</v>
      </c>
      <c r="T500" s="307" t="s">
        <v>1893</v>
      </c>
      <c r="U500" s="307" t="s">
        <v>1893</v>
      </c>
      <c r="V500" s="289" t="s">
        <v>1897</v>
      </c>
      <c r="W500" s="307" t="s">
        <v>1907</v>
      </c>
      <c r="X500" s="307" t="s">
        <v>1907</v>
      </c>
      <c r="Y500" s="307" t="s">
        <v>1907</v>
      </c>
      <c r="Z500" s="307" t="s">
        <v>1893</v>
      </c>
      <c r="AA500" s="307" t="s">
        <v>1907</v>
      </c>
      <c r="AB500" s="307" t="s">
        <v>1893</v>
      </c>
      <c r="AC500" s="307" t="s">
        <v>1893</v>
      </c>
      <c r="AD500" s="307" t="s">
        <v>1893</v>
      </c>
      <c r="AE500" s="307" t="s">
        <v>1893</v>
      </c>
      <c r="AF500" s="307" t="s">
        <v>1893</v>
      </c>
      <c r="AG500" s="289" t="s">
        <v>1897</v>
      </c>
      <c r="AH500" s="307" t="s">
        <v>1893</v>
      </c>
      <c r="AI500" s="307" t="s">
        <v>1907</v>
      </c>
      <c r="AJ500" s="307" t="s">
        <v>1907</v>
      </c>
    </row>
    <row r="501" spans="1:36">
      <c r="A501" s="318" t="s">
        <v>2137</v>
      </c>
      <c r="B501" s="307" t="s">
        <v>1907</v>
      </c>
      <c r="C501" s="307" t="s">
        <v>1893</v>
      </c>
      <c r="D501" s="307" t="s">
        <v>1893</v>
      </c>
      <c r="E501" s="307" t="s">
        <v>1893</v>
      </c>
      <c r="F501" s="307" t="s">
        <v>1893</v>
      </c>
      <c r="G501" s="307" t="s">
        <v>1893</v>
      </c>
      <c r="H501" s="307" t="s">
        <v>1893</v>
      </c>
      <c r="I501" s="307" t="s">
        <v>1893</v>
      </c>
      <c r="J501" s="307" t="s">
        <v>1893</v>
      </c>
      <c r="K501" s="307" t="s">
        <v>1893</v>
      </c>
      <c r="L501" s="307" t="s">
        <v>1893</v>
      </c>
      <c r="M501" s="307" t="s">
        <v>1893</v>
      </c>
      <c r="N501" s="307" t="s">
        <v>1893</v>
      </c>
      <c r="O501" s="307" t="s">
        <v>1893</v>
      </c>
      <c r="P501" s="307" t="s">
        <v>1893</v>
      </c>
      <c r="Q501" s="307" t="s">
        <v>1893</v>
      </c>
      <c r="R501" s="307" t="s">
        <v>1893</v>
      </c>
      <c r="S501" s="307" t="s">
        <v>1893</v>
      </c>
      <c r="T501" s="307" t="s">
        <v>1893</v>
      </c>
      <c r="U501" s="307" t="s">
        <v>1893</v>
      </c>
      <c r="V501" s="289" t="s">
        <v>1897</v>
      </c>
      <c r="W501" s="307" t="s">
        <v>1907</v>
      </c>
      <c r="X501" s="307" t="s">
        <v>1907</v>
      </c>
      <c r="Y501" s="307" t="s">
        <v>1907</v>
      </c>
      <c r="Z501" s="307" t="s">
        <v>1893</v>
      </c>
      <c r="AA501" s="307" t="s">
        <v>1907</v>
      </c>
      <c r="AB501" s="307" t="s">
        <v>1893</v>
      </c>
      <c r="AC501" s="307" t="s">
        <v>1893</v>
      </c>
      <c r="AD501" s="307" t="s">
        <v>1893</v>
      </c>
      <c r="AE501" s="307" t="s">
        <v>1893</v>
      </c>
      <c r="AF501" s="307" t="s">
        <v>1893</v>
      </c>
      <c r="AG501" s="289" t="s">
        <v>1897</v>
      </c>
      <c r="AH501" s="307" t="s">
        <v>1893</v>
      </c>
      <c r="AI501" s="307" t="s">
        <v>1907</v>
      </c>
      <c r="AJ501" s="307" t="s">
        <v>1907</v>
      </c>
    </row>
    <row r="502" spans="1:36" ht="15.75" customHeight="1" thickBot="1">
      <c r="A502" s="217" t="s">
        <v>2138</v>
      </c>
      <c r="B502" s="448" t="s">
        <v>2120</v>
      </c>
      <c r="C502" s="450"/>
      <c r="D502" s="450"/>
      <c r="E502" s="450"/>
      <c r="F502" s="450"/>
      <c r="G502" s="450"/>
      <c r="H502" s="450"/>
      <c r="I502" s="450"/>
      <c r="J502" s="450"/>
      <c r="K502" s="450"/>
      <c r="L502" s="450"/>
      <c r="M502" s="450"/>
      <c r="N502" s="450"/>
      <c r="O502" s="450"/>
      <c r="P502" s="450"/>
      <c r="Q502" s="450"/>
      <c r="R502" s="450"/>
      <c r="S502" s="450"/>
      <c r="T502" s="450"/>
      <c r="U502" s="450"/>
      <c r="V502" s="450"/>
      <c r="W502" s="450"/>
      <c r="X502" s="450"/>
      <c r="Y502" s="450"/>
      <c r="Z502" s="450"/>
      <c r="AA502" s="450"/>
      <c r="AB502" s="450"/>
      <c r="AC502" s="450"/>
      <c r="AD502" s="450"/>
      <c r="AE502" s="450"/>
      <c r="AF502" s="450"/>
      <c r="AG502" s="450"/>
      <c r="AH502" s="450"/>
      <c r="AI502" s="450"/>
      <c r="AJ502" s="451"/>
    </row>
    <row r="503" spans="1:36" ht="15" thickTop="1">
      <c r="A503" s="215" t="s">
        <v>2139</v>
      </c>
      <c r="B503" s="307">
        <v>20255.88328182527</v>
      </c>
      <c r="C503" s="307">
        <v>268.79848497951895</v>
      </c>
      <c r="D503" s="307">
        <v>0.18223611604834999</v>
      </c>
      <c r="E503" s="307" t="s">
        <v>2122</v>
      </c>
      <c r="F503" s="307">
        <v>9031.5481900000013</v>
      </c>
      <c r="G503" s="307" t="s">
        <v>2123</v>
      </c>
      <c r="H503" s="307">
        <v>80121.705387429378</v>
      </c>
      <c r="I503" s="307" t="s">
        <v>2123</v>
      </c>
      <c r="J503" s="307">
        <v>9356.369772</v>
      </c>
      <c r="K503" s="307" t="s">
        <v>2123</v>
      </c>
      <c r="L503" s="307" t="s">
        <v>2122</v>
      </c>
      <c r="M503" s="307" t="s">
        <v>2123</v>
      </c>
      <c r="N503" s="307" t="s">
        <v>2123</v>
      </c>
      <c r="O503" s="307" t="s">
        <v>2123</v>
      </c>
      <c r="P503" s="307" t="s">
        <v>2123</v>
      </c>
      <c r="Q503" s="307">
        <v>1154.9313</v>
      </c>
      <c r="R503" s="307" t="s">
        <v>2123</v>
      </c>
      <c r="S503" s="307" t="s">
        <v>2122</v>
      </c>
      <c r="T503" s="307" t="s">
        <v>2122</v>
      </c>
      <c r="U503" s="307">
        <v>1.6984600970478201</v>
      </c>
      <c r="V503" s="289" t="s">
        <v>1897</v>
      </c>
      <c r="W503" s="307">
        <v>3991.1111453887138</v>
      </c>
      <c r="X503" s="307">
        <v>2523.6563378072069</v>
      </c>
      <c r="Y503" s="307">
        <v>79.714328892219598</v>
      </c>
      <c r="Z503" s="307" t="s">
        <v>2123</v>
      </c>
      <c r="AA503" s="307">
        <v>118.23495360473002</v>
      </c>
      <c r="AB503" s="307" t="s">
        <v>2123</v>
      </c>
      <c r="AC503" s="307" t="s">
        <v>2122</v>
      </c>
      <c r="AD503" s="307" t="s">
        <v>2123</v>
      </c>
      <c r="AE503" s="307" t="s">
        <v>2123</v>
      </c>
      <c r="AF503" s="307">
        <v>3.5894286775586801</v>
      </c>
      <c r="AG503" s="289" t="s">
        <v>1897</v>
      </c>
      <c r="AH503" s="307">
        <v>7230.4559117999988</v>
      </c>
      <c r="AI503" s="307">
        <v>11803.800907153873</v>
      </c>
      <c r="AJ503" s="307">
        <v>490.71858044203998</v>
      </c>
    </row>
    <row r="504" spans="1:36">
      <c r="A504" s="319" t="s">
        <v>2140</v>
      </c>
      <c r="B504" s="307">
        <v>20040.325102040817</v>
      </c>
      <c r="C504" s="307" t="s">
        <v>1893</v>
      </c>
      <c r="D504" s="307" t="s">
        <v>1893</v>
      </c>
      <c r="E504" s="307" t="s">
        <v>1893</v>
      </c>
      <c r="F504" s="307" t="s">
        <v>1893</v>
      </c>
      <c r="G504" s="307" t="s">
        <v>1893</v>
      </c>
      <c r="H504" s="307" t="s">
        <v>1893</v>
      </c>
      <c r="I504" s="307" t="s">
        <v>1893</v>
      </c>
      <c r="J504" s="307" t="s">
        <v>1893</v>
      </c>
      <c r="K504" s="307" t="s">
        <v>1893</v>
      </c>
      <c r="L504" s="307" t="s">
        <v>1893</v>
      </c>
      <c r="M504" s="307" t="s">
        <v>1893</v>
      </c>
      <c r="N504" s="307" t="s">
        <v>1893</v>
      </c>
      <c r="O504" s="307" t="s">
        <v>1893</v>
      </c>
      <c r="P504" s="307" t="s">
        <v>1893</v>
      </c>
      <c r="Q504" s="307" t="s">
        <v>1893</v>
      </c>
      <c r="R504" s="307" t="s">
        <v>1893</v>
      </c>
      <c r="S504" s="307" t="s">
        <v>1893</v>
      </c>
      <c r="T504" s="307" t="s">
        <v>1893</v>
      </c>
      <c r="U504" s="307" t="s">
        <v>1893</v>
      </c>
      <c r="V504" s="289" t="s">
        <v>1897</v>
      </c>
      <c r="W504" s="307" t="s">
        <v>1893</v>
      </c>
      <c r="X504" s="307" t="s">
        <v>1893</v>
      </c>
      <c r="Y504" s="307" t="s">
        <v>1893</v>
      </c>
      <c r="Z504" s="307" t="s">
        <v>1893</v>
      </c>
      <c r="AA504" s="307" t="s">
        <v>1893</v>
      </c>
      <c r="AB504" s="307" t="s">
        <v>1893</v>
      </c>
      <c r="AC504" s="307" t="s">
        <v>1893</v>
      </c>
      <c r="AD504" s="307" t="s">
        <v>1893</v>
      </c>
      <c r="AE504" s="307" t="s">
        <v>1893</v>
      </c>
      <c r="AF504" s="307" t="s">
        <v>1893</v>
      </c>
      <c r="AG504" s="289" t="s">
        <v>1897</v>
      </c>
      <c r="AH504" s="307" t="s">
        <v>1893</v>
      </c>
      <c r="AI504" s="307" t="s">
        <v>1893</v>
      </c>
      <c r="AJ504" s="307" t="s">
        <v>1893</v>
      </c>
    </row>
    <row r="505" spans="1:36">
      <c r="A505" s="320" t="s">
        <v>2141</v>
      </c>
      <c r="B505" s="307" t="s">
        <v>1893</v>
      </c>
      <c r="C505" s="307" t="s">
        <v>1893</v>
      </c>
      <c r="D505" s="307" t="s">
        <v>1893</v>
      </c>
      <c r="E505" s="307" t="s">
        <v>1893</v>
      </c>
      <c r="F505" s="307" t="s">
        <v>1893</v>
      </c>
      <c r="G505" s="307" t="s">
        <v>1893</v>
      </c>
      <c r="H505" s="307" t="s">
        <v>1915</v>
      </c>
      <c r="I505" s="307" t="s">
        <v>1893</v>
      </c>
      <c r="J505" s="307" t="s">
        <v>1893</v>
      </c>
      <c r="K505" s="307" t="s">
        <v>1893</v>
      </c>
      <c r="L505" s="307" t="s">
        <v>1893</v>
      </c>
      <c r="M505" s="307" t="s">
        <v>1893</v>
      </c>
      <c r="N505" s="307" t="s">
        <v>1893</v>
      </c>
      <c r="O505" s="307" t="s">
        <v>1893</v>
      </c>
      <c r="P505" s="307" t="s">
        <v>1893</v>
      </c>
      <c r="Q505" s="307" t="s">
        <v>1893</v>
      </c>
      <c r="R505" s="307" t="s">
        <v>1893</v>
      </c>
      <c r="S505" s="307" t="s">
        <v>1893</v>
      </c>
      <c r="T505" s="307" t="s">
        <v>1893</v>
      </c>
      <c r="U505" s="307" t="s">
        <v>1893</v>
      </c>
      <c r="V505" s="289" t="s">
        <v>1897</v>
      </c>
      <c r="W505" s="307">
        <v>2889.5115971792543</v>
      </c>
      <c r="X505" s="307">
        <v>550.24258844079532</v>
      </c>
      <c r="Y505" s="307" t="s">
        <v>1893</v>
      </c>
      <c r="Z505" s="307" t="s">
        <v>1893</v>
      </c>
      <c r="AA505" s="307" t="s">
        <v>1893</v>
      </c>
      <c r="AB505" s="307" t="s">
        <v>1893</v>
      </c>
      <c r="AC505" s="307" t="s">
        <v>1893</v>
      </c>
      <c r="AD505" s="307" t="s">
        <v>1893</v>
      </c>
      <c r="AE505" s="307" t="s">
        <v>1893</v>
      </c>
      <c r="AF505" s="307" t="s">
        <v>1893</v>
      </c>
      <c r="AG505" s="289" t="s">
        <v>1897</v>
      </c>
      <c r="AH505" s="307" t="s">
        <v>1893</v>
      </c>
      <c r="AI505" s="307">
        <v>2745.5373405254281</v>
      </c>
      <c r="AJ505" s="307" t="s">
        <v>1893</v>
      </c>
    </row>
    <row r="506" spans="1:36">
      <c r="A506" s="321" t="s">
        <v>2142</v>
      </c>
      <c r="B506" s="307">
        <v>202.53417978445603</v>
      </c>
      <c r="C506" s="307">
        <v>0.60795747951898005</v>
      </c>
      <c r="D506" s="307">
        <v>0.18223611604834999</v>
      </c>
      <c r="E506" s="307" t="s">
        <v>2133</v>
      </c>
      <c r="F506" s="307" t="s">
        <v>2133</v>
      </c>
      <c r="G506" s="307" t="s">
        <v>2001</v>
      </c>
      <c r="H506" s="307">
        <v>1.359442937847E-2</v>
      </c>
      <c r="I506" s="307" t="s">
        <v>2001</v>
      </c>
      <c r="J506" s="307" t="s">
        <v>2133</v>
      </c>
      <c r="K506" s="307" t="s">
        <v>2001</v>
      </c>
      <c r="L506" s="307" t="s">
        <v>2133</v>
      </c>
      <c r="M506" s="307" t="s">
        <v>2001</v>
      </c>
      <c r="N506" s="307" t="s">
        <v>2001</v>
      </c>
      <c r="O506" s="307" t="s">
        <v>2001</v>
      </c>
      <c r="P506" s="307" t="s">
        <v>2001</v>
      </c>
      <c r="Q506" s="307" t="s">
        <v>2133</v>
      </c>
      <c r="R506" s="307" t="s">
        <v>2001</v>
      </c>
      <c r="S506" s="307" t="s">
        <v>2133</v>
      </c>
      <c r="T506" s="307" t="s">
        <v>2133</v>
      </c>
      <c r="U506" s="307">
        <v>1.6984600970478201</v>
      </c>
      <c r="V506" s="289" t="s">
        <v>1897</v>
      </c>
      <c r="W506" s="307">
        <v>1083.5867883626456</v>
      </c>
      <c r="X506" s="307">
        <v>1973.4137493664118</v>
      </c>
      <c r="Y506" s="307">
        <v>79.714328892219598</v>
      </c>
      <c r="Z506" s="307" t="s">
        <v>2001</v>
      </c>
      <c r="AA506" s="307">
        <v>118.23495360473002</v>
      </c>
      <c r="AB506" s="307" t="s">
        <v>2001</v>
      </c>
      <c r="AC506" s="307" t="s">
        <v>2133</v>
      </c>
      <c r="AD506" s="307" t="s">
        <v>2001</v>
      </c>
      <c r="AE506" s="307" t="s">
        <v>2001</v>
      </c>
      <c r="AF506" s="307">
        <v>3.5894286775586801</v>
      </c>
      <c r="AG506" s="289" t="s">
        <v>1897</v>
      </c>
      <c r="AH506" s="307" t="s">
        <v>2001</v>
      </c>
      <c r="AI506" s="307">
        <v>709.15405230078557</v>
      </c>
      <c r="AJ506" s="307">
        <v>490.71858044210865</v>
      </c>
    </row>
    <row r="507" spans="1:36">
      <c r="A507" s="322" t="s">
        <v>2143</v>
      </c>
      <c r="B507" s="307">
        <v>13.023999999999999</v>
      </c>
      <c r="C507" s="307">
        <v>268.19052749999997</v>
      </c>
      <c r="D507" s="307" t="s">
        <v>1893</v>
      </c>
      <c r="E507" s="307" t="s">
        <v>1893</v>
      </c>
      <c r="F507" s="307">
        <v>9031.5481900000013</v>
      </c>
      <c r="G507" s="307" t="s">
        <v>1893</v>
      </c>
      <c r="H507" s="307">
        <v>80121.691793000005</v>
      </c>
      <c r="I507" s="307" t="s">
        <v>1893</v>
      </c>
      <c r="J507" s="307">
        <v>9356.369772</v>
      </c>
      <c r="K507" s="307" t="s">
        <v>1893</v>
      </c>
      <c r="L507" s="307" t="s">
        <v>1893</v>
      </c>
      <c r="M507" s="307" t="s">
        <v>1893</v>
      </c>
      <c r="N507" s="307" t="s">
        <v>1893</v>
      </c>
      <c r="O507" s="307" t="s">
        <v>1893</v>
      </c>
      <c r="P507" s="307" t="s">
        <v>1893</v>
      </c>
      <c r="Q507" s="307">
        <v>1154.9313</v>
      </c>
      <c r="R507" s="307" t="s">
        <v>1893</v>
      </c>
      <c r="S507" s="307" t="s">
        <v>1893</v>
      </c>
      <c r="T507" s="307" t="s">
        <v>1893</v>
      </c>
      <c r="U507" s="307" t="s">
        <v>1893</v>
      </c>
      <c r="V507" s="289" t="s">
        <v>1897</v>
      </c>
      <c r="W507" s="307">
        <v>15.660888</v>
      </c>
      <c r="X507" s="307" t="s">
        <v>1893</v>
      </c>
      <c r="Y507" s="307" t="s">
        <v>1893</v>
      </c>
      <c r="Z507" s="307" t="s">
        <v>1893</v>
      </c>
      <c r="AA507" s="307" t="s">
        <v>1893</v>
      </c>
      <c r="AB507" s="307" t="s">
        <v>1893</v>
      </c>
      <c r="AC507" s="307" t="s">
        <v>1893</v>
      </c>
      <c r="AD507" s="307" t="s">
        <v>1893</v>
      </c>
      <c r="AE507" s="307" t="s">
        <v>1893</v>
      </c>
      <c r="AF507" s="307" t="s">
        <v>1893</v>
      </c>
      <c r="AG507" s="289" t="s">
        <v>1897</v>
      </c>
      <c r="AH507" s="307">
        <v>7230.4559117999988</v>
      </c>
      <c r="AI507" s="307" t="s">
        <v>1893</v>
      </c>
      <c r="AJ507" s="307" t="s">
        <v>1893</v>
      </c>
    </row>
    <row r="508" spans="1:36">
      <c r="A508" s="321" t="s">
        <v>2144</v>
      </c>
      <c r="B508" s="307" t="s">
        <v>1893</v>
      </c>
      <c r="C508" s="307" t="s">
        <v>1893</v>
      </c>
      <c r="D508" s="307" t="s">
        <v>1893</v>
      </c>
      <c r="E508" s="307" t="s">
        <v>1893</v>
      </c>
      <c r="F508" s="307" t="s">
        <v>1893</v>
      </c>
      <c r="G508" s="307" t="s">
        <v>1893</v>
      </c>
      <c r="H508" s="307" t="s">
        <v>1893</v>
      </c>
      <c r="I508" s="307" t="s">
        <v>1893</v>
      </c>
      <c r="J508" s="307" t="s">
        <v>1893</v>
      </c>
      <c r="K508" s="307" t="s">
        <v>1893</v>
      </c>
      <c r="L508" s="307" t="s">
        <v>1893</v>
      </c>
      <c r="M508" s="307" t="s">
        <v>1893</v>
      </c>
      <c r="N508" s="307" t="s">
        <v>1893</v>
      </c>
      <c r="O508" s="307" t="s">
        <v>1893</v>
      </c>
      <c r="P508" s="307" t="s">
        <v>1893</v>
      </c>
      <c r="Q508" s="307" t="s">
        <v>1893</v>
      </c>
      <c r="R508" s="307" t="s">
        <v>1893</v>
      </c>
      <c r="S508" s="307" t="s">
        <v>1893</v>
      </c>
      <c r="T508" s="307" t="s">
        <v>1893</v>
      </c>
      <c r="U508" s="307" t="s">
        <v>1893</v>
      </c>
      <c r="V508" s="289" t="s">
        <v>1897</v>
      </c>
      <c r="W508" s="307">
        <v>2.3518718468133701</v>
      </c>
      <c r="X508" s="307" t="s">
        <v>1893</v>
      </c>
      <c r="Y508" s="307" t="s">
        <v>1893</v>
      </c>
      <c r="Z508" s="307" t="s">
        <v>1893</v>
      </c>
      <c r="AA508" s="307" t="s">
        <v>1893</v>
      </c>
      <c r="AB508" s="307" t="s">
        <v>1893</v>
      </c>
      <c r="AC508" s="307" t="s">
        <v>1893</v>
      </c>
      <c r="AD508" s="307" t="s">
        <v>1893</v>
      </c>
      <c r="AE508" s="307" t="s">
        <v>1893</v>
      </c>
      <c r="AF508" s="307" t="s">
        <v>1893</v>
      </c>
      <c r="AG508" s="289" t="s">
        <v>1897</v>
      </c>
      <c r="AH508" s="307" t="s">
        <v>1893</v>
      </c>
      <c r="AI508" s="307">
        <v>8349.1095143276398</v>
      </c>
      <c r="AJ508" s="307" t="s">
        <v>1893</v>
      </c>
    </row>
    <row r="509" spans="1:36">
      <c r="A509" s="323" t="s">
        <v>2145</v>
      </c>
      <c r="B509" s="307" t="s">
        <v>1907</v>
      </c>
      <c r="C509" s="307" t="s">
        <v>1893</v>
      </c>
      <c r="D509" s="307" t="s">
        <v>1893</v>
      </c>
      <c r="E509" s="307" t="s">
        <v>1893</v>
      </c>
      <c r="F509" s="307" t="s">
        <v>1893</v>
      </c>
      <c r="G509" s="307" t="s">
        <v>1893</v>
      </c>
      <c r="H509" s="307" t="s">
        <v>1893</v>
      </c>
      <c r="I509" s="307" t="s">
        <v>1893</v>
      </c>
      <c r="J509" s="307" t="s">
        <v>1893</v>
      </c>
      <c r="K509" s="307" t="s">
        <v>1893</v>
      </c>
      <c r="L509" s="307" t="s">
        <v>1893</v>
      </c>
      <c r="M509" s="307" t="s">
        <v>1893</v>
      </c>
      <c r="N509" s="307" t="s">
        <v>1893</v>
      </c>
      <c r="O509" s="307" t="s">
        <v>1893</v>
      </c>
      <c r="P509" s="307" t="s">
        <v>1893</v>
      </c>
      <c r="Q509" s="307" t="s">
        <v>1893</v>
      </c>
      <c r="R509" s="307" t="s">
        <v>1893</v>
      </c>
      <c r="S509" s="307" t="s">
        <v>1893</v>
      </c>
      <c r="T509" s="307" t="s">
        <v>1893</v>
      </c>
      <c r="U509" s="307" t="s">
        <v>1893</v>
      </c>
      <c r="V509" s="289" t="s">
        <v>1897</v>
      </c>
      <c r="W509" s="307" t="s">
        <v>1907</v>
      </c>
      <c r="X509" s="307" t="s">
        <v>1907</v>
      </c>
      <c r="Y509" s="307" t="s">
        <v>1907</v>
      </c>
      <c r="Z509" s="307" t="s">
        <v>1893</v>
      </c>
      <c r="AA509" s="307" t="s">
        <v>1907</v>
      </c>
      <c r="AB509" s="307" t="s">
        <v>1893</v>
      </c>
      <c r="AC509" s="307" t="s">
        <v>1893</v>
      </c>
      <c r="AD509" s="307" t="s">
        <v>1893</v>
      </c>
      <c r="AE509" s="307" t="s">
        <v>1893</v>
      </c>
      <c r="AF509" s="307" t="s">
        <v>1893</v>
      </c>
      <c r="AG509" s="289" t="s">
        <v>1897</v>
      </c>
      <c r="AH509" s="307" t="s">
        <v>1893</v>
      </c>
      <c r="AI509" s="307" t="s">
        <v>1907</v>
      </c>
      <c r="AJ509" s="307" t="s">
        <v>1907</v>
      </c>
    </row>
    <row r="511" spans="1:36" ht="29">
      <c r="A511" s="46" t="s">
        <v>2146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c r="A514" s="211" t="s">
        <v>2147</v>
      </c>
      <c r="B514" s="203"/>
      <c r="C514" s="203"/>
      <c r="D514" s="203"/>
      <c r="E514" s="203"/>
      <c r="F514" s="204"/>
      <c r="G514" s="45" t="s">
        <v>1853</v>
      </c>
    </row>
    <row r="515" spans="1:7" ht="15">
      <c r="A515" s="211" t="s">
        <v>1854</v>
      </c>
      <c r="B515" s="203"/>
      <c r="C515" s="203"/>
      <c r="D515" s="203"/>
      <c r="E515" s="203"/>
      <c r="F515" s="204"/>
      <c r="G515" s="45" t="s">
        <v>1855</v>
      </c>
    </row>
    <row r="516" spans="1:7">
      <c r="A516" s="203"/>
      <c r="B516" s="203"/>
      <c r="C516" s="203"/>
      <c r="D516" s="203"/>
      <c r="E516" s="203"/>
      <c r="F516" s="204"/>
      <c r="G516" s="45" t="s">
        <v>1856</v>
      </c>
    </row>
    <row r="517" spans="1:7">
      <c r="A517" s="203"/>
      <c r="B517" s="203"/>
      <c r="C517" s="203"/>
      <c r="D517" s="203"/>
      <c r="E517" s="203"/>
      <c r="F517" s="210"/>
      <c r="G517" s="203"/>
    </row>
    <row r="518" spans="1:7">
      <c r="A518" s="402" t="s">
        <v>2148</v>
      </c>
      <c r="B518" s="403" t="s">
        <v>1858</v>
      </c>
      <c r="C518" s="306" t="s">
        <v>1859</v>
      </c>
      <c r="D518" s="306" t="s">
        <v>1860</v>
      </c>
      <c r="E518" s="306" t="s">
        <v>2032</v>
      </c>
      <c r="F518" s="324" t="s">
        <v>671</v>
      </c>
      <c r="G518" s="324" t="s">
        <v>1862</v>
      </c>
    </row>
    <row r="519" spans="1:7" ht="15" thickBot="1">
      <c r="A519" s="235" t="s">
        <v>2149</v>
      </c>
      <c r="B519" s="440" t="s">
        <v>1864</v>
      </c>
      <c r="C519" s="440"/>
      <c r="D519" s="440"/>
      <c r="E519" s="440"/>
      <c r="F519" s="440"/>
      <c r="G519" s="441"/>
    </row>
    <row r="520" spans="1:7" ht="15" thickTop="1">
      <c r="A520" s="236" t="s">
        <v>2150</v>
      </c>
      <c r="B520" s="307">
        <v>7853.7090592547993</v>
      </c>
      <c r="C520" s="307">
        <v>9418.7606550076798</v>
      </c>
      <c r="D520" s="307">
        <v>1108.4205949512345</v>
      </c>
      <c r="E520" s="307">
        <v>14.91067980114685</v>
      </c>
      <c r="F520" s="307">
        <v>363.40666610922074</v>
      </c>
      <c r="G520" s="307" t="s">
        <v>1893</v>
      </c>
    </row>
    <row r="521" spans="1:7">
      <c r="A521" s="311" t="s">
        <v>2151</v>
      </c>
      <c r="B521" s="289" t="s">
        <v>1897</v>
      </c>
      <c r="C521" s="307">
        <v>8681.5577516158737</v>
      </c>
      <c r="D521" s="307">
        <v>54.694930480826123</v>
      </c>
      <c r="E521" s="289" t="s">
        <v>1897</v>
      </c>
      <c r="F521" s="289" t="s">
        <v>1897</v>
      </c>
      <c r="G521" s="307" t="s">
        <v>1893</v>
      </c>
    </row>
    <row r="522" spans="1:7">
      <c r="A522" s="311" t="s">
        <v>2152</v>
      </c>
      <c r="B522" s="289" t="s">
        <v>1897</v>
      </c>
      <c r="C522" s="307">
        <v>6721.72746699257</v>
      </c>
      <c r="D522" s="289" t="s">
        <v>1897</v>
      </c>
      <c r="E522" s="289" t="s">
        <v>1897</v>
      </c>
      <c r="F522" s="289" t="s">
        <v>1897</v>
      </c>
      <c r="G522" s="289" t="s">
        <v>1897</v>
      </c>
    </row>
    <row r="523" spans="1:7">
      <c r="A523" s="325" t="s">
        <v>2153</v>
      </c>
      <c r="B523" s="289" t="s">
        <v>1897</v>
      </c>
      <c r="C523" s="307">
        <v>6459.5584610062451</v>
      </c>
      <c r="D523" s="289" t="s">
        <v>1897</v>
      </c>
      <c r="E523" s="289" t="s">
        <v>1897</v>
      </c>
      <c r="F523" s="289" t="s">
        <v>1897</v>
      </c>
      <c r="G523" s="289" t="s">
        <v>1897</v>
      </c>
    </row>
    <row r="524" spans="1:7">
      <c r="A524" s="326" t="s">
        <v>2154</v>
      </c>
      <c r="B524" s="289" t="s">
        <v>1897</v>
      </c>
      <c r="C524" s="289" t="s">
        <v>1897</v>
      </c>
      <c r="D524" s="289" t="s">
        <v>1897</v>
      </c>
      <c r="E524" s="289" t="s">
        <v>1897</v>
      </c>
      <c r="F524" s="289" t="s">
        <v>1897</v>
      </c>
      <c r="G524" s="289" t="s">
        <v>1897</v>
      </c>
    </row>
    <row r="525" spans="1:7">
      <c r="A525" s="327" t="s">
        <v>2155</v>
      </c>
      <c r="B525" s="289" t="s">
        <v>1897</v>
      </c>
      <c r="C525" s="307" t="s">
        <v>1897</v>
      </c>
      <c r="D525" s="289" t="s">
        <v>1897</v>
      </c>
      <c r="E525" s="289" t="s">
        <v>1897</v>
      </c>
      <c r="F525" s="289" t="s">
        <v>1897</v>
      </c>
      <c r="G525" s="289" t="s">
        <v>1897</v>
      </c>
    </row>
    <row r="526" spans="1:7">
      <c r="A526" s="327" t="s">
        <v>2156</v>
      </c>
      <c r="B526" s="289" t="s">
        <v>1897</v>
      </c>
      <c r="C526" s="307" t="s">
        <v>1897</v>
      </c>
      <c r="D526" s="289" t="s">
        <v>1897</v>
      </c>
      <c r="E526" s="289" t="s">
        <v>1897</v>
      </c>
      <c r="F526" s="289" t="s">
        <v>1897</v>
      </c>
      <c r="G526" s="289" t="s">
        <v>1897</v>
      </c>
    </row>
    <row r="527" spans="1:7">
      <c r="A527" s="326" t="s">
        <v>2157</v>
      </c>
      <c r="B527" s="289" t="s">
        <v>1897</v>
      </c>
      <c r="C527" s="289" t="s">
        <v>1897</v>
      </c>
      <c r="D527" s="289" t="s">
        <v>1897</v>
      </c>
      <c r="E527" s="289" t="s">
        <v>1897</v>
      </c>
      <c r="F527" s="289" t="s">
        <v>1897</v>
      </c>
      <c r="G527" s="289" t="s">
        <v>1897</v>
      </c>
    </row>
    <row r="528" spans="1:7">
      <c r="A528" s="327" t="s">
        <v>2158</v>
      </c>
      <c r="B528" s="289" t="s">
        <v>1897</v>
      </c>
      <c r="C528" s="307" t="s">
        <v>1897</v>
      </c>
      <c r="D528" s="289" t="s">
        <v>1897</v>
      </c>
      <c r="E528" s="289" t="s">
        <v>1897</v>
      </c>
      <c r="F528" s="289" t="s">
        <v>1897</v>
      </c>
      <c r="G528" s="289" t="s">
        <v>1897</v>
      </c>
    </row>
    <row r="529" spans="1:7">
      <c r="A529" s="327" t="s">
        <v>2159</v>
      </c>
      <c r="B529" s="289" t="s">
        <v>1897</v>
      </c>
      <c r="C529" s="307" t="s">
        <v>1897</v>
      </c>
      <c r="D529" s="289" t="s">
        <v>1897</v>
      </c>
      <c r="E529" s="289" t="s">
        <v>1897</v>
      </c>
      <c r="F529" s="289" t="s">
        <v>1897</v>
      </c>
      <c r="G529" s="289" t="s">
        <v>1897</v>
      </c>
    </row>
    <row r="530" spans="1:7">
      <c r="A530" s="327" t="s">
        <v>2160</v>
      </c>
      <c r="B530" s="289" t="s">
        <v>1897</v>
      </c>
      <c r="C530" s="307" t="s">
        <v>1897</v>
      </c>
      <c r="D530" s="289" t="s">
        <v>1897</v>
      </c>
      <c r="E530" s="289" t="s">
        <v>1897</v>
      </c>
      <c r="F530" s="289" t="s">
        <v>1897</v>
      </c>
      <c r="G530" s="289" t="s">
        <v>1897</v>
      </c>
    </row>
    <row r="531" spans="1:7">
      <c r="A531" s="326" t="s">
        <v>2161</v>
      </c>
      <c r="B531" s="289" t="s">
        <v>1897</v>
      </c>
      <c r="C531" s="289" t="s">
        <v>1897</v>
      </c>
      <c r="D531" s="289" t="s">
        <v>1897</v>
      </c>
      <c r="E531" s="289" t="s">
        <v>1897</v>
      </c>
      <c r="F531" s="289" t="s">
        <v>1897</v>
      </c>
      <c r="G531" s="289" t="s">
        <v>1897</v>
      </c>
    </row>
    <row r="532" spans="1:7">
      <c r="A532" s="327" t="s">
        <v>2162</v>
      </c>
      <c r="B532" s="289" t="s">
        <v>1897</v>
      </c>
      <c r="C532" s="307">
        <v>6459.5584610062451</v>
      </c>
      <c r="D532" s="289" t="s">
        <v>1897</v>
      </c>
      <c r="E532" s="289" t="s">
        <v>1897</v>
      </c>
      <c r="F532" s="289" t="s">
        <v>1897</v>
      </c>
      <c r="G532" s="289" t="s">
        <v>1897</v>
      </c>
    </row>
    <row r="533" spans="1:7">
      <c r="A533" s="328" t="s">
        <v>2163</v>
      </c>
      <c r="B533" s="289" t="s">
        <v>1897</v>
      </c>
      <c r="C533" s="307">
        <v>473.19623090020355</v>
      </c>
      <c r="D533" s="289"/>
      <c r="E533" s="289" t="s">
        <v>1897</v>
      </c>
      <c r="F533" s="289" t="s">
        <v>1897</v>
      </c>
      <c r="G533" s="289"/>
    </row>
    <row r="534" spans="1:7">
      <c r="A534" s="328" t="s">
        <v>2164</v>
      </c>
      <c r="B534" s="289" t="s">
        <v>1897</v>
      </c>
      <c r="C534" s="307">
        <v>299.39799460361405</v>
      </c>
      <c r="D534" s="289"/>
      <c r="E534" s="289" t="s">
        <v>1897</v>
      </c>
      <c r="F534" s="289" t="s">
        <v>1897</v>
      </c>
      <c r="G534" s="289"/>
    </row>
    <row r="535" spans="1:7">
      <c r="A535" s="328" t="s">
        <v>2165</v>
      </c>
      <c r="B535" s="289" t="s">
        <v>1897</v>
      </c>
      <c r="C535" s="307">
        <v>3035.0507480212009</v>
      </c>
      <c r="D535" s="289"/>
      <c r="E535" s="289" t="s">
        <v>1897</v>
      </c>
      <c r="F535" s="289" t="s">
        <v>1897</v>
      </c>
      <c r="G535" s="289"/>
    </row>
    <row r="536" spans="1:7">
      <c r="A536" s="328" t="s">
        <v>2166</v>
      </c>
      <c r="B536" s="289" t="s">
        <v>1897</v>
      </c>
      <c r="C536" s="307">
        <v>251.93525163617798</v>
      </c>
      <c r="D536" s="289"/>
      <c r="E536" s="289" t="s">
        <v>1897</v>
      </c>
      <c r="F536" s="289" t="s">
        <v>1897</v>
      </c>
      <c r="G536" s="289"/>
    </row>
    <row r="537" spans="1:7">
      <c r="A537" s="328" t="s">
        <v>2167</v>
      </c>
      <c r="B537" s="289" t="s">
        <v>1897</v>
      </c>
      <c r="C537" s="307">
        <v>297.36246326322032</v>
      </c>
      <c r="D537" s="289"/>
      <c r="E537" s="289" t="s">
        <v>1897</v>
      </c>
      <c r="F537" s="289" t="s">
        <v>1897</v>
      </c>
      <c r="G537" s="289"/>
    </row>
    <row r="538" spans="1:7">
      <c r="A538" s="328" t="s">
        <v>2168</v>
      </c>
      <c r="B538" s="289" t="s">
        <v>1897</v>
      </c>
      <c r="C538" s="307">
        <v>309.95636595734669</v>
      </c>
      <c r="D538" s="289"/>
      <c r="E538" s="289" t="s">
        <v>1897</v>
      </c>
      <c r="F538" s="289" t="s">
        <v>1897</v>
      </c>
      <c r="G538" s="289"/>
    </row>
    <row r="539" spans="1:7">
      <c r="A539" s="328" t="s">
        <v>2169</v>
      </c>
      <c r="B539" s="289" t="s">
        <v>1897</v>
      </c>
      <c r="C539" s="307">
        <v>178.40438707912745</v>
      </c>
      <c r="D539" s="289"/>
      <c r="E539" s="289" t="s">
        <v>1897</v>
      </c>
      <c r="F539" s="289" t="s">
        <v>1897</v>
      </c>
      <c r="G539" s="289"/>
    </row>
    <row r="540" spans="1:7">
      <c r="A540" s="328" t="s">
        <v>2170</v>
      </c>
      <c r="B540" s="289" t="s">
        <v>1897</v>
      </c>
      <c r="C540" s="307">
        <v>214.11005793654462</v>
      </c>
      <c r="D540" s="289"/>
      <c r="E540" s="289" t="s">
        <v>1897</v>
      </c>
      <c r="F540" s="289" t="s">
        <v>1897</v>
      </c>
      <c r="G540" s="289"/>
    </row>
    <row r="541" spans="1:7">
      <c r="A541" s="328" t="s">
        <v>2171</v>
      </c>
      <c r="B541" s="289" t="s">
        <v>1897</v>
      </c>
      <c r="C541" s="307">
        <v>1167.114207479091</v>
      </c>
      <c r="D541" s="289"/>
      <c r="E541" s="289" t="s">
        <v>1897</v>
      </c>
      <c r="F541" s="289" t="s">
        <v>1897</v>
      </c>
      <c r="G541" s="289"/>
    </row>
    <row r="542" spans="1:7">
      <c r="A542" s="328" t="s">
        <v>2172</v>
      </c>
      <c r="B542" s="289" t="s">
        <v>1897</v>
      </c>
      <c r="C542" s="307">
        <v>178.70274178817721</v>
      </c>
      <c r="D542" s="289"/>
      <c r="E542" s="289" t="s">
        <v>1897</v>
      </c>
      <c r="F542" s="289" t="s">
        <v>1897</v>
      </c>
      <c r="G542" s="289"/>
    </row>
    <row r="543" spans="1:7">
      <c r="A543" s="328" t="s">
        <v>2173</v>
      </c>
      <c r="B543" s="289" t="s">
        <v>1897</v>
      </c>
      <c r="C543" s="307">
        <v>54.328012341541672</v>
      </c>
      <c r="D543" s="289"/>
      <c r="E543" s="289" t="s">
        <v>1897</v>
      </c>
      <c r="F543" s="289" t="s">
        <v>1897</v>
      </c>
      <c r="G543" s="289"/>
    </row>
    <row r="544" spans="1:7">
      <c r="A544" s="325" t="s">
        <v>2174</v>
      </c>
      <c r="B544" s="289" t="s">
        <v>1897</v>
      </c>
      <c r="C544" s="307">
        <v>55.215000000000003</v>
      </c>
      <c r="D544" s="289" t="s">
        <v>1897</v>
      </c>
      <c r="E544" s="289" t="s">
        <v>1897</v>
      </c>
      <c r="F544" s="289" t="s">
        <v>1897</v>
      </c>
      <c r="G544" s="289" t="s">
        <v>1897</v>
      </c>
    </row>
    <row r="545" spans="1:7">
      <c r="A545" s="325" t="s">
        <v>2175</v>
      </c>
      <c r="B545" s="289" t="s">
        <v>1897</v>
      </c>
      <c r="C545" s="307">
        <v>91.609200000000001</v>
      </c>
      <c r="D545" s="289" t="s">
        <v>1897</v>
      </c>
      <c r="E545" s="289" t="s">
        <v>1897</v>
      </c>
      <c r="F545" s="289" t="s">
        <v>1897</v>
      </c>
      <c r="G545" s="289" t="s">
        <v>1897</v>
      </c>
    </row>
    <row r="546" spans="1:7">
      <c r="A546" s="325" t="s">
        <v>2176</v>
      </c>
      <c r="B546" s="289" t="s">
        <v>1897</v>
      </c>
      <c r="C546" s="307">
        <v>115.34480598632427</v>
      </c>
      <c r="D546" s="289" t="s">
        <v>1897</v>
      </c>
      <c r="E546" s="289" t="s">
        <v>1897</v>
      </c>
      <c r="F546" s="289" t="s">
        <v>1897</v>
      </c>
      <c r="G546" s="289" t="s">
        <v>1897</v>
      </c>
    </row>
    <row r="547" spans="1:7">
      <c r="A547" s="329" t="s">
        <v>2177</v>
      </c>
      <c r="B547" s="289" t="s">
        <v>1897</v>
      </c>
      <c r="C547" s="307" t="s">
        <v>1913</v>
      </c>
      <c r="D547" s="289"/>
      <c r="E547" s="289" t="s">
        <v>1897</v>
      </c>
      <c r="F547" s="289" t="s">
        <v>1897</v>
      </c>
      <c r="G547" s="289"/>
    </row>
    <row r="548" spans="1:7">
      <c r="A548" s="329" t="s">
        <v>2178</v>
      </c>
      <c r="B548" s="289" t="s">
        <v>1897</v>
      </c>
      <c r="C548" s="307">
        <v>26.068534199999998</v>
      </c>
      <c r="D548" s="289"/>
      <c r="E548" s="289" t="s">
        <v>1897</v>
      </c>
      <c r="F548" s="289" t="s">
        <v>1897</v>
      </c>
      <c r="G548" s="289"/>
    </row>
    <row r="549" spans="1:7">
      <c r="A549" s="329" t="s">
        <v>2179</v>
      </c>
      <c r="B549" s="289" t="s">
        <v>1897</v>
      </c>
      <c r="C549" s="307">
        <v>69.750133199999993</v>
      </c>
      <c r="D549" s="289"/>
      <c r="E549" s="289" t="s">
        <v>1897</v>
      </c>
      <c r="F549" s="289" t="s">
        <v>1897</v>
      </c>
      <c r="G549" s="289"/>
    </row>
    <row r="550" spans="1:7">
      <c r="A550" s="329" t="s">
        <v>2180</v>
      </c>
      <c r="B550" s="289" t="s">
        <v>1897</v>
      </c>
      <c r="C550" s="307">
        <v>2.1242679999999998</v>
      </c>
      <c r="D550" s="289"/>
      <c r="E550" s="289" t="s">
        <v>1897</v>
      </c>
      <c r="F550" s="289" t="s">
        <v>1897</v>
      </c>
      <c r="G550" s="289"/>
    </row>
    <row r="551" spans="1:7">
      <c r="A551" s="329" t="s">
        <v>2181</v>
      </c>
      <c r="B551" s="289" t="s">
        <v>1897</v>
      </c>
      <c r="C551" s="307" t="s">
        <v>1913</v>
      </c>
      <c r="D551" s="289"/>
      <c r="E551" s="289" t="s">
        <v>1897</v>
      </c>
      <c r="F551" s="289" t="s">
        <v>1897</v>
      </c>
      <c r="G551" s="289"/>
    </row>
    <row r="552" spans="1:7">
      <c r="A552" s="330" t="s">
        <v>2182</v>
      </c>
      <c r="B552" s="289" t="s">
        <v>1897</v>
      </c>
      <c r="C552" s="307">
        <v>17.401870586324279</v>
      </c>
      <c r="D552" s="289" t="s">
        <v>1897</v>
      </c>
      <c r="E552" s="289" t="s">
        <v>1897</v>
      </c>
      <c r="F552" s="289" t="s">
        <v>1897</v>
      </c>
      <c r="G552" s="289" t="s">
        <v>1897</v>
      </c>
    </row>
    <row r="553" spans="1:7">
      <c r="A553" s="331" t="s">
        <v>2183</v>
      </c>
      <c r="B553" s="289" t="s">
        <v>1897</v>
      </c>
      <c r="C553" s="307">
        <v>17.401870586324279</v>
      </c>
      <c r="D553" s="289"/>
      <c r="E553" s="289" t="s">
        <v>1897</v>
      </c>
      <c r="F553" s="289" t="s">
        <v>1897</v>
      </c>
      <c r="G553" s="289"/>
    </row>
    <row r="554" spans="1:7">
      <c r="A554" s="311" t="s">
        <v>2184</v>
      </c>
      <c r="B554" s="289" t="s">
        <v>1897</v>
      </c>
      <c r="C554" s="307">
        <v>1959.8302846233032</v>
      </c>
      <c r="D554" s="307">
        <v>54.694930480826123</v>
      </c>
      <c r="E554" s="289" t="s">
        <v>1897</v>
      </c>
      <c r="F554" s="289" t="s">
        <v>1897</v>
      </c>
      <c r="G554" s="307" t="s">
        <v>1893</v>
      </c>
    </row>
    <row r="555" spans="1:7">
      <c r="A555" s="244" t="s">
        <v>2185</v>
      </c>
      <c r="B555" s="289" t="s">
        <v>1897</v>
      </c>
      <c r="C555" s="307">
        <v>1009.8520195503449</v>
      </c>
      <c r="D555" s="307">
        <v>42.152764039128421</v>
      </c>
      <c r="E555" s="289" t="s">
        <v>1897</v>
      </c>
      <c r="F555" s="289" t="s">
        <v>1897</v>
      </c>
      <c r="G555" s="307" t="s">
        <v>1893</v>
      </c>
    </row>
    <row r="556" spans="1:7">
      <c r="A556" s="326" t="s">
        <v>2154</v>
      </c>
      <c r="B556" s="289" t="s">
        <v>1897</v>
      </c>
      <c r="C556" s="289" t="s">
        <v>1897</v>
      </c>
      <c r="D556" s="289" t="s">
        <v>1897</v>
      </c>
      <c r="E556" s="289" t="s">
        <v>1897</v>
      </c>
      <c r="F556" s="289" t="s">
        <v>1897</v>
      </c>
      <c r="G556" s="289" t="s">
        <v>1897</v>
      </c>
    </row>
    <row r="557" spans="1:7">
      <c r="A557" s="327" t="s">
        <v>2155</v>
      </c>
      <c r="B557" s="289" t="s">
        <v>1897</v>
      </c>
      <c r="C557" s="307" t="s">
        <v>1897</v>
      </c>
      <c r="D557" s="307" t="s">
        <v>1897</v>
      </c>
      <c r="E557" s="289" t="s">
        <v>1897</v>
      </c>
      <c r="F557" s="289" t="s">
        <v>1897</v>
      </c>
      <c r="G557" s="293" t="s">
        <v>1897</v>
      </c>
    </row>
    <row r="558" spans="1:7">
      <c r="A558" s="327" t="s">
        <v>2156</v>
      </c>
      <c r="B558" s="289" t="s">
        <v>1897</v>
      </c>
      <c r="C558" s="307" t="s">
        <v>1897</v>
      </c>
      <c r="D558" s="307" t="s">
        <v>1897</v>
      </c>
      <c r="E558" s="289" t="s">
        <v>1897</v>
      </c>
      <c r="F558" s="289" t="s">
        <v>1897</v>
      </c>
      <c r="G558" s="293" t="s">
        <v>1897</v>
      </c>
    </row>
    <row r="559" spans="1:7">
      <c r="A559" s="326" t="s">
        <v>2157</v>
      </c>
      <c r="B559" s="289" t="s">
        <v>1897</v>
      </c>
      <c r="C559" s="289" t="s">
        <v>1897</v>
      </c>
      <c r="D559" s="289" t="s">
        <v>1897</v>
      </c>
      <c r="E559" s="289" t="s">
        <v>1897</v>
      </c>
      <c r="F559" s="289" t="s">
        <v>1897</v>
      </c>
      <c r="G559" s="289" t="s">
        <v>1897</v>
      </c>
    </row>
    <row r="560" spans="1:7">
      <c r="A560" s="327" t="s">
        <v>2158</v>
      </c>
      <c r="B560" s="289" t="s">
        <v>1897</v>
      </c>
      <c r="C560" s="307" t="s">
        <v>1897</v>
      </c>
      <c r="D560" s="307" t="s">
        <v>1897</v>
      </c>
      <c r="E560" s="289" t="s">
        <v>1897</v>
      </c>
      <c r="F560" s="289" t="s">
        <v>1897</v>
      </c>
      <c r="G560" s="293" t="s">
        <v>1897</v>
      </c>
    </row>
    <row r="561" spans="1:7">
      <c r="A561" s="327" t="s">
        <v>2159</v>
      </c>
      <c r="B561" s="289" t="s">
        <v>1897</v>
      </c>
      <c r="C561" s="307" t="s">
        <v>1897</v>
      </c>
      <c r="D561" s="307" t="s">
        <v>1897</v>
      </c>
      <c r="E561" s="289" t="s">
        <v>1897</v>
      </c>
      <c r="F561" s="289" t="s">
        <v>1897</v>
      </c>
      <c r="G561" s="293" t="s">
        <v>1897</v>
      </c>
    </row>
    <row r="562" spans="1:7">
      <c r="A562" s="327" t="s">
        <v>2160</v>
      </c>
      <c r="B562" s="289" t="s">
        <v>1897</v>
      </c>
      <c r="C562" s="307" t="s">
        <v>1897</v>
      </c>
      <c r="D562" s="307" t="s">
        <v>1897</v>
      </c>
      <c r="E562" s="289" t="s">
        <v>1897</v>
      </c>
      <c r="F562" s="289" t="s">
        <v>1897</v>
      </c>
      <c r="G562" s="293" t="s">
        <v>1897</v>
      </c>
    </row>
    <row r="563" spans="1:7">
      <c r="A563" s="326" t="s">
        <v>2161</v>
      </c>
      <c r="B563" s="289" t="s">
        <v>1897</v>
      </c>
      <c r="C563" s="289" t="s">
        <v>1897</v>
      </c>
      <c r="D563" s="289" t="s">
        <v>1897</v>
      </c>
      <c r="E563" s="289" t="s">
        <v>1897</v>
      </c>
      <c r="F563" s="289" t="s">
        <v>1897</v>
      </c>
      <c r="G563" s="289" t="s">
        <v>1897</v>
      </c>
    </row>
    <row r="564" spans="1:7">
      <c r="A564" s="327" t="s">
        <v>2186</v>
      </c>
      <c r="B564" s="289" t="s">
        <v>1897</v>
      </c>
      <c r="C564" s="307">
        <v>1009.8520195503449</v>
      </c>
      <c r="D564" s="307">
        <v>42.152764039128421</v>
      </c>
      <c r="E564" s="289" t="s">
        <v>1897</v>
      </c>
      <c r="F564" s="289" t="s">
        <v>1897</v>
      </c>
      <c r="G564" s="293" t="s">
        <v>1893</v>
      </c>
    </row>
    <row r="565" spans="1:7">
      <c r="A565" s="328" t="s">
        <v>2187</v>
      </c>
      <c r="B565" s="289" t="s">
        <v>1897</v>
      </c>
      <c r="C565" s="307" t="s">
        <v>1871</v>
      </c>
      <c r="D565" s="307" t="s">
        <v>1871</v>
      </c>
      <c r="E565" s="289" t="s">
        <v>1897</v>
      </c>
      <c r="F565" s="289" t="s">
        <v>1897</v>
      </c>
      <c r="G565" s="293" t="s">
        <v>1893</v>
      </c>
    </row>
    <row r="566" spans="1:7">
      <c r="A566" s="328" t="s">
        <v>2188</v>
      </c>
      <c r="B566" s="289" t="s">
        <v>1897</v>
      </c>
      <c r="C566" s="307" t="s">
        <v>1871</v>
      </c>
      <c r="D566" s="307" t="s">
        <v>1871</v>
      </c>
      <c r="E566" s="289" t="s">
        <v>1897</v>
      </c>
      <c r="F566" s="289" t="s">
        <v>1897</v>
      </c>
      <c r="G566" s="293" t="s">
        <v>1893</v>
      </c>
    </row>
    <row r="567" spans="1:7">
      <c r="A567" s="328" t="s">
        <v>2163</v>
      </c>
      <c r="B567" s="289" t="s">
        <v>1897</v>
      </c>
      <c r="C567" s="307">
        <v>4.2126418231888598</v>
      </c>
      <c r="D567" s="307" t="s">
        <v>1871</v>
      </c>
      <c r="E567" s="289" t="s">
        <v>1897</v>
      </c>
      <c r="F567" s="289" t="s">
        <v>1897</v>
      </c>
      <c r="G567" s="293" t="s">
        <v>1893</v>
      </c>
    </row>
    <row r="568" spans="1:7">
      <c r="A568" s="328" t="s">
        <v>2164</v>
      </c>
      <c r="B568" s="289" t="s">
        <v>1897</v>
      </c>
      <c r="C568" s="307">
        <v>2.7902546389271099</v>
      </c>
      <c r="D568" s="307" t="s">
        <v>1871</v>
      </c>
      <c r="E568" s="289" t="s">
        <v>1897</v>
      </c>
      <c r="F568" s="289" t="s">
        <v>1897</v>
      </c>
      <c r="G568" s="293" t="s">
        <v>1893</v>
      </c>
    </row>
    <row r="569" spans="1:7">
      <c r="A569" s="328" t="s">
        <v>2165</v>
      </c>
      <c r="B569" s="289" t="s">
        <v>1897</v>
      </c>
      <c r="C569" s="307">
        <v>28.497717298240602</v>
      </c>
      <c r="D569" s="307" t="s">
        <v>1871</v>
      </c>
      <c r="E569" s="289" t="s">
        <v>1897</v>
      </c>
      <c r="F569" s="289" t="s">
        <v>1897</v>
      </c>
      <c r="G569" s="293" t="s">
        <v>1893</v>
      </c>
    </row>
    <row r="570" spans="1:7">
      <c r="A570" s="328" t="s">
        <v>2166</v>
      </c>
      <c r="B570" s="289" t="s">
        <v>1897</v>
      </c>
      <c r="C570" s="307">
        <v>6.66034512616306</v>
      </c>
      <c r="D570" s="307">
        <v>7.8425112598720697</v>
      </c>
      <c r="E570" s="289" t="s">
        <v>1897</v>
      </c>
      <c r="F570" s="289" t="s">
        <v>1897</v>
      </c>
      <c r="G570" s="293" t="s">
        <v>1893</v>
      </c>
    </row>
    <row r="571" spans="1:7">
      <c r="A571" s="328" t="s">
        <v>2167</v>
      </c>
      <c r="B571" s="289" t="s">
        <v>1897</v>
      </c>
      <c r="C571" s="307">
        <v>2.52263043402202</v>
      </c>
      <c r="D571" s="307" t="s">
        <v>1871</v>
      </c>
      <c r="E571" s="289" t="s">
        <v>1897</v>
      </c>
      <c r="F571" s="289" t="s">
        <v>1897</v>
      </c>
      <c r="G571" s="293" t="s">
        <v>1893</v>
      </c>
    </row>
    <row r="572" spans="1:7">
      <c r="A572" s="328" t="s">
        <v>2168</v>
      </c>
      <c r="B572" s="289" t="s">
        <v>1897</v>
      </c>
      <c r="C572" s="307">
        <v>15.278275422757799</v>
      </c>
      <c r="D572" s="307">
        <v>15.52463493848146</v>
      </c>
      <c r="E572" s="289" t="s">
        <v>1897</v>
      </c>
      <c r="F572" s="289" t="s">
        <v>1897</v>
      </c>
      <c r="G572" s="293" t="s">
        <v>1893</v>
      </c>
    </row>
    <row r="573" spans="1:7">
      <c r="A573" s="328" t="s">
        <v>2169</v>
      </c>
      <c r="B573" s="289" t="s">
        <v>1897</v>
      </c>
      <c r="C573" s="307">
        <v>8.8016924452317706</v>
      </c>
      <c r="D573" s="307">
        <v>8.4893956827476593</v>
      </c>
      <c r="E573" s="289" t="s">
        <v>1897</v>
      </c>
      <c r="F573" s="289" t="s">
        <v>1897</v>
      </c>
      <c r="G573" s="293" t="s">
        <v>1893</v>
      </c>
    </row>
    <row r="574" spans="1:7">
      <c r="A574" s="328" t="s">
        <v>2170</v>
      </c>
      <c r="B574" s="289" t="s">
        <v>1897</v>
      </c>
      <c r="C574" s="307">
        <v>2.0137792152480598</v>
      </c>
      <c r="D574" s="307" t="s">
        <v>1871</v>
      </c>
      <c r="E574" s="289" t="s">
        <v>1897</v>
      </c>
      <c r="F574" s="289" t="s">
        <v>1897</v>
      </c>
      <c r="G574" s="293" t="s">
        <v>1893</v>
      </c>
    </row>
    <row r="575" spans="1:7">
      <c r="A575" s="328" t="s">
        <v>2171</v>
      </c>
      <c r="B575" s="289" t="s">
        <v>1897</v>
      </c>
      <c r="C575" s="307">
        <v>935.45098734337898</v>
      </c>
      <c r="D575" s="307">
        <v>10.296222158027231</v>
      </c>
      <c r="E575" s="289" t="s">
        <v>1897</v>
      </c>
      <c r="F575" s="289" t="s">
        <v>1897</v>
      </c>
      <c r="G575" s="293" t="s">
        <v>1893</v>
      </c>
    </row>
    <row r="576" spans="1:7">
      <c r="A576" s="328" t="s">
        <v>2172</v>
      </c>
      <c r="B576" s="289" t="s">
        <v>1897</v>
      </c>
      <c r="C576" s="307">
        <v>2.84526374758499</v>
      </c>
      <c r="D576" s="307" t="s">
        <v>1871</v>
      </c>
      <c r="E576" s="289" t="s">
        <v>1897</v>
      </c>
      <c r="F576" s="289" t="s">
        <v>1897</v>
      </c>
      <c r="G576" s="293" t="s">
        <v>1893</v>
      </c>
    </row>
    <row r="577" spans="1:7">
      <c r="A577" s="328" t="s">
        <v>2173</v>
      </c>
      <c r="B577" s="289" t="s">
        <v>1897</v>
      </c>
      <c r="C577" s="307">
        <v>0.77843205560164996</v>
      </c>
      <c r="D577" s="307" t="s">
        <v>1871</v>
      </c>
      <c r="E577" s="289" t="s">
        <v>1897</v>
      </c>
      <c r="F577" s="289" t="s">
        <v>1897</v>
      </c>
      <c r="G577" s="293" t="s">
        <v>1893</v>
      </c>
    </row>
    <row r="578" spans="1:7">
      <c r="A578" s="325" t="s">
        <v>2174</v>
      </c>
      <c r="B578" s="289" t="s">
        <v>1897</v>
      </c>
      <c r="C578" s="307">
        <v>2.33929947528482</v>
      </c>
      <c r="D578" s="307">
        <v>1.16065025717818</v>
      </c>
      <c r="E578" s="289" t="s">
        <v>1897</v>
      </c>
      <c r="F578" s="289" t="s">
        <v>1897</v>
      </c>
      <c r="G578" s="293" t="s">
        <v>1893</v>
      </c>
    </row>
    <row r="579" spans="1:7">
      <c r="A579" s="325" t="s">
        <v>2175</v>
      </c>
      <c r="B579" s="289" t="s">
        <v>1897</v>
      </c>
      <c r="C579" s="307">
        <v>811.93514606186397</v>
      </c>
      <c r="D579" s="307">
        <v>5.4580785736261301</v>
      </c>
      <c r="E579" s="289" t="s">
        <v>1897</v>
      </c>
      <c r="F579" s="289" t="s">
        <v>1897</v>
      </c>
      <c r="G579" s="293" t="s">
        <v>1893</v>
      </c>
    </row>
    <row r="580" spans="1:7">
      <c r="A580" s="325" t="s">
        <v>2176</v>
      </c>
      <c r="B580" s="289" t="s">
        <v>1897</v>
      </c>
      <c r="C580" s="307">
        <v>135.7038195358096</v>
      </c>
      <c r="D580" s="307">
        <v>5.9234376108933899</v>
      </c>
      <c r="E580" s="289" t="s">
        <v>1897</v>
      </c>
      <c r="F580" s="289" t="s">
        <v>1897</v>
      </c>
      <c r="G580" s="307" t="s">
        <v>1893</v>
      </c>
    </row>
    <row r="581" spans="1:7">
      <c r="A581" s="329" t="s">
        <v>2177</v>
      </c>
      <c r="B581" s="289" t="s">
        <v>1897</v>
      </c>
      <c r="C581" s="307" t="s">
        <v>1913</v>
      </c>
      <c r="D581" s="307" t="s">
        <v>1913</v>
      </c>
      <c r="E581" s="289" t="s">
        <v>1897</v>
      </c>
      <c r="F581" s="289" t="s">
        <v>1897</v>
      </c>
      <c r="G581" s="293" t="s">
        <v>1893</v>
      </c>
    </row>
    <row r="582" spans="1:7">
      <c r="A582" s="329" t="s">
        <v>2178</v>
      </c>
      <c r="B582" s="289" t="s">
        <v>1897</v>
      </c>
      <c r="C582" s="307">
        <v>0.39070037091767001</v>
      </c>
      <c r="D582" s="307">
        <v>8.605344306328E-2</v>
      </c>
      <c r="E582" s="289" t="s">
        <v>1897</v>
      </c>
      <c r="F582" s="289" t="s">
        <v>1897</v>
      </c>
      <c r="G582" s="293" t="s">
        <v>1893</v>
      </c>
    </row>
    <row r="583" spans="1:7">
      <c r="A583" s="329" t="s">
        <v>2179</v>
      </c>
      <c r="B583" s="289" t="s">
        <v>1897</v>
      </c>
      <c r="C583" s="307">
        <v>5.3420648053523196</v>
      </c>
      <c r="D583" s="307">
        <v>0.46691353425823001</v>
      </c>
      <c r="E583" s="289" t="s">
        <v>1897</v>
      </c>
      <c r="F583" s="289" t="s">
        <v>1897</v>
      </c>
      <c r="G583" s="293" t="s">
        <v>1893</v>
      </c>
    </row>
    <row r="584" spans="1:7">
      <c r="A584" s="329" t="s">
        <v>2180</v>
      </c>
      <c r="B584" s="289" t="s">
        <v>1897</v>
      </c>
      <c r="C584" s="307">
        <v>8.5169405120220004E-2</v>
      </c>
      <c r="D584" s="307">
        <v>8.4830813865599992E-3</v>
      </c>
      <c r="E584" s="289" t="s">
        <v>1897</v>
      </c>
      <c r="F584" s="289" t="s">
        <v>1897</v>
      </c>
      <c r="G584" s="293" t="s">
        <v>1893</v>
      </c>
    </row>
    <row r="585" spans="1:7">
      <c r="A585" s="329" t="s">
        <v>2181</v>
      </c>
      <c r="B585" s="289" t="s">
        <v>1897</v>
      </c>
      <c r="C585" s="307">
        <v>129.698664250798</v>
      </c>
      <c r="D585" s="307">
        <v>5.3619875521853197</v>
      </c>
      <c r="E585" s="289" t="s">
        <v>1897</v>
      </c>
      <c r="F585" s="289" t="s">
        <v>1897</v>
      </c>
      <c r="G585" s="293" t="s">
        <v>1893</v>
      </c>
    </row>
    <row r="586" spans="1:7">
      <c r="A586" s="330" t="s">
        <v>2182</v>
      </c>
      <c r="B586" s="289" t="s">
        <v>1897</v>
      </c>
      <c r="C586" s="307">
        <v>0.18722070362137999</v>
      </c>
      <c r="D586" s="307" t="s">
        <v>1871</v>
      </c>
      <c r="E586" s="289" t="s">
        <v>1897</v>
      </c>
      <c r="F586" s="289" t="s">
        <v>1897</v>
      </c>
      <c r="G586" s="307" t="s">
        <v>1893</v>
      </c>
    </row>
    <row r="587" spans="1:7">
      <c r="A587" s="331" t="s">
        <v>2183</v>
      </c>
      <c r="B587" s="289" t="s">
        <v>1897</v>
      </c>
      <c r="C587" s="307">
        <v>0.18722070362137999</v>
      </c>
      <c r="D587" s="307" t="s">
        <v>1871</v>
      </c>
      <c r="E587" s="289" t="s">
        <v>1897</v>
      </c>
      <c r="F587" s="289" t="s">
        <v>1897</v>
      </c>
      <c r="G587" s="293" t="s">
        <v>1893</v>
      </c>
    </row>
    <row r="588" spans="1:7" ht="15" thickBot="1">
      <c r="A588" s="325" t="s">
        <v>2189</v>
      </c>
      <c r="B588" s="289" t="s">
        <v>1897</v>
      </c>
      <c r="C588" s="289" t="s">
        <v>1897</v>
      </c>
      <c r="D588" s="307" t="s">
        <v>1871</v>
      </c>
      <c r="E588" s="289" t="s">
        <v>1897</v>
      </c>
      <c r="F588" s="289" t="s">
        <v>1897</v>
      </c>
      <c r="G588" s="289" t="s">
        <v>1897</v>
      </c>
    </row>
    <row r="589" spans="1:7" s="218" customFormat="1" ht="12.75" customHeight="1" thickTop="1">
      <c r="A589" s="57" t="s">
        <v>2190</v>
      </c>
      <c r="B589" s="289" t="s">
        <v>1897</v>
      </c>
      <c r="C589" s="307">
        <v>719.88457694084161</v>
      </c>
      <c r="D589" s="289" t="s">
        <v>1897</v>
      </c>
      <c r="E589" s="289" t="s">
        <v>1897</v>
      </c>
      <c r="F589" s="289" t="s">
        <v>1897</v>
      </c>
      <c r="G589" s="307" t="s">
        <v>1893</v>
      </c>
    </row>
    <row r="590" spans="1:7" s="218" customFormat="1" ht="12.75" customHeight="1">
      <c r="A590" s="332" t="s">
        <v>2191</v>
      </c>
      <c r="B590" s="289" t="s">
        <v>1897</v>
      </c>
      <c r="C590" s="293" t="s">
        <v>1893</v>
      </c>
      <c r="D590" s="307">
        <v>1053.0935979415153</v>
      </c>
      <c r="E590" s="293" t="s">
        <v>1893</v>
      </c>
      <c r="F590" s="293" t="s">
        <v>1893</v>
      </c>
      <c r="G590" s="293" t="s">
        <v>1893</v>
      </c>
    </row>
    <row r="591" spans="1:7" s="218" customFormat="1" ht="12.75" customHeight="1">
      <c r="A591" s="332" t="s">
        <v>2192</v>
      </c>
      <c r="B591" s="289" t="s">
        <v>1897</v>
      </c>
      <c r="C591" s="307" t="s">
        <v>1871</v>
      </c>
      <c r="D591" s="307" t="s">
        <v>1871</v>
      </c>
      <c r="E591" s="293" t="s">
        <v>1871</v>
      </c>
      <c r="F591" s="293" t="s">
        <v>1871</v>
      </c>
      <c r="G591" s="293" t="s">
        <v>1893</v>
      </c>
    </row>
    <row r="592" spans="1:7" s="218" customFormat="1" ht="12.75" customHeight="1">
      <c r="A592" s="332" t="s">
        <v>2193</v>
      </c>
      <c r="B592" s="289" t="s">
        <v>1897</v>
      </c>
      <c r="C592" s="307">
        <v>17.318326450965749</v>
      </c>
      <c r="D592" s="307">
        <v>0.63206652889299997</v>
      </c>
      <c r="E592" s="293">
        <v>14.91067980114685</v>
      </c>
      <c r="F592" s="293">
        <v>363.40666610922074</v>
      </c>
      <c r="G592" s="293" t="s">
        <v>1893</v>
      </c>
    </row>
    <row r="593" spans="1:7" s="218" customFormat="1" ht="14.25" customHeight="1">
      <c r="A593" s="311" t="s">
        <v>2194</v>
      </c>
      <c r="B593" s="307">
        <v>4349.248664685867</v>
      </c>
      <c r="C593" s="289" t="s">
        <v>1897</v>
      </c>
      <c r="D593" s="289" t="s">
        <v>1897</v>
      </c>
      <c r="E593" s="289" t="s">
        <v>1897</v>
      </c>
      <c r="F593" s="289" t="s">
        <v>1897</v>
      </c>
      <c r="G593" s="289" t="s">
        <v>1897</v>
      </c>
    </row>
    <row r="594" spans="1:7" s="218" customFormat="1" ht="12" customHeight="1">
      <c r="A594" s="311" t="s">
        <v>2195</v>
      </c>
      <c r="B594" s="307">
        <v>3504.4603945689328</v>
      </c>
      <c r="C594" s="289" t="s">
        <v>1897</v>
      </c>
      <c r="D594" s="289" t="s">
        <v>1897</v>
      </c>
      <c r="E594" s="289" t="s">
        <v>1897</v>
      </c>
      <c r="F594" s="289" t="s">
        <v>1897</v>
      </c>
      <c r="G594" s="289" t="s">
        <v>1897</v>
      </c>
    </row>
    <row r="595" spans="1:7" s="218" customFormat="1" ht="12" customHeight="1">
      <c r="A595" s="233" t="s">
        <v>2196</v>
      </c>
      <c r="B595" s="307" t="s">
        <v>1893</v>
      </c>
      <c r="C595" s="289" t="s">
        <v>1897</v>
      </c>
      <c r="D595" s="289" t="s">
        <v>1897</v>
      </c>
      <c r="E595" s="289" t="s">
        <v>1897</v>
      </c>
      <c r="F595" s="289" t="s">
        <v>1897</v>
      </c>
      <c r="G595" s="289" t="s">
        <v>1897</v>
      </c>
    </row>
    <row r="596" spans="1:7" s="218" customFormat="1" ht="13.5" customHeight="1">
      <c r="A596" s="58" t="s">
        <v>2197</v>
      </c>
      <c r="B596" s="307" t="s">
        <v>1893</v>
      </c>
      <c r="C596" s="307" t="s">
        <v>1893</v>
      </c>
      <c r="D596" s="307" t="s">
        <v>1893</v>
      </c>
      <c r="E596" s="307" t="s">
        <v>1893</v>
      </c>
      <c r="F596" s="307" t="s">
        <v>1893</v>
      </c>
      <c r="G596" s="307" t="s">
        <v>1893</v>
      </c>
    </row>
    <row r="597" spans="1:7">
      <c r="A597"/>
      <c r="B597"/>
      <c r="C597"/>
      <c r="D597"/>
      <c r="E597"/>
    </row>
    <row r="598" spans="1:7">
      <c r="A598" s="59" t="s">
        <v>2198</v>
      </c>
      <c r="B598" s="60">
        <f>B520</f>
        <v>7853.7090592547993</v>
      </c>
      <c r="C598" s="60">
        <f t="shared" ref="C598:G598" si="11">C520</f>
        <v>9418.7606550076798</v>
      </c>
      <c r="D598" s="60">
        <f t="shared" si="11"/>
        <v>1108.4205949512345</v>
      </c>
      <c r="E598" s="60">
        <f t="shared" si="11"/>
        <v>14.91067980114685</v>
      </c>
      <c r="F598" s="60">
        <f t="shared" si="11"/>
        <v>363.40666610922074</v>
      </c>
      <c r="G598" s="60" t="str">
        <f t="shared" si="11"/>
        <v>NA</v>
      </c>
    </row>
    <row r="599" spans="1:7">
      <c r="A599"/>
      <c r="B599"/>
      <c r="C599"/>
      <c r="D599"/>
      <c r="E599"/>
    </row>
    <row r="601" spans="1:7" ht="15.5">
      <c r="A601" s="200" t="s">
        <v>2199</v>
      </c>
      <c r="B601" s="203"/>
      <c r="C601" s="203"/>
      <c r="D601" s="203"/>
      <c r="E601" s="203"/>
      <c r="F601" s="203"/>
      <c r="G601" s="45" t="s">
        <v>1853</v>
      </c>
    </row>
    <row r="602" spans="1:7" ht="15.5">
      <c r="A602" s="200" t="s">
        <v>2085</v>
      </c>
      <c r="B602" s="203"/>
      <c r="C602" s="203"/>
      <c r="D602" s="203"/>
      <c r="E602" s="203"/>
      <c r="F602" s="203"/>
      <c r="G602" s="45" t="s">
        <v>1855</v>
      </c>
    </row>
    <row r="603" spans="1:7">
      <c r="A603" s="203"/>
      <c r="B603" s="203"/>
      <c r="C603" s="203"/>
      <c r="D603" s="203"/>
      <c r="E603" s="203"/>
      <c r="F603" s="203"/>
      <c r="G603" s="45" t="s">
        <v>1856</v>
      </c>
    </row>
    <row r="604" spans="1:7">
      <c r="A604" s="203"/>
      <c r="B604" s="203"/>
      <c r="C604" s="203"/>
      <c r="D604" s="203"/>
      <c r="E604" s="203"/>
      <c r="F604" s="203"/>
      <c r="G604" s="219"/>
    </row>
    <row r="605" spans="1:7" ht="54" customHeight="1">
      <c r="A605" s="457" t="s">
        <v>1857</v>
      </c>
      <c r="B605" s="404" t="s">
        <v>2200</v>
      </c>
      <c r="C605" s="404" t="s">
        <v>2201</v>
      </c>
      <c r="D605" s="404" t="s">
        <v>2202</v>
      </c>
      <c r="E605" s="404" t="s">
        <v>2032</v>
      </c>
      <c r="F605" s="404" t="s">
        <v>671</v>
      </c>
      <c r="G605" s="404" t="s">
        <v>1862</v>
      </c>
    </row>
    <row r="606" spans="1:7" ht="15" thickBot="1">
      <c r="A606" s="458"/>
      <c r="B606" s="459" t="s">
        <v>1864</v>
      </c>
      <c r="C606" s="460"/>
      <c r="D606" s="460"/>
      <c r="E606" s="460"/>
      <c r="F606" s="460"/>
      <c r="G606" s="461"/>
    </row>
    <row r="607" spans="1:7" ht="15" thickTop="1">
      <c r="A607" s="61" t="s">
        <v>2203</v>
      </c>
      <c r="B607" s="307">
        <v>-831125.53638504399</v>
      </c>
      <c r="C607" s="307">
        <v>1234.7394602571119</v>
      </c>
      <c r="D607" s="307">
        <v>35.11369899647039</v>
      </c>
      <c r="E607" s="307">
        <v>141.59499629999999</v>
      </c>
      <c r="F607" s="307">
        <v>7641.6606409999995</v>
      </c>
      <c r="G607" s="307" t="s">
        <v>2018</v>
      </c>
    </row>
    <row r="608" spans="1:7">
      <c r="A608" s="62" t="s">
        <v>2204</v>
      </c>
      <c r="B608" s="307">
        <v>-680293.34243705962</v>
      </c>
      <c r="C608" s="307">
        <v>260.14196732065915</v>
      </c>
      <c r="D608" s="307">
        <v>22.501521677555012</v>
      </c>
      <c r="E608" s="307">
        <v>120.1226453</v>
      </c>
      <c r="F608" s="307">
        <v>7283.7881829999997</v>
      </c>
      <c r="G608" s="307" t="s">
        <v>2018</v>
      </c>
    </row>
    <row r="609" spans="1:7">
      <c r="A609" s="333" t="s">
        <v>2205</v>
      </c>
      <c r="B609" s="307">
        <v>-581225.21712432243</v>
      </c>
      <c r="C609" s="307">
        <v>259.58656569999999</v>
      </c>
      <c r="D609" s="307">
        <v>22.303775677555009</v>
      </c>
      <c r="E609" s="293">
        <v>120.1226453</v>
      </c>
      <c r="F609" s="293">
        <v>7283.7881829999997</v>
      </c>
      <c r="G609" s="293" t="s">
        <v>1913</v>
      </c>
    </row>
    <row r="610" spans="1:7">
      <c r="A610" s="405" t="s">
        <v>2206</v>
      </c>
      <c r="B610" s="307">
        <v>-99068.125312737131</v>
      </c>
      <c r="C610" s="307" t="s">
        <v>1871</v>
      </c>
      <c r="D610" s="307" t="s">
        <v>2133</v>
      </c>
      <c r="E610" s="293" t="s">
        <v>1893</v>
      </c>
      <c r="F610" s="293" t="s">
        <v>1893</v>
      </c>
      <c r="G610" s="293" t="s">
        <v>1893</v>
      </c>
    </row>
    <row r="611" spans="1:7">
      <c r="A611" s="334" t="s">
        <v>2207</v>
      </c>
      <c r="B611" s="307">
        <v>23030.524805171535</v>
      </c>
      <c r="C611" s="307" t="s">
        <v>2208</v>
      </c>
      <c r="D611" s="307" t="s">
        <v>2208</v>
      </c>
      <c r="E611" s="307" t="s">
        <v>1893</v>
      </c>
      <c r="F611" s="307" t="s">
        <v>1893</v>
      </c>
      <c r="G611" s="307" t="s">
        <v>1893</v>
      </c>
    </row>
    <row r="612" spans="1:7">
      <c r="A612" s="333" t="s">
        <v>2209</v>
      </c>
      <c r="B612" s="307">
        <v>-29001.50383515003</v>
      </c>
      <c r="C612" s="307" t="s">
        <v>2000</v>
      </c>
      <c r="D612" s="307" t="s">
        <v>2000</v>
      </c>
      <c r="E612" s="293" t="s">
        <v>1893</v>
      </c>
      <c r="F612" s="293" t="s">
        <v>1893</v>
      </c>
      <c r="G612" s="293" t="s">
        <v>1893</v>
      </c>
    </row>
    <row r="613" spans="1:7">
      <c r="A613" s="333" t="s">
        <v>2210</v>
      </c>
      <c r="B613" s="307">
        <v>52032.028640321565</v>
      </c>
      <c r="C613" s="307" t="s">
        <v>2000</v>
      </c>
      <c r="D613" s="307" t="s">
        <v>2000</v>
      </c>
      <c r="E613" s="293" t="s">
        <v>1893</v>
      </c>
      <c r="F613" s="293" t="s">
        <v>1893</v>
      </c>
      <c r="G613" s="293" t="s">
        <v>1893</v>
      </c>
    </row>
    <row r="614" spans="1:7">
      <c r="A614" s="62" t="s">
        <v>2211</v>
      </c>
      <c r="B614" s="307">
        <v>-28216.102686357408</v>
      </c>
      <c r="C614" s="307">
        <v>12.663181</v>
      </c>
      <c r="D614" s="307">
        <v>1.1562030000000001</v>
      </c>
      <c r="E614" s="307">
        <v>21.472351</v>
      </c>
      <c r="F614" s="307">
        <v>357.87245800000005</v>
      </c>
      <c r="G614" s="307" t="s">
        <v>1893</v>
      </c>
    </row>
    <row r="615" spans="1:7">
      <c r="A615" s="333" t="s">
        <v>2212</v>
      </c>
      <c r="B615" s="307">
        <v>8734.4840051914307</v>
      </c>
      <c r="C615" s="307">
        <v>12.663181</v>
      </c>
      <c r="D615" s="307">
        <v>1.1562030000000001</v>
      </c>
      <c r="E615" s="293">
        <v>21.472351</v>
      </c>
      <c r="F615" s="293">
        <v>357.87245800000005</v>
      </c>
      <c r="G615" s="293" t="s">
        <v>1893</v>
      </c>
    </row>
    <row r="616" spans="1:7">
      <c r="A616" s="405" t="s">
        <v>2213</v>
      </c>
      <c r="B616" s="307">
        <v>-36950.586691548837</v>
      </c>
      <c r="C616" s="307" t="s">
        <v>1913</v>
      </c>
      <c r="D616" s="307" t="s">
        <v>2000</v>
      </c>
      <c r="E616" s="293" t="s">
        <v>1893</v>
      </c>
      <c r="F616" s="293" t="s">
        <v>1893</v>
      </c>
      <c r="G616" s="293" t="s">
        <v>1893</v>
      </c>
    </row>
    <row r="617" spans="1:7">
      <c r="A617" s="334" t="s">
        <v>2214</v>
      </c>
      <c r="B617" s="307">
        <v>-5742.2251556353804</v>
      </c>
      <c r="C617" s="307">
        <v>961.93431193645267</v>
      </c>
      <c r="D617" s="307">
        <v>0.59525414428571</v>
      </c>
      <c r="E617" s="307" t="s">
        <v>1893</v>
      </c>
      <c r="F617" s="307" t="s">
        <v>1893</v>
      </c>
      <c r="G617" s="307" t="s">
        <v>1893</v>
      </c>
    </row>
    <row r="618" spans="1:7">
      <c r="A618" s="333" t="s">
        <v>2215</v>
      </c>
      <c r="B618" s="307">
        <v>-10133.615543726639</v>
      </c>
      <c r="C618" s="307" t="s">
        <v>1913</v>
      </c>
      <c r="D618" s="307">
        <v>0.59215403</v>
      </c>
      <c r="E618" s="293" t="s">
        <v>1893</v>
      </c>
      <c r="F618" s="293" t="s">
        <v>1893</v>
      </c>
      <c r="G618" s="293" t="s">
        <v>1893</v>
      </c>
    </row>
    <row r="619" spans="1:7">
      <c r="A619" s="333" t="s">
        <v>2216</v>
      </c>
      <c r="B619" s="307">
        <v>469.44060909762544</v>
      </c>
      <c r="C619" s="307" t="s">
        <v>1913</v>
      </c>
      <c r="D619" s="307" t="s">
        <v>2018</v>
      </c>
      <c r="E619" s="293" t="s">
        <v>1893</v>
      </c>
      <c r="F619" s="293" t="s">
        <v>1893</v>
      </c>
      <c r="G619" s="293" t="s">
        <v>1893</v>
      </c>
    </row>
    <row r="620" spans="1:7">
      <c r="A620" s="62" t="s">
        <v>2217</v>
      </c>
      <c r="B620" s="307">
        <v>-33858.519844496128</v>
      </c>
      <c r="C620" s="307" t="s">
        <v>1913</v>
      </c>
      <c r="D620" s="307">
        <v>6.0475778530394004</v>
      </c>
      <c r="E620" s="307" t="s">
        <v>1913</v>
      </c>
      <c r="F620" s="307" t="s">
        <v>1913</v>
      </c>
      <c r="G620" s="307" t="s">
        <v>1893</v>
      </c>
    </row>
    <row r="621" spans="1:7">
      <c r="A621" s="333" t="s">
        <v>2218</v>
      </c>
      <c r="B621" s="307">
        <v>-116642.3750794526</v>
      </c>
      <c r="C621" s="307" t="s">
        <v>1913</v>
      </c>
      <c r="D621" s="307">
        <v>6.0475778530394004</v>
      </c>
      <c r="E621" s="293" t="s">
        <v>1913</v>
      </c>
      <c r="F621" s="293" t="s">
        <v>1913</v>
      </c>
      <c r="G621" s="293" t="s">
        <v>1893</v>
      </c>
    </row>
    <row r="622" spans="1:7">
      <c r="A622" s="405" t="s">
        <v>2219</v>
      </c>
      <c r="B622" s="307">
        <v>82783.855234956471</v>
      </c>
      <c r="C622" s="307" t="s">
        <v>1913</v>
      </c>
      <c r="D622" s="307" t="s">
        <v>2000</v>
      </c>
      <c r="E622" s="293" t="s">
        <v>1913</v>
      </c>
      <c r="F622" s="293" t="s">
        <v>1913</v>
      </c>
      <c r="G622" s="293" t="s">
        <v>1893</v>
      </c>
    </row>
    <row r="623" spans="1:7">
      <c r="A623" s="334" t="s">
        <v>2220</v>
      </c>
      <c r="B623" s="307" t="s">
        <v>1913</v>
      </c>
      <c r="C623" s="307" t="s">
        <v>1913</v>
      </c>
      <c r="D623" s="307" t="s">
        <v>1913</v>
      </c>
      <c r="E623" s="307" t="s">
        <v>1893</v>
      </c>
      <c r="F623" s="307" t="s">
        <v>1893</v>
      </c>
      <c r="G623" s="307" t="s">
        <v>1893</v>
      </c>
    </row>
    <row r="624" spans="1:7">
      <c r="A624" s="333" t="s">
        <v>2221</v>
      </c>
      <c r="B624" s="289" t="s">
        <v>1897</v>
      </c>
      <c r="C624" s="289" t="s">
        <v>1897</v>
      </c>
      <c r="D624" s="289" t="s">
        <v>1897</v>
      </c>
      <c r="E624" s="289" t="s">
        <v>1897</v>
      </c>
      <c r="F624" s="289" t="s">
        <v>1897</v>
      </c>
      <c r="G624" s="289" t="s">
        <v>1897</v>
      </c>
    </row>
    <row r="625" spans="1:8">
      <c r="A625" s="333" t="s">
        <v>2222</v>
      </c>
      <c r="B625" s="307" t="s">
        <v>1913</v>
      </c>
      <c r="C625" s="307" t="s">
        <v>1913</v>
      </c>
      <c r="D625" s="307" t="s">
        <v>1913</v>
      </c>
      <c r="E625" s="293" t="s">
        <v>1893</v>
      </c>
      <c r="F625" s="293" t="s">
        <v>1893</v>
      </c>
      <c r="G625" s="293" t="s">
        <v>1893</v>
      </c>
    </row>
    <row r="626" spans="1:8">
      <c r="A626" s="62" t="s">
        <v>2223</v>
      </c>
      <c r="B626" s="307">
        <v>-106045.87106666707</v>
      </c>
      <c r="C626" s="289" t="s">
        <v>1897</v>
      </c>
      <c r="D626" s="289" t="s">
        <v>1897</v>
      </c>
      <c r="E626" s="289" t="s">
        <v>1897</v>
      </c>
      <c r="F626" s="289" t="s">
        <v>1897</v>
      </c>
      <c r="G626" s="289" t="s">
        <v>1897</v>
      </c>
    </row>
    <row r="627" spans="1:8">
      <c r="A627" s="335" t="s">
        <v>2224</v>
      </c>
      <c r="B627" s="307" t="s">
        <v>2208</v>
      </c>
      <c r="C627" s="307" t="s">
        <v>2018</v>
      </c>
      <c r="D627" s="307">
        <v>2.41583792</v>
      </c>
      <c r="E627" s="307" t="s">
        <v>1893</v>
      </c>
      <c r="F627" s="307" t="s">
        <v>1893</v>
      </c>
      <c r="G627" s="307" t="s">
        <v>1893</v>
      </c>
    </row>
    <row r="628" spans="1:8">
      <c r="A628" s="318" t="s">
        <v>2225</v>
      </c>
      <c r="B628" s="307" t="s">
        <v>2208</v>
      </c>
      <c r="C628" s="307" t="s">
        <v>2018</v>
      </c>
      <c r="D628" s="307">
        <v>2.41583792</v>
      </c>
      <c r="E628" s="307" t="s">
        <v>1893</v>
      </c>
      <c r="F628" s="307" t="s">
        <v>1893</v>
      </c>
      <c r="G628" s="307" t="s">
        <v>1893</v>
      </c>
    </row>
    <row r="630" spans="1:8">
      <c r="A630" s="46" t="s">
        <v>2226</v>
      </c>
      <c r="B630" s="47">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c r="A633" s="464" t="s">
        <v>2227</v>
      </c>
      <c r="B633" s="464"/>
      <c r="C633" s="203"/>
      <c r="D633" s="203"/>
      <c r="E633" s="203"/>
      <c r="F633" s="203"/>
      <c r="G633" s="203"/>
      <c r="H633" s="45" t="s">
        <v>1853</v>
      </c>
    </row>
    <row r="634" spans="1:8" ht="15.5">
      <c r="A634" s="211" t="s">
        <v>2085</v>
      </c>
      <c r="B634" s="48"/>
      <c r="C634" s="203"/>
      <c r="D634" s="203"/>
      <c r="E634" s="203"/>
      <c r="F634" s="203"/>
      <c r="G634" s="203"/>
      <c r="H634" s="45" t="s">
        <v>1855</v>
      </c>
    </row>
    <row r="635" spans="1:8">
      <c r="A635" s="203"/>
      <c r="B635" s="203"/>
      <c r="C635" s="203"/>
      <c r="D635" s="203"/>
      <c r="E635" s="203"/>
      <c r="F635" s="203"/>
      <c r="G635" s="203"/>
      <c r="H635" s="45" t="s">
        <v>1856</v>
      </c>
    </row>
    <row r="636" spans="1:8">
      <c r="A636" s="203"/>
      <c r="B636" s="203"/>
      <c r="C636" s="203"/>
      <c r="D636" s="203"/>
      <c r="E636" s="203"/>
      <c r="F636" s="203"/>
      <c r="G636" s="203"/>
      <c r="H636" s="220"/>
    </row>
    <row r="637" spans="1:8">
      <c r="A637" s="452" t="s">
        <v>2228</v>
      </c>
      <c r="B637" s="406" t="s">
        <v>2229</v>
      </c>
      <c r="C637" s="336" t="s">
        <v>1859</v>
      </c>
      <c r="D637" s="336" t="s">
        <v>1860</v>
      </c>
      <c r="E637" s="336" t="s">
        <v>2032</v>
      </c>
      <c r="F637" s="337" t="s">
        <v>671</v>
      </c>
      <c r="G637" s="407" t="s">
        <v>1862</v>
      </c>
      <c r="H637" s="337" t="s">
        <v>2033</v>
      </c>
    </row>
    <row r="638" spans="1:8" ht="15" thickBot="1">
      <c r="A638" s="453"/>
      <c r="B638" s="454" t="s">
        <v>1864</v>
      </c>
      <c r="C638" s="455"/>
      <c r="D638" s="455"/>
      <c r="E638" s="455"/>
      <c r="F638" s="455"/>
      <c r="G638" s="455"/>
      <c r="H638" s="456"/>
    </row>
    <row r="639" spans="1:8" ht="15" thickTop="1">
      <c r="A639" s="221" t="s">
        <v>2230</v>
      </c>
      <c r="B639" s="307" t="s">
        <v>1948</v>
      </c>
      <c r="C639" s="307">
        <v>6143.8266127488378</v>
      </c>
      <c r="D639" s="307">
        <v>73.757520658580603</v>
      </c>
      <c r="E639" s="307">
        <v>2.3460190219567099</v>
      </c>
      <c r="F639" s="307">
        <v>6.5483463597946603</v>
      </c>
      <c r="G639" s="307">
        <v>114.39560414851302</v>
      </c>
      <c r="H639" s="307">
        <v>0.74349333311907995</v>
      </c>
    </row>
    <row r="640" spans="1:8">
      <c r="A640" s="338" t="s">
        <v>2231</v>
      </c>
      <c r="B640" s="307" t="s">
        <v>1915</v>
      </c>
      <c r="C640" s="307">
        <v>5261.8993888836258</v>
      </c>
      <c r="D640" s="289" t="s">
        <v>1897</v>
      </c>
      <c r="E640" s="307">
        <v>2.3460190219567099</v>
      </c>
      <c r="F640" s="307">
        <v>6.1117899358083498</v>
      </c>
      <c r="G640" s="307">
        <v>21.695718028166269</v>
      </c>
      <c r="H640" s="289" t="s">
        <v>1897</v>
      </c>
    </row>
    <row r="641" spans="1:8">
      <c r="A641" s="315" t="s">
        <v>2232</v>
      </c>
      <c r="B641" s="307" t="s">
        <v>1915</v>
      </c>
      <c r="C641" s="307">
        <v>5261.8993888836258</v>
      </c>
      <c r="D641" s="289" t="s">
        <v>1897</v>
      </c>
      <c r="E641" s="293">
        <v>2.3460190219567099</v>
      </c>
      <c r="F641" s="293">
        <v>6.1117899358083498</v>
      </c>
      <c r="G641" s="293">
        <v>21.695718028166269</v>
      </c>
      <c r="H641" s="289" t="s">
        <v>1897</v>
      </c>
    </row>
    <row r="642" spans="1:8">
      <c r="A642" s="315" t="s">
        <v>2233</v>
      </c>
      <c r="B642" s="307" t="s">
        <v>1900</v>
      </c>
      <c r="C642" s="307" t="s">
        <v>1900</v>
      </c>
      <c r="D642" s="289" t="s">
        <v>1897</v>
      </c>
      <c r="E642" s="293" t="s">
        <v>1900</v>
      </c>
      <c r="F642" s="293" t="s">
        <v>1900</v>
      </c>
      <c r="G642" s="293" t="s">
        <v>1900</v>
      </c>
      <c r="H642" s="289" t="s">
        <v>1897</v>
      </c>
    </row>
    <row r="643" spans="1:8">
      <c r="A643" s="339" t="s">
        <v>2234</v>
      </c>
      <c r="B643" s="307" t="s">
        <v>1900</v>
      </c>
      <c r="C643" s="307" t="s">
        <v>1900</v>
      </c>
      <c r="D643" s="289" t="s">
        <v>1897</v>
      </c>
      <c r="E643" s="307" t="s">
        <v>1900</v>
      </c>
      <c r="F643" s="307" t="s">
        <v>1900</v>
      </c>
      <c r="G643" s="307" t="s">
        <v>1900</v>
      </c>
      <c r="H643" s="289" t="s">
        <v>1897</v>
      </c>
    </row>
    <row r="644" spans="1:8">
      <c r="A644" s="338" t="s">
        <v>2235</v>
      </c>
      <c r="B644" s="289" t="s">
        <v>1897</v>
      </c>
      <c r="C644" s="307">
        <v>76.365222930707887</v>
      </c>
      <c r="D644" s="307">
        <v>5.5964614607999996</v>
      </c>
      <c r="E644" s="307" t="s">
        <v>1913</v>
      </c>
      <c r="F644" s="307" t="s">
        <v>1913</v>
      </c>
      <c r="G644" s="307" t="s">
        <v>1913</v>
      </c>
      <c r="H644" s="289" t="s">
        <v>1897</v>
      </c>
    </row>
    <row r="645" spans="1:8">
      <c r="A645" s="340" t="s">
        <v>2236</v>
      </c>
      <c r="B645" s="289" t="s">
        <v>1897</v>
      </c>
      <c r="C645" s="307">
        <v>74.619486144000007</v>
      </c>
      <c r="D645" s="307">
        <v>5.5964614607999996</v>
      </c>
      <c r="E645" s="293" t="s">
        <v>1913</v>
      </c>
      <c r="F645" s="293" t="s">
        <v>1913</v>
      </c>
      <c r="G645" s="293" t="s">
        <v>1913</v>
      </c>
      <c r="H645" s="289" t="s">
        <v>1897</v>
      </c>
    </row>
    <row r="646" spans="1:8">
      <c r="A646" s="340" t="s">
        <v>2237</v>
      </c>
      <c r="B646" s="289" t="s">
        <v>1897</v>
      </c>
      <c r="C646" s="307">
        <v>1.7457367867078699</v>
      </c>
      <c r="D646" s="307" t="s">
        <v>1958</v>
      </c>
      <c r="E646" s="293" t="s">
        <v>1913</v>
      </c>
      <c r="F646" s="293" t="s">
        <v>1913</v>
      </c>
      <c r="G646" s="293" t="s">
        <v>1913</v>
      </c>
      <c r="H646" s="289" t="s">
        <v>1897</v>
      </c>
    </row>
    <row r="647" spans="1:8">
      <c r="A647" s="338" t="s">
        <v>2238</v>
      </c>
      <c r="B647" s="307" t="s">
        <v>1907</v>
      </c>
      <c r="C647" s="307" t="s">
        <v>1907</v>
      </c>
      <c r="D647" s="307" t="s">
        <v>1907</v>
      </c>
      <c r="E647" s="307" t="s">
        <v>1907</v>
      </c>
      <c r="F647" s="307" t="s">
        <v>1907</v>
      </c>
      <c r="G647" s="307" t="s">
        <v>1907</v>
      </c>
      <c r="H647" s="307" t="s">
        <v>1907</v>
      </c>
    </row>
    <row r="648" spans="1:8">
      <c r="A648" s="315" t="s">
        <v>2239</v>
      </c>
      <c r="B648" s="307" t="s">
        <v>1871</v>
      </c>
      <c r="C648" s="307" t="s">
        <v>1907</v>
      </c>
      <c r="D648" s="307" t="s">
        <v>1907</v>
      </c>
      <c r="E648" s="293" t="s">
        <v>1871</v>
      </c>
      <c r="F648" s="293" t="s">
        <v>1871</v>
      </c>
      <c r="G648" s="293" t="s">
        <v>1871</v>
      </c>
      <c r="H648" s="293" t="s">
        <v>1871</v>
      </c>
    </row>
    <row r="649" spans="1:8">
      <c r="A649" s="315" t="s">
        <v>2240</v>
      </c>
      <c r="B649" s="307" t="s">
        <v>1893</v>
      </c>
      <c r="C649" s="307" t="s">
        <v>1893</v>
      </c>
      <c r="D649" s="307" t="s">
        <v>1893</v>
      </c>
      <c r="E649" s="293" t="s">
        <v>1893</v>
      </c>
      <c r="F649" s="293" t="s">
        <v>1893</v>
      </c>
      <c r="G649" s="293" t="s">
        <v>1893</v>
      </c>
      <c r="H649" s="293" t="s">
        <v>1893</v>
      </c>
    </row>
    <row r="650" spans="1:8">
      <c r="A650" s="338" t="s">
        <v>2241</v>
      </c>
      <c r="B650" s="289" t="s">
        <v>1897</v>
      </c>
      <c r="C650" s="307">
        <v>805.56200093450445</v>
      </c>
      <c r="D650" s="307">
        <v>68.161059197780617</v>
      </c>
      <c r="E650" s="307" t="s">
        <v>1958</v>
      </c>
      <c r="F650" s="307">
        <v>0.43655642398631</v>
      </c>
      <c r="G650" s="307">
        <v>49.308450064014231</v>
      </c>
      <c r="H650" s="289" t="s">
        <v>1897</v>
      </c>
    </row>
    <row r="651" spans="1:8">
      <c r="A651" s="315" t="s">
        <v>2242</v>
      </c>
      <c r="B651" s="289" t="s">
        <v>1897</v>
      </c>
      <c r="C651" s="307">
        <v>566.94660201297143</v>
      </c>
      <c r="D651" s="307">
        <v>66.504112399504038</v>
      </c>
      <c r="E651" s="293" t="s">
        <v>1900</v>
      </c>
      <c r="F651" s="293">
        <v>0.43655642398631</v>
      </c>
      <c r="G651" s="293">
        <v>33.529746043529677</v>
      </c>
      <c r="H651" s="289" t="s">
        <v>1897</v>
      </c>
    </row>
    <row r="652" spans="1:8">
      <c r="A652" s="315" t="s">
        <v>2243</v>
      </c>
      <c r="B652" s="289" t="s">
        <v>1897</v>
      </c>
      <c r="C652" s="307">
        <v>238.61539892153306</v>
      </c>
      <c r="D652" s="307">
        <v>1.65694679827657</v>
      </c>
      <c r="E652" s="293" t="s">
        <v>1900</v>
      </c>
      <c r="F652" s="293" t="s">
        <v>1900</v>
      </c>
      <c r="G652" s="293">
        <v>15.77870402048455</v>
      </c>
      <c r="H652" s="289" t="s">
        <v>1897</v>
      </c>
    </row>
    <row r="653" spans="1:8">
      <c r="A653" s="315" t="s">
        <v>2244</v>
      </c>
      <c r="B653" s="289" t="s">
        <v>1897</v>
      </c>
      <c r="C653" s="307" t="s">
        <v>1871</v>
      </c>
      <c r="D653" s="307" t="s">
        <v>1871</v>
      </c>
      <c r="E653" s="307" t="s">
        <v>1871</v>
      </c>
      <c r="F653" s="307" t="s">
        <v>1871</v>
      </c>
      <c r="G653" s="307" t="s">
        <v>1871</v>
      </c>
      <c r="H653" s="289" t="s">
        <v>1897</v>
      </c>
    </row>
    <row r="654" spans="1:8">
      <c r="A654" s="338" t="s">
        <v>2245</v>
      </c>
      <c r="B654" s="307" t="s">
        <v>1893</v>
      </c>
      <c r="C654" s="307" t="s">
        <v>1893</v>
      </c>
      <c r="D654" s="307" t="s">
        <v>1893</v>
      </c>
      <c r="E654" s="307" t="s">
        <v>1900</v>
      </c>
      <c r="F654" s="307" t="s">
        <v>1900</v>
      </c>
      <c r="G654" s="307">
        <v>43.391436056332523</v>
      </c>
      <c r="H654" s="307">
        <v>0.74349333311907995</v>
      </c>
    </row>
    <row r="655" spans="1:8">
      <c r="A655" s="318" t="s">
        <v>1970</v>
      </c>
      <c r="B655" s="293" t="s">
        <v>1893</v>
      </c>
      <c r="C655" s="293" t="s">
        <v>1893</v>
      </c>
      <c r="D655" s="293" t="s">
        <v>1893</v>
      </c>
      <c r="E655" s="293" t="s">
        <v>1900</v>
      </c>
      <c r="F655" s="293" t="s">
        <v>1900</v>
      </c>
      <c r="G655" s="293">
        <v>43.391436056332523</v>
      </c>
      <c r="H655" s="293">
        <v>0.74349333311907995</v>
      </c>
    </row>
    <row r="656" spans="1:8">
      <c r="A656" s="338" t="s">
        <v>2246</v>
      </c>
      <c r="B656" s="289" t="s">
        <v>1897</v>
      </c>
      <c r="C656" s="289" t="s">
        <v>1897</v>
      </c>
      <c r="D656" s="289" t="s">
        <v>1897</v>
      </c>
      <c r="E656" s="289" t="s">
        <v>1897</v>
      </c>
      <c r="F656" s="289" t="s">
        <v>1897</v>
      </c>
      <c r="G656" s="289" t="s">
        <v>1897</v>
      </c>
      <c r="H656" s="289" t="s">
        <v>1897</v>
      </c>
    </row>
    <row r="657" spans="1:8">
      <c r="A657" s="340" t="s">
        <v>2247</v>
      </c>
      <c r="B657" s="293">
        <v>11397.929630279281</v>
      </c>
      <c r="C657" s="289" t="s">
        <v>1897</v>
      </c>
      <c r="D657" s="289" t="s">
        <v>1897</v>
      </c>
      <c r="E657" s="289" t="s">
        <v>1897</v>
      </c>
      <c r="F657" s="289" t="s">
        <v>1897</v>
      </c>
      <c r="G657" s="289" t="s">
        <v>1897</v>
      </c>
      <c r="H657" s="289" t="s">
        <v>1897</v>
      </c>
    </row>
    <row r="658" spans="1:8">
      <c r="A658" s="340" t="s">
        <v>2248</v>
      </c>
      <c r="B658" s="293" t="s">
        <v>1893</v>
      </c>
      <c r="C658" s="289" t="s">
        <v>1897</v>
      </c>
      <c r="D658" s="289" t="s">
        <v>1897</v>
      </c>
      <c r="E658" s="289" t="s">
        <v>1897</v>
      </c>
      <c r="F658" s="289" t="s">
        <v>1897</v>
      </c>
      <c r="G658" s="289" t="s">
        <v>1897</v>
      </c>
      <c r="H658" s="289" t="s">
        <v>1897</v>
      </c>
    </row>
    <row r="659" spans="1:8">
      <c r="A659" s="341" t="s">
        <v>2249</v>
      </c>
      <c r="B659" s="293" t="s">
        <v>1893</v>
      </c>
      <c r="C659" s="289" t="s">
        <v>1897</v>
      </c>
      <c r="D659" s="289" t="s">
        <v>1897</v>
      </c>
      <c r="E659" s="289" t="s">
        <v>1897</v>
      </c>
      <c r="F659" s="289" t="s">
        <v>1897</v>
      </c>
      <c r="G659" s="289" t="s">
        <v>1897</v>
      </c>
      <c r="H659" s="289" t="s">
        <v>1897</v>
      </c>
    </row>
    <row r="661" spans="1:8">
      <c r="A661" s="46" t="s">
        <v>2250</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6.5">
      <c r="A664" s="46" t="s">
        <v>2251</v>
      </c>
      <c r="B664" s="63" t="s">
        <v>2252</v>
      </c>
      <c r="C664" s="63" t="s">
        <v>2253</v>
      </c>
      <c r="D664" s="63" t="s">
        <v>2254</v>
      </c>
      <c r="E664" s="63" t="s">
        <v>2255</v>
      </c>
      <c r="F664" s="63" t="s">
        <v>671</v>
      </c>
      <c r="G664" s="63" t="s">
        <v>1862</v>
      </c>
      <c r="H664" s="63" t="s">
        <v>2256</v>
      </c>
    </row>
    <row r="665" spans="1:8">
      <c r="A665" s="198" t="s">
        <v>2257</v>
      </c>
      <c r="B665" s="199">
        <f t="shared" ref="B665:B672" si="14">B59</f>
        <v>5935361.2048846316</v>
      </c>
      <c r="C665" s="199">
        <f t="shared" ref="C665:H665" si="15">C59</f>
        <v>12331.35516763239</v>
      </c>
      <c r="D665" s="199">
        <f t="shared" si="15"/>
        <v>255.41813011993699</v>
      </c>
      <c r="E665" s="199">
        <f t="shared" si="15"/>
        <v>16601.736021301014</v>
      </c>
      <c r="F665" s="199">
        <f t="shared" si="15"/>
        <v>64984.511311122282</v>
      </c>
      <c r="G665" s="199">
        <f t="shared" si="15"/>
        <v>7345.4310275876951</v>
      </c>
      <c r="H665" s="199">
        <f t="shared" si="15"/>
        <v>12364.091048770906</v>
      </c>
    </row>
    <row r="666" spans="1:8" s="7" customFormat="1">
      <c r="A666" s="198" t="s">
        <v>2258</v>
      </c>
      <c r="B666" s="199">
        <f t="shared" si="14"/>
        <v>6048689.0414711749</v>
      </c>
      <c r="C666" s="199">
        <f t="shared" ref="C666:H672" si="16">C60</f>
        <v>12336.648060651123</v>
      </c>
      <c r="D666" s="199">
        <f t="shared" si="16"/>
        <v>258.66228519992751</v>
      </c>
      <c r="E666" s="199">
        <f t="shared" si="16"/>
        <v>18301.073699767901</v>
      </c>
      <c r="F666" s="199">
        <f t="shared" si="16"/>
        <v>65115.232968226752</v>
      </c>
      <c r="G666" s="199">
        <f t="shared" si="16"/>
        <v>7399.0875263533071</v>
      </c>
      <c r="H666" s="199">
        <f t="shared" si="16"/>
        <v>12364.091048770906</v>
      </c>
    </row>
    <row r="667" spans="1:8" s="3" customFormat="1">
      <c r="A667" s="197" t="s">
        <v>935</v>
      </c>
      <c r="B667" s="64">
        <f t="shared" si="14"/>
        <v>2400057.4856406469</v>
      </c>
      <c r="C667" s="64">
        <f t="shared" si="16"/>
        <v>34.823479419570468</v>
      </c>
      <c r="D667" s="64">
        <f t="shared" si="16"/>
        <v>100.86538569159121</v>
      </c>
      <c r="E667" s="64">
        <f t="shared" si="16"/>
        <v>3434.4290996747714</v>
      </c>
      <c r="F667" s="64">
        <f t="shared" si="16"/>
        <v>581.83867235005948</v>
      </c>
      <c r="G667" s="64">
        <f t="shared" si="16"/>
        <v>43.701395420034459</v>
      </c>
      <c r="H667" s="64">
        <f t="shared" si="16"/>
        <v>9439.0432746602182</v>
      </c>
    </row>
    <row r="668" spans="1:8" s="3" customFormat="1">
      <c r="A668" s="197" t="s">
        <v>58</v>
      </c>
      <c r="B668" s="64">
        <f t="shared" si="14"/>
        <v>1911442.8105552257</v>
      </c>
      <c r="C668" s="64">
        <f t="shared" si="16"/>
        <v>165.57291285866268</v>
      </c>
      <c r="D668" s="64">
        <f t="shared" si="16"/>
        <v>141.22138300660743</v>
      </c>
      <c r="E668" s="64">
        <f t="shared" si="16"/>
        <v>11993.96820796089</v>
      </c>
      <c r="F668" s="64">
        <f t="shared" si="16"/>
        <v>58745.519506243923</v>
      </c>
      <c r="G668" s="64">
        <f t="shared" si="16"/>
        <v>5777.2545334153529</v>
      </c>
      <c r="H668" s="64">
        <f t="shared" si="16"/>
        <v>618.63077203361581</v>
      </c>
    </row>
    <row r="669" spans="1:8" s="3" customFormat="1">
      <c r="A669" s="197" t="s">
        <v>1121</v>
      </c>
      <c r="B669" s="64">
        <f t="shared" si="14"/>
        <v>586027.53370179143</v>
      </c>
      <c r="C669" s="64">
        <f t="shared" si="16"/>
        <v>205.33512877805845</v>
      </c>
      <c r="D669" s="64">
        <f t="shared" si="16"/>
        <v>4.0983274771096498</v>
      </c>
      <c r="E669" s="64">
        <f t="shared" si="16"/>
        <v>908.26373148672474</v>
      </c>
      <c r="F669" s="64">
        <f t="shared" si="16"/>
        <v>3021.64543736223</v>
      </c>
      <c r="G669" s="64">
        <f t="shared" si="16"/>
        <v>706.60096524296171</v>
      </c>
      <c r="H669" s="64">
        <f t="shared" si="16"/>
        <v>527.57585355553215</v>
      </c>
    </row>
    <row r="670" spans="1:8" s="3" customFormat="1">
      <c r="A670" s="197" t="s">
        <v>341</v>
      </c>
      <c r="B670" s="64">
        <f t="shared" si="14"/>
        <v>1137620.3858851495</v>
      </c>
      <c r="C670" s="64">
        <f t="shared" si="16"/>
        <v>11930.898339782843</v>
      </c>
      <c r="D670" s="64">
        <f t="shared" si="16"/>
        <v>11.176634590788881</v>
      </c>
      <c r="E670" s="64">
        <f t="shared" si="16"/>
        <v>1964.4126606455166</v>
      </c>
      <c r="F670" s="64">
        <f t="shared" si="16"/>
        <v>2766.2293522705422</v>
      </c>
      <c r="G670" s="64">
        <f t="shared" si="16"/>
        <v>871.53063227495795</v>
      </c>
      <c r="H670" s="64">
        <f t="shared" si="16"/>
        <v>1778.8411485215402</v>
      </c>
    </row>
    <row r="671" spans="1:8" s="3" customFormat="1">
      <c r="A671" s="197" t="s">
        <v>1119</v>
      </c>
      <c r="B671" s="64">
        <f t="shared" si="14"/>
        <v>257.90976890459297</v>
      </c>
      <c r="C671" s="64">
        <f t="shared" si="16"/>
        <v>1.300499353749E-2</v>
      </c>
      <c r="D671" s="64">
        <f t="shared" si="16"/>
        <v>1.87845249299E-3</v>
      </c>
      <c r="E671" s="64" t="str">
        <f t="shared" si="16"/>
        <v>IE</v>
      </c>
      <c r="F671" s="64" t="str">
        <f t="shared" si="16"/>
        <v>IE</v>
      </c>
      <c r="G671" s="64" t="str">
        <f t="shared" si="16"/>
        <v>IE</v>
      </c>
      <c r="H671" s="64" t="str">
        <f t="shared" si="16"/>
        <v>IE</v>
      </c>
    </row>
    <row r="672" spans="1:8" s="3" customFormat="1">
      <c r="A672" s="197" t="s">
        <v>1924</v>
      </c>
      <c r="B672" s="64">
        <f t="shared" si="14"/>
        <v>13282.915919456782</v>
      </c>
      <c r="C672" s="64">
        <f t="shared" si="16"/>
        <v>5.1948184495699996E-3</v>
      </c>
      <c r="D672" s="64">
        <f t="shared" si="16"/>
        <v>1.29867598133739</v>
      </c>
      <c r="E672" s="64">
        <f t="shared" si="16"/>
        <v>0</v>
      </c>
      <c r="F672" s="64">
        <f t="shared" si="16"/>
        <v>0</v>
      </c>
      <c r="G672" s="64">
        <f t="shared" si="16"/>
        <v>0</v>
      </c>
      <c r="H672" s="64">
        <f t="shared" si="16"/>
        <v>0</v>
      </c>
    </row>
    <row r="673" spans="1:36">
      <c r="A673" s="198" t="s">
        <v>2259</v>
      </c>
      <c r="B673" s="64">
        <f>G408</f>
        <v>22472.091458330953</v>
      </c>
      <c r="C673" s="64">
        <f>H408</f>
        <v>4.6925847366299997E-3</v>
      </c>
      <c r="D673" s="64">
        <f>I408</f>
        <v>4.8332437122200001E-3</v>
      </c>
      <c r="E673" s="64"/>
      <c r="F673" s="65"/>
      <c r="G673" s="65"/>
      <c r="H673" s="65"/>
    </row>
    <row r="674" spans="1:36">
      <c r="A674" s="198" t="s">
        <v>2260</v>
      </c>
      <c r="B674" s="64">
        <f>B465</f>
        <v>194388.53120401071</v>
      </c>
      <c r="C674" s="64">
        <f>C465</f>
        <v>4.4228396639999996</v>
      </c>
      <c r="D674" s="64">
        <f>D465</f>
        <v>83.655309749766346</v>
      </c>
      <c r="E674" s="64">
        <f>J465</f>
        <v>572.16514495327442</v>
      </c>
      <c r="F674" s="64">
        <f>K465</f>
        <v>1557.1939910195872</v>
      </c>
      <c r="G674" s="64">
        <f>L465</f>
        <v>5849.2197121443369</v>
      </c>
      <c r="H674" s="64">
        <f>M465</f>
        <v>830.75987228203655</v>
      </c>
    </row>
    <row r="675" spans="1:36">
      <c r="A675" s="198" t="s">
        <v>2261</v>
      </c>
      <c r="B675" s="64">
        <f t="shared" ref="B675:H675" si="17">B598</f>
        <v>7853.7090592547993</v>
      </c>
      <c r="C675" s="64">
        <f t="shared" si="17"/>
        <v>9418.7606550076798</v>
      </c>
      <c r="D675" s="64">
        <f t="shared" si="17"/>
        <v>1108.4205949512345</v>
      </c>
      <c r="E675" s="64">
        <f t="shared" si="17"/>
        <v>14.91067980114685</v>
      </c>
      <c r="F675" s="64">
        <f t="shared" si="17"/>
        <v>363.40666610922074</v>
      </c>
      <c r="G675" s="64" t="str">
        <f t="shared" si="17"/>
        <v>NA</v>
      </c>
      <c r="H675" s="64">
        <f t="shared" si="17"/>
        <v>0</v>
      </c>
    </row>
    <row r="676" spans="1:36">
      <c r="A676" s="198" t="s">
        <v>2262</v>
      </c>
      <c r="B676" s="64">
        <f>B630</f>
        <v>-831125.53638504399</v>
      </c>
      <c r="C676" s="64">
        <f t="shared" ref="C676:H676" si="18">C630</f>
        <v>1234.7394602571119</v>
      </c>
      <c r="D676" s="64">
        <f t="shared" si="18"/>
        <v>35.11369899647039</v>
      </c>
      <c r="E676" s="64">
        <f t="shared" si="18"/>
        <v>141.59499629999999</v>
      </c>
      <c r="F676" s="64">
        <f t="shared" si="18"/>
        <v>7641.6606409999995</v>
      </c>
      <c r="G676" s="64" t="str">
        <f t="shared" si="18"/>
        <v>NE,NA</v>
      </c>
      <c r="H676" s="64">
        <f t="shared" si="18"/>
        <v>0</v>
      </c>
    </row>
    <row r="677" spans="1:36">
      <c r="A677" s="198" t="s">
        <v>2263</v>
      </c>
      <c r="B677" s="66" t="str">
        <f>B661</f>
        <v>NO,IE,NA</v>
      </c>
      <c r="C677" s="66">
        <f t="shared" ref="C677:H677" si="19">C661</f>
        <v>6143.8266127488378</v>
      </c>
      <c r="D677" s="66">
        <f t="shared" si="19"/>
        <v>73.757520658580603</v>
      </c>
      <c r="E677" s="66">
        <f t="shared" si="19"/>
        <v>2.3460190219567099</v>
      </c>
      <c r="F677" s="66">
        <f t="shared" si="19"/>
        <v>6.5483463597946603</v>
      </c>
      <c r="G677" s="66">
        <f t="shared" si="19"/>
        <v>114.39560414851302</v>
      </c>
      <c r="H677" s="66">
        <f t="shared" si="19"/>
        <v>0.74349333311907995</v>
      </c>
    </row>
    <row r="678" spans="1:36">
      <c r="A678" s="198" t="s">
        <v>2264</v>
      </c>
      <c r="B678" s="67">
        <f>B679-(B666-B665)</f>
        <v>5306477.9087628527</v>
      </c>
      <c r="C678" s="67">
        <f t="shared" ref="C678:H678" si="20">C679-(C666-C665)</f>
        <v>29133.104735310018</v>
      </c>
      <c r="D678" s="67">
        <f t="shared" si="20"/>
        <v>1556.3652544759889</v>
      </c>
      <c r="E678" s="67">
        <f t="shared" si="20"/>
        <v>17332.752861377387</v>
      </c>
      <c r="F678" s="67">
        <f t="shared" si="20"/>
        <v>74553.320955610878</v>
      </c>
      <c r="G678" s="67">
        <f t="shared" si="20"/>
        <v>13309.046343880545</v>
      </c>
      <c r="H678" s="67">
        <f t="shared" si="20"/>
        <v>13195.594414386062</v>
      </c>
    </row>
    <row r="679" spans="1:36">
      <c r="A679" s="3" t="s">
        <v>2265</v>
      </c>
      <c r="B679" s="67">
        <f>SUM(B666,B674:B677)</f>
        <v>5419805.745349396</v>
      </c>
      <c r="C679" s="67">
        <f t="shared" ref="C679:H679" si="21">SUM(C666,C674:C677)</f>
        <v>29138.397628328752</v>
      </c>
      <c r="D679" s="67">
        <f t="shared" si="21"/>
        <v>1559.6094095559795</v>
      </c>
      <c r="E679" s="67">
        <f t="shared" si="21"/>
        <v>19032.090539844274</v>
      </c>
      <c r="F679" s="67">
        <f t="shared" si="21"/>
        <v>74684.042612715348</v>
      </c>
      <c r="G679" s="67">
        <f t="shared" si="21"/>
        <v>13362.702842646157</v>
      </c>
      <c r="H679" s="67">
        <f t="shared" si="21"/>
        <v>13195.594414386062</v>
      </c>
    </row>
    <row r="681" spans="1:36">
      <c r="A681" s="46" t="s">
        <v>2266</v>
      </c>
      <c r="B681" s="46" t="s">
        <v>2086</v>
      </c>
      <c r="C681" s="46" t="s">
        <v>2087</v>
      </c>
      <c r="D681" s="46" t="s">
        <v>2088</v>
      </c>
      <c r="E681" s="46" t="s">
        <v>2089</v>
      </c>
      <c r="F681" s="68" t="s">
        <v>2090</v>
      </c>
      <c r="G681" s="68" t="s">
        <v>2091</v>
      </c>
      <c r="H681" s="68" t="s">
        <v>2092</v>
      </c>
      <c r="I681" s="68" t="s">
        <v>2093</v>
      </c>
      <c r="J681" s="68" t="s">
        <v>2094</v>
      </c>
      <c r="K681" s="68" t="s">
        <v>2095</v>
      </c>
      <c r="L681" s="68" t="s">
        <v>2096</v>
      </c>
      <c r="M681" s="68" t="s">
        <v>2097</v>
      </c>
      <c r="N681" s="68" t="s">
        <v>2098</v>
      </c>
      <c r="O681" s="68" t="s">
        <v>2099</v>
      </c>
      <c r="P681" s="68" t="s">
        <v>2100</v>
      </c>
      <c r="Q681" s="68" t="s">
        <v>2101</v>
      </c>
      <c r="R681" s="68" t="s">
        <v>2102</v>
      </c>
      <c r="S681" s="68" t="s">
        <v>2103</v>
      </c>
      <c r="T681" s="68" t="s">
        <v>2104</v>
      </c>
      <c r="U681" s="68" t="s">
        <v>2267</v>
      </c>
      <c r="V681" s="68" t="s">
        <v>2106</v>
      </c>
      <c r="W681" s="68" t="s">
        <v>2268</v>
      </c>
      <c r="X681" s="68" t="s">
        <v>2269</v>
      </c>
      <c r="Y681" s="68" t="s">
        <v>2270</v>
      </c>
      <c r="Z681" s="68" t="s">
        <v>2271</v>
      </c>
      <c r="AA681" s="68" t="s">
        <v>2272</v>
      </c>
      <c r="AB681" s="68" t="s">
        <v>2273</v>
      </c>
      <c r="AC681" s="68" t="s">
        <v>2274</v>
      </c>
      <c r="AD681" s="68" t="s">
        <v>2275</v>
      </c>
      <c r="AE681" s="68" t="s">
        <v>2276</v>
      </c>
      <c r="AF681" s="68" t="s">
        <v>2277</v>
      </c>
      <c r="AG681" s="68" t="s">
        <v>2117</v>
      </c>
      <c r="AH681" s="68" t="s">
        <v>2278</v>
      </c>
      <c r="AI681" s="68" t="s">
        <v>1838</v>
      </c>
      <c r="AJ681" s="68" t="s">
        <v>1839</v>
      </c>
    </row>
    <row r="682" spans="1:36">
      <c r="A682" s="1" t="s">
        <v>2279</v>
      </c>
      <c r="B682" s="69">
        <f>B473</f>
        <v>1368.6407622854913</v>
      </c>
      <c r="C682" s="69">
        <f>C473</f>
        <v>398.21997774743551</v>
      </c>
      <c r="D682" s="69">
        <v>0</v>
      </c>
      <c r="E682" s="69">
        <v>0</v>
      </c>
      <c r="F682" s="69">
        <f>F473</f>
        <v>2580.4423400000001</v>
      </c>
      <c r="G682" s="69">
        <v>0</v>
      </c>
      <c r="H682" s="69">
        <f>H473</f>
        <v>56029.164606593971</v>
      </c>
      <c r="I682" s="69">
        <v>0</v>
      </c>
      <c r="J682" s="69">
        <f>J473</f>
        <v>2093.1475999999998</v>
      </c>
      <c r="K682" s="69">
        <v>0</v>
      </c>
      <c r="L682" s="69">
        <v>0</v>
      </c>
      <c r="M682" s="69">
        <v>0</v>
      </c>
      <c r="N682" s="69">
        <v>0</v>
      </c>
      <c r="O682" s="69">
        <v>0</v>
      </c>
      <c r="P682" s="69">
        <v>0</v>
      </c>
      <c r="Q682" s="69">
        <f>Q473</f>
        <v>117.73</v>
      </c>
      <c r="R682" s="69">
        <v>0</v>
      </c>
      <c r="S682" s="69">
        <v>0</v>
      </c>
      <c r="T682" s="69">
        <v>0</v>
      </c>
      <c r="U682" s="69">
        <v>0</v>
      </c>
      <c r="V682" s="69" t="str">
        <f>V473</f>
        <v/>
      </c>
      <c r="W682" s="69">
        <f>W473</f>
        <v>540.06916717032652</v>
      </c>
      <c r="X682" s="69">
        <f>X473</f>
        <v>206.85707686944318</v>
      </c>
      <c r="Y682" s="69">
        <f>Y473</f>
        <v>9.0276703162196608</v>
      </c>
      <c r="Z682" s="69">
        <v>0</v>
      </c>
      <c r="AA682" s="69">
        <f>AA473</f>
        <v>11.47912170919709</v>
      </c>
      <c r="AB682" s="69">
        <v>0</v>
      </c>
      <c r="AC682" s="69">
        <v>0</v>
      </c>
      <c r="AD682" s="69">
        <v>0</v>
      </c>
      <c r="AE682" s="69">
        <v>0</v>
      </c>
      <c r="AF682" s="69">
        <v>0</v>
      </c>
      <c r="AG682" s="69" t="str">
        <f>AG473</f>
        <v/>
      </c>
      <c r="AH682" s="69">
        <f>AH473</f>
        <v>7230.4559117999988</v>
      </c>
      <c r="AI682" s="69">
        <f>AI473</f>
        <v>517.71056610324001</v>
      </c>
      <c r="AJ682" s="69">
        <f>AJ473</f>
        <v>28.530150025699999</v>
      </c>
    </row>
    <row r="683" spans="1:36">
      <c r="A683" s="1" t="s">
        <v>2280</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69">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c r="A685" s="3" t="s">
        <v>2265</v>
      </c>
      <c r="B685" s="3">
        <f>SUM(B683:AJ683)</f>
        <v>135177.28771279738</v>
      </c>
    </row>
    <row r="686" spans="1:36">
      <c r="K686" s="1"/>
      <c r="L686" s="1"/>
      <c r="M686" s="1"/>
      <c r="N686" s="1"/>
      <c r="O686" s="1"/>
      <c r="P686" s="1"/>
      <c r="Q686" s="1"/>
      <c r="R686" s="1"/>
      <c r="S686" s="1"/>
      <c r="T686" s="1"/>
      <c r="U686" s="1"/>
      <c r="V686" s="1"/>
      <c r="W686" s="1"/>
      <c r="X686" s="1"/>
      <c r="Y686" s="1"/>
      <c r="Z686" s="1"/>
      <c r="AA686" s="1"/>
      <c r="AB686" s="1"/>
    </row>
    <row r="687" spans="1:36" ht="16.5">
      <c r="A687" s="46" t="s">
        <v>2281</v>
      </c>
      <c r="B687" s="63" t="s">
        <v>2252</v>
      </c>
      <c r="C687" s="63" t="s">
        <v>2253</v>
      </c>
      <c r="D687" s="63" t="s">
        <v>2254</v>
      </c>
      <c r="E687" s="63" t="s">
        <v>2255</v>
      </c>
      <c r="F687" s="63" t="s">
        <v>671</v>
      </c>
      <c r="G687" s="63" t="s">
        <v>1862</v>
      </c>
      <c r="H687" s="63" t="s">
        <v>2256</v>
      </c>
      <c r="I687" s="63" t="s">
        <v>1716</v>
      </c>
      <c r="J687" s="63" t="s">
        <v>1174</v>
      </c>
      <c r="K687" s="1"/>
      <c r="L687" s="1"/>
      <c r="M687" s="1"/>
      <c r="N687" s="1"/>
      <c r="O687" s="1"/>
      <c r="P687" s="1"/>
      <c r="Q687" s="1"/>
      <c r="R687" s="1"/>
      <c r="S687" s="1"/>
      <c r="T687" s="1"/>
      <c r="U687" s="1"/>
      <c r="V687" s="1"/>
      <c r="W687" s="1"/>
      <c r="X687" s="1"/>
      <c r="Y687" s="1"/>
      <c r="Z687" s="1"/>
      <c r="AA687" s="1"/>
      <c r="AB687" s="1"/>
    </row>
    <row r="688" spans="1:36">
      <c r="A688" s="1" t="s">
        <v>2282</v>
      </c>
      <c r="B688" s="4">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38">
        <f>SUM(B688:I688)</f>
        <v>6728.4315574766761</v>
      </c>
      <c r="K688" s="1"/>
      <c r="L688" s="1"/>
      <c r="M688" s="1"/>
      <c r="N688" s="1"/>
      <c r="O688" s="1"/>
      <c r="P688" s="1"/>
      <c r="Q688" s="1"/>
      <c r="R688" s="1"/>
      <c r="S688" s="1"/>
      <c r="T688" s="1"/>
      <c r="U688" s="1"/>
      <c r="V688" s="1"/>
      <c r="W688" s="1"/>
      <c r="X688" s="1"/>
      <c r="Y688" s="1"/>
      <c r="Z688" s="1"/>
      <c r="AA688" s="1"/>
      <c r="AB688" s="1"/>
    </row>
    <row r="689" spans="1:28">
      <c r="A689" s="1" t="s">
        <v>2283</v>
      </c>
      <c r="B689" s="4">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38">
        <f>SUM(B689:I689)</f>
        <v>6829.3363086771278</v>
      </c>
      <c r="K689" s="1"/>
      <c r="L689" s="1"/>
      <c r="M689" s="1"/>
      <c r="N689" s="1"/>
      <c r="O689" s="1"/>
      <c r="P689" s="1"/>
      <c r="Q689" s="1"/>
      <c r="R689" s="1"/>
      <c r="S689" s="1"/>
      <c r="T689" s="1"/>
      <c r="U689" s="1"/>
      <c r="V689" s="1"/>
      <c r="W689" s="1"/>
      <c r="X689" s="1"/>
      <c r="Y689" s="1"/>
      <c r="Z689" s="1"/>
      <c r="AA689" s="1"/>
      <c r="AB689" s="1"/>
    </row>
    <row r="690" spans="1:28">
      <c r="A690" s="1" t="s">
        <v>935</v>
      </c>
      <c r="B690" s="4">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3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c r="A691" s="1" t="s">
        <v>58</v>
      </c>
      <c r="B691" s="4">
        <f>B668/1000</f>
        <v>1911.4428105552256</v>
      </c>
      <c r="C691" s="4">
        <f t="shared" ref="C691:I691" si="24">C668/1000</f>
        <v>0.16557291285866269</v>
      </c>
      <c r="D691" s="4">
        <f t="shared" si="24"/>
        <v>0.14122138300660741</v>
      </c>
      <c r="E691" s="4">
        <f t="shared" si="24"/>
        <v>11.99396820796089</v>
      </c>
      <c r="F691" s="4">
        <f t="shared" si="24"/>
        <v>58.745519506243923</v>
      </c>
      <c r="G691" s="4">
        <f t="shared" si="24"/>
        <v>5.7772545334153529</v>
      </c>
      <c r="H691" s="4">
        <f t="shared" si="24"/>
        <v>0.61863077203361583</v>
      </c>
      <c r="I691" s="4">
        <f t="shared" si="24"/>
        <v>0</v>
      </c>
      <c r="J691" s="238">
        <f t="shared" si="23"/>
        <v>1988.8849778707445</v>
      </c>
      <c r="K691" s="1"/>
      <c r="L691" s="1"/>
      <c r="M691" s="1"/>
      <c r="N691" s="1"/>
      <c r="O691" s="1"/>
      <c r="P691" s="1"/>
      <c r="Q691" s="1"/>
      <c r="R691" s="1"/>
      <c r="S691" s="1"/>
      <c r="T691" s="1"/>
      <c r="U691" s="1"/>
      <c r="V691" s="1"/>
      <c r="W691" s="1"/>
      <c r="X691" s="1"/>
      <c r="Y691" s="1"/>
      <c r="Z691" s="1"/>
      <c r="AA691" s="1"/>
      <c r="AB691" s="1"/>
    </row>
    <row r="692" spans="1:28">
      <c r="A692" s="1" t="s">
        <v>1121</v>
      </c>
      <c r="B692" s="4">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38">
        <f t="shared" si="23"/>
        <v>594.3871781042867</v>
      </c>
      <c r="K692" s="1"/>
      <c r="L692" s="1"/>
      <c r="M692" s="1"/>
      <c r="N692" s="1"/>
      <c r="O692" s="1"/>
      <c r="P692" s="1"/>
      <c r="Q692" s="1"/>
      <c r="R692" s="1"/>
      <c r="S692" s="1"/>
      <c r="T692" s="1"/>
      <c r="U692" s="1"/>
      <c r="V692" s="1"/>
      <c r="W692" s="1"/>
      <c r="X692" s="1"/>
      <c r="Y692" s="1"/>
      <c r="Z692" s="1"/>
      <c r="AA692" s="1"/>
      <c r="AB692" s="1"/>
    </row>
    <row r="693" spans="1:28">
      <c r="A693" s="1" t="s">
        <v>341</v>
      </c>
      <c r="B693" s="4">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38">
        <f t="shared" si="23"/>
        <v>1847.0916388108249</v>
      </c>
      <c r="K693" s="1"/>
      <c r="L693" s="1"/>
      <c r="M693" s="1"/>
      <c r="N693" s="1"/>
      <c r="O693" s="1"/>
      <c r="P693" s="1"/>
      <c r="Q693" s="1"/>
      <c r="R693" s="1"/>
      <c r="S693" s="1"/>
      <c r="T693" s="1"/>
      <c r="U693" s="1"/>
      <c r="V693" s="1"/>
      <c r="W693" s="1"/>
      <c r="X693" s="1"/>
      <c r="Y693" s="1"/>
      <c r="Z693" s="1"/>
      <c r="AA693" s="1"/>
      <c r="AB693" s="1"/>
    </row>
    <row r="694" spans="1:28">
      <c r="A694" s="1" t="s">
        <v>1119</v>
      </c>
      <c r="B694" s="4">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38">
        <f t="shared" si="23"/>
        <v>566.1011011848085</v>
      </c>
      <c r="K694" s="1"/>
      <c r="L694" s="1"/>
      <c r="M694" s="1"/>
      <c r="N694" s="1"/>
      <c r="O694" s="1"/>
      <c r="P694" s="1"/>
      <c r="Q694" s="1"/>
      <c r="R694" s="1"/>
      <c r="S694" s="1"/>
      <c r="T694" s="1"/>
      <c r="U694" s="1"/>
      <c r="V694" s="1"/>
      <c r="W694" s="1"/>
      <c r="X694" s="1"/>
      <c r="Y694" s="1"/>
      <c r="Z694" s="1"/>
      <c r="AA694" s="1"/>
      <c r="AB694" s="1"/>
    </row>
    <row r="695" spans="1:28">
      <c r="A695" s="1" t="s">
        <v>1128</v>
      </c>
      <c r="B695" s="4">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38">
        <f t="shared" si="23"/>
        <v>205.76462632912921</v>
      </c>
      <c r="K695" s="1"/>
      <c r="L695" s="1"/>
      <c r="M695" s="1"/>
      <c r="N695" s="1"/>
      <c r="O695" s="1"/>
      <c r="P695" s="1"/>
      <c r="Q695" s="1"/>
      <c r="R695" s="1"/>
      <c r="S695" s="1"/>
      <c r="T695" s="1"/>
      <c r="U695" s="1"/>
      <c r="V695" s="1"/>
      <c r="W695" s="1"/>
      <c r="X695" s="1"/>
      <c r="Y695" s="1"/>
      <c r="Z695" s="1"/>
      <c r="AA695" s="1"/>
      <c r="AB695" s="1"/>
    </row>
    <row r="696" spans="1:28">
      <c r="A696" s="1" t="s">
        <v>2284</v>
      </c>
      <c r="B696" s="4">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38">
        <f t="shared" si="23"/>
        <v>-773.96549280953138</v>
      </c>
      <c r="K696" s="1"/>
      <c r="L696" s="1"/>
      <c r="M696" s="1"/>
      <c r="N696" s="1"/>
      <c r="O696" s="1"/>
      <c r="P696" s="1"/>
      <c r="Q696" s="1"/>
      <c r="R696" s="1"/>
      <c r="S696" s="1"/>
      <c r="T696" s="1"/>
      <c r="U696" s="1"/>
      <c r="V696" s="1"/>
      <c r="W696" s="1"/>
      <c r="X696" s="1"/>
      <c r="Y696" s="1"/>
      <c r="Z696" s="1"/>
      <c r="AA696" s="1"/>
      <c r="AB696" s="1"/>
    </row>
    <row r="697" spans="1:28">
      <c r="B697" s="4"/>
      <c r="C697" s="4"/>
      <c r="D697" s="4"/>
      <c r="E697" s="4"/>
      <c r="F697" s="4"/>
      <c r="G697" s="4"/>
      <c r="H697" s="4"/>
      <c r="I697" s="4"/>
      <c r="K697" s="1"/>
      <c r="L697" s="1"/>
      <c r="M697" s="1"/>
      <c r="N697" s="1"/>
      <c r="O697" s="1"/>
      <c r="P697" s="1"/>
      <c r="Q697" s="1"/>
      <c r="R697" s="1"/>
      <c r="S697" s="1"/>
      <c r="T697" s="1"/>
      <c r="U697" s="1"/>
      <c r="V697" s="1"/>
      <c r="W697" s="1"/>
      <c r="X697" s="1"/>
      <c r="Y697" s="1"/>
      <c r="Z697" s="1"/>
      <c r="AA697" s="1"/>
      <c r="AB697" s="1"/>
    </row>
    <row r="698" spans="1:28" ht="15" thickBot="1">
      <c r="A698" s="1" t="s">
        <v>2285</v>
      </c>
      <c r="B698" s="4"/>
      <c r="C698" s="4"/>
      <c r="D698" s="4"/>
      <c r="E698" s="4"/>
      <c r="F698" s="4"/>
      <c r="G698" s="4"/>
      <c r="H698" s="4"/>
      <c r="I698" s="4"/>
      <c r="K698" s="1"/>
      <c r="L698" s="1"/>
      <c r="M698" s="1"/>
      <c r="N698" s="1"/>
    </row>
    <row r="699" spans="1:28" ht="15" thickBot="1">
      <c r="A699" s="70" t="s">
        <v>2286</v>
      </c>
      <c r="B699" s="71">
        <f>SUM(B689:D689,I689)</f>
        <v>6784.1546601877326</v>
      </c>
      <c r="C699" s="4"/>
      <c r="D699" s="4"/>
      <c r="E699" s="237"/>
      <c r="F699" s="4"/>
      <c r="G699" s="4"/>
      <c r="H699" s="4"/>
      <c r="I699" s="4"/>
      <c r="K699" s="1"/>
      <c r="L699" s="1"/>
      <c r="M699" s="1"/>
      <c r="N699" s="1"/>
      <c r="O699" s="1"/>
      <c r="P699" s="1"/>
      <c r="Q699" s="1"/>
      <c r="R699" s="1"/>
      <c r="S699" s="1"/>
      <c r="T699" s="1"/>
      <c r="U699" s="1"/>
      <c r="V699" s="1"/>
      <c r="W699" s="1"/>
      <c r="X699" s="1"/>
      <c r="Y699" s="1"/>
      <c r="Z699" s="1"/>
      <c r="AA699" s="1"/>
      <c r="AB699" s="1"/>
    </row>
    <row r="700" spans="1:28" ht="29.5" thickBot="1">
      <c r="A700" s="70" t="s">
        <v>2287</v>
      </c>
      <c r="B700" s="71">
        <f>SUM(B688:D688,I688)</f>
        <v>6669.8189215004677</v>
      </c>
      <c r="C700" s="4"/>
      <c r="D700" s="4"/>
      <c r="E700" s="4"/>
      <c r="F700" s="4"/>
      <c r="G700" s="4"/>
      <c r="H700" s="4"/>
      <c r="I700" s="4"/>
      <c r="K700" s="1"/>
      <c r="L700" s="1"/>
      <c r="M700" s="1"/>
      <c r="N700" s="1"/>
      <c r="O700" s="1"/>
      <c r="P700" s="1"/>
      <c r="Q700" s="1"/>
      <c r="R700" s="1"/>
      <c r="S700" s="1"/>
      <c r="T700" s="1"/>
      <c r="U700" s="1"/>
      <c r="V700" s="1"/>
      <c r="W700" s="1"/>
      <c r="X700" s="1"/>
      <c r="Y700" s="1"/>
      <c r="Z700" s="1"/>
      <c r="AA700" s="1"/>
      <c r="AB700" s="1"/>
    </row>
    <row r="701" spans="1:28">
      <c r="B701" s="4"/>
      <c r="C701" s="4"/>
      <c r="D701" s="4"/>
      <c r="E701" s="4"/>
      <c r="F701" s="4"/>
      <c r="G701" s="4"/>
      <c r="H701" s="4"/>
      <c r="I701" s="237"/>
      <c r="K701" s="1"/>
      <c r="L701" s="1"/>
      <c r="M701" s="1"/>
      <c r="N701" s="1"/>
      <c r="O701" s="1"/>
      <c r="P701" s="1"/>
      <c r="Q701" s="1"/>
      <c r="R701" s="1"/>
      <c r="S701" s="1"/>
      <c r="T701" s="1"/>
      <c r="U701" s="1"/>
      <c r="V701" s="1"/>
      <c r="W701" s="1"/>
      <c r="X701" s="1"/>
      <c r="Y701" s="1"/>
      <c r="Z701" s="1"/>
      <c r="AA701" s="1"/>
      <c r="AB701" s="1"/>
    </row>
    <row r="702" spans="1:28" ht="15" thickBot="1">
      <c r="A702" s="1" t="s">
        <v>2288</v>
      </c>
      <c r="B702" s="4"/>
      <c r="C702" s="4"/>
      <c r="D702" s="4"/>
      <c r="E702" s="4"/>
      <c r="F702" s="4"/>
      <c r="G702" s="4"/>
      <c r="H702" s="4"/>
      <c r="I702" s="4"/>
      <c r="K702" s="1"/>
      <c r="L702" s="1"/>
      <c r="M702" s="1"/>
      <c r="N702" s="1"/>
      <c r="O702" s="1"/>
      <c r="P702" s="1"/>
      <c r="Q702" s="1"/>
      <c r="R702" s="1"/>
      <c r="S702" s="1"/>
      <c r="T702" s="1"/>
      <c r="U702" s="1"/>
      <c r="V702" s="1"/>
      <c r="W702" s="1"/>
      <c r="X702" s="1"/>
      <c r="Y702" s="1"/>
      <c r="Z702" s="1"/>
      <c r="AA702" s="1"/>
      <c r="AB702" s="1"/>
    </row>
    <row r="703" spans="1:28" ht="15" thickBot="1">
      <c r="A703" s="70" t="s">
        <v>2286</v>
      </c>
      <c r="B703" s="71">
        <f>SUM(B689:I689)</f>
        <v>6829.3363086771278</v>
      </c>
      <c r="D703" s="237"/>
      <c r="K703" s="1"/>
      <c r="L703" s="1"/>
      <c r="M703" s="1"/>
      <c r="N703" s="1"/>
      <c r="O703" s="1"/>
      <c r="P703" s="1"/>
      <c r="Q703" s="1"/>
      <c r="R703" s="1"/>
      <c r="S703" s="1"/>
      <c r="T703" s="1"/>
      <c r="U703" s="1"/>
      <c r="V703" s="1"/>
      <c r="W703" s="1"/>
      <c r="X703" s="1"/>
      <c r="Y703" s="1"/>
      <c r="Z703" s="1"/>
      <c r="AA703" s="1"/>
      <c r="AB703" s="1"/>
    </row>
    <row r="704" spans="1:28" ht="29.5" thickBot="1">
      <c r="A704" s="70" t="s">
        <v>2287</v>
      </c>
      <c r="B704" s="71">
        <f>SUM(B688:I688)</f>
        <v>6728.4315574766761</v>
      </c>
      <c r="D704" s="237"/>
      <c r="K704" s="1"/>
      <c r="L704" s="1"/>
      <c r="M704" s="1"/>
      <c r="N704" s="1"/>
      <c r="O704" s="1"/>
      <c r="P704" s="1"/>
      <c r="Q704" s="1"/>
      <c r="R704" s="1"/>
      <c r="S704" s="1"/>
      <c r="T704" s="1"/>
      <c r="U704" s="1"/>
      <c r="V704" s="1"/>
      <c r="W704" s="1"/>
      <c r="X704" s="1"/>
      <c r="Y704" s="1"/>
      <c r="Z704" s="1"/>
      <c r="AA704" s="1"/>
      <c r="AB704" s="1"/>
    </row>
    <row r="705" spans="1:28">
      <c r="A705" s="3"/>
      <c r="B705" s="4"/>
      <c r="K705" s="1"/>
      <c r="L705" s="1"/>
      <c r="M705" s="1"/>
      <c r="N705" s="1"/>
      <c r="O705" s="1"/>
      <c r="P705" s="1"/>
      <c r="Q705" s="1"/>
      <c r="R705" s="1"/>
      <c r="S705" s="1"/>
      <c r="T705" s="1"/>
      <c r="U705" s="1"/>
      <c r="V705" s="1"/>
      <c r="W705" s="1"/>
      <c r="X705" s="1"/>
      <c r="Y705" s="1"/>
      <c r="Z705" s="1"/>
      <c r="AA705" s="1"/>
      <c r="AB705" s="1"/>
    </row>
    <row r="706" spans="1:28">
      <c r="A706" s="1" t="s">
        <v>935</v>
      </c>
      <c r="B706" s="4">
        <f>SUM(B690:I690)</f>
        <v>2400.8653682426634</v>
      </c>
      <c r="K706" s="1"/>
      <c r="L706" s="1"/>
      <c r="M706" s="1"/>
      <c r="N706" s="1"/>
      <c r="O706" s="1"/>
      <c r="P706" s="1"/>
      <c r="Q706" s="1"/>
      <c r="R706" s="1"/>
      <c r="S706" s="1"/>
      <c r="T706" s="1"/>
      <c r="U706" s="1"/>
      <c r="V706" s="1"/>
      <c r="W706" s="1"/>
      <c r="X706" s="1"/>
      <c r="Y706" s="1"/>
      <c r="Z706" s="1"/>
      <c r="AA706" s="1"/>
      <c r="AB706" s="1"/>
    </row>
    <row r="707" spans="1:28">
      <c r="A707" s="1" t="s">
        <v>58</v>
      </c>
      <c r="B707" s="4">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c r="A708" s="1" t="s">
        <v>1121</v>
      </c>
      <c r="B708" s="4">
        <f t="shared" si="25"/>
        <v>594.3871781042867</v>
      </c>
      <c r="K708" s="1"/>
      <c r="L708" s="1"/>
      <c r="M708" s="1"/>
      <c r="N708" s="1"/>
      <c r="O708" s="1"/>
      <c r="P708" s="1"/>
      <c r="Q708" s="1"/>
      <c r="R708" s="1"/>
      <c r="S708" s="1"/>
      <c r="T708" s="1"/>
      <c r="U708" s="1"/>
      <c r="V708" s="1"/>
      <c r="W708" s="1"/>
      <c r="X708" s="1"/>
      <c r="Y708" s="1"/>
      <c r="Z708" s="1"/>
      <c r="AA708" s="1"/>
      <c r="AB708" s="1"/>
    </row>
    <row r="709" spans="1:28">
      <c r="A709" s="1" t="s">
        <v>341</v>
      </c>
      <c r="B709" s="4">
        <f t="shared" si="25"/>
        <v>1847.0916388108249</v>
      </c>
      <c r="K709" s="1"/>
      <c r="L709" s="1"/>
      <c r="M709" s="1"/>
      <c r="N709" s="1"/>
      <c r="O709" s="1"/>
      <c r="P709" s="1"/>
      <c r="Q709" s="1"/>
      <c r="R709" s="1"/>
      <c r="S709" s="1"/>
      <c r="T709" s="1"/>
      <c r="U709" s="1"/>
      <c r="V709" s="1"/>
      <c r="W709" s="1"/>
      <c r="X709" s="1"/>
      <c r="Y709" s="1"/>
      <c r="Z709" s="1"/>
      <c r="AA709" s="1"/>
      <c r="AB709" s="1"/>
    </row>
    <row r="710" spans="1:28">
      <c r="A710" s="1" t="s">
        <v>1119</v>
      </c>
      <c r="B710" s="4">
        <f t="shared" si="25"/>
        <v>566.1011011848085</v>
      </c>
      <c r="K710" s="1"/>
      <c r="L710" s="1"/>
      <c r="M710" s="1"/>
      <c r="N710" s="1"/>
      <c r="O710" s="1"/>
      <c r="P710" s="1"/>
      <c r="Q710" s="1"/>
      <c r="R710" s="1"/>
      <c r="S710" s="1"/>
      <c r="T710" s="1"/>
      <c r="U710" s="1"/>
      <c r="V710" s="1"/>
      <c r="W710" s="1"/>
      <c r="X710" s="1"/>
      <c r="Y710" s="1"/>
      <c r="Z710" s="1"/>
      <c r="AA710" s="1"/>
      <c r="AB710" s="1"/>
    </row>
    <row r="711" spans="1:28">
      <c r="A711" s="1" t="s">
        <v>1128</v>
      </c>
      <c r="B711" s="4">
        <f t="shared" si="25"/>
        <v>205.76462632912921</v>
      </c>
      <c r="K711" s="1"/>
      <c r="L711" s="1"/>
      <c r="M711" s="1"/>
      <c r="N711" s="1"/>
      <c r="O711" s="1"/>
      <c r="P711" s="1"/>
      <c r="Q711" s="1"/>
      <c r="R711" s="1"/>
      <c r="S711" s="1"/>
      <c r="T711" s="1"/>
      <c r="U711" s="1"/>
      <c r="V711" s="1"/>
      <c r="W711" s="1"/>
      <c r="X711" s="1"/>
      <c r="Y711" s="1"/>
      <c r="Z711" s="1"/>
      <c r="AA711" s="1"/>
      <c r="AB711" s="1"/>
    </row>
    <row r="712" spans="1:28">
      <c r="A712" s="1" t="s">
        <v>2284</v>
      </c>
      <c r="B712" s="4">
        <f t="shared" si="25"/>
        <v>-773.96549280953138</v>
      </c>
      <c r="C712" s="4"/>
      <c r="D712" s="4"/>
      <c r="K712" s="1"/>
      <c r="L712" s="1"/>
      <c r="M712" s="1"/>
      <c r="N712" s="1"/>
      <c r="O712" s="1"/>
      <c r="P712" s="1"/>
      <c r="Q712" s="1"/>
      <c r="R712" s="1"/>
      <c r="S712" s="1"/>
      <c r="T712" s="1"/>
      <c r="U712" s="1"/>
      <c r="V712" s="1"/>
      <c r="W712" s="1"/>
      <c r="X712" s="1"/>
      <c r="Y712" s="1"/>
      <c r="Z712" s="1"/>
      <c r="AA712" s="1"/>
      <c r="AB712" s="1"/>
    </row>
    <row r="713" spans="1:28">
      <c r="A713" s="3"/>
      <c r="B713" s="4"/>
      <c r="C713" s="4"/>
      <c r="K713" s="1"/>
      <c r="L713" s="1"/>
      <c r="M713" s="1"/>
      <c r="N713" s="1"/>
      <c r="O713" s="1"/>
      <c r="P713" s="1"/>
      <c r="Q713" s="1"/>
      <c r="R713" s="1"/>
      <c r="S713" s="1"/>
      <c r="T713" s="1"/>
      <c r="U713" s="1"/>
      <c r="V713" s="1"/>
      <c r="W713" s="1"/>
      <c r="X713" s="1"/>
      <c r="Y713" s="1"/>
      <c r="Z713" s="1"/>
      <c r="AA713" s="1"/>
      <c r="AB713" s="1"/>
    </row>
    <row r="714" spans="1:28">
      <c r="A714" s="3"/>
      <c r="B714" s="4"/>
      <c r="K714" s="1"/>
      <c r="L714" s="1"/>
      <c r="M714" s="1"/>
      <c r="N714" s="1"/>
      <c r="O714" s="1"/>
      <c r="P714" s="1"/>
      <c r="Q714" s="1"/>
      <c r="R714" s="1"/>
      <c r="S714" s="1"/>
      <c r="T714" s="1"/>
      <c r="U714" s="1"/>
      <c r="V714" s="1"/>
      <c r="W714" s="1"/>
      <c r="X714" s="1"/>
      <c r="Y714" s="1"/>
      <c r="Z714" s="1"/>
      <c r="AA714" s="1"/>
      <c r="AB714" s="1"/>
    </row>
    <row r="715" spans="1:28">
      <c r="A715" s="3"/>
      <c r="B715" s="4"/>
      <c r="K715" s="1"/>
      <c r="L715" s="1"/>
      <c r="M715" s="1"/>
      <c r="N715" s="1"/>
      <c r="O715" s="1"/>
      <c r="P715" s="1"/>
      <c r="Q715" s="1"/>
      <c r="R715" s="1"/>
      <c r="S715" s="1"/>
      <c r="T715" s="1"/>
      <c r="U715" s="1"/>
      <c r="V715" s="1"/>
      <c r="W715" s="1"/>
      <c r="X715" s="1"/>
      <c r="Y715" s="1"/>
      <c r="Z715" s="1"/>
      <c r="AA715" s="1"/>
      <c r="AB715" s="1"/>
    </row>
    <row r="716" spans="1:28" ht="15.5">
      <c r="A716" s="72" t="s">
        <v>2289</v>
      </c>
      <c r="B716" s="73"/>
      <c r="C716" s="73"/>
      <c r="D716" s="73"/>
      <c r="E716" s="73"/>
      <c r="F716" s="73"/>
      <c r="G716" s="73"/>
      <c r="H716" s="73"/>
      <c r="I716" s="73"/>
      <c r="J716" s="73"/>
      <c r="K716" s="73"/>
      <c r="L716" s="73"/>
      <c r="M716" s="73"/>
      <c r="N716" s="73"/>
    </row>
    <row r="717" spans="1:28">
      <c r="A717" s="73" t="s">
        <v>2290</v>
      </c>
      <c r="B717" s="73"/>
      <c r="C717" s="73"/>
      <c r="D717" s="73"/>
      <c r="E717" s="73"/>
      <c r="F717" s="73"/>
      <c r="G717" s="73"/>
      <c r="H717" s="73"/>
      <c r="I717" s="73"/>
      <c r="J717" s="73"/>
      <c r="K717" s="73"/>
      <c r="L717" s="73"/>
      <c r="M717" s="73"/>
      <c r="N717" s="73"/>
    </row>
    <row r="718" spans="1:28">
      <c r="A718" s="73" t="s">
        <v>2291</v>
      </c>
      <c r="B718" s="73"/>
      <c r="C718" s="73"/>
      <c r="D718" s="73"/>
      <c r="E718" s="73"/>
      <c r="F718" s="73"/>
      <c r="G718" s="73"/>
      <c r="H718" s="73"/>
      <c r="I718" s="73"/>
      <c r="J718" s="73"/>
      <c r="K718" s="73"/>
      <c r="L718" s="73"/>
      <c r="M718" s="73"/>
      <c r="N718" s="73"/>
    </row>
    <row r="719" spans="1:28" ht="31.5">
      <c r="A719" s="74" t="s">
        <v>2292</v>
      </c>
      <c r="B719" s="75" t="s">
        <v>2293</v>
      </c>
      <c r="C719" s="76" t="s">
        <v>2294</v>
      </c>
      <c r="D719" s="77" t="s">
        <v>2295</v>
      </c>
      <c r="E719" s="77" t="s">
        <v>2296</v>
      </c>
      <c r="F719" s="78" t="s">
        <v>2297</v>
      </c>
      <c r="G719" s="77" t="s">
        <v>2298</v>
      </c>
      <c r="H719" s="78" t="s">
        <v>2299</v>
      </c>
      <c r="I719" s="77" t="s">
        <v>2300</v>
      </c>
      <c r="J719" s="78" t="s">
        <v>2301</v>
      </c>
      <c r="K719" s="77" t="s">
        <v>2302</v>
      </c>
      <c r="L719" s="78" t="s">
        <v>2303</v>
      </c>
      <c r="M719" s="78" t="s">
        <v>2304</v>
      </c>
      <c r="N719" s="78" t="s">
        <v>2305</v>
      </c>
    </row>
    <row r="720" spans="1:28">
      <c r="A720" s="79" t="s">
        <v>2306</v>
      </c>
      <c r="B720" s="80" t="s">
        <v>2307</v>
      </c>
      <c r="C720" s="81" t="s">
        <v>2308</v>
      </c>
      <c r="D720" s="79" t="s">
        <v>2309</v>
      </c>
      <c r="E720" s="79" t="s">
        <v>2310</v>
      </c>
      <c r="F720" s="82">
        <v>1</v>
      </c>
      <c r="G720" s="79" t="s">
        <v>2311</v>
      </c>
      <c r="H720" s="82">
        <v>1</v>
      </c>
      <c r="I720" s="79" t="s">
        <v>2312</v>
      </c>
      <c r="J720" s="82">
        <v>1</v>
      </c>
      <c r="K720" s="79" t="s">
        <v>2313</v>
      </c>
      <c r="L720" s="82">
        <v>1</v>
      </c>
      <c r="M720" s="79" t="s">
        <v>2314</v>
      </c>
      <c r="N720" s="82">
        <v>1</v>
      </c>
    </row>
    <row r="721" spans="1:14">
      <c r="A721" s="83" t="s">
        <v>2315</v>
      </c>
      <c r="B721" s="84" t="s">
        <v>2316</v>
      </c>
      <c r="C721" s="84" t="s">
        <v>2317</v>
      </c>
      <c r="D721" s="83" t="s">
        <v>2318</v>
      </c>
      <c r="E721" s="83" t="s">
        <v>2319</v>
      </c>
      <c r="F721" s="85">
        <v>84</v>
      </c>
      <c r="G721" s="83" t="s">
        <v>2320</v>
      </c>
      <c r="H721" s="85">
        <v>28</v>
      </c>
      <c r="I721" s="83" t="s">
        <v>2321</v>
      </c>
      <c r="J721" s="85">
        <v>67</v>
      </c>
      <c r="K721" s="83" t="s">
        <v>2322</v>
      </c>
      <c r="L721" s="85">
        <v>14</v>
      </c>
      <c r="M721" s="83" t="s">
        <v>2323</v>
      </c>
      <c r="N721" s="85">
        <v>4</v>
      </c>
    </row>
    <row r="722" spans="1:14">
      <c r="A722" s="86" t="s">
        <v>2324</v>
      </c>
      <c r="B722" s="87" t="s">
        <v>2316</v>
      </c>
      <c r="C722" s="87" t="s">
        <v>2317</v>
      </c>
      <c r="D722" s="86" t="s">
        <v>2318</v>
      </c>
      <c r="E722" s="86" t="s">
        <v>2325</v>
      </c>
      <c r="F722" s="88">
        <v>85</v>
      </c>
      <c r="G722" s="86" t="s">
        <v>2326</v>
      </c>
      <c r="H722" s="88">
        <v>30</v>
      </c>
      <c r="I722" s="86" t="s">
        <v>2327</v>
      </c>
      <c r="J722" s="88">
        <v>68</v>
      </c>
      <c r="K722" s="86" t="s">
        <v>2328</v>
      </c>
      <c r="L722" s="88">
        <v>15</v>
      </c>
      <c r="M722" s="86" t="s">
        <v>2329</v>
      </c>
      <c r="N722" s="88">
        <v>6</v>
      </c>
    </row>
    <row r="723" spans="1:14">
      <c r="A723" s="89" t="s">
        <v>2330</v>
      </c>
      <c r="B723" s="90" t="s">
        <v>2331</v>
      </c>
      <c r="C723" s="90" t="s">
        <v>2332</v>
      </c>
      <c r="D723" s="89" t="s">
        <v>2333</v>
      </c>
      <c r="E723" s="89" t="s">
        <v>2334</v>
      </c>
      <c r="F723" s="91">
        <v>264</v>
      </c>
      <c r="G723" s="89" t="s">
        <v>2335</v>
      </c>
      <c r="H723" s="91">
        <v>265</v>
      </c>
      <c r="I723" s="89" t="s">
        <v>2336</v>
      </c>
      <c r="J723" s="91">
        <v>277</v>
      </c>
      <c r="K723" s="89" t="s">
        <v>2337</v>
      </c>
      <c r="L723" s="91">
        <v>282</v>
      </c>
      <c r="M723" s="89" t="s">
        <v>2338</v>
      </c>
      <c r="N723" s="91">
        <v>234</v>
      </c>
    </row>
    <row r="724" spans="1:14">
      <c r="A724" s="79" t="s">
        <v>2339</v>
      </c>
      <c r="B724" s="80" t="s">
        <v>2340</v>
      </c>
      <c r="C724" s="92">
        <v>45</v>
      </c>
      <c r="D724" s="93">
        <v>0.26</v>
      </c>
      <c r="E724" s="79" t="s">
        <v>2341</v>
      </c>
      <c r="F724" s="82">
        <v>6900</v>
      </c>
      <c r="G724" s="79" t="s">
        <v>2342</v>
      </c>
      <c r="H724" s="82">
        <v>4660</v>
      </c>
      <c r="I724" s="79" t="s">
        <v>2343</v>
      </c>
      <c r="J724" s="82">
        <v>6890</v>
      </c>
      <c r="K724" s="79" t="s">
        <v>2344</v>
      </c>
      <c r="L724" s="82">
        <v>4890</v>
      </c>
      <c r="M724" s="79" t="s">
        <v>2345</v>
      </c>
      <c r="N724" s="82">
        <v>2340</v>
      </c>
    </row>
    <row r="725" spans="1:14">
      <c r="A725" s="83" t="s">
        <v>2346</v>
      </c>
      <c r="B725" s="84" t="s">
        <v>2347</v>
      </c>
      <c r="C725" s="94">
        <v>100</v>
      </c>
      <c r="D725" s="95">
        <v>0.32</v>
      </c>
      <c r="E725" s="83" t="s">
        <v>2348</v>
      </c>
      <c r="F725" s="96">
        <v>10800</v>
      </c>
      <c r="G725" s="83" t="s">
        <v>2349</v>
      </c>
      <c r="H725" s="96">
        <v>10200</v>
      </c>
      <c r="I725" s="83" t="s">
        <v>2350</v>
      </c>
      <c r="J725" s="96">
        <v>11300</v>
      </c>
      <c r="K725" s="83" t="s">
        <v>2351</v>
      </c>
      <c r="L725" s="96">
        <v>11000</v>
      </c>
      <c r="M725" s="83" t="s">
        <v>2352</v>
      </c>
      <c r="N725" s="85">
        <v>8450</v>
      </c>
    </row>
    <row r="726" spans="1:14">
      <c r="A726" s="86" t="s">
        <v>2353</v>
      </c>
      <c r="B726" s="87" t="s">
        <v>2354</v>
      </c>
      <c r="C726" s="97">
        <v>640</v>
      </c>
      <c r="D726" s="98">
        <v>0.25</v>
      </c>
      <c r="E726" s="86" t="s">
        <v>2355</v>
      </c>
      <c r="F726" s="99">
        <v>10900</v>
      </c>
      <c r="G726" s="86" t="s">
        <v>2356</v>
      </c>
      <c r="H726" s="99">
        <v>13900</v>
      </c>
      <c r="I726" s="86" t="s">
        <v>2357</v>
      </c>
      <c r="J726" s="99">
        <v>11700</v>
      </c>
      <c r="K726" s="86" t="s">
        <v>2358</v>
      </c>
      <c r="L726" s="99">
        <v>14200</v>
      </c>
      <c r="M726" s="86" t="s">
        <v>2359</v>
      </c>
      <c r="N726" s="99">
        <v>15900</v>
      </c>
    </row>
    <row r="727" spans="1:14">
      <c r="A727" s="83" t="s">
        <v>2360</v>
      </c>
      <c r="B727" s="100" t="s">
        <v>2361</v>
      </c>
      <c r="C727" s="101">
        <v>85</v>
      </c>
      <c r="D727" s="95">
        <v>0.3</v>
      </c>
      <c r="E727" s="83" t="s">
        <v>2362</v>
      </c>
      <c r="F727" s="85">
        <v>6490</v>
      </c>
      <c r="G727" s="83" t="s">
        <v>2363</v>
      </c>
      <c r="H727" s="85">
        <v>5820</v>
      </c>
      <c r="I727" s="83" t="s">
        <v>2364</v>
      </c>
      <c r="J727" s="85">
        <v>6730</v>
      </c>
      <c r="K727" s="83" t="s">
        <v>2365</v>
      </c>
      <c r="L727" s="85">
        <v>6250</v>
      </c>
      <c r="M727" s="83" t="s">
        <v>2366</v>
      </c>
      <c r="N727" s="85">
        <v>4470</v>
      </c>
    </row>
    <row r="728" spans="1:14">
      <c r="A728" s="86" t="s">
        <v>2367</v>
      </c>
      <c r="B728" s="102" t="s">
        <v>2368</v>
      </c>
      <c r="C728" s="97">
        <v>190</v>
      </c>
      <c r="D728" s="98">
        <v>0.31</v>
      </c>
      <c r="E728" s="86" t="s">
        <v>2369</v>
      </c>
      <c r="F728" s="88">
        <v>7710</v>
      </c>
      <c r="G728" s="86" t="s">
        <v>2370</v>
      </c>
      <c r="H728" s="88">
        <v>8590</v>
      </c>
      <c r="I728" s="86" t="s">
        <v>2371</v>
      </c>
      <c r="J728" s="88">
        <v>8190</v>
      </c>
      <c r="K728" s="86" t="s">
        <v>2372</v>
      </c>
      <c r="L728" s="88">
        <v>9020</v>
      </c>
      <c r="M728" s="86" t="s">
        <v>2373</v>
      </c>
      <c r="N728" s="88">
        <v>8550</v>
      </c>
    </row>
    <row r="729" spans="1:14">
      <c r="A729" s="89" t="s">
        <v>2374</v>
      </c>
      <c r="B729" s="103" t="s">
        <v>2375</v>
      </c>
      <c r="C729" s="104">
        <v>1020</v>
      </c>
      <c r="D729" s="105">
        <v>0.2</v>
      </c>
      <c r="E729" s="89" t="s">
        <v>2376</v>
      </c>
      <c r="F729" s="91">
        <v>5860</v>
      </c>
      <c r="G729" s="89" t="s">
        <v>2377</v>
      </c>
      <c r="H729" s="91">
        <v>7670</v>
      </c>
      <c r="I729" s="89" t="s">
        <v>2378</v>
      </c>
      <c r="J729" s="91">
        <v>6310</v>
      </c>
      <c r="K729" s="89" t="s">
        <v>2379</v>
      </c>
      <c r="L729" s="91">
        <v>7810</v>
      </c>
      <c r="M729" s="89" t="s">
        <v>2380</v>
      </c>
      <c r="N729" s="91">
        <v>8980</v>
      </c>
    </row>
    <row r="730" spans="1:14">
      <c r="A730" s="79" t="s">
        <v>2381</v>
      </c>
      <c r="B730" s="80" t="s">
        <v>2382</v>
      </c>
      <c r="C730" s="92">
        <v>1.7</v>
      </c>
      <c r="D730" s="93">
        <v>0.15</v>
      </c>
      <c r="E730" s="79" t="s">
        <v>2383</v>
      </c>
      <c r="F730" s="82">
        <v>543</v>
      </c>
      <c r="G730" s="79" t="s">
        <v>2383</v>
      </c>
      <c r="H730" s="82">
        <v>148</v>
      </c>
      <c r="I730" s="79" t="s">
        <v>2384</v>
      </c>
      <c r="J730" s="82">
        <v>192</v>
      </c>
      <c r="K730" s="79" t="s">
        <v>2385</v>
      </c>
      <c r="L730" s="82">
        <v>26</v>
      </c>
      <c r="M730" s="79" t="s">
        <v>2386</v>
      </c>
      <c r="N730" s="82">
        <v>20</v>
      </c>
    </row>
    <row r="731" spans="1:14">
      <c r="A731" s="83" t="s">
        <v>2387</v>
      </c>
      <c r="B731" s="84" t="s">
        <v>2388</v>
      </c>
      <c r="C731" s="101">
        <v>11.9</v>
      </c>
      <c r="D731" s="95">
        <v>0.21</v>
      </c>
      <c r="E731" s="83" t="s">
        <v>2389</v>
      </c>
      <c r="F731" s="85">
        <v>5280</v>
      </c>
      <c r="G731" s="83" t="s">
        <v>2362</v>
      </c>
      <c r="H731" s="85">
        <v>1760</v>
      </c>
      <c r="I731" s="83" t="s">
        <v>2390</v>
      </c>
      <c r="J731" s="85">
        <v>4200</v>
      </c>
      <c r="K731" s="83" t="s">
        <v>2391</v>
      </c>
      <c r="L731" s="85">
        <v>832</v>
      </c>
      <c r="M731" s="83" t="s">
        <v>2392</v>
      </c>
      <c r="N731" s="85">
        <v>262</v>
      </c>
    </row>
    <row r="732" spans="1:14">
      <c r="A732" s="86" t="s">
        <v>2393</v>
      </c>
      <c r="B732" s="102" t="s">
        <v>2394</v>
      </c>
      <c r="C732" s="106">
        <v>1</v>
      </c>
      <c r="D732" s="98">
        <v>0.17</v>
      </c>
      <c r="E732" s="86" t="s">
        <v>2395</v>
      </c>
      <c r="F732" s="88">
        <v>218</v>
      </c>
      <c r="G732" s="86" t="s">
        <v>2395</v>
      </c>
      <c r="H732" s="88">
        <v>59</v>
      </c>
      <c r="I732" s="86" t="s">
        <v>2396</v>
      </c>
      <c r="J732" s="88">
        <v>70</v>
      </c>
      <c r="K732" s="86" t="s">
        <v>2397</v>
      </c>
      <c r="L732" s="88">
        <v>10</v>
      </c>
      <c r="M732" s="86" t="s">
        <v>2398</v>
      </c>
      <c r="N732" s="88">
        <v>8</v>
      </c>
    </row>
    <row r="733" spans="1:14">
      <c r="A733" s="83" t="s">
        <v>2399</v>
      </c>
      <c r="B733" s="100" t="s">
        <v>2400</v>
      </c>
      <c r="C733" s="101">
        <v>3.4</v>
      </c>
      <c r="D733" s="95">
        <v>0.21</v>
      </c>
      <c r="E733" s="83" t="s">
        <v>2401</v>
      </c>
      <c r="F733" s="85">
        <v>945</v>
      </c>
      <c r="G733" s="83" t="s">
        <v>2402</v>
      </c>
      <c r="H733" s="85">
        <v>258</v>
      </c>
      <c r="I733" s="83" t="s">
        <v>2403</v>
      </c>
      <c r="J733" s="85">
        <v>426</v>
      </c>
      <c r="K733" s="83" t="s">
        <v>2404</v>
      </c>
      <c r="L733" s="85">
        <v>48</v>
      </c>
      <c r="M733" s="83" t="s">
        <v>2405</v>
      </c>
      <c r="N733" s="85">
        <v>36</v>
      </c>
    </row>
    <row r="734" spans="1:14">
      <c r="A734" s="86" t="s">
        <v>2406</v>
      </c>
      <c r="B734" s="102" t="s">
        <v>2407</v>
      </c>
      <c r="C734" s="106">
        <v>1.3</v>
      </c>
      <c r="D734" s="98">
        <v>0.15</v>
      </c>
      <c r="E734" s="86" t="s">
        <v>2408</v>
      </c>
      <c r="F734" s="88">
        <v>292</v>
      </c>
      <c r="G734" s="86" t="s">
        <v>2408</v>
      </c>
      <c r="H734" s="88">
        <v>79</v>
      </c>
      <c r="I734" s="86" t="s">
        <v>2409</v>
      </c>
      <c r="J734" s="88">
        <v>98</v>
      </c>
      <c r="K734" s="86" t="s">
        <v>2410</v>
      </c>
      <c r="L734" s="88">
        <v>14</v>
      </c>
      <c r="M734" s="86" t="s">
        <v>2411</v>
      </c>
      <c r="N734" s="88">
        <v>11</v>
      </c>
    </row>
    <row r="735" spans="1:14">
      <c r="A735" s="83" t="s">
        <v>2412</v>
      </c>
      <c r="B735" s="100" t="s">
        <v>2413</v>
      </c>
      <c r="C735" s="101">
        <v>4</v>
      </c>
      <c r="D735" s="95">
        <v>0.23</v>
      </c>
      <c r="E735" s="83" t="s">
        <v>2414</v>
      </c>
      <c r="F735" s="85">
        <v>1350</v>
      </c>
      <c r="G735" s="83" t="s">
        <v>2415</v>
      </c>
      <c r="H735" s="85">
        <v>370</v>
      </c>
      <c r="I735" s="83" t="s">
        <v>2416</v>
      </c>
      <c r="J735" s="85">
        <v>659</v>
      </c>
      <c r="K735" s="83" t="s">
        <v>2417</v>
      </c>
      <c r="L735" s="85">
        <v>72</v>
      </c>
      <c r="M735" s="83" t="s">
        <v>2418</v>
      </c>
      <c r="N735" s="85">
        <v>51</v>
      </c>
    </row>
    <row r="736" spans="1:14">
      <c r="A736" s="86" t="s">
        <v>2419</v>
      </c>
      <c r="B736" s="102" t="s">
        <v>2420</v>
      </c>
      <c r="C736" s="106">
        <v>5.9</v>
      </c>
      <c r="D736" s="98">
        <v>0.2</v>
      </c>
      <c r="E736" s="86" t="s">
        <v>2421</v>
      </c>
      <c r="F736" s="88">
        <v>1870</v>
      </c>
      <c r="G736" s="86" t="s">
        <v>2422</v>
      </c>
      <c r="H736" s="88">
        <v>527</v>
      </c>
      <c r="I736" s="86" t="s">
        <v>2423</v>
      </c>
      <c r="J736" s="88">
        <v>1120</v>
      </c>
      <c r="K736" s="86" t="s">
        <v>2424</v>
      </c>
      <c r="L736" s="88">
        <v>121</v>
      </c>
      <c r="M736" s="86" t="s">
        <v>2425</v>
      </c>
      <c r="N736" s="88">
        <v>74</v>
      </c>
    </row>
    <row r="737" spans="1:14">
      <c r="A737" s="83" t="s">
        <v>2426</v>
      </c>
      <c r="B737" s="100" t="s">
        <v>2427</v>
      </c>
      <c r="C737" s="101">
        <v>4.3</v>
      </c>
      <c r="D737" s="95">
        <v>0.17</v>
      </c>
      <c r="E737" s="83" t="s">
        <v>2428</v>
      </c>
      <c r="F737" s="85">
        <v>1230</v>
      </c>
      <c r="G737" s="83" t="s">
        <v>2429</v>
      </c>
      <c r="H737" s="85">
        <v>338</v>
      </c>
      <c r="I737" s="83" t="s">
        <v>2430</v>
      </c>
      <c r="J737" s="85">
        <v>624</v>
      </c>
      <c r="K737" s="83" t="s">
        <v>2431</v>
      </c>
      <c r="L737" s="85">
        <v>67</v>
      </c>
      <c r="M737" s="83" t="s">
        <v>2432</v>
      </c>
      <c r="N737" s="85">
        <v>47</v>
      </c>
    </row>
    <row r="738" spans="1:14">
      <c r="A738" s="86" t="s">
        <v>2433</v>
      </c>
      <c r="B738" s="102" t="s">
        <v>2434</v>
      </c>
      <c r="C738" s="106">
        <v>9.1999999999999993</v>
      </c>
      <c r="D738" s="98">
        <v>0.16</v>
      </c>
      <c r="E738" s="86" t="s">
        <v>2435</v>
      </c>
      <c r="F738" s="88">
        <v>2550</v>
      </c>
      <c r="G738" s="86" t="s">
        <v>2436</v>
      </c>
      <c r="H738" s="88">
        <v>782</v>
      </c>
      <c r="I738" s="86" t="s">
        <v>2437</v>
      </c>
      <c r="J738" s="88">
        <v>1850</v>
      </c>
      <c r="K738" s="86" t="s">
        <v>2438</v>
      </c>
      <c r="L738" s="88">
        <v>271</v>
      </c>
      <c r="M738" s="86" t="s">
        <v>2439</v>
      </c>
      <c r="N738" s="88">
        <v>111</v>
      </c>
    </row>
    <row r="739" spans="1:14">
      <c r="A739" s="83" t="s">
        <v>2440</v>
      </c>
      <c r="B739" s="100" t="s">
        <v>2441</v>
      </c>
      <c r="C739" s="101">
        <v>17.2</v>
      </c>
      <c r="D739" s="95">
        <v>0.19</v>
      </c>
      <c r="E739" s="83" t="s">
        <v>2442</v>
      </c>
      <c r="F739" s="85">
        <v>5020</v>
      </c>
      <c r="G739" s="83" t="s">
        <v>2443</v>
      </c>
      <c r="H739" s="85">
        <v>1980</v>
      </c>
      <c r="I739" s="83" t="s">
        <v>2344</v>
      </c>
      <c r="J739" s="85">
        <v>4390</v>
      </c>
      <c r="K739" s="83" t="s">
        <v>2444</v>
      </c>
      <c r="L739" s="85">
        <v>1370</v>
      </c>
      <c r="M739" s="83" t="s">
        <v>2445</v>
      </c>
      <c r="N739" s="85">
        <v>356</v>
      </c>
    </row>
    <row r="740" spans="1:14">
      <c r="A740" s="86" t="s">
        <v>2446</v>
      </c>
      <c r="B740" s="102" t="s">
        <v>2447</v>
      </c>
      <c r="C740" s="106">
        <v>1.9</v>
      </c>
      <c r="D740" s="98">
        <v>0.22</v>
      </c>
      <c r="E740" s="86" t="s">
        <v>2448</v>
      </c>
      <c r="F740" s="88">
        <v>469</v>
      </c>
      <c r="G740" s="86" t="s">
        <v>2448</v>
      </c>
      <c r="H740" s="88">
        <v>127</v>
      </c>
      <c r="I740" s="86" t="s">
        <v>2449</v>
      </c>
      <c r="J740" s="88">
        <v>170</v>
      </c>
      <c r="K740" s="86" t="s">
        <v>2450</v>
      </c>
      <c r="L740" s="88">
        <v>22</v>
      </c>
      <c r="M740" s="86" t="s">
        <v>2451</v>
      </c>
      <c r="N740" s="88">
        <v>18</v>
      </c>
    </row>
    <row r="741" spans="1:14">
      <c r="A741" s="83" t="s">
        <v>2452</v>
      </c>
      <c r="B741" s="100" t="s">
        <v>2453</v>
      </c>
      <c r="C741" s="101">
        <v>5.9</v>
      </c>
      <c r="D741" s="95">
        <v>0.28999999999999998</v>
      </c>
      <c r="E741" s="83" t="s">
        <v>2454</v>
      </c>
      <c r="F741" s="85">
        <v>1860</v>
      </c>
      <c r="G741" s="83" t="s">
        <v>2455</v>
      </c>
      <c r="H741" s="85">
        <v>525</v>
      </c>
      <c r="I741" s="83" t="s">
        <v>2456</v>
      </c>
      <c r="J741" s="85">
        <v>1110</v>
      </c>
      <c r="K741" s="83" t="s">
        <v>2457</v>
      </c>
      <c r="L741" s="85">
        <v>120</v>
      </c>
      <c r="M741" s="83" t="s">
        <v>2458</v>
      </c>
      <c r="N741" s="85">
        <v>73</v>
      </c>
    </row>
    <row r="742" spans="1:14" ht="19">
      <c r="A742" s="107" t="s">
        <v>2459</v>
      </c>
      <c r="B742" s="107" t="s">
        <v>2460</v>
      </c>
      <c r="C742" s="108" t="s">
        <v>2461</v>
      </c>
      <c r="D742" s="109">
        <v>0.04</v>
      </c>
      <c r="E742" s="108" t="s">
        <v>2462</v>
      </c>
      <c r="F742" s="110">
        <v>5</v>
      </c>
      <c r="G742" s="108" t="s">
        <v>2462</v>
      </c>
      <c r="H742" s="110">
        <v>1</v>
      </c>
      <c r="I742" s="108" t="s">
        <v>2463</v>
      </c>
      <c r="J742" s="110">
        <v>2</v>
      </c>
      <c r="K742" s="108" t="s">
        <v>2464</v>
      </c>
      <c r="L742" s="111" t="s">
        <v>2465</v>
      </c>
      <c r="M742" s="108" t="s">
        <v>2466</v>
      </c>
      <c r="N742" s="111" t="s">
        <v>2465</v>
      </c>
    </row>
    <row r="743" spans="1:14">
      <c r="A743" s="79" t="s">
        <v>2467</v>
      </c>
      <c r="B743" s="80" t="s">
        <v>2468</v>
      </c>
      <c r="C743" s="112">
        <v>222</v>
      </c>
      <c r="D743" s="93">
        <v>0.18</v>
      </c>
      <c r="E743" s="79" t="s">
        <v>2469</v>
      </c>
      <c r="F743" s="113">
        <v>10800</v>
      </c>
      <c r="G743" s="79" t="s">
        <v>2470</v>
      </c>
      <c r="H743" s="113">
        <v>12400</v>
      </c>
      <c r="I743" s="79" t="s">
        <v>2471</v>
      </c>
      <c r="J743" s="113">
        <v>11500</v>
      </c>
      <c r="K743" s="79" t="s">
        <v>2357</v>
      </c>
      <c r="L743" s="113">
        <v>13000</v>
      </c>
      <c r="M743" s="79" t="s">
        <v>2472</v>
      </c>
      <c r="N743" s="113">
        <v>12700</v>
      </c>
    </row>
    <row r="744" spans="1:14">
      <c r="A744" s="83" t="s">
        <v>2473</v>
      </c>
      <c r="B744" s="84" t="s">
        <v>2474</v>
      </c>
      <c r="C744" s="101">
        <v>5.2</v>
      </c>
      <c r="D744" s="95">
        <v>0.11</v>
      </c>
      <c r="E744" s="83" t="s">
        <v>2475</v>
      </c>
      <c r="F744" s="114">
        <v>2430</v>
      </c>
      <c r="G744" s="83" t="s">
        <v>2476</v>
      </c>
      <c r="H744" s="114">
        <v>677</v>
      </c>
      <c r="I744" s="83" t="s">
        <v>2477</v>
      </c>
      <c r="J744" s="115">
        <v>1360</v>
      </c>
      <c r="K744" s="83" t="s">
        <v>2478</v>
      </c>
      <c r="L744" s="114">
        <v>145</v>
      </c>
      <c r="M744" s="83" t="s">
        <v>2479</v>
      </c>
      <c r="N744" s="114">
        <v>94</v>
      </c>
    </row>
    <row r="745" spans="1:14">
      <c r="A745" s="86" t="s">
        <v>2480</v>
      </c>
      <c r="B745" s="87" t="s">
        <v>2481</v>
      </c>
      <c r="C745" s="106">
        <v>2.8</v>
      </c>
      <c r="D745" s="98">
        <v>0.02</v>
      </c>
      <c r="E745" s="86" t="s">
        <v>2482</v>
      </c>
      <c r="F745" s="116">
        <v>427</v>
      </c>
      <c r="G745" s="86" t="s">
        <v>2482</v>
      </c>
      <c r="H745" s="116">
        <v>116</v>
      </c>
      <c r="I745" s="86" t="s">
        <v>2483</v>
      </c>
      <c r="J745" s="116">
        <v>177</v>
      </c>
      <c r="K745" s="86" t="s">
        <v>2484</v>
      </c>
      <c r="L745" s="116">
        <v>21</v>
      </c>
      <c r="M745" s="86" t="s">
        <v>2485</v>
      </c>
      <c r="N745" s="116">
        <v>16</v>
      </c>
    </row>
    <row r="746" spans="1:14">
      <c r="A746" s="83" t="s">
        <v>2486</v>
      </c>
      <c r="B746" s="100" t="s">
        <v>2487</v>
      </c>
      <c r="C746" s="101">
        <v>28.2</v>
      </c>
      <c r="D746" s="95">
        <v>0.23</v>
      </c>
      <c r="E746" s="83" t="s">
        <v>2488</v>
      </c>
      <c r="F746" s="114">
        <v>6090</v>
      </c>
      <c r="G746" s="83" t="s">
        <v>2489</v>
      </c>
      <c r="H746" s="115">
        <v>3170</v>
      </c>
      <c r="I746" s="83" t="s">
        <v>2490</v>
      </c>
      <c r="J746" s="115">
        <v>5800</v>
      </c>
      <c r="K746" s="83" t="s">
        <v>2491</v>
      </c>
      <c r="L746" s="114">
        <v>2980</v>
      </c>
      <c r="M746" s="83" t="s">
        <v>2492</v>
      </c>
      <c r="N746" s="114">
        <v>967</v>
      </c>
    </row>
    <row r="747" spans="1:14">
      <c r="A747" s="86" t="s">
        <v>2493</v>
      </c>
      <c r="B747" s="102" t="s">
        <v>2494</v>
      </c>
      <c r="C747" s="106">
        <v>9.6999999999999993</v>
      </c>
      <c r="D747" s="98">
        <v>0.19</v>
      </c>
      <c r="E747" s="86" t="s">
        <v>2495</v>
      </c>
      <c r="F747" s="116">
        <v>3580</v>
      </c>
      <c r="G747" s="86" t="s">
        <v>2496</v>
      </c>
      <c r="H747" s="117">
        <v>1120</v>
      </c>
      <c r="I747" s="86" t="s">
        <v>2497</v>
      </c>
      <c r="J747" s="117">
        <v>2660</v>
      </c>
      <c r="K747" s="86" t="s">
        <v>2498</v>
      </c>
      <c r="L747" s="116">
        <v>412</v>
      </c>
      <c r="M747" s="86" t="s">
        <v>2499</v>
      </c>
      <c r="N747" s="116">
        <v>160</v>
      </c>
    </row>
    <row r="748" spans="1:14">
      <c r="A748" s="83" t="s">
        <v>2500</v>
      </c>
      <c r="B748" s="100" t="s">
        <v>2501</v>
      </c>
      <c r="C748" s="101">
        <v>13.4</v>
      </c>
      <c r="D748" s="95">
        <v>0.16</v>
      </c>
      <c r="E748" s="83" t="s">
        <v>2502</v>
      </c>
      <c r="F748" s="114">
        <v>3710</v>
      </c>
      <c r="G748" s="83" t="s">
        <v>2503</v>
      </c>
      <c r="H748" s="115">
        <v>1300</v>
      </c>
      <c r="I748" s="83" t="s">
        <v>2319</v>
      </c>
      <c r="J748" s="115">
        <v>3050</v>
      </c>
      <c r="K748" s="83" t="s">
        <v>2504</v>
      </c>
      <c r="L748" s="114">
        <v>703</v>
      </c>
      <c r="M748" s="83" t="s">
        <v>2505</v>
      </c>
      <c r="N748" s="114">
        <v>201</v>
      </c>
    </row>
    <row r="749" spans="1:14">
      <c r="A749" s="86" t="s">
        <v>2506</v>
      </c>
      <c r="B749" s="102" t="s">
        <v>2507</v>
      </c>
      <c r="C749" s="106">
        <v>3.5</v>
      </c>
      <c r="D749" s="98">
        <v>0.13</v>
      </c>
      <c r="E749" s="86" t="s">
        <v>2508</v>
      </c>
      <c r="F749" s="116">
        <v>1200</v>
      </c>
      <c r="G749" s="86" t="s">
        <v>2509</v>
      </c>
      <c r="H749" s="116">
        <v>328</v>
      </c>
      <c r="I749" s="86" t="s">
        <v>2510</v>
      </c>
      <c r="J749" s="116">
        <v>549</v>
      </c>
      <c r="K749" s="86" t="s">
        <v>2511</v>
      </c>
      <c r="L749" s="116">
        <v>62</v>
      </c>
      <c r="M749" s="86" t="s">
        <v>2310</v>
      </c>
      <c r="N749" s="116">
        <v>46</v>
      </c>
    </row>
    <row r="750" spans="1:14">
      <c r="A750" s="83" t="s">
        <v>2512</v>
      </c>
      <c r="B750" s="84" t="s">
        <v>2513</v>
      </c>
      <c r="C750" s="101">
        <v>47.1</v>
      </c>
      <c r="D750" s="95">
        <v>0.16</v>
      </c>
      <c r="E750" s="83" t="s">
        <v>2514</v>
      </c>
      <c r="F750" s="114">
        <v>6940</v>
      </c>
      <c r="G750" s="83" t="s">
        <v>2515</v>
      </c>
      <c r="H750" s="115">
        <v>4800</v>
      </c>
      <c r="I750" s="83" t="s">
        <v>2516</v>
      </c>
      <c r="J750" s="115">
        <v>6960</v>
      </c>
      <c r="K750" s="83" t="s">
        <v>2517</v>
      </c>
      <c r="L750" s="114">
        <v>5060</v>
      </c>
      <c r="M750" s="83" t="s">
        <v>2518</v>
      </c>
      <c r="N750" s="115">
        <v>2500</v>
      </c>
    </row>
    <row r="751" spans="1:14">
      <c r="A751" s="86" t="s">
        <v>2519</v>
      </c>
      <c r="B751" s="102" t="s">
        <v>2520</v>
      </c>
      <c r="C751" s="106">
        <v>0.4</v>
      </c>
      <c r="D751" s="98">
        <v>0.04</v>
      </c>
      <c r="E751" s="86" t="s">
        <v>2521</v>
      </c>
      <c r="F751" s="116">
        <v>60</v>
      </c>
      <c r="G751" s="86" t="s">
        <v>2521</v>
      </c>
      <c r="H751" s="116">
        <v>16</v>
      </c>
      <c r="I751" s="86" t="s">
        <v>2522</v>
      </c>
      <c r="J751" s="116">
        <v>18</v>
      </c>
      <c r="K751" s="86" t="s">
        <v>2523</v>
      </c>
      <c r="L751" s="116">
        <v>3</v>
      </c>
      <c r="M751" s="86" t="s">
        <v>2524</v>
      </c>
      <c r="N751" s="116">
        <v>2</v>
      </c>
    </row>
    <row r="752" spans="1:14">
      <c r="A752" s="83" t="s">
        <v>2525</v>
      </c>
      <c r="B752" s="100" t="s">
        <v>2526</v>
      </c>
      <c r="C752" s="101">
        <v>1.5</v>
      </c>
      <c r="D752" s="95">
        <v>0.1</v>
      </c>
      <c r="E752" s="83" t="s">
        <v>2527</v>
      </c>
      <c r="F752" s="114">
        <v>506</v>
      </c>
      <c r="G752" s="83" t="s">
        <v>2527</v>
      </c>
      <c r="H752" s="114">
        <v>138</v>
      </c>
      <c r="I752" s="83" t="s">
        <v>2528</v>
      </c>
      <c r="J752" s="114">
        <v>174</v>
      </c>
      <c r="K752" s="83" t="s">
        <v>2529</v>
      </c>
      <c r="L752" s="114">
        <v>24</v>
      </c>
      <c r="M752" s="83" t="s">
        <v>2530</v>
      </c>
      <c r="N752" s="114">
        <v>19</v>
      </c>
    </row>
    <row r="753" spans="1:14">
      <c r="A753" s="86" t="s">
        <v>2531</v>
      </c>
      <c r="B753" s="102" t="s">
        <v>2532</v>
      </c>
      <c r="C753" s="86" t="s">
        <v>2533</v>
      </c>
      <c r="D753" s="98">
        <v>0.02</v>
      </c>
      <c r="E753" s="86" t="s">
        <v>2534</v>
      </c>
      <c r="F753" s="116">
        <v>13</v>
      </c>
      <c r="G753" s="86" t="s">
        <v>2534</v>
      </c>
      <c r="H753" s="116">
        <v>4</v>
      </c>
      <c r="I753" s="86" t="s">
        <v>2535</v>
      </c>
      <c r="J753" s="116">
        <v>4</v>
      </c>
      <c r="K753" s="86" t="s">
        <v>2536</v>
      </c>
      <c r="L753" s="118" t="s">
        <v>2537</v>
      </c>
      <c r="M753" s="86" t="s">
        <v>2538</v>
      </c>
      <c r="N753" s="118" t="s">
        <v>2537</v>
      </c>
    </row>
    <row r="754" spans="1:14">
      <c r="A754" s="83" t="s">
        <v>2539</v>
      </c>
      <c r="B754" s="100" t="s">
        <v>2540</v>
      </c>
      <c r="C754" s="101">
        <v>28.2</v>
      </c>
      <c r="D754" s="95">
        <v>0.27</v>
      </c>
      <c r="E754" s="83" t="s">
        <v>2541</v>
      </c>
      <c r="F754" s="114">
        <v>5080</v>
      </c>
      <c r="G754" s="83" t="s">
        <v>2542</v>
      </c>
      <c r="H754" s="115">
        <v>2640</v>
      </c>
      <c r="I754" s="83" t="s">
        <v>2543</v>
      </c>
      <c r="J754" s="115">
        <v>4830</v>
      </c>
      <c r="K754" s="83" t="s">
        <v>2544</v>
      </c>
      <c r="L754" s="114">
        <v>2480</v>
      </c>
      <c r="M754" s="83" t="s">
        <v>2545</v>
      </c>
      <c r="N754" s="114">
        <v>806</v>
      </c>
    </row>
    <row r="755" spans="1:14">
      <c r="A755" s="86" t="s">
        <v>2546</v>
      </c>
      <c r="B755" s="102" t="s">
        <v>2547</v>
      </c>
      <c r="C755" s="106">
        <v>38.9</v>
      </c>
      <c r="D755" s="98">
        <v>0.26</v>
      </c>
      <c r="E755" s="86" t="s">
        <v>2548</v>
      </c>
      <c r="F755" s="116">
        <v>5360</v>
      </c>
      <c r="G755" s="86" t="s">
        <v>2549</v>
      </c>
      <c r="H755" s="117">
        <v>3350</v>
      </c>
      <c r="I755" s="86" t="s">
        <v>2550</v>
      </c>
      <c r="J755" s="117">
        <v>5280</v>
      </c>
      <c r="K755" s="86" t="s">
        <v>2551</v>
      </c>
      <c r="L755" s="116">
        <v>3440</v>
      </c>
      <c r="M755" s="86" t="s">
        <v>2552</v>
      </c>
      <c r="N755" s="117">
        <v>1460</v>
      </c>
    </row>
    <row r="756" spans="1:14">
      <c r="A756" s="83" t="s">
        <v>2553</v>
      </c>
      <c r="B756" s="100" t="s">
        <v>2554</v>
      </c>
      <c r="C756" s="101">
        <v>13.1</v>
      </c>
      <c r="D756" s="95">
        <v>0.23</v>
      </c>
      <c r="E756" s="83" t="s">
        <v>2555</v>
      </c>
      <c r="F756" s="114">
        <v>3480</v>
      </c>
      <c r="G756" s="83" t="s">
        <v>2556</v>
      </c>
      <c r="H756" s="115">
        <v>1210</v>
      </c>
      <c r="I756" s="83" t="s">
        <v>2557</v>
      </c>
      <c r="J756" s="115">
        <v>2840</v>
      </c>
      <c r="K756" s="83" t="s">
        <v>2558</v>
      </c>
      <c r="L756" s="114">
        <v>636</v>
      </c>
      <c r="M756" s="83" t="s">
        <v>2559</v>
      </c>
      <c r="N756" s="114">
        <v>185</v>
      </c>
    </row>
    <row r="757" spans="1:14">
      <c r="A757" s="86" t="s">
        <v>2560</v>
      </c>
      <c r="B757" s="102" t="s">
        <v>2561</v>
      </c>
      <c r="C757" s="106">
        <v>11</v>
      </c>
      <c r="D757" s="87" t="s">
        <v>2562</v>
      </c>
      <c r="E757" s="86" t="s">
        <v>2563</v>
      </c>
      <c r="F757" s="116">
        <v>4110</v>
      </c>
      <c r="G757" s="86" t="s">
        <v>2564</v>
      </c>
      <c r="H757" s="117">
        <v>1330</v>
      </c>
      <c r="I757" s="86" t="s">
        <v>2565</v>
      </c>
      <c r="J757" s="117">
        <v>3190</v>
      </c>
      <c r="K757" s="86" t="s">
        <v>2566</v>
      </c>
      <c r="L757" s="116">
        <v>573</v>
      </c>
      <c r="M757" s="86" t="s">
        <v>2567</v>
      </c>
      <c r="N757" s="116">
        <v>195</v>
      </c>
    </row>
    <row r="758" spans="1:14">
      <c r="A758" s="83" t="s">
        <v>2568</v>
      </c>
      <c r="B758" s="100" t="s">
        <v>2569</v>
      </c>
      <c r="C758" s="94">
        <v>242</v>
      </c>
      <c r="D758" s="95">
        <v>0.24</v>
      </c>
      <c r="E758" s="83" t="s">
        <v>2514</v>
      </c>
      <c r="F758" s="114">
        <v>6940</v>
      </c>
      <c r="G758" s="83" t="s">
        <v>2570</v>
      </c>
      <c r="H758" s="115">
        <v>8060</v>
      </c>
      <c r="I758" s="83" t="s">
        <v>2571</v>
      </c>
      <c r="J758" s="115">
        <v>7400</v>
      </c>
      <c r="K758" s="83" t="s">
        <v>2572</v>
      </c>
      <c r="L758" s="114">
        <v>8400</v>
      </c>
      <c r="M758" s="83" t="s">
        <v>2573</v>
      </c>
      <c r="N758" s="115">
        <v>8380</v>
      </c>
    </row>
    <row r="759" spans="1:14">
      <c r="A759" s="86" t="s">
        <v>2574</v>
      </c>
      <c r="B759" s="102" t="s">
        <v>2575</v>
      </c>
      <c r="C759" s="106">
        <v>6.5</v>
      </c>
      <c r="D759" s="87" t="s">
        <v>2576</v>
      </c>
      <c r="E759" s="86" t="s">
        <v>2577</v>
      </c>
      <c r="F759" s="116">
        <v>2510</v>
      </c>
      <c r="G759" s="86" t="s">
        <v>2578</v>
      </c>
      <c r="H759" s="116">
        <v>716</v>
      </c>
      <c r="I759" s="86" t="s">
        <v>2579</v>
      </c>
      <c r="J759" s="117">
        <v>1570</v>
      </c>
      <c r="K759" s="86" t="s">
        <v>2580</v>
      </c>
      <c r="L759" s="116">
        <v>176</v>
      </c>
      <c r="M759" s="86" t="s">
        <v>2581</v>
      </c>
      <c r="N759" s="116">
        <v>100</v>
      </c>
    </row>
    <row r="760" spans="1:14">
      <c r="A760" s="83" t="s">
        <v>2582</v>
      </c>
      <c r="B760" s="100" t="s">
        <v>2583</v>
      </c>
      <c r="C760" s="101">
        <v>47.1</v>
      </c>
      <c r="D760" s="95">
        <v>0.24</v>
      </c>
      <c r="E760" s="83" t="s">
        <v>2584</v>
      </c>
      <c r="F760" s="114">
        <v>6680</v>
      </c>
      <c r="G760" s="83" t="s">
        <v>2585</v>
      </c>
      <c r="H760" s="115">
        <v>4620</v>
      </c>
      <c r="I760" s="83" t="s">
        <v>2573</v>
      </c>
      <c r="J760" s="115">
        <v>6690</v>
      </c>
      <c r="K760" s="83" t="s">
        <v>2586</v>
      </c>
      <c r="L760" s="114">
        <v>4870</v>
      </c>
      <c r="M760" s="83" t="s">
        <v>2587</v>
      </c>
      <c r="N760" s="115">
        <v>2410</v>
      </c>
    </row>
    <row r="761" spans="1:14">
      <c r="A761" s="86" t="s">
        <v>2588</v>
      </c>
      <c r="B761" s="102" t="s">
        <v>2589</v>
      </c>
      <c r="C761" s="106">
        <v>3.2</v>
      </c>
      <c r="D761" s="87" t="s">
        <v>2590</v>
      </c>
      <c r="E761" s="86" t="s">
        <v>2591</v>
      </c>
      <c r="F761" s="116">
        <v>863</v>
      </c>
      <c r="G761" s="86" t="s">
        <v>2592</v>
      </c>
      <c r="H761" s="116">
        <v>235</v>
      </c>
      <c r="I761" s="86" t="s">
        <v>2593</v>
      </c>
      <c r="J761" s="116">
        <v>378</v>
      </c>
      <c r="K761" s="86" t="s">
        <v>2594</v>
      </c>
      <c r="L761" s="116">
        <v>44</v>
      </c>
      <c r="M761" s="86" t="s">
        <v>2595</v>
      </c>
      <c r="N761" s="116">
        <v>33</v>
      </c>
    </row>
    <row r="762" spans="1:14">
      <c r="A762" s="83" t="s">
        <v>2596</v>
      </c>
      <c r="B762" s="100" t="s">
        <v>2597</v>
      </c>
      <c r="C762" s="101">
        <v>3.1</v>
      </c>
      <c r="D762" s="84" t="s">
        <v>2598</v>
      </c>
      <c r="E762" s="83" t="s">
        <v>2599</v>
      </c>
      <c r="F762" s="114">
        <v>1070</v>
      </c>
      <c r="G762" s="83" t="s">
        <v>2599</v>
      </c>
      <c r="H762" s="114">
        <v>290</v>
      </c>
      <c r="I762" s="83" t="s">
        <v>2600</v>
      </c>
      <c r="J762" s="114">
        <v>460</v>
      </c>
      <c r="K762" s="83" t="s">
        <v>2601</v>
      </c>
      <c r="L762" s="114">
        <v>54</v>
      </c>
      <c r="M762" s="83" t="s">
        <v>2602</v>
      </c>
      <c r="N762" s="114">
        <v>40</v>
      </c>
    </row>
    <row r="763" spans="1:14">
      <c r="A763" s="86" t="s">
        <v>2603</v>
      </c>
      <c r="B763" s="102" t="s">
        <v>2604</v>
      </c>
      <c r="C763" s="106">
        <v>7.7</v>
      </c>
      <c r="D763" s="98">
        <v>0.24</v>
      </c>
      <c r="E763" s="86" t="s">
        <v>2605</v>
      </c>
      <c r="F763" s="116">
        <v>2920</v>
      </c>
      <c r="G763" s="86" t="s">
        <v>2606</v>
      </c>
      <c r="H763" s="116">
        <v>858</v>
      </c>
      <c r="I763" s="86" t="s">
        <v>2607</v>
      </c>
      <c r="J763" s="117">
        <v>1970</v>
      </c>
      <c r="K763" s="86" t="s">
        <v>2608</v>
      </c>
      <c r="L763" s="116">
        <v>245</v>
      </c>
      <c r="M763" s="86" t="s">
        <v>2609</v>
      </c>
      <c r="N763" s="116">
        <v>121</v>
      </c>
    </row>
    <row r="764" spans="1:14">
      <c r="A764" s="83" t="s">
        <v>2610</v>
      </c>
      <c r="B764" s="100" t="s">
        <v>2611</v>
      </c>
      <c r="C764" s="101">
        <v>1.2</v>
      </c>
      <c r="D764" s="84" t="s">
        <v>2612</v>
      </c>
      <c r="E764" s="83" t="s">
        <v>2613</v>
      </c>
      <c r="F764" s="114">
        <v>278</v>
      </c>
      <c r="G764" s="83" t="s">
        <v>2613</v>
      </c>
      <c r="H764" s="114">
        <v>76</v>
      </c>
      <c r="I764" s="83" t="s">
        <v>2614</v>
      </c>
      <c r="J764" s="114">
        <v>92</v>
      </c>
      <c r="K764" s="83" t="s">
        <v>2615</v>
      </c>
      <c r="L764" s="114">
        <v>13</v>
      </c>
      <c r="M764" s="83" t="s">
        <v>2616</v>
      </c>
      <c r="N764" s="114">
        <v>10</v>
      </c>
    </row>
    <row r="765" spans="1:14">
      <c r="A765" s="86" t="s">
        <v>2617</v>
      </c>
      <c r="B765" s="102" t="s">
        <v>2618</v>
      </c>
      <c r="C765" s="106">
        <v>2.6</v>
      </c>
      <c r="D765" s="98">
        <v>7.0000000000000007E-2</v>
      </c>
      <c r="E765" s="86" t="s">
        <v>2619</v>
      </c>
      <c r="F765" s="116">
        <v>530</v>
      </c>
      <c r="G765" s="86" t="s">
        <v>2619</v>
      </c>
      <c r="H765" s="116">
        <v>144</v>
      </c>
      <c r="I765" s="86" t="s">
        <v>2620</v>
      </c>
      <c r="J765" s="116">
        <v>213</v>
      </c>
      <c r="K765" s="86" t="s">
        <v>2621</v>
      </c>
      <c r="L765" s="116">
        <v>26</v>
      </c>
      <c r="M765" s="86" t="s">
        <v>2622</v>
      </c>
      <c r="N765" s="116">
        <v>20</v>
      </c>
    </row>
    <row r="766" spans="1:14">
      <c r="A766" s="83" t="s">
        <v>2623</v>
      </c>
      <c r="B766" s="100" t="s">
        <v>2624</v>
      </c>
      <c r="C766" s="101">
        <v>28.4</v>
      </c>
      <c r="D766" s="95">
        <v>0.31</v>
      </c>
      <c r="E766" s="83" t="s">
        <v>2625</v>
      </c>
      <c r="F766" s="114">
        <v>4510</v>
      </c>
      <c r="G766" s="83" t="s">
        <v>2626</v>
      </c>
      <c r="H766" s="115">
        <v>2360</v>
      </c>
      <c r="I766" s="83" t="s">
        <v>2627</v>
      </c>
      <c r="J766" s="115">
        <v>4290</v>
      </c>
      <c r="K766" s="83" t="s">
        <v>2518</v>
      </c>
      <c r="L766" s="114">
        <v>2220</v>
      </c>
      <c r="M766" s="83" t="s">
        <v>2628</v>
      </c>
      <c r="N766" s="114">
        <v>725</v>
      </c>
    </row>
    <row r="767" spans="1:14">
      <c r="A767" s="86" t="s">
        <v>2629</v>
      </c>
      <c r="B767" s="102" t="s">
        <v>2630</v>
      </c>
      <c r="C767" s="106">
        <v>8.6999999999999993</v>
      </c>
      <c r="D767" s="98">
        <v>0.22</v>
      </c>
      <c r="E767" s="86" t="s">
        <v>2631</v>
      </c>
      <c r="F767" s="116">
        <v>2660</v>
      </c>
      <c r="G767" s="86" t="s">
        <v>2632</v>
      </c>
      <c r="H767" s="116">
        <v>804</v>
      </c>
      <c r="I767" s="86" t="s">
        <v>2633</v>
      </c>
      <c r="J767" s="117">
        <v>1890</v>
      </c>
      <c r="K767" s="86" t="s">
        <v>2634</v>
      </c>
      <c r="L767" s="116">
        <v>262</v>
      </c>
      <c r="M767" s="86" t="s">
        <v>2635</v>
      </c>
      <c r="N767" s="116">
        <v>114</v>
      </c>
    </row>
    <row r="768" spans="1:14">
      <c r="A768" s="83" t="s">
        <v>2636</v>
      </c>
      <c r="B768" s="100" t="s">
        <v>2637</v>
      </c>
      <c r="C768" s="101">
        <v>16.100000000000001</v>
      </c>
      <c r="D768" s="84" t="s">
        <v>2638</v>
      </c>
      <c r="E768" s="83" t="s">
        <v>2639</v>
      </c>
      <c r="F768" s="114">
        <v>4310</v>
      </c>
      <c r="G768" s="83" t="s">
        <v>2640</v>
      </c>
      <c r="H768" s="115">
        <v>1650</v>
      </c>
      <c r="I768" s="83" t="s">
        <v>2641</v>
      </c>
      <c r="J768" s="115">
        <v>3720</v>
      </c>
      <c r="K768" s="83" t="s">
        <v>2642</v>
      </c>
      <c r="L768" s="114">
        <v>1070</v>
      </c>
      <c r="M768" s="83" t="s">
        <v>2643</v>
      </c>
      <c r="N768" s="114">
        <v>281</v>
      </c>
    </row>
    <row r="769" spans="1:14">
      <c r="A769" s="86" t="s">
        <v>2644</v>
      </c>
      <c r="B769" s="102" t="s">
        <v>2645</v>
      </c>
      <c r="C769" s="86" t="s">
        <v>2646</v>
      </c>
      <c r="D769" s="102" t="s">
        <v>2647</v>
      </c>
      <c r="E769" s="86" t="s">
        <v>2648</v>
      </c>
      <c r="F769" s="118" t="s">
        <v>2537</v>
      </c>
      <c r="G769" s="86" t="s">
        <v>2648</v>
      </c>
      <c r="H769" s="118" t="s">
        <v>2537</v>
      </c>
      <c r="I769" s="86" t="s">
        <v>2649</v>
      </c>
      <c r="J769" s="118" t="s">
        <v>2537</v>
      </c>
      <c r="K769" s="86" t="s">
        <v>2650</v>
      </c>
      <c r="L769" s="118" t="s">
        <v>2537</v>
      </c>
      <c r="M769" s="86" t="s">
        <v>2651</v>
      </c>
      <c r="N769" s="118" t="s">
        <v>2537</v>
      </c>
    </row>
    <row r="770" spans="1:14">
      <c r="A770" s="83" t="s">
        <v>2652</v>
      </c>
      <c r="B770" s="100" t="s">
        <v>2653</v>
      </c>
      <c r="C770" s="83" t="s">
        <v>2654</v>
      </c>
      <c r="D770" s="100" t="s">
        <v>2655</v>
      </c>
      <c r="E770" s="83" t="s">
        <v>2656</v>
      </c>
      <c r="F770" s="119" t="s">
        <v>2537</v>
      </c>
      <c r="G770" s="83" t="s">
        <v>2656</v>
      </c>
      <c r="H770" s="119" t="s">
        <v>2537</v>
      </c>
      <c r="I770" s="83" t="s">
        <v>2657</v>
      </c>
      <c r="J770" s="119" t="s">
        <v>2537</v>
      </c>
      <c r="K770" s="83" t="s">
        <v>2658</v>
      </c>
      <c r="L770" s="119" t="s">
        <v>2537</v>
      </c>
      <c r="M770" s="83" t="s">
        <v>2659</v>
      </c>
      <c r="N770" s="119" t="s">
        <v>2537</v>
      </c>
    </row>
    <row r="771" spans="1:14">
      <c r="A771" s="86" t="s">
        <v>2660</v>
      </c>
      <c r="B771" s="102" t="s">
        <v>2661</v>
      </c>
      <c r="C771" s="86" t="s">
        <v>2662</v>
      </c>
      <c r="D771" s="98">
        <v>0.02</v>
      </c>
      <c r="E771" s="86" t="s">
        <v>2663</v>
      </c>
      <c r="F771" s="118" t="s">
        <v>2537</v>
      </c>
      <c r="G771" s="86" t="s">
        <v>2663</v>
      </c>
      <c r="H771" s="118" t="s">
        <v>2537</v>
      </c>
      <c r="I771" s="86" t="s">
        <v>2664</v>
      </c>
      <c r="J771" s="118" t="s">
        <v>2537</v>
      </c>
      <c r="K771" s="86" t="s">
        <v>2665</v>
      </c>
      <c r="L771" s="118" t="s">
        <v>2537</v>
      </c>
      <c r="M771" s="86" t="s">
        <v>2666</v>
      </c>
      <c r="N771" s="118" t="s">
        <v>2537</v>
      </c>
    </row>
    <row r="772" spans="1:14">
      <c r="A772" s="83" t="s">
        <v>2667</v>
      </c>
      <c r="B772" s="100" t="s">
        <v>2668</v>
      </c>
      <c r="C772" s="83" t="s">
        <v>2669</v>
      </c>
      <c r="D772" s="95">
        <v>0.01</v>
      </c>
      <c r="E772" s="83" t="s">
        <v>2670</v>
      </c>
      <c r="F772" s="119" t="s">
        <v>2537</v>
      </c>
      <c r="G772" s="83" t="s">
        <v>2670</v>
      </c>
      <c r="H772" s="119" t="s">
        <v>2537</v>
      </c>
      <c r="I772" s="83" t="s">
        <v>2671</v>
      </c>
      <c r="J772" s="119" t="s">
        <v>2537</v>
      </c>
      <c r="K772" s="83" t="s">
        <v>2672</v>
      </c>
      <c r="L772" s="119" t="s">
        <v>2537</v>
      </c>
      <c r="M772" s="83" t="s">
        <v>2673</v>
      </c>
      <c r="N772" s="119" t="s">
        <v>2537</v>
      </c>
    </row>
    <row r="773" spans="1:14">
      <c r="A773" s="86" t="s">
        <v>2674</v>
      </c>
      <c r="B773" s="102" t="s">
        <v>2675</v>
      </c>
      <c r="C773" s="86" t="s">
        <v>2676</v>
      </c>
      <c r="D773" s="98">
        <v>0.02</v>
      </c>
      <c r="E773" s="86" t="s">
        <v>2677</v>
      </c>
      <c r="F773" s="116">
        <v>1</v>
      </c>
      <c r="G773" s="86" t="s">
        <v>2677</v>
      </c>
      <c r="H773" s="118" t="s">
        <v>2537</v>
      </c>
      <c r="I773" s="86" t="s">
        <v>2678</v>
      </c>
      <c r="J773" s="118" t="s">
        <v>2537</v>
      </c>
      <c r="K773" s="86" t="s">
        <v>2679</v>
      </c>
      <c r="L773" s="118" t="s">
        <v>2537</v>
      </c>
      <c r="M773" s="86" t="s">
        <v>2680</v>
      </c>
      <c r="N773" s="118" t="s">
        <v>2537</v>
      </c>
    </row>
    <row r="774" spans="1:14">
      <c r="A774" s="83" t="s">
        <v>2681</v>
      </c>
      <c r="B774" s="100" t="s">
        <v>2682</v>
      </c>
      <c r="C774" s="83" t="s">
        <v>2683</v>
      </c>
      <c r="D774" s="95">
        <v>0.02</v>
      </c>
      <c r="E774" s="83" t="s">
        <v>2684</v>
      </c>
      <c r="F774" s="114">
        <v>1</v>
      </c>
      <c r="G774" s="83" t="s">
        <v>2684</v>
      </c>
      <c r="H774" s="119" t="s">
        <v>2537</v>
      </c>
      <c r="I774" s="83" t="s">
        <v>2685</v>
      </c>
      <c r="J774" s="119" t="s">
        <v>2537</v>
      </c>
      <c r="K774" s="83" t="s">
        <v>2686</v>
      </c>
      <c r="L774" s="119" t="s">
        <v>2537</v>
      </c>
      <c r="M774" s="83" t="s">
        <v>2687</v>
      </c>
      <c r="N774" s="119" t="s">
        <v>2537</v>
      </c>
    </row>
    <row r="775" spans="1:14">
      <c r="A775" s="86" t="s">
        <v>2688</v>
      </c>
      <c r="B775" s="102" t="s">
        <v>2689</v>
      </c>
      <c r="C775" s="86" t="s">
        <v>2690</v>
      </c>
      <c r="D775" s="98">
        <v>0.04</v>
      </c>
      <c r="E775" s="86" t="s">
        <v>2691</v>
      </c>
      <c r="F775" s="116">
        <v>4</v>
      </c>
      <c r="G775" s="86" t="s">
        <v>2691</v>
      </c>
      <c r="H775" s="118" t="s">
        <v>2537</v>
      </c>
      <c r="I775" s="86" t="s">
        <v>2692</v>
      </c>
      <c r="J775" s="118" t="s">
        <v>2537</v>
      </c>
      <c r="K775" s="86" t="s">
        <v>2693</v>
      </c>
      <c r="L775" s="118" t="s">
        <v>2537</v>
      </c>
      <c r="M775" s="86" t="s">
        <v>2694</v>
      </c>
      <c r="N775" s="118" t="s">
        <v>2537</v>
      </c>
    </row>
    <row r="776" spans="1:14">
      <c r="A776" s="89" t="s">
        <v>2695</v>
      </c>
      <c r="B776" s="103" t="s">
        <v>2696</v>
      </c>
      <c r="C776" s="89" t="s">
        <v>2697</v>
      </c>
      <c r="D776" s="90" t="s">
        <v>2698</v>
      </c>
      <c r="E776" s="89" t="s">
        <v>2643</v>
      </c>
      <c r="F776" s="120">
        <v>6</v>
      </c>
      <c r="G776" s="89" t="s">
        <v>2643</v>
      </c>
      <c r="H776" s="120">
        <v>2</v>
      </c>
      <c r="I776" s="89" t="s">
        <v>2699</v>
      </c>
      <c r="J776" s="120">
        <v>2</v>
      </c>
      <c r="K776" s="89" t="s">
        <v>2700</v>
      </c>
      <c r="L776" s="121" t="s">
        <v>2537</v>
      </c>
      <c r="M776" s="89" t="s">
        <v>2701</v>
      </c>
      <c r="N776" s="121" t="s">
        <v>2537</v>
      </c>
    </row>
    <row r="777" spans="1:14">
      <c r="A777" s="79" t="s">
        <v>2702</v>
      </c>
      <c r="B777" s="122" t="s">
        <v>2703</v>
      </c>
      <c r="C777" s="79" t="s">
        <v>2704</v>
      </c>
      <c r="D777" s="123">
        <v>0.01</v>
      </c>
      <c r="E777" s="79" t="s">
        <v>2705</v>
      </c>
      <c r="F777" s="124">
        <v>1</v>
      </c>
      <c r="G777" s="79" t="s">
        <v>2705</v>
      </c>
      <c r="H777" s="125" t="s">
        <v>2537</v>
      </c>
      <c r="I777" s="79" t="s">
        <v>2706</v>
      </c>
      <c r="J777" s="125" t="s">
        <v>2537</v>
      </c>
      <c r="K777" s="79" t="s">
        <v>2707</v>
      </c>
      <c r="L777" s="125" t="s">
        <v>2537</v>
      </c>
      <c r="M777" s="79" t="s">
        <v>2708</v>
      </c>
      <c r="N777" s="125" t="s">
        <v>2537</v>
      </c>
    </row>
    <row r="778" spans="1:14">
      <c r="A778" s="83" t="s">
        <v>2709</v>
      </c>
      <c r="B778" s="100" t="s">
        <v>2710</v>
      </c>
      <c r="C778" s="83" t="s">
        <v>2711</v>
      </c>
      <c r="D778" s="126">
        <v>0.01</v>
      </c>
      <c r="E778" s="83" t="s">
        <v>2712</v>
      </c>
      <c r="F778" s="119" t="s">
        <v>2537</v>
      </c>
      <c r="G778" s="83" t="s">
        <v>2712</v>
      </c>
      <c r="H778" s="119" t="s">
        <v>2537</v>
      </c>
      <c r="I778" s="83" t="s">
        <v>2713</v>
      </c>
      <c r="J778" s="119" t="s">
        <v>2537</v>
      </c>
      <c r="K778" s="83" t="s">
        <v>2714</v>
      </c>
      <c r="L778" s="119" t="s">
        <v>2537</v>
      </c>
      <c r="M778" s="83" t="s">
        <v>2715</v>
      </c>
      <c r="N778" s="119" t="s">
        <v>2537</v>
      </c>
    </row>
    <row r="779" spans="1:14">
      <c r="A779" s="86" t="s">
        <v>2716</v>
      </c>
      <c r="B779" s="102" t="s">
        <v>2717</v>
      </c>
      <c r="C779" s="86" t="s">
        <v>2711</v>
      </c>
      <c r="D779" s="127">
        <v>0.03</v>
      </c>
      <c r="E779" s="86" t="s">
        <v>2522</v>
      </c>
      <c r="F779" s="118" t="s">
        <v>2537</v>
      </c>
      <c r="G779" s="86" t="s">
        <v>2522</v>
      </c>
      <c r="H779" s="118" t="s">
        <v>2537</v>
      </c>
      <c r="I779" s="86" t="s">
        <v>2718</v>
      </c>
      <c r="J779" s="118" t="s">
        <v>2537</v>
      </c>
      <c r="K779" s="86" t="s">
        <v>2719</v>
      </c>
      <c r="L779" s="118" t="s">
        <v>2537</v>
      </c>
      <c r="M779" s="86" t="s">
        <v>2720</v>
      </c>
      <c r="N779" s="118" t="s">
        <v>2537</v>
      </c>
    </row>
    <row r="780" spans="1:14">
      <c r="A780" s="83" t="s">
        <v>2721</v>
      </c>
      <c r="B780" s="100" t="s">
        <v>2722</v>
      </c>
      <c r="C780" s="83" t="s">
        <v>2711</v>
      </c>
      <c r="D780" s="126">
        <v>0.03</v>
      </c>
      <c r="E780" s="83" t="s">
        <v>2723</v>
      </c>
      <c r="F780" s="119" t="s">
        <v>2537</v>
      </c>
      <c r="G780" s="83" t="s">
        <v>2723</v>
      </c>
      <c r="H780" s="119" t="s">
        <v>2537</v>
      </c>
      <c r="I780" s="83" t="s">
        <v>2724</v>
      </c>
      <c r="J780" s="119" t="s">
        <v>2537</v>
      </c>
      <c r="K780" s="83" t="s">
        <v>2725</v>
      </c>
      <c r="L780" s="119" t="s">
        <v>2537</v>
      </c>
      <c r="M780" s="83" t="s">
        <v>2726</v>
      </c>
      <c r="N780" s="119" t="s">
        <v>2537</v>
      </c>
    </row>
    <row r="781" spans="1:14" ht="19">
      <c r="A781" s="107" t="s">
        <v>2727</v>
      </c>
      <c r="B781" s="107" t="s">
        <v>2728</v>
      </c>
      <c r="C781" s="108" t="s">
        <v>2711</v>
      </c>
      <c r="D781" s="128">
        <v>0.03</v>
      </c>
      <c r="E781" s="108" t="s">
        <v>2729</v>
      </c>
      <c r="F781" s="129" t="s">
        <v>2537</v>
      </c>
      <c r="G781" s="108" t="s">
        <v>2729</v>
      </c>
      <c r="H781" s="129" t="s">
        <v>2537</v>
      </c>
      <c r="I781" s="108" t="s">
        <v>2730</v>
      </c>
      <c r="J781" s="129" t="s">
        <v>2537</v>
      </c>
      <c r="K781" s="108" t="s">
        <v>2731</v>
      </c>
      <c r="L781" s="129" t="s">
        <v>2537</v>
      </c>
      <c r="M781" s="108" t="s">
        <v>2732</v>
      </c>
      <c r="N781" s="129" t="s">
        <v>2537</v>
      </c>
    </row>
    <row r="782" spans="1:14">
      <c r="A782" s="79" t="s">
        <v>2733</v>
      </c>
      <c r="B782" s="80" t="s">
        <v>2734</v>
      </c>
      <c r="C782" s="92">
        <v>5</v>
      </c>
      <c r="D782" s="123">
        <v>7.0000000000000007E-2</v>
      </c>
      <c r="E782" s="79" t="s">
        <v>2735</v>
      </c>
      <c r="F782" s="124">
        <v>578</v>
      </c>
      <c r="G782" s="79" t="s">
        <v>2736</v>
      </c>
      <c r="H782" s="124">
        <v>160</v>
      </c>
      <c r="I782" s="79" t="s">
        <v>2737</v>
      </c>
      <c r="J782" s="124">
        <v>317</v>
      </c>
      <c r="K782" s="79" t="s">
        <v>2738</v>
      </c>
      <c r="L782" s="124">
        <v>34</v>
      </c>
      <c r="M782" s="79" t="s">
        <v>2739</v>
      </c>
      <c r="N782" s="124">
        <v>22</v>
      </c>
    </row>
    <row r="783" spans="1:14">
      <c r="A783" s="83" t="s">
        <v>2740</v>
      </c>
      <c r="B783" s="84" t="s">
        <v>2741</v>
      </c>
      <c r="C783" s="94">
        <v>26</v>
      </c>
      <c r="D783" s="126">
        <v>0.17</v>
      </c>
      <c r="E783" s="83" t="s">
        <v>2742</v>
      </c>
      <c r="F783" s="115">
        <v>3480</v>
      </c>
      <c r="G783" s="83" t="s">
        <v>2743</v>
      </c>
      <c r="H783" s="115">
        <v>1730</v>
      </c>
      <c r="I783" s="83" t="s">
        <v>2744</v>
      </c>
      <c r="J783" s="115">
        <v>3280</v>
      </c>
      <c r="K783" s="83" t="s">
        <v>2745</v>
      </c>
      <c r="L783" s="115">
        <v>1570</v>
      </c>
      <c r="M783" s="83" t="s">
        <v>2746</v>
      </c>
      <c r="N783" s="114">
        <v>479</v>
      </c>
    </row>
    <row r="784" spans="1:14">
      <c r="A784" s="86" t="s">
        <v>2747</v>
      </c>
      <c r="B784" s="87" t="s">
        <v>2748</v>
      </c>
      <c r="C784" s="106">
        <v>1</v>
      </c>
      <c r="D784" s="102" t="s">
        <v>2749</v>
      </c>
      <c r="E784" s="86" t="s">
        <v>2750</v>
      </c>
      <c r="F784" s="116">
        <v>45</v>
      </c>
      <c r="G784" s="86" t="s">
        <v>2750</v>
      </c>
      <c r="H784" s="116">
        <v>12</v>
      </c>
      <c r="I784" s="86" t="s">
        <v>2751</v>
      </c>
      <c r="J784" s="116">
        <v>15</v>
      </c>
      <c r="K784" s="86" t="s">
        <v>2752</v>
      </c>
      <c r="L784" s="116">
        <v>2</v>
      </c>
      <c r="M784" s="86" t="s">
        <v>2753</v>
      </c>
      <c r="N784" s="116">
        <v>2</v>
      </c>
    </row>
    <row r="785" spans="1:14">
      <c r="A785" s="83" t="s">
        <v>2754</v>
      </c>
      <c r="B785" s="84" t="s">
        <v>2755</v>
      </c>
      <c r="C785" s="101">
        <v>0.4</v>
      </c>
      <c r="D785" s="100" t="s">
        <v>2756</v>
      </c>
      <c r="E785" s="83" t="s">
        <v>2757</v>
      </c>
      <c r="F785" s="114">
        <v>33</v>
      </c>
      <c r="G785" s="83" t="s">
        <v>2757</v>
      </c>
      <c r="H785" s="114">
        <v>9</v>
      </c>
      <c r="I785" s="83" t="s">
        <v>2758</v>
      </c>
      <c r="J785" s="114">
        <v>10</v>
      </c>
      <c r="K785" s="83" t="s">
        <v>2759</v>
      </c>
      <c r="L785" s="114">
        <v>2</v>
      </c>
      <c r="M785" s="83" t="s">
        <v>2760</v>
      </c>
      <c r="N785" s="114">
        <v>1</v>
      </c>
    </row>
    <row r="786" spans="1:14">
      <c r="A786" s="86" t="s">
        <v>2761</v>
      </c>
      <c r="B786" s="87" t="s">
        <v>2762</v>
      </c>
      <c r="C786" s="106">
        <v>0.4</v>
      </c>
      <c r="D786" s="127">
        <v>0.08</v>
      </c>
      <c r="E786" s="86" t="s">
        <v>2763</v>
      </c>
      <c r="F786" s="116">
        <v>60</v>
      </c>
      <c r="G786" s="86" t="s">
        <v>2763</v>
      </c>
      <c r="H786" s="116">
        <v>16</v>
      </c>
      <c r="I786" s="86" t="s">
        <v>2522</v>
      </c>
      <c r="J786" s="116">
        <v>18</v>
      </c>
      <c r="K786" s="86" t="s">
        <v>2764</v>
      </c>
      <c r="L786" s="116">
        <v>3</v>
      </c>
      <c r="M786" s="86" t="s">
        <v>2524</v>
      </c>
      <c r="N786" s="116">
        <v>2</v>
      </c>
    </row>
    <row r="787" spans="1:14">
      <c r="A787" s="89" t="s">
        <v>2765</v>
      </c>
      <c r="B787" s="103" t="s">
        <v>2766</v>
      </c>
      <c r="C787" s="89" t="s">
        <v>2767</v>
      </c>
      <c r="D787" s="130">
        <v>0.01</v>
      </c>
      <c r="E787" s="89" t="s">
        <v>2768</v>
      </c>
      <c r="F787" s="120">
        <v>3</v>
      </c>
      <c r="G787" s="89" t="s">
        <v>2768</v>
      </c>
      <c r="H787" s="121" t="s">
        <v>2537</v>
      </c>
      <c r="I787" s="89" t="s">
        <v>2769</v>
      </c>
      <c r="J787" s="121" t="s">
        <v>2537</v>
      </c>
      <c r="K787" s="89" t="s">
        <v>2770</v>
      </c>
      <c r="L787" s="121" t="s">
        <v>2537</v>
      </c>
      <c r="M787" s="89" t="s">
        <v>2771</v>
      </c>
      <c r="N787" s="121" t="s">
        <v>2537</v>
      </c>
    </row>
    <row r="788" spans="1:14">
      <c r="A788" s="79" t="s">
        <v>2772</v>
      </c>
      <c r="B788" s="80" t="s">
        <v>2773</v>
      </c>
      <c r="C788" s="92">
        <v>0.8</v>
      </c>
      <c r="D788" s="131">
        <v>4.0000000000000001E-3</v>
      </c>
      <c r="E788" s="79" t="s">
        <v>2774</v>
      </c>
      <c r="F788" s="124">
        <v>9</v>
      </c>
      <c r="G788" s="79" t="s">
        <v>2774</v>
      </c>
      <c r="H788" s="124">
        <v>2</v>
      </c>
      <c r="I788" s="79" t="s">
        <v>2775</v>
      </c>
      <c r="J788" s="124">
        <v>3</v>
      </c>
      <c r="K788" s="79" t="s">
        <v>2776</v>
      </c>
      <c r="L788" s="125" t="s">
        <v>2537</v>
      </c>
      <c r="M788" s="79" t="s">
        <v>2777</v>
      </c>
      <c r="N788" s="125" t="s">
        <v>2537</v>
      </c>
    </row>
    <row r="789" spans="1:14">
      <c r="A789" s="83" t="s">
        <v>2778</v>
      </c>
      <c r="B789" s="84" t="s">
        <v>2779</v>
      </c>
      <c r="C789" s="101">
        <v>0.3</v>
      </c>
      <c r="D789" s="126">
        <v>0.01</v>
      </c>
      <c r="E789" s="83" t="s">
        <v>2780</v>
      </c>
      <c r="F789" s="114">
        <v>4</v>
      </c>
      <c r="G789" s="83" t="s">
        <v>2780</v>
      </c>
      <c r="H789" s="114">
        <v>1</v>
      </c>
      <c r="I789" s="83" t="s">
        <v>2781</v>
      </c>
      <c r="J789" s="114">
        <v>1</v>
      </c>
      <c r="K789" s="83" t="s">
        <v>2782</v>
      </c>
      <c r="L789" s="119" t="s">
        <v>2537</v>
      </c>
      <c r="M789" s="83" t="s">
        <v>2783</v>
      </c>
      <c r="N789" s="119" t="s">
        <v>2537</v>
      </c>
    </row>
    <row r="790" spans="1:14">
      <c r="A790" s="86" t="s">
        <v>2784</v>
      </c>
      <c r="B790" s="87" t="s">
        <v>2785</v>
      </c>
      <c r="C790" s="106">
        <v>5.2</v>
      </c>
      <c r="D790" s="127">
        <v>0.15</v>
      </c>
      <c r="E790" s="86" t="s">
        <v>2414</v>
      </c>
      <c r="F790" s="117">
        <v>1350</v>
      </c>
      <c r="G790" s="86" t="s">
        <v>2786</v>
      </c>
      <c r="H790" s="116">
        <v>376</v>
      </c>
      <c r="I790" s="86" t="s">
        <v>2787</v>
      </c>
      <c r="J790" s="116">
        <v>756</v>
      </c>
      <c r="K790" s="86" t="s">
        <v>2788</v>
      </c>
      <c r="L790" s="116">
        <v>80</v>
      </c>
      <c r="M790" s="86" t="s">
        <v>2789</v>
      </c>
      <c r="N790" s="116">
        <v>52</v>
      </c>
    </row>
    <row r="791" spans="1:14">
      <c r="A791" s="83" t="s">
        <v>2790</v>
      </c>
      <c r="B791" s="84" t="s">
        <v>2791</v>
      </c>
      <c r="C791" s="101">
        <v>2.9</v>
      </c>
      <c r="D791" s="126">
        <v>0.27</v>
      </c>
      <c r="E791" s="83" t="s">
        <v>2792</v>
      </c>
      <c r="F791" s="114">
        <v>848</v>
      </c>
      <c r="G791" s="83" t="s">
        <v>2792</v>
      </c>
      <c r="H791" s="114">
        <v>231</v>
      </c>
      <c r="I791" s="83" t="s">
        <v>2793</v>
      </c>
      <c r="J791" s="114">
        <v>356</v>
      </c>
      <c r="K791" s="83" t="s">
        <v>2677</v>
      </c>
      <c r="L791" s="114">
        <v>42</v>
      </c>
      <c r="M791" s="83" t="s">
        <v>2794</v>
      </c>
      <c r="N791" s="114">
        <v>32</v>
      </c>
    </row>
    <row r="792" spans="1:14">
      <c r="A792" s="86" t="s">
        <v>2795</v>
      </c>
      <c r="B792" s="87" t="s">
        <v>2796</v>
      </c>
      <c r="C792" s="97">
        <v>16</v>
      </c>
      <c r="D792" s="127">
        <v>0.28999999999999998</v>
      </c>
      <c r="E792" s="86" t="s">
        <v>2797</v>
      </c>
      <c r="F792" s="117">
        <v>4590</v>
      </c>
      <c r="G792" s="86" t="s">
        <v>2798</v>
      </c>
      <c r="H792" s="117">
        <v>1750</v>
      </c>
      <c r="I792" s="86" t="s">
        <v>2799</v>
      </c>
      <c r="J792" s="117">
        <v>3950</v>
      </c>
      <c r="K792" s="86" t="s">
        <v>2800</v>
      </c>
      <c r="L792" s="117">
        <v>1130</v>
      </c>
      <c r="M792" s="86" t="s">
        <v>2634</v>
      </c>
      <c r="N792" s="116">
        <v>297</v>
      </c>
    </row>
    <row r="793" spans="1:14">
      <c r="A793" s="83" t="s">
        <v>2801</v>
      </c>
      <c r="B793" s="84" t="s">
        <v>2802</v>
      </c>
      <c r="C793" s="94">
        <v>65</v>
      </c>
      <c r="D793" s="126">
        <v>0.3</v>
      </c>
      <c r="E793" s="83" t="s">
        <v>2803</v>
      </c>
      <c r="F793" s="115">
        <v>7800</v>
      </c>
      <c r="G793" s="83" t="s">
        <v>2804</v>
      </c>
      <c r="H793" s="115">
        <v>6290</v>
      </c>
      <c r="I793" s="83" t="s">
        <v>2805</v>
      </c>
      <c r="J793" s="115">
        <v>7990</v>
      </c>
      <c r="K793" s="83" t="s">
        <v>2806</v>
      </c>
      <c r="L793" s="115">
        <v>6750</v>
      </c>
      <c r="M793" s="83" t="s">
        <v>2807</v>
      </c>
      <c r="N793" s="114">
        <v>4170</v>
      </c>
    </row>
    <row r="794" spans="1:14">
      <c r="A794" s="86" t="s">
        <v>2808</v>
      </c>
      <c r="B794" s="102" t="s">
        <v>2809</v>
      </c>
      <c r="C794" s="106">
        <v>3.4</v>
      </c>
      <c r="D794" s="127">
        <v>0.14000000000000001</v>
      </c>
      <c r="E794" s="86" t="s">
        <v>2810</v>
      </c>
      <c r="F794" s="116">
        <v>635</v>
      </c>
      <c r="G794" s="86" t="s">
        <v>2810</v>
      </c>
      <c r="H794" s="116">
        <v>173</v>
      </c>
      <c r="I794" s="86" t="s">
        <v>2811</v>
      </c>
      <c r="J794" s="116">
        <v>286</v>
      </c>
      <c r="K794" s="86" t="s">
        <v>2812</v>
      </c>
      <c r="L794" s="116">
        <v>33</v>
      </c>
      <c r="M794" s="86" t="s">
        <v>2813</v>
      </c>
      <c r="N794" s="116">
        <v>24</v>
      </c>
    </row>
    <row r="795" spans="1:14">
      <c r="A795" s="83" t="s">
        <v>2814</v>
      </c>
      <c r="B795" s="100" t="s">
        <v>2815</v>
      </c>
      <c r="C795" s="101">
        <v>1</v>
      </c>
      <c r="D795" s="126">
        <v>0.13</v>
      </c>
      <c r="E795" s="83" t="s">
        <v>2816</v>
      </c>
      <c r="F795" s="114">
        <v>151</v>
      </c>
      <c r="G795" s="83" t="s">
        <v>2816</v>
      </c>
      <c r="H795" s="114">
        <v>41</v>
      </c>
      <c r="I795" s="83" t="s">
        <v>2817</v>
      </c>
      <c r="J795" s="114">
        <v>49</v>
      </c>
      <c r="K795" s="83" t="s">
        <v>2818</v>
      </c>
      <c r="L795" s="114">
        <v>7</v>
      </c>
      <c r="M795" s="83" t="s">
        <v>2819</v>
      </c>
      <c r="N795" s="114">
        <v>6</v>
      </c>
    </row>
    <row r="796" spans="1:14">
      <c r="A796" s="86" t="s">
        <v>2820</v>
      </c>
      <c r="B796" s="102" t="s">
        <v>2821</v>
      </c>
      <c r="C796" s="106">
        <v>2.9</v>
      </c>
      <c r="D796" s="127">
        <v>0.19</v>
      </c>
      <c r="E796" s="86" t="s">
        <v>2822</v>
      </c>
      <c r="F796" s="116">
        <v>674</v>
      </c>
      <c r="G796" s="86" t="s">
        <v>2822</v>
      </c>
      <c r="H796" s="116">
        <v>184</v>
      </c>
      <c r="I796" s="86" t="s">
        <v>2823</v>
      </c>
      <c r="J796" s="116">
        <v>283</v>
      </c>
      <c r="K796" s="86" t="s">
        <v>2738</v>
      </c>
      <c r="L796" s="116">
        <v>34</v>
      </c>
      <c r="M796" s="86" t="s">
        <v>2824</v>
      </c>
      <c r="N796" s="116">
        <v>25</v>
      </c>
    </row>
    <row r="797" spans="1:14">
      <c r="A797" s="89" t="s">
        <v>2825</v>
      </c>
      <c r="B797" s="103" t="s">
        <v>2826</v>
      </c>
      <c r="C797" s="132">
        <v>20</v>
      </c>
      <c r="D797" s="130">
        <v>0.31</v>
      </c>
      <c r="E797" s="89" t="s">
        <v>2827</v>
      </c>
      <c r="F797" s="133">
        <v>3440</v>
      </c>
      <c r="G797" s="89" t="s">
        <v>2828</v>
      </c>
      <c r="H797" s="133">
        <v>1470</v>
      </c>
      <c r="I797" s="89" t="s">
        <v>2551</v>
      </c>
      <c r="J797" s="133">
        <v>3100</v>
      </c>
      <c r="K797" s="89" t="s">
        <v>2829</v>
      </c>
      <c r="L797" s="133">
        <v>1150</v>
      </c>
      <c r="M797" s="89" t="s">
        <v>2830</v>
      </c>
      <c r="N797" s="120">
        <v>304</v>
      </c>
    </row>
    <row r="798" spans="1:14">
      <c r="A798" s="79" t="s">
        <v>2831</v>
      </c>
      <c r="B798" s="80" t="s">
        <v>2832</v>
      </c>
      <c r="C798" s="112">
        <v>500</v>
      </c>
      <c r="D798" s="123">
        <v>0.2</v>
      </c>
      <c r="E798" s="79" t="s">
        <v>2833</v>
      </c>
      <c r="F798" s="113">
        <v>12800</v>
      </c>
      <c r="G798" s="79" t="s">
        <v>2834</v>
      </c>
      <c r="H798" s="113">
        <v>16100</v>
      </c>
      <c r="I798" s="79" t="s">
        <v>2835</v>
      </c>
      <c r="J798" s="113">
        <v>13700</v>
      </c>
      <c r="K798" s="79" t="s">
        <v>2836</v>
      </c>
      <c r="L798" s="113">
        <v>16500</v>
      </c>
      <c r="M798" s="79" t="s">
        <v>2837</v>
      </c>
      <c r="N798" s="113">
        <v>18100</v>
      </c>
    </row>
    <row r="799" spans="1:14">
      <c r="A799" s="83" t="s">
        <v>2838</v>
      </c>
      <c r="B799" s="84" t="s">
        <v>2839</v>
      </c>
      <c r="C799" s="134">
        <v>3200</v>
      </c>
      <c r="D799" s="126">
        <v>0.56999999999999995</v>
      </c>
      <c r="E799" s="83" t="s">
        <v>2840</v>
      </c>
      <c r="F799" s="135">
        <v>17500</v>
      </c>
      <c r="G799" s="83" t="s">
        <v>2841</v>
      </c>
      <c r="H799" s="135">
        <v>23500</v>
      </c>
      <c r="I799" s="83" t="s">
        <v>2842</v>
      </c>
      <c r="J799" s="135">
        <v>18900</v>
      </c>
      <c r="K799" s="83" t="s">
        <v>2736</v>
      </c>
      <c r="L799" s="135">
        <v>23800</v>
      </c>
      <c r="M799" s="83" t="s">
        <v>2843</v>
      </c>
      <c r="N799" s="135">
        <v>28200</v>
      </c>
    </row>
    <row r="800" spans="1:14">
      <c r="A800" s="86" t="s">
        <v>2844</v>
      </c>
      <c r="B800" s="87" t="s">
        <v>2845</v>
      </c>
      <c r="C800" s="97">
        <v>800</v>
      </c>
      <c r="D800" s="127">
        <v>0.59</v>
      </c>
      <c r="E800" s="86" t="s">
        <v>2846</v>
      </c>
      <c r="F800" s="136">
        <v>13500</v>
      </c>
      <c r="G800" s="86" t="s">
        <v>2847</v>
      </c>
      <c r="H800" s="136">
        <v>17400</v>
      </c>
      <c r="I800" s="86" t="s">
        <v>2848</v>
      </c>
      <c r="J800" s="136">
        <v>14500</v>
      </c>
      <c r="K800" s="86" t="s">
        <v>2849</v>
      </c>
      <c r="L800" s="136">
        <v>17800</v>
      </c>
      <c r="M800" s="86" t="s">
        <v>2850</v>
      </c>
      <c r="N800" s="136">
        <v>20200</v>
      </c>
    </row>
    <row r="801" spans="1:14">
      <c r="A801" s="83" t="s">
        <v>2851</v>
      </c>
      <c r="B801" s="84" t="s">
        <v>2852</v>
      </c>
      <c r="C801" s="94">
        <v>36</v>
      </c>
      <c r="D801" s="126">
        <v>0.2</v>
      </c>
      <c r="E801" s="83" t="s">
        <v>2853</v>
      </c>
      <c r="F801" s="115">
        <v>6840</v>
      </c>
      <c r="G801" s="83" t="s">
        <v>2854</v>
      </c>
      <c r="H801" s="115">
        <v>4090</v>
      </c>
      <c r="I801" s="83" t="s">
        <v>2573</v>
      </c>
      <c r="J801" s="115">
        <v>6690</v>
      </c>
      <c r="K801" s="83" t="s">
        <v>2855</v>
      </c>
      <c r="L801" s="115">
        <v>4140</v>
      </c>
      <c r="M801" s="83" t="s">
        <v>2856</v>
      </c>
      <c r="N801" s="114">
        <v>1650</v>
      </c>
    </row>
    <row r="802" spans="1:14">
      <c r="A802" s="86" t="s">
        <v>2857</v>
      </c>
      <c r="B802" s="87" t="s">
        <v>2858</v>
      </c>
      <c r="C802" s="137">
        <v>50000</v>
      </c>
      <c r="D802" s="127">
        <v>0.09</v>
      </c>
      <c r="E802" s="86" t="s">
        <v>2564</v>
      </c>
      <c r="F802" s="117">
        <v>4880</v>
      </c>
      <c r="G802" s="86" t="s">
        <v>2859</v>
      </c>
      <c r="H802" s="117">
        <v>6630</v>
      </c>
      <c r="I802" s="86" t="s">
        <v>2550</v>
      </c>
      <c r="J802" s="117">
        <v>5270</v>
      </c>
      <c r="K802" s="86" t="s">
        <v>2860</v>
      </c>
      <c r="L802" s="117">
        <v>6690</v>
      </c>
      <c r="M802" s="86" t="s">
        <v>2861</v>
      </c>
      <c r="N802" s="116">
        <v>8040</v>
      </c>
    </row>
    <row r="803" spans="1:14">
      <c r="A803" s="83" t="s">
        <v>2862</v>
      </c>
      <c r="B803" s="84" t="s">
        <v>2863</v>
      </c>
      <c r="C803" s="134">
        <v>10000</v>
      </c>
      <c r="D803" s="126">
        <v>0.25</v>
      </c>
      <c r="E803" s="83" t="s">
        <v>2864</v>
      </c>
      <c r="F803" s="115">
        <v>8210</v>
      </c>
      <c r="G803" s="83" t="s">
        <v>2865</v>
      </c>
      <c r="H803" s="135">
        <v>11100</v>
      </c>
      <c r="I803" s="83" t="s">
        <v>2866</v>
      </c>
      <c r="J803" s="115">
        <v>8880</v>
      </c>
      <c r="K803" s="83" t="s">
        <v>2613</v>
      </c>
      <c r="L803" s="135">
        <v>11200</v>
      </c>
      <c r="M803" s="83" t="s">
        <v>2867</v>
      </c>
      <c r="N803" s="135">
        <v>13500</v>
      </c>
    </row>
    <row r="804" spans="1:14">
      <c r="A804" s="86" t="s">
        <v>2868</v>
      </c>
      <c r="B804" s="87" t="s">
        <v>2869</v>
      </c>
      <c r="C804" s="137">
        <v>3000</v>
      </c>
      <c r="D804" s="102" t="s">
        <v>2870</v>
      </c>
      <c r="E804" s="86" t="s">
        <v>2853</v>
      </c>
      <c r="F804" s="117">
        <v>6850</v>
      </c>
      <c r="G804" s="86" t="s">
        <v>2871</v>
      </c>
      <c r="H804" s="117">
        <v>9200</v>
      </c>
      <c r="I804" s="86" t="s">
        <v>2571</v>
      </c>
      <c r="J804" s="117">
        <v>7400</v>
      </c>
      <c r="K804" s="86" t="s">
        <v>2872</v>
      </c>
      <c r="L804" s="117">
        <v>9310</v>
      </c>
      <c r="M804" s="86" t="s">
        <v>2873</v>
      </c>
      <c r="N804" s="136">
        <v>11000</v>
      </c>
    </row>
    <row r="805" spans="1:14">
      <c r="A805" s="83" t="s">
        <v>2874</v>
      </c>
      <c r="B805" s="84" t="s">
        <v>2875</v>
      </c>
      <c r="C805" s="134">
        <v>2600</v>
      </c>
      <c r="D805" s="126">
        <v>0.28000000000000003</v>
      </c>
      <c r="E805" s="83" t="s">
        <v>2876</v>
      </c>
      <c r="F805" s="115">
        <v>6640</v>
      </c>
      <c r="G805" s="83" t="s">
        <v>2877</v>
      </c>
      <c r="H805" s="115">
        <v>8900</v>
      </c>
      <c r="I805" s="83" t="s">
        <v>2380</v>
      </c>
      <c r="J805" s="115">
        <v>7180</v>
      </c>
      <c r="K805" s="83" t="s">
        <v>2372</v>
      </c>
      <c r="L805" s="115">
        <v>9010</v>
      </c>
      <c r="M805" s="83" t="s">
        <v>2878</v>
      </c>
      <c r="N805" s="135">
        <v>10700</v>
      </c>
    </row>
    <row r="806" spans="1:14">
      <c r="A806" s="108" t="s">
        <v>2879</v>
      </c>
      <c r="B806" s="138" t="s">
        <v>2880</v>
      </c>
      <c r="C806" s="139">
        <v>3200</v>
      </c>
      <c r="D806" s="128">
        <v>0.32</v>
      </c>
      <c r="E806" s="108" t="s">
        <v>2881</v>
      </c>
      <c r="F806" s="140">
        <v>7110</v>
      </c>
      <c r="G806" s="108" t="s">
        <v>2882</v>
      </c>
      <c r="H806" s="140">
        <v>9540</v>
      </c>
      <c r="I806" s="108" t="s">
        <v>2883</v>
      </c>
      <c r="J806" s="140">
        <v>7680</v>
      </c>
      <c r="K806" s="108" t="s">
        <v>2884</v>
      </c>
      <c r="L806" s="140">
        <v>9660</v>
      </c>
      <c r="M806" s="108" t="s">
        <v>2885</v>
      </c>
      <c r="N806" s="141">
        <v>11500</v>
      </c>
    </row>
    <row r="807" spans="1:14">
      <c r="A807" s="79" t="s">
        <v>2886</v>
      </c>
      <c r="B807" s="80" t="s">
        <v>2887</v>
      </c>
      <c r="C807" s="142">
        <v>2600</v>
      </c>
      <c r="D807" s="123">
        <v>0.36</v>
      </c>
      <c r="E807" s="79" t="s">
        <v>2853</v>
      </c>
      <c r="F807" s="143">
        <v>6870</v>
      </c>
      <c r="G807" s="79" t="s">
        <v>2871</v>
      </c>
      <c r="H807" s="143">
        <v>9200</v>
      </c>
      <c r="I807" s="79" t="s">
        <v>2888</v>
      </c>
      <c r="J807" s="143">
        <v>7420</v>
      </c>
      <c r="K807" s="79" t="s">
        <v>2889</v>
      </c>
      <c r="L807" s="143">
        <v>9320</v>
      </c>
      <c r="M807" s="79" t="s">
        <v>2890</v>
      </c>
      <c r="N807" s="113">
        <v>11000</v>
      </c>
    </row>
    <row r="808" spans="1:14">
      <c r="A808" s="83" t="s">
        <v>2891</v>
      </c>
      <c r="B808" s="84" t="s">
        <v>2892</v>
      </c>
      <c r="C808" s="83" t="s">
        <v>2893</v>
      </c>
      <c r="D808" s="100" t="s">
        <v>2894</v>
      </c>
      <c r="E808" s="83" t="s">
        <v>2895</v>
      </c>
      <c r="F808" s="114">
        <v>7</v>
      </c>
      <c r="G808" s="83" t="s">
        <v>2895</v>
      </c>
      <c r="H808" s="114">
        <v>2</v>
      </c>
      <c r="I808" s="83" t="s">
        <v>2896</v>
      </c>
      <c r="J808" s="114">
        <v>2</v>
      </c>
      <c r="K808" s="83" t="s">
        <v>2897</v>
      </c>
      <c r="L808" s="119" t="s">
        <v>2537</v>
      </c>
      <c r="M808" s="83" t="s">
        <v>2898</v>
      </c>
      <c r="N808" s="119" t="s">
        <v>2537</v>
      </c>
    </row>
    <row r="809" spans="1:14">
      <c r="A809" s="86" t="s">
        <v>2899</v>
      </c>
      <c r="B809" s="87" t="s">
        <v>2900</v>
      </c>
      <c r="C809" s="137">
        <v>4100</v>
      </c>
      <c r="D809" s="127">
        <v>0.41</v>
      </c>
      <c r="E809" s="86" t="s">
        <v>2901</v>
      </c>
      <c r="F809" s="117">
        <v>6350</v>
      </c>
      <c r="G809" s="86" t="s">
        <v>2902</v>
      </c>
      <c r="H809" s="117">
        <v>8550</v>
      </c>
      <c r="I809" s="86" t="s">
        <v>2903</v>
      </c>
      <c r="J809" s="117">
        <v>6860</v>
      </c>
      <c r="K809" s="86" t="s">
        <v>2904</v>
      </c>
      <c r="L809" s="117">
        <v>8650</v>
      </c>
      <c r="M809" s="86" t="s">
        <v>2905</v>
      </c>
      <c r="N809" s="136">
        <v>10300</v>
      </c>
    </row>
    <row r="810" spans="1:14">
      <c r="A810" s="83" t="s">
        <v>2906</v>
      </c>
      <c r="B810" s="84" t="s">
        <v>2907</v>
      </c>
      <c r="C810" s="134">
        <v>3100</v>
      </c>
      <c r="D810" s="126">
        <v>0.44</v>
      </c>
      <c r="E810" s="83" t="s">
        <v>2908</v>
      </c>
      <c r="F810" s="115">
        <v>5890</v>
      </c>
      <c r="G810" s="83" t="s">
        <v>2909</v>
      </c>
      <c r="H810" s="115">
        <v>7910</v>
      </c>
      <c r="I810" s="83" t="s">
        <v>2910</v>
      </c>
      <c r="J810" s="115">
        <v>6370</v>
      </c>
      <c r="K810" s="83" t="s">
        <v>2911</v>
      </c>
      <c r="L810" s="115">
        <v>8010</v>
      </c>
      <c r="M810" s="83" t="s">
        <v>2912</v>
      </c>
      <c r="N810" s="114">
        <v>9490</v>
      </c>
    </row>
    <row r="811" spans="1:14">
      <c r="A811" s="86" t="s">
        <v>2913</v>
      </c>
      <c r="B811" s="87" t="s">
        <v>2914</v>
      </c>
      <c r="C811" s="137">
        <v>3000</v>
      </c>
      <c r="D811" s="127">
        <v>0.5</v>
      </c>
      <c r="E811" s="86" t="s">
        <v>2915</v>
      </c>
      <c r="F811" s="117">
        <v>5830</v>
      </c>
      <c r="G811" s="86" t="s">
        <v>2916</v>
      </c>
      <c r="H811" s="117">
        <v>7820</v>
      </c>
      <c r="I811" s="86" t="s">
        <v>2917</v>
      </c>
      <c r="J811" s="117">
        <v>6290</v>
      </c>
      <c r="K811" s="86" t="s">
        <v>2918</v>
      </c>
      <c r="L811" s="117">
        <v>7920</v>
      </c>
      <c r="M811" s="86" t="s">
        <v>2919</v>
      </c>
      <c r="N811" s="116">
        <v>9380</v>
      </c>
    </row>
    <row r="812" spans="1:14">
      <c r="A812" s="83" t="s">
        <v>2920</v>
      </c>
      <c r="B812" s="84" t="s">
        <v>2921</v>
      </c>
      <c r="C812" s="134">
        <v>3000</v>
      </c>
      <c r="D812" s="126">
        <v>0.55000000000000004</v>
      </c>
      <c r="E812" s="83" t="s">
        <v>2922</v>
      </c>
      <c r="F812" s="115">
        <v>5680</v>
      </c>
      <c r="G812" s="83" t="s">
        <v>2923</v>
      </c>
      <c r="H812" s="115">
        <v>7620</v>
      </c>
      <c r="I812" s="83" t="s">
        <v>2924</v>
      </c>
      <c r="J812" s="115">
        <v>6130</v>
      </c>
      <c r="K812" s="83" t="s">
        <v>2516</v>
      </c>
      <c r="L812" s="115">
        <v>7710</v>
      </c>
      <c r="M812" s="83" t="s">
        <v>2925</v>
      </c>
      <c r="N812" s="114">
        <v>9140</v>
      </c>
    </row>
    <row r="813" spans="1:14">
      <c r="A813" s="86" t="s">
        <v>2926</v>
      </c>
      <c r="B813" s="87" t="s">
        <v>2927</v>
      </c>
      <c r="C813" s="137">
        <v>2000</v>
      </c>
      <c r="D813" s="127">
        <v>0.55000000000000004</v>
      </c>
      <c r="E813" s="86" t="s">
        <v>2548</v>
      </c>
      <c r="F813" s="117">
        <v>5390</v>
      </c>
      <c r="G813" s="86" t="s">
        <v>2928</v>
      </c>
      <c r="H813" s="117">
        <v>7190</v>
      </c>
      <c r="I813" s="86" t="s">
        <v>2929</v>
      </c>
      <c r="J813" s="117">
        <v>5820</v>
      </c>
      <c r="K813" s="86" t="s">
        <v>2930</v>
      </c>
      <c r="L813" s="117">
        <v>7290</v>
      </c>
      <c r="M813" s="86" t="s">
        <v>2373</v>
      </c>
      <c r="N813" s="116">
        <v>8570</v>
      </c>
    </row>
    <row r="814" spans="1:14">
      <c r="A814" s="83" t="s">
        <v>2931</v>
      </c>
      <c r="B814" s="84" t="s">
        <v>2932</v>
      </c>
      <c r="C814" s="134">
        <v>2000</v>
      </c>
      <c r="D814" s="126">
        <v>0.56000000000000005</v>
      </c>
      <c r="E814" s="83" t="s">
        <v>2828</v>
      </c>
      <c r="F814" s="115">
        <v>5430</v>
      </c>
      <c r="G814" s="83" t="s">
        <v>2933</v>
      </c>
      <c r="H814" s="115">
        <v>7240</v>
      </c>
      <c r="I814" s="83" t="s">
        <v>2934</v>
      </c>
      <c r="J814" s="115">
        <v>5860</v>
      </c>
      <c r="K814" s="83" t="s">
        <v>2935</v>
      </c>
      <c r="L814" s="115">
        <v>7340</v>
      </c>
      <c r="M814" s="83" t="s">
        <v>2936</v>
      </c>
      <c r="N814" s="114">
        <v>8630</v>
      </c>
    </row>
    <row r="815" spans="1:14">
      <c r="A815" s="86" t="s">
        <v>2937</v>
      </c>
      <c r="B815" s="87" t="s">
        <v>2938</v>
      </c>
      <c r="C815" s="137">
        <v>2000</v>
      </c>
      <c r="D815" s="127">
        <v>0.48</v>
      </c>
      <c r="E815" s="86" t="s">
        <v>2939</v>
      </c>
      <c r="F815" s="117">
        <v>4720</v>
      </c>
      <c r="G815" s="86" t="s">
        <v>2804</v>
      </c>
      <c r="H815" s="117">
        <v>6290</v>
      </c>
      <c r="I815" s="86" t="s">
        <v>2940</v>
      </c>
      <c r="J815" s="117">
        <v>5090</v>
      </c>
      <c r="K815" s="86" t="s">
        <v>2941</v>
      </c>
      <c r="L815" s="117">
        <v>6380</v>
      </c>
      <c r="M815" s="86" t="s">
        <v>2942</v>
      </c>
      <c r="N815" s="116">
        <v>7500</v>
      </c>
    </row>
    <row r="816" spans="1:14">
      <c r="A816" s="83" t="s">
        <v>2943</v>
      </c>
      <c r="B816" s="84" t="s">
        <v>2944</v>
      </c>
      <c r="C816" s="83" t="s">
        <v>2945</v>
      </c>
      <c r="D816" s="144">
        <v>2E-3</v>
      </c>
      <c r="E816" s="83" t="s">
        <v>2946</v>
      </c>
      <c r="F816" s="119" t="s">
        <v>2537</v>
      </c>
      <c r="G816" s="83" t="s">
        <v>2946</v>
      </c>
      <c r="H816" s="119" t="s">
        <v>2537</v>
      </c>
      <c r="I816" s="83" t="s">
        <v>2947</v>
      </c>
      <c r="J816" s="119" t="s">
        <v>2537</v>
      </c>
      <c r="K816" s="83" t="s">
        <v>2948</v>
      </c>
      <c r="L816" s="119" t="s">
        <v>2537</v>
      </c>
      <c r="M816" s="83" t="s">
        <v>2949</v>
      </c>
      <c r="N816" s="119" t="s">
        <v>2537</v>
      </c>
    </row>
    <row r="817" spans="1:14">
      <c r="A817" s="86" t="s">
        <v>2950</v>
      </c>
      <c r="B817" s="102" t="s">
        <v>2951</v>
      </c>
      <c r="C817" s="86" t="s">
        <v>2669</v>
      </c>
      <c r="D817" s="127">
        <v>0.01</v>
      </c>
      <c r="E817" s="86" t="s">
        <v>2952</v>
      </c>
      <c r="F817" s="118" t="s">
        <v>2537</v>
      </c>
      <c r="G817" s="86" t="s">
        <v>2952</v>
      </c>
      <c r="H817" s="118" t="s">
        <v>2537</v>
      </c>
      <c r="I817" s="86" t="s">
        <v>2953</v>
      </c>
      <c r="J817" s="118" t="s">
        <v>2537</v>
      </c>
      <c r="K817" s="86" t="s">
        <v>2954</v>
      </c>
      <c r="L817" s="118" t="s">
        <v>2537</v>
      </c>
      <c r="M817" s="86" t="s">
        <v>2955</v>
      </c>
      <c r="N817" s="118" t="s">
        <v>2537</v>
      </c>
    </row>
    <row r="818" spans="1:14">
      <c r="A818" s="83" t="s">
        <v>2956</v>
      </c>
      <c r="B818" s="100" t="s">
        <v>2957</v>
      </c>
      <c r="C818" s="83" t="s">
        <v>2945</v>
      </c>
      <c r="D818" s="144">
        <v>3.0000000000000001E-3</v>
      </c>
      <c r="E818" s="83" t="s">
        <v>2958</v>
      </c>
      <c r="F818" s="119" t="s">
        <v>2537</v>
      </c>
      <c r="G818" s="83" t="s">
        <v>2958</v>
      </c>
      <c r="H818" s="119" t="s">
        <v>2537</v>
      </c>
      <c r="I818" s="83" t="s">
        <v>2959</v>
      </c>
      <c r="J818" s="119" t="s">
        <v>2537</v>
      </c>
      <c r="K818" s="83" t="s">
        <v>2960</v>
      </c>
      <c r="L818" s="119" t="s">
        <v>2537</v>
      </c>
      <c r="M818" s="83" t="s">
        <v>2961</v>
      </c>
      <c r="N818" s="119" t="s">
        <v>2537</v>
      </c>
    </row>
    <row r="819" spans="1:14">
      <c r="A819" s="86" t="s">
        <v>2962</v>
      </c>
      <c r="B819" s="102" t="s">
        <v>2963</v>
      </c>
      <c r="C819" s="86" t="s">
        <v>2964</v>
      </c>
      <c r="D819" s="127">
        <v>0.02</v>
      </c>
      <c r="E819" s="86" t="s">
        <v>2965</v>
      </c>
      <c r="F819" s="118" t="s">
        <v>2537</v>
      </c>
      <c r="G819" s="86" t="s">
        <v>2965</v>
      </c>
      <c r="H819" s="118" t="s">
        <v>2537</v>
      </c>
      <c r="I819" s="86" t="s">
        <v>2966</v>
      </c>
      <c r="J819" s="118" t="s">
        <v>2537</v>
      </c>
      <c r="K819" s="86" t="s">
        <v>2967</v>
      </c>
      <c r="L819" s="118" t="s">
        <v>2537</v>
      </c>
      <c r="M819" s="86" t="s">
        <v>2968</v>
      </c>
      <c r="N819" s="118" t="s">
        <v>2537</v>
      </c>
    </row>
    <row r="820" spans="1:14">
      <c r="A820" s="89" t="s">
        <v>2969</v>
      </c>
      <c r="B820" s="103" t="s">
        <v>2970</v>
      </c>
      <c r="C820" s="89" t="s">
        <v>2893</v>
      </c>
      <c r="D820" s="130">
        <v>7.0000000000000007E-2</v>
      </c>
      <c r="E820" s="89" t="s">
        <v>2634</v>
      </c>
      <c r="F820" s="120">
        <v>6</v>
      </c>
      <c r="G820" s="89" t="s">
        <v>2634</v>
      </c>
      <c r="H820" s="120">
        <v>2</v>
      </c>
      <c r="I820" s="89" t="s">
        <v>2971</v>
      </c>
      <c r="J820" s="120">
        <v>2</v>
      </c>
      <c r="K820" s="89" t="s">
        <v>2972</v>
      </c>
      <c r="L820" s="121" t="s">
        <v>2537</v>
      </c>
      <c r="M820" s="89" t="s">
        <v>2973</v>
      </c>
      <c r="N820" s="121" t="s">
        <v>2537</v>
      </c>
    </row>
    <row r="821" spans="1:14">
      <c r="A821" s="79" t="s">
        <v>2974</v>
      </c>
      <c r="B821" s="122" t="s">
        <v>2975</v>
      </c>
      <c r="C821" s="112">
        <v>119</v>
      </c>
      <c r="D821" s="123">
        <v>0.41</v>
      </c>
      <c r="E821" s="79" t="s">
        <v>2976</v>
      </c>
      <c r="F821" s="113">
        <v>12400</v>
      </c>
      <c r="G821" s="79" t="s">
        <v>2470</v>
      </c>
      <c r="H821" s="113">
        <v>12400</v>
      </c>
      <c r="I821" s="79" t="s">
        <v>2977</v>
      </c>
      <c r="J821" s="113">
        <v>13000</v>
      </c>
      <c r="K821" s="79" t="s">
        <v>2978</v>
      </c>
      <c r="L821" s="113">
        <v>13200</v>
      </c>
      <c r="M821" s="79" t="s">
        <v>2979</v>
      </c>
      <c r="N821" s="113">
        <v>10900</v>
      </c>
    </row>
    <row r="822" spans="1:14">
      <c r="A822" s="83" t="s">
        <v>2980</v>
      </c>
      <c r="B822" s="100" t="s">
        <v>2981</v>
      </c>
      <c r="C822" s="94">
        <v>24.4</v>
      </c>
      <c r="D822" s="126">
        <v>0.44</v>
      </c>
      <c r="E822" s="83" t="s">
        <v>2982</v>
      </c>
      <c r="F822" s="135">
        <v>11600</v>
      </c>
      <c r="G822" s="83" t="s">
        <v>2983</v>
      </c>
      <c r="H822" s="115">
        <v>5560</v>
      </c>
      <c r="I822" s="83" t="s">
        <v>2984</v>
      </c>
      <c r="J822" s="135">
        <v>10800</v>
      </c>
      <c r="K822" s="83" t="s">
        <v>2985</v>
      </c>
      <c r="L822" s="115">
        <v>4900</v>
      </c>
      <c r="M822" s="83" t="s">
        <v>2986</v>
      </c>
      <c r="N822" s="114">
        <v>1430</v>
      </c>
    </row>
    <row r="823" spans="1:14">
      <c r="A823" s="86" t="s">
        <v>2987</v>
      </c>
      <c r="B823" s="87" t="s">
        <v>2988</v>
      </c>
      <c r="C823" s="106">
        <v>4.8</v>
      </c>
      <c r="D823" s="127">
        <v>0.18</v>
      </c>
      <c r="E823" s="86" t="s">
        <v>2989</v>
      </c>
      <c r="F823" s="117">
        <v>1890</v>
      </c>
      <c r="G823" s="86" t="s">
        <v>2990</v>
      </c>
      <c r="H823" s="116">
        <v>523</v>
      </c>
      <c r="I823" s="86" t="s">
        <v>2991</v>
      </c>
      <c r="J823" s="117">
        <v>1020</v>
      </c>
      <c r="K823" s="86" t="s">
        <v>2992</v>
      </c>
      <c r="L823" s="116">
        <v>108</v>
      </c>
      <c r="M823" s="86" t="s">
        <v>2993</v>
      </c>
      <c r="N823" s="116">
        <v>73</v>
      </c>
    </row>
    <row r="824" spans="1:14">
      <c r="A824" s="83" t="s">
        <v>2994</v>
      </c>
      <c r="B824" s="100" t="s">
        <v>2995</v>
      </c>
      <c r="C824" s="94">
        <v>51.6</v>
      </c>
      <c r="D824" s="126">
        <v>0.44</v>
      </c>
      <c r="E824" s="83" t="s">
        <v>2996</v>
      </c>
      <c r="F824" s="115">
        <v>8900</v>
      </c>
      <c r="G824" s="83" t="s">
        <v>2997</v>
      </c>
      <c r="H824" s="115">
        <v>6450</v>
      </c>
      <c r="I824" s="83" t="s">
        <v>2998</v>
      </c>
      <c r="J824" s="115">
        <v>8980</v>
      </c>
      <c r="K824" s="83" t="s">
        <v>2999</v>
      </c>
      <c r="L824" s="115">
        <v>6850</v>
      </c>
      <c r="M824" s="83" t="s">
        <v>3000</v>
      </c>
      <c r="N824" s="114">
        <v>3630</v>
      </c>
    </row>
    <row r="825" spans="1:14">
      <c r="A825" s="86" t="s">
        <v>3001</v>
      </c>
      <c r="B825" s="102" t="s">
        <v>3002</v>
      </c>
      <c r="C825" s="106">
        <v>4.3</v>
      </c>
      <c r="D825" s="127">
        <v>0.41</v>
      </c>
      <c r="E825" s="86" t="s">
        <v>3003</v>
      </c>
      <c r="F825" s="117">
        <v>2120</v>
      </c>
      <c r="G825" s="86" t="s">
        <v>3004</v>
      </c>
      <c r="H825" s="116">
        <v>583</v>
      </c>
      <c r="I825" s="86" t="s">
        <v>3005</v>
      </c>
      <c r="J825" s="117">
        <v>1080</v>
      </c>
      <c r="K825" s="86" t="s">
        <v>3006</v>
      </c>
      <c r="L825" s="116">
        <v>116</v>
      </c>
      <c r="M825" s="86" t="s">
        <v>2417</v>
      </c>
      <c r="N825" s="116">
        <v>81</v>
      </c>
    </row>
    <row r="826" spans="1:14">
      <c r="A826" s="83" t="s">
        <v>3007</v>
      </c>
      <c r="B826" s="100" t="s">
        <v>3008</v>
      </c>
      <c r="C826" s="101">
        <v>3.5</v>
      </c>
      <c r="D826" s="126">
        <v>0.42</v>
      </c>
      <c r="E826" s="83" t="s">
        <v>3009</v>
      </c>
      <c r="F826" s="115">
        <v>1800</v>
      </c>
      <c r="G826" s="83" t="s">
        <v>3010</v>
      </c>
      <c r="H826" s="114">
        <v>491</v>
      </c>
      <c r="I826" s="83" t="s">
        <v>3011</v>
      </c>
      <c r="J826" s="114">
        <v>822</v>
      </c>
      <c r="K826" s="83" t="s">
        <v>3012</v>
      </c>
      <c r="L826" s="114">
        <v>93</v>
      </c>
      <c r="M826" s="83" t="s">
        <v>3013</v>
      </c>
      <c r="N826" s="114">
        <v>68</v>
      </c>
    </row>
    <row r="827" spans="1:14">
      <c r="A827" s="86" t="s">
        <v>3014</v>
      </c>
      <c r="B827" s="102" t="s">
        <v>3015</v>
      </c>
      <c r="C827" s="97">
        <v>20.8</v>
      </c>
      <c r="D827" s="102" t="s">
        <v>3016</v>
      </c>
      <c r="E827" s="86" t="s">
        <v>2542</v>
      </c>
      <c r="F827" s="117">
        <v>9710</v>
      </c>
      <c r="G827" s="86" t="s">
        <v>3017</v>
      </c>
      <c r="H827" s="117">
        <v>4240</v>
      </c>
      <c r="I827" s="86" t="s">
        <v>2873</v>
      </c>
      <c r="J827" s="117">
        <v>8820</v>
      </c>
      <c r="K827" s="86" t="s">
        <v>3018</v>
      </c>
      <c r="L827" s="117">
        <v>3400</v>
      </c>
      <c r="M827" s="86" t="s">
        <v>3019</v>
      </c>
      <c r="N827" s="116">
        <v>912</v>
      </c>
    </row>
    <row r="828" spans="1:14">
      <c r="A828" s="83" t="s">
        <v>3020</v>
      </c>
      <c r="B828" s="100" t="s">
        <v>3021</v>
      </c>
      <c r="C828" s="94">
        <v>10.8</v>
      </c>
      <c r="D828" s="126">
        <v>0.45</v>
      </c>
      <c r="E828" s="83" t="s">
        <v>3022</v>
      </c>
      <c r="F828" s="115">
        <v>5550</v>
      </c>
      <c r="G828" s="83" t="s">
        <v>3023</v>
      </c>
      <c r="H828" s="115">
        <v>1790</v>
      </c>
      <c r="I828" s="83" t="s">
        <v>3024</v>
      </c>
      <c r="J828" s="115">
        <v>4280</v>
      </c>
      <c r="K828" s="83" t="s">
        <v>3025</v>
      </c>
      <c r="L828" s="114">
        <v>753</v>
      </c>
      <c r="M828" s="83" t="s">
        <v>3026</v>
      </c>
      <c r="N828" s="114">
        <v>260</v>
      </c>
    </row>
    <row r="829" spans="1:14">
      <c r="A829" s="86" t="s">
        <v>3027</v>
      </c>
      <c r="B829" s="102" t="s">
        <v>3028</v>
      </c>
      <c r="C829" s="106">
        <v>7.5</v>
      </c>
      <c r="D829" s="127">
        <v>0.36</v>
      </c>
      <c r="E829" s="86" t="s">
        <v>3029</v>
      </c>
      <c r="F829" s="117">
        <v>3350</v>
      </c>
      <c r="G829" s="86" t="s">
        <v>3030</v>
      </c>
      <c r="H829" s="116">
        <v>979</v>
      </c>
      <c r="I829" s="86" t="s">
        <v>2544</v>
      </c>
      <c r="J829" s="117">
        <v>2240</v>
      </c>
      <c r="K829" s="86" t="s">
        <v>3031</v>
      </c>
      <c r="L829" s="116">
        <v>273</v>
      </c>
      <c r="M829" s="86" t="s">
        <v>3032</v>
      </c>
      <c r="N829" s="116">
        <v>138</v>
      </c>
    </row>
    <row r="830" spans="1:14">
      <c r="A830" s="83" t="s">
        <v>3033</v>
      </c>
      <c r="B830" s="100" t="s">
        <v>3034</v>
      </c>
      <c r="C830" s="101">
        <v>4.9000000000000004</v>
      </c>
      <c r="D830" s="126">
        <v>0.33</v>
      </c>
      <c r="E830" s="83" t="s">
        <v>3035</v>
      </c>
      <c r="F830" s="115">
        <v>2360</v>
      </c>
      <c r="G830" s="83" t="s">
        <v>3036</v>
      </c>
      <c r="H830" s="114">
        <v>654</v>
      </c>
      <c r="I830" s="83" t="s">
        <v>3037</v>
      </c>
      <c r="J830" s="115">
        <v>1280</v>
      </c>
      <c r="K830" s="83" t="s">
        <v>3038</v>
      </c>
      <c r="L830" s="114">
        <v>136</v>
      </c>
      <c r="M830" s="83" t="s">
        <v>3039</v>
      </c>
      <c r="N830" s="114">
        <v>91</v>
      </c>
    </row>
    <row r="831" spans="1:14">
      <c r="A831" s="86" t="s">
        <v>3040</v>
      </c>
      <c r="B831" s="102" t="s">
        <v>3041</v>
      </c>
      <c r="C831" s="106">
        <v>6.6</v>
      </c>
      <c r="D831" s="127">
        <v>0.31</v>
      </c>
      <c r="E831" s="86" t="s">
        <v>3042</v>
      </c>
      <c r="F831" s="117">
        <v>2900</v>
      </c>
      <c r="G831" s="86" t="s">
        <v>3043</v>
      </c>
      <c r="H831" s="116">
        <v>828</v>
      </c>
      <c r="I831" s="86" t="s">
        <v>3044</v>
      </c>
      <c r="J831" s="117">
        <v>1820</v>
      </c>
      <c r="K831" s="86" t="s">
        <v>3045</v>
      </c>
      <c r="L831" s="116">
        <v>206</v>
      </c>
      <c r="M831" s="86" t="s">
        <v>3046</v>
      </c>
      <c r="N831" s="116">
        <v>116</v>
      </c>
    </row>
    <row r="832" spans="1:14">
      <c r="A832" s="83" t="s">
        <v>3047</v>
      </c>
      <c r="B832" s="100" t="s">
        <v>3048</v>
      </c>
      <c r="C832" s="101">
        <v>5.5</v>
      </c>
      <c r="D832" s="126">
        <v>0.36</v>
      </c>
      <c r="E832" s="83" t="s">
        <v>3049</v>
      </c>
      <c r="F832" s="115">
        <v>2910</v>
      </c>
      <c r="G832" s="83" t="s">
        <v>3050</v>
      </c>
      <c r="H832" s="114">
        <v>812</v>
      </c>
      <c r="I832" s="83" t="s">
        <v>3051</v>
      </c>
      <c r="J832" s="115">
        <v>1670</v>
      </c>
      <c r="K832" s="83" t="s">
        <v>2505</v>
      </c>
      <c r="L832" s="114">
        <v>179</v>
      </c>
      <c r="M832" s="83" t="s">
        <v>3052</v>
      </c>
      <c r="N832" s="114">
        <v>114</v>
      </c>
    </row>
    <row r="833" spans="1:14">
      <c r="A833" s="86" t="s">
        <v>3053</v>
      </c>
      <c r="B833" s="102" t="s">
        <v>3054</v>
      </c>
      <c r="C833" s="106">
        <v>0.3</v>
      </c>
      <c r="D833" s="127">
        <v>0.14000000000000001</v>
      </c>
      <c r="E833" s="86" t="s">
        <v>3055</v>
      </c>
      <c r="F833" s="116">
        <v>69</v>
      </c>
      <c r="G833" s="86" t="s">
        <v>3055</v>
      </c>
      <c r="H833" s="116">
        <v>19</v>
      </c>
      <c r="I833" s="86" t="s">
        <v>3056</v>
      </c>
      <c r="J833" s="116">
        <v>21</v>
      </c>
      <c r="K833" s="86" t="s">
        <v>3057</v>
      </c>
      <c r="L833" s="116">
        <v>3</v>
      </c>
      <c r="M833" s="86" t="s">
        <v>3058</v>
      </c>
      <c r="N833" s="116">
        <v>3</v>
      </c>
    </row>
    <row r="834" spans="1:14">
      <c r="A834" s="83" t="s">
        <v>3059</v>
      </c>
      <c r="B834" s="100" t="s">
        <v>3060</v>
      </c>
      <c r="C834" s="101">
        <v>2.5</v>
      </c>
      <c r="D834" s="126">
        <v>0.26</v>
      </c>
      <c r="E834" s="83" t="s">
        <v>3061</v>
      </c>
      <c r="F834" s="115">
        <v>1110</v>
      </c>
      <c r="G834" s="83" t="s">
        <v>3061</v>
      </c>
      <c r="H834" s="114">
        <v>301</v>
      </c>
      <c r="I834" s="83" t="s">
        <v>3062</v>
      </c>
      <c r="J834" s="114">
        <v>438</v>
      </c>
      <c r="K834" s="83" t="s">
        <v>3063</v>
      </c>
      <c r="L834" s="114">
        <v>54</v>
      </c>
      <c r="M834" s="83" t="s">
        <v>3064</v>
      </c>
      <c r="N834" s="114">
        <v>42</v>
      </c>
    </row>
    <row r="835" spans="1:14">
      <c r="A835" s="86" t="s">
        <v>3065</v>
      </c>
      <c r="B835" s="102" t="s">
        <v>3066</v>
      </c>
      <c r="C835" s="86" t="s">
        <v>3067</v>
      </c>
      <c r="D835" s="127">
        <v>0.04</v>
      </c>
      <c r="E835" s="86" t="s">
        <v>3068</v>
      </c>
      <c r="F835" s="116">
        <v>5</v>
      </c>
      <c r="G835" s="86" t="s">
        <v>3068</v>
      </c>
      <c r="H835" s="116">
        <v>1</v>
      </c>
      <c r="I835" s="86" t="s">
        <v>3069</v>
      </c>
      <c r="J835" s="116">
        <v>1</v>
      </c>
      <c r="K835" s="86" t="s">
        <v>3070</v>
      </c>
      <c r="L835" s="118" t="s">
        <v>2537</v>
      </c>
      <c r="M835" s="86" t="s">
        <v>3071</v>
      </c>
      <c r="N835" s="118" t="s">
        <v>2537</v>
      </c>
    </row>
    <row r="836" spans="1:14">
      <c r="A836" s="83" t="s">
        <v>3072</v>
      </c>
      <c r="B836" s="100" t="s">
        <v>3073</v>
      </c>
      <c r="C836" s="101">
        <v>0.4</v>
      </c>
      <c r="D836" s="126">
        <v>0.13</v>
      </c>
      <c r="E836" s="83" t="s">
        <v>2799</v>
      </c>
      <c r="F836" s="114">
        <v>108</v>
      </c>
      <c r="G836" s="83" t="s">
        <v>2799</v>
      </c>
      <c r="H836" s="114">
        <v>29</v>
      </c>
      <c r="I836" s="83" t="s">
        <v>3074</v>
      </c>
      <c r="J836" s="114">
        <v>33</v>
      </c>
      <c r="K836" s="83" t="s">
        <v>3075</v>
      </c>
      <c r="L836" s="114">
        <v>5</v>
      </c>
      <c r="M836" s="83" t="s">
        <v>3076</v>
      </c>
      <c r="N836" s="114">
        <v>4</v>
      </c>
    </row>
    <row r="837" spans="1:14">
      <c r="A837" s="86" t="s">
        <v>3077</v>
      </c>
      <c r="B837" s="102" t="s">
        <v>3078</v>
      </c>
      <c r="C837" s="86" t="s">
        <v>3079</v>
      </c>
      <c r="D837" s="127">
        <v>0.02</v>
      </c>
      <c r="E837" s="86" t="s">
        <v>3080</v>
      </c>
      <c r="F837" s="116">
        <v>1</v>
      </c>
      <c r="G837" s="86" t="s">
        <v>3080</v>
      </c>
      <c r="H837" s="118" t="s">
        <v>2537</v>
      </c>
      <c r="I837" s="86" t="s">
        <v>3081</v>
      </c>
      <c r="J837" s="118" t="s">
        <v>2537</v>
      </c>
      <c r="K837" s="86" t="s">
        <v>3082</v>
      </c>
      <c r="L837" s="118" t="s">
        <v>2537</v>
      </c>
      <c r="M837" s="86" t="s">
        <v>2679</v>
      </c>
      <c r="N837" s="118" t="s">
        <v>2537</v>
      </c>
    </row>
    <row r="838" spans="1:14">
      <c r="A838" s="83" t="s">
        <v>3083</v>
      </c>
      <c r="B838" s="100" t="s">
        <v>3084</v>
      </c>
      <c r="C838" s="94">
        <v>22.5</v>
      </c>
      <c r="D838" s="126">
        <v>0.53</v>
      </c>
      <c r="E838" s="83" t="s">
        <v>3085</v>
      </c>
      <c r="F838" s="115">
        <v>6720</v>
      </c>
      <c r="G838" s="83" t="s">
        <v>3086</v>
      </c>
      <c r="H838" s="115">
        <v>3070</v>
      </c>
      <c r="I838" s="83" t="s">
        <v>3087</v>
      </c>
      <c r="J838" s="115">
        <v>6180</v>
      </c>
      <c r="K838" s="83" t="s">
        <v>3088</v>
      </c>
      <c r="L838" s="115">
        <v>2580</v>
      </c>
      <c r="M838" s="83" t="s">
        <v>3089</v>
      </c>
      <c r="N838" s="114">
        <v>718</v>
      </c>
    </row>
    <row r="839" spans="1:14">
      <c r="A839" s="108" t="s">
        <v>3090</v>
      </c>
      <c r="B839" s="107" t="s">
        <v>3091</v>
      </c>
      <c r="C839" s="145">
        <v>21.2</v>
      </c>
      <c r="D839" s="128">
        <v>0.44</v>
      </c>
      <c r="E839" s="108" t="s">
        <v>3092</v>
      </c>
      <c r="F839" s="140">
        <v>5940</v>
      </c>
      <c r="G839" s="108" t="s">
        <v>3093</v>
      </c>
      <c r="H839" s="140">
        <v>2620</v>
      </c>
      <c r="I839" s="108" t="s">
        <v>3094</v>
      </c>
      <c r="J839" s="140">
        <v>5410</v>
      </c>
      <c r="K839" s="108" t="s">
        <v>3095</v>
      </c>
      <c r="L839" s="140">
        <v>2130</v>
      </c>
      <c r="M839" s="108" t="s">
        <v>3096</v>
      </c>
      <c r="N839" s="146">
        <v>575</v>
      </c>
    </row>
    <row r="840" spans="1:14">
      <c r="A840" s="79" t="s">
        <v>3097</v>
      </c>
      <c r="B840" s="122" t="s">
        <v>3098</v>
      </c>
      <c r="C840" s="92">
        <v>7.5</v>
      </c>
      <c r="D840" s="123">
        <v>0.44</v>
      </c>
      <c r="E840" s="79" t="s">
        <v>3099</v>
      </c>
      <c r="F840" s="143">
        <v>3180</v>
      </c>
      <c r="G840" s="79" t="s">
        <v>3100</v>
      </c>
      <c r="H840" s="124">
        <v>929</v>
      </c>
      <c r="I840" s="79" t="s">
        <v>3101</v>
      </c>
      <c r="J840" s="143">
        <v>2120</v>
      </c>
      <c r="K840" s="79" t="s">
        <v>3102</v>
      </c>
      <c r="L840" s="124">
        <v>259</v>
      </c>
      <c r="M840" s="79" t="s">
        <v>3103</v>
      </c>
      <c r="N840" s="124">
        <v>131</v>
      </c>
    </row>
    <row r="841" spans="1:14">
      <c r="A841" s="83" t="s">
        <v>3104</v>
      </c>
      <c r="B841" s="100" t="s">
        <v>3105</v>
      </c>
      <c r="C841" s="101">
        <v>2.2000000000000002</v>
      </c>
      <c r="D841" s="126">
        <v>0.32</v>
      </c>
      <c r="E841" s="83" t="s">
        <v>3106</v>
      </c>
      <c r="F841" s="114">
        <v>795</v>
      </c>
      <c r="G841" s="83" t="s">
        <v>3106</v>
      </c>
      <c r="H841" s="114">
        <v>216</v>
      </c>
      <c r="I841" s="83" t="s">
        <v>3107</v>
      </c>
      <c r="J841" s="114">
        <v>302</v>
      </c>
      <c r="K841" s="83" t="s">
        <v>3108</v>
      </c>
      <c r="L841" s="114">
        <v>38</v>
      </c>
      <c r="M841" s="83" t="s">
        <v>3109</v>
      </c>
      <c r="N841" s="114">
        <v>30</v>
      </c>
    </row>
    <row r="842" spans="1:14">
      <c r="A842" s="86" t="s">
        <v>3110</v>
      </c>
      <c r="B842" s="102" t="s">
        <v>3111</v>
      </c>
      <c r="C842" s="106">
        <v>5</v>
      </c>
      <c r="D842" s="127">
        <v>0.35</v>
      </c>
      <c r="E842" s="86" t="s">
        <v>3112</v>
      </c>
      <c r="F842" s="117">
        <v>1910</v>
      </c>
      <c r="G842" s="86" t="s">
        <v>3113</v>
      </c>
      <c r="H842" s="116">
        <v>530</v>
      </c>
      <c r="I842" s="86" t="s">
        <v>3114</v>
      </c>
      <c r="J842" s="117">
        <v>1050</v>
      </c>
      <c r="K842" s="86" t="s">
        <v>3115</v>
      </c>
      <c r="L842" s="116">
        <v>111</v>
      </c>
      <c r="M842" s="86" t="s">
        <v>3116</v>
      </c>
      <c r="N842" s="116">
        <v>74</v>
      </c>
    </row>
    <row r="843" spans="1:14">
      <c r="A843" s="83" t="s">
        <v>3117</v>
      </c>
      <c r="B843" s="100" t="s">
        <v>3118</v>
      </c>
      <c r="C843" s="101">
        <v>6.6</v>
      </c>
      <c r="D843" s="126">
        <v>0.42</v>
      </c>
      <c r="E843" s="83" t="s">
        <v>3050</v>
      </c>
      <c r="F843" s="115">
        <v>2990</v>
      </c>
      <c r="G843" s="83" t="s">
        <v>3119</v>
      </c>
      <c r="H843" s="114">
        <v>854</v>
      </c>
      <c r="I843" s="83" t="s">
        <v>3120</v>
      </c>
      <c r="J843" s="115">
        <v>1880</v>
      </c>
      <c r="K843" s="83" t="s">
        <v>2384</v>
      </c>
      <c r="L843" s="114">
        <v>212</v>
      </c>
      <c r="M843" s="83" t="s">
        <v>3121</v>
      </c>
      <c r="N843" s="114">
        <v>120</v>
      </c>
    </row>
    <row r="844" spans="1:14">
      <c r="A844" s="86" t="s">
        <v>3122</v>
      </c>
      <c r="B844" s="102" t="s">
        <v>3123</v>
      </c>
      <c r="C844" s="106">
        <v>6</v>
      </c>
      <c r="D844" s="102" t="s">
        <v>3124</v>
      </c>
      <c r="E844" s="86" t="s">
        <v>3125</v>
      </c>
      <c r="F844" s="117">
        <v>3150</v>
      </c>
      <c r="G844" s="86" t="s">
        <v>3126</v>
      </c>
      <c r="H844" s="116">
        <v>889</v>
      </c>
      <c r="I844" s="86" t="s">
        <v>2633</v>
      </c>
      <c r="J844" s="117">
        <v>1900</v>
      </c>
      <c r="K844" s="86" t="s">
        <v>3045</v>
      </c>
      <c r="L844" s="116">
        <v>206</v>
      </c>
      <c r="M844" s="86" t="s">
        <v>3127</v>
      </c>
      <c r="N844" s="116">
        <v>124</v>
      </c>
    </row>
    <row r="845" spans="1:14">
      <c r="A845" s="83" t="s">
        <v>3128</v>
      </c>
      <c r="B845" s="100" t="s">
        <v>3129</v>
      </c>
      <c r="C845" s="101">
        <v>3.7</v>
      </c>
      <c r="D845" s="126">
        <v>0.32</v>
      </c>
      <c r="E845" s="83" t="s">
        <v>3130</v>
      </c>
      <c r="F845" s="115">
        <v>1330</v>
      </c>
      <c r="G845" s="83" t="s">
        <v>3131</v>
      </c>
      <c r="H845" s="114">
        <v>363</v>
      </c>
      <c r="I845" s="83" t="s">
        <v>2430</v>
      </c>
      <c r="J845" s="114">
        <v>624</v>
      </c>
      <c r="K845" s="83" t="s">
        <v>3132</v>
      </c>
      <c r="L845" s="114">
        <v>69</v>
      </c>
      <c r="M845" s="83" t="s">
        <v>3133</v>
      </c>
      <c r="N845" s="114">
        <v>51</v>
      </c>
    </row>
    <row r="846" spans="1:14">
      <c r="A846" s="86" t="s">
        <v>3134</v>
      </c>
      <c r="B846" s="102" t="s">
        <v>3135</v>
      </c>
      <c r="C846" s="106">
        <v>3.8</v>
      </c>
      <c r="D846" s="127">
        <v>0.3</v>
      </c>
      <c r="E846" s="86" t="s">
        <v>3136</v>
      </c>
      <c r="F846" s="117">
        <v>1410</v>
      </c>
      <c r="G846" s="86" t="s">
        <v>3137</v>
      </c>
      <c r="H846" s="116">
        <v>387</v>
      </c>
      <c r="I846" s="86" t="s">
        <v>3138</v>
      </c>
      <c r="J846" s="116">
        <v>673</v>
      </c>
      <c r="K846" s="86" t="s">
        <v>3139</v>
      </c>
      <c r="L846" s="116">
        <v>74</v>
      </c>
      <c r="M846" s="86" t="s">
        <v>3140</v>
      </c>
      <c r="N846" s="116">
        <v>54</v>
      </c>
    </row>
    <row r="847" spans="1:14" ht="19">
      <c r="A847" s="83" t="s">
        <v>3141</v>
      </c>
      <c r="B847" s="100" t="s">
        <v>3142</v>
      </c>
      <c r="C847" s="100" t="s">
        <v>3143</v>
      </c>
      <c r="D847" s="126">
        <v>0.17</v>
      </c>
      <c r="E847" s="83" t="s">
        <v>3144</v>
      </c>
      <c r="F847" s="114">
        <v>62</v>
      </c>
      <c r="G847" s="83" t="s">
        <v>3144</v>
      </c>
      <c r="H847" s="114">
        <v>17</v>
      </c>
      <c r="I847" s="83" t="s">
        <v>3145</v>
      </c>
      <c r="J847" s="114">
        <v>18</v>
      </c>
      <c r="K847" s="83" t="s">
        <v>3146</v>
      </c>
      <c r="L847" s="114">
        <v>3</v>
      </c>
      <c r="M847" s="83" t="s">
        <v>3147</v>
      </c>
      <c r="N847" s="114">
        <v>2</v>
      </c>
    </row>
    <row r="848" spans="1:14">
      <c r="A848" s="86" t="s">
        <v>3148</v>
      </c>
      <c r="B848" s="102" t="s">
        <v>3149</v>
      </c>
      <c r="C848" s="106">
        <v>5.7</v>
      </c>
      <c r="D848" s="127">
        <v>0.37</v>
      </c>
      <c r="E848" s="86" t="s">
        <v>3150</v>
      </c>
      <c r="F848" s="117">
        <v>2560</v>
      </c>
      <c r="G848" s="86" t="s">
        <v>3151</v>
      </c>
      <c r="H848" s="116">
        <v>719</v>
      </c>
      <c r="I848" s="86" t="s">
        <v>3152</v>
      </c>
      <c r="J848" s="117">
        <v>1500</v>
      </c>
      <c r="K848" s="86" t="s">
        <v>3153</v>
      </c>
      <c r="L848" s="116">
        <v>162</v>
      </c>
      <c r="M848" s="86" t="s">
        <v>3154</v>
      </c>
      <c r="N848" s="116">
        <v>101</v>
      </c>
    </row>
    <row r="849" spans="1:14">
      <c r="A849" s="83" t="s">
        <v>3155</v>
      </c>
      <c r="B849" s="100" t="s">
        <v>3156</v>
      </c>
      <c r="C849" s="101">
        <v>3.5</v>
      </c>
      <c r="D849" s="126">
        <v>0.38</v>
      </c>
      <c r="E849" s="83" t="s">
        <v>3157</v>
      </c>
      <c r="F849" s="115">
        <v>1640</v>
      </c>
      <c r="G849" s="83" t="s">
        <v>3158</v>
      </c>
      <c r="H849" s="114">
        <v>446</v>
      </c>
      <c r="I849" s="83" t="s">
        <v>3159</v>
      </c>
      <c r="J849" s="114">
        <v>747</v>
      </c>
      <c r="K849" s="83" t="s">
        <v>3160</v>
      </c>
      <c r="L849" s="114">
        <v>84</v>
      </c>
      <c r="M849" s="83" t="s">
        <v>3161</v>
      </c>
      <c r="N849" s="114">
        <v>62</v>
      </c>
    </row>
    <row r="850" spans="1:14">
      <c r="A850" s="86" t="s">
        <v>3162</v>
      </c>
      <c r="B850" s="102" t="s">
        <v>3163</v>
      </c>
      <c r="C850" s="106">
        <v>3.8</v>
      </c>
      <c r="D850" s="127">
        <v>0.32</v>
      </c>
      <c r="E850" s="86" t="s">
        <v>3164</v>
      </c>
      <c r="F850" s="117">
        <v>1510</v>
      </c>
      <c r="G850" s="86" t="s">
        <v>3165</v>
      </c>
      <c r="H850" s="116">
        <v>413</v>
      </c>
      <c r="I850" s="86" t="s">
        <v>3166</v>
      </c>
      <c r="J850" s="116">
        <v>718</v>
      </c>
      <c r="K850" s="86" t="s">
        <v>3167</v>
      </c>
      <c r="L850" s="116">
        <v>79</v>
      </c>
      <c r="M850" s="86" t="s">
        <v>3168</v>
      </c>
      <c r="N850" s="116">
        <v>57</v>
      </c>
    </row>
    <row r="851" spans="1:14">
      <c r="A851" s="83" t="s">
        <v>3169</v>
      </c>
      <c r="B851" s="100" t="s">
        <v>3170</v>
      </c>
      <c r="C851" s="83" t="s">
        <v>3171</v>
      </c>
      <c r="D851" s="126">
        <v>0.15</v>
      </c>
      <c r="E851" s="83" t="s">
        <v>3044</v>
      </c>
      <c r="F851" s="114">
        <v>50</v>
      </c>
      <c r="G851" s="83" t="s">
        <v>3044</v>
      </c>
      <c r="H851" s="114">
        <v>14</v>
      </c>
      <c r="I851" s="83" t="s">
        <v>3172</v>
      </c>
      <c r="J851" s="114">
        <v>15</v>
      </c>
      <c r="K851" s="83" t="s">
        <v>3173</v>
      </c>
      <c r="L851" s="114">
        <v>2</v>
      </c>
      <c r="M851" s="83" t="s">
        <v>3174</v>
      </c>
      <c r="N851" s="114">
        <v>2</v>
      </c>
    </row>
    <row r="852" spans="1:14">
      <c r="A852" s="86" t="s">
        <v>3175</v>
      </c>
      <c r="B852" s="102" t="s">
        <v>3176</v>
      </c>
      <c r="C852" s="86" t="s">
        <v>3177</v>
      </c>
      <c r="D852" s="127">
        <v>0.05</v>
      </c>
      <c r="E852" s="86" t="s">
        <v>3178</v>
      </c>
      <c r="F852" s="116">
        <v>3</v>
      </c>
      <c r="G852" s="86" t="s">
        <v>3178</v>
      </c>
      <c r="H852" s="118" t="s">
        <v>2537</v>
      </c>
      <c r="I852" s="86" t="s">
        <v>3179</v>
      </c>
      <c r="J852" s="118" t="s">
        <v>2537</v>
      </c>
      <c r="K852" s="86" t="s">
        <v>3180</v>
      </c>
      <c r="L852" s="118" t="s">
        <v>2537</v>
      </c>
      <c r="M852" s="86" t="s">
        <v>3181</v>
      </c>
      <c r="N852" s="118" t="s">
        <v>2537</v>
      </c>
    </row>
    <row r="853" spans="1:14">
      <c r="A853" s="83" t="s">
        <v>3182</v>
      </c>
      <c r="B853" s="100" t="s">
        <v>3183</v>
      </c>
      <c r="C853" s="101">
        <v>0.6</v>
      </c>
      <c r="D853" s="100" t="s">
        <v>3184</v>
      </c>
      <c r="E853" s="83" t="s">
        <v>3185</v>
      </c>
      <c r="F853" s="114">
        <v>215</v>
      </c>
      <c r="G853" s="83" t="s">
        <v>3185</v>
      </c>
      <c r="H853" s="114">
        <v>58</v>
      </c>
      <c r="I853" s="83" t="s">
        <v>3186</v>
      </c>
      <c r="J853" s="114">
        <v>66</v>
      </c>
      <c r="K853" s="83" t="s">
        <v>3187</v>
      </c>
      <c r="L853" s="114">
        <v>10</v>
      </c>
      <c r="M853" s="83" t="s">
        <v>3188</v>
      </c>
      <c r="N853" s="114">
        <v>8</v>
      </c>
    </row>
    <row r="854" spans="1:14">
      <c r="A854" s="86" t="s">
        <v>3189</v>
      </c>
      <c r="B854" s="102" t="s">
        <v>3190</v>
      </c>
      <c r="C854" s="106">
        <v>5</v>
      </c>
      <c r="D854" s="127">
        <v>0.3</v>
      </c>
      <c r="E854" s="86" t="s">
        <v>3191</v>
      </c>
      <c r="F854" s="117">
        <v>2260</v>
      </c>
      <c r="G854" s="86" t="s">
        <v>3192</v>
      </c>
      <c r="H854" s="116">
        <v>627</v>
      </c>
      <c r="I854" s="86" t="s">
        <v>3193</v>
      </c>
      <c r="J854" s="117">
        <v>1240</v>
      </c>
      <c r="K854" s="86" t="s">
        <v>3194</v>
      </c>
      <c r="L854" s="116">
        <v>132</v>
      </c>
      <c r="M854" s="86" t="s">
        <v>3195</v>
      </c>
      <c r="N854" s="116">
        <v>88</v>
      </c>
    </row>
    <row r="855" spans="1:14">
      <c r="A855" s="83" t="s">
        <v>3196</v>
      </c>
      <c r="B855" s="100" t="s">
        <v>3197</v>
      </c>
      <c r="C855" s="83" t="s">
        <v>2646</v>
      </c>
      <c r="D855" s="126">
        <v>0.01</v>
      </c>
      <c r="E855" s="83" t="s">
        <v>3198</v>
      </c>
      <c r="F855" s="119" t="s">
        <v>2537</v>
      </c>
      <c r="G855" s="83" t="s">
        <v>3198</v>
      </c>
      <c r="H855" s="119" t="s">
        <v>2537</v>
      </c>
      <c r="I855" s="83" t="s">
        <v>3199</v>
      </c>
      <c r="J855" s="119" t="s">
        <v>2537</v>
      </c>
      <c r="K855" s="83" t="s">
        <v>3200</v>
      </c>
      <c r="L855" s="119" t="s">
        <v>2537</v>
      </c>
      <c r="M855" s="83" t="s">
        <v>3201</v>
      </c>
      <c r="N855" s="119" t="s">
        <v>2537</v>
      </c>
    </row>
    <row r="856" spans="1:14">
      <c r="A856" s="86" t="s">
        <v>3202</v>
      </c>
      <c r="B856" s="102" t="s">
        <v>3203</v>
      </c>
      <c r="C856" s="106">
        <v>0.3</v>
      </c>
      <c r="D856" s="127">
        <v>0.16</v>
      </c>
      <c r="E856" s="86" t="s">
        <v>3204</v>
      </c>
      <c r="F856" s="116">
        <v>47</v>
      </c>
      <c r="G856" s="86" t="s">
        <v>3204</v>
      </c>
      <c r="H856" s="116">
        <v>13</v>
      </c>
      <c r="I856" s="86" t="s">
        <v>3205</v>
      </c>
      <c r="J856" s="116">
        <v>14</v>
      </c>
      <c r="K856" s="86" t="s">
        <v>3206</v>
      </c>
      <c r="L856" s="116">
        <v>2</v>
      </c>
      <c r="M856" s="86" t="s">
        <v>3207</v>
      </c>
      <c r="N856" s="116">
        <v>2</v>
      </c>
    </row>
    <row r="857" spans="1:14">
      <c r="A857" s="83" t="s">
        <v>3208</v>
      </c>
      <c r="B857" s="100" t="s">
        <v>3209</v>
      </c>
      <c r="C857" s="94">
        <v>13.5</v>
      </c>
      <c r="D857" s="126">
        <v>1.02</v>
      </c>
      <c r="E857" s="83" t="s">
        <v>3210</v>
      </c>
      <c r="F857" s="115">
        <v>8010</v>
      </c>
      <c r="G857" s="83" t="s">
        <v>3211</v>
      </c>
      <c r="H857" s="115">
        <v>2820</v>
      </c>
      <c r="I857" s="83" t="s">
        <v>2935</v>
      </c>
      <c r="J857" s="115">
        <v>6600</v>
      </c>
      <c r="K857" s="83" t="s">
        <v>3212</v>
      </c>
      <c r="L857" s="115">
        <v>1530</v>
      </c>
      <c r="M857" s="83" t="s">
        <v>3213</v>
      </c>
      <c r="N857" s="114">
        <v>436</v>
      </c>
    </row>
    <row r="858" spans="1:14">
      <c r="A858" s="86" t="s">
        <v>3214</v>
      </c>
      <c r="B858" s="102" t="s">
        <v>3215</v>
      </c>
      <c r="C858" s="106">
        <v>4.7</v>
      </c>
      <c r="D858" s="127">
        <v>0.36</v>
      </c>
      <c r="E858" s="86" t="s">
        <v>3216</v>
      </c>
      <c r="F858" s="117">
        <v>1530</v>
      </c>
      <c r="G858" s="86" t="s">
        <v>3217</v>
      </c>
      <c r="H858" s="116">
        <v>421</v>
      </c>
      <c r="I858" s="86" t="s">
        <v>3218</v>
      </c>
      <c r="J858" s="116">
        <v>809</v>
      </c>
      <c r="K858" s="86" t="s">
        <v>3219</v>
      </c>
      <c r="L858" s="116">
        <v>86</v>
      </c>
      <c r="M858" s="86" t="s">
        <v>3220</v>
      </c>
      <c r="N858" s="116">
        <v>59</v>
      </c>
    </row>
    <row r="859" spans="1:14">
      <c r="A859" s="83" t="s">
        <v>3221</v>
      </c>
      <c r="B859" s="100" t="s">
        <v>3222</v>
      </c>
      <c r="C859" s="101">
        <v>4.7</v>
      </c>
      <c r="D859" s="126">
        <v>0.42</v>
      </c>
      <c r="E859" s="83" t="s">
        <v>3223</v>
      </c>
      <c r="F859" s="115">
        <v>1760</v>
      </c>
      <c r="G859" s="83" t="s">
        <v>3224</v>
      </c>
      <c r="H859" s="114">
        <v>486</v>
      </c>
      <c r="I859" s="83" t="s">
        <v>3225</v>
      </c>
      <c r="J859" s="114">
        <v>934</v>
      </c>
      <c r="K859" s="83" t="s">
        <v>3226</v>
      </c>
      <c r="L859" s="114">
        <v>99</v>
      </c>
      <c r="M859" s="83" t="s">
        <v>3227</v>
      </c>
      <c r="N859" s="114">
        <v>68</v>
      </c>
    </row>
    <row r="860" spans="1:14">
      <c r="A860" s="86" t="s">
        <v>3228</v>
      </c>
      <c r="B860" s="102" t="s">
        <v>3229</v>
      </c>
      <c r="C860" s="106">
        <v>4.7</v>
      </c>
      <c r="D860" s="127">
        <v>0.35</v>
      </c>
      <c r="E860" s="86" t="s">
        <v>3230</v>
      </c>
      <c r="F860" s="117">
        <v>1480</v>
      </c>
      <c r="G860" s="86" t="s">
        <v>3231</v>
      </c>
      <c r="H860" s="116">
        <v>407</v>
      </c>
      <c r="I860" s="86" t="s">
        <v>3232</v>
      </c>
      <c r="J860" s="116">
        <v>783</v>
      </c>
      <c r="K860" s="86" t="s">
        <v>3233</v>
      </c>
      <c r="L860" s="116">
        <v>83</v>
      </c>
      <c r="M860" s="86" t="s">
        <v>3234</v>
      </c>
      <c r="N860" s="116">
        <v>57</v>
      </c>
    </row>
    <row r="861" spans="1:14">
      <c r="A861" s="83" t="s">
        <v>3235</v>
      </c>
      <c r="B861" s="100" t="s">
        <v>3236</v>
      </c>
      <c r="C861" s="101">
        <v>0.8</v>
      </c>
      <c r="D861" s="126">
        <v>0.3</v>
      </c>
      <c r="E861" s="83" t="s">
        <v>3237</v>
      </c>
      <c r="F861" s="114">
        <v>209</v>
      </c>
      <c r="G861" s="83" t="s">
        <v>3237</v>
      </c>
      <c r="H861" s="114">
        <v>57</v>
      </c>
      <c r="I861" s="83" t="s">
        <v>3238</v>
      </c>
      <c r="J861" s="114">
        <v>66</v>
      </c>
      <c r="K861" s="83" t="s">
        <v>3239</v>
      </c>
      <c r="L861" s="114">
        <v>10</v>
      </c>
      <c r="M861" s="83" t="s">
        <v>3240</v>
      </c>
      <c r="N861" s="114">
        <v>8</v>
      </c>
    </row>
    <row r="862" spans="1:14">
      <c r="A862" s="86" t="s">
        <v>3241</v>
      </c>
      <c r="B862" s="102" t="s">
        <v>3242</v>
      </c>
      <c r="C862" s="106">
        <v>0.8</v>
      </c>
      <c r="D862" s="102" t="s">
        <v>3243</v>
      </c>
      <c r="E862" s="86" t="s">
        <v>3244</v>
      </c>
      <c r="F862" s="116">
        <v>237</v>
      </c>
      <c r="G862" s="86" t="s">
        <v>3244</v>
      </c>
      <c r="H862" s="116">
        <v>65</v>
      </c>
      <c r="I862" s="86" t="s">
        <v>3233</v>
      </c>
      <c r="J862" s="116">
        <v>75</v>
      </c>
      <c r="K862" s="86" t="s">
        <v>2758</v>
      </c>
      <c r="L862" s="116">
        <v>11</v>
      </c>
      <c r="M862" s="86" t="s">
        <v>3245</v>
      </c>
      <c r="N862" s="116">
        <v>9</v>
      </c>
    </row>
    <row r="863" spans="1:14">
      <c r="A863" s="83" t="s">
        <v>3246</v>
      </c>
      <c r="B863" s="100" t="s">
        <v>3247</v>
      </c>
      <c r="C863" s="101">
        <v>0.8</v>
      </c>
      <c r="D863" s="126">
        <v>0.24</v>
      </c>
      <c r="E863" s="83" t="s">
        <v>3248</v>
      </c>
      <c r="F863" s="114">
        <v>163</v>
      </c>
      <c r="G863" s="83" t="s">
        <v>3248</v>
      </c>
      <c r="H863" s="114">
        <v>44</v>
      </c>
      <c r="I863" s="83" t="s">
        <v>3249</v>
      </c>
      <c r="J863" s="114">
        <v>52</v>
      </c>
      <c r="K863" s="83" t="s">
        <v>3250</v>
      </c>
      <c r="L863" s="114">
        <v>8</v>
      </c>
      <c r="M863" s="83" t="s">
        <v>3251</v>
      </c>
      <c r="N863" s="114">
        <v>6</v>
      </c>
    </row>
    <row r="864" spans="1:14">
      <c r="A864" s="86" t="s">
        <v>3252</v>
      </c>
      <c r="B864" s="102" t="s">
        <v>3253</v>
      </c>
      <c r="C864" s="97">
        <v>25</v>
      </c>
      <c r="D864" s="127">
        <v>0.65</v>
      </c>
      <c r="E864" s="86" t="s">
        <v>3254</v>
      </c>
      <c r="F864" s="136">
        <v>11000</v>
      </c>
      <c r="G864" s="86" t="s">
        <v>3255</v>
      </c>
      <c r="H864" s="117">
        <v>5350</v>
      </c>
      <c r="I864" s="86" t="s">
        <v>3256</v>
      </c>
      <c r="J864" s="136">
        <v>10300</v>
      </c>
      <c r="K864" s="86" t="s">
        <v>2627</v>
      </c>
      <c r="L864" s="117">
        <v>4770</v>
      </c>
      <c r="M864" s="86" t="s">
        <v>3257</v>
      </c>
      <c r="N864" s="116">
        <v>1420</v>
      </c>
    </row>
    <row r="865" spans="1:14">
      <c r="A865" s="83" t="s">
        <v>3258</v>
      </c>
      <c r="B865" s="100" t="s">
        <v>3259</v>
      </c>
      <c r="C865" s="94">
        <v>12.9</v>
      </c>
      <c r="D865" s="126">
        <v>0.86</v>
      </c>
      <c r="E865" s="83" t="s">
        <v>3260</v>
      </c>
      <c r="F865" s="115">
        <v>8430</v>
      </c>
      <c r="G865" s="83" t="s">
        <v>3261</v>
      </c>
      <c r="H865" s="115">
        <v>2910</v>
      </c>
      <c r="I865" s="83" t="s">
        <v>2903</v>
      </c>
      <c r="J865" s="115">
        <v>6860</v>
      </c>
      <c r="K865" s="83" t="s">
        <v>3262</v>
      </c>
      <c r="L865" s="115">
        <v>1500</v>
      </c>
      <c r="M865" s="83" t="s">
        <v>3263</v>
      </c>
      <c r="N865" s="114">
        <v>442</v>
      </c>
    </row>
    <row r="866" spans="1:14">
      <c r="A866" s="86" t="s">
        <v>3264</v>
      </c>
      <c r="B866" s="102" t="s">
        <v>3265</v>
      </c>
      <c r="C866" s="106">
        <v>1.9</v>
      </c>
      <c r="D866" s="127">
        <v>0.26</v>
      </c>
      <c r="E866" s="86" t="s">
        <v>3266</v>
      </c>
      <c r="F866" s="116">
        <v>668</v>
      </c>
      <c r="G866" s="86" t="s">
        <v>3266</v>
      </c>
      <c r="H866" s="116">
        <v>182</v>
      </c>
      <c r="I866" s="86" t="s">
        <v>2830</v>
      </c>
      <c r="J866" s="116">
        <v>243</v>
      </c>
      <c r="K866" s="86" t="s">
        <v>3267</v>
      </c>
      <c r="L866" s="116">
        <v>32</v>
      </c>
      <c r="M866" s="86" t="s">
        <v>2450</v>
      </c>
      <c r="N866" s="116">
        <v>25</v>
      </c>
    </row>
    <row r="867" spans="1:14" ht="19">
      <c r="A867" s="83" t="s">
        <v>3268</v>
      </c>
      <c r="B867" s="100" t="s">
        <v>3269</v>
      </c>
      <c r="C867" s="94">
        <v>12.9</v>
      </c>
      <c r="D867" s="100" t="s">
        <v>3270</v>
      </c>
      <c r="E867" s="83" t="s">
        <v>3271</v>
      </c>
      <c r="F867" s="115">
        <v>7900</v>
      </c>
      <c r="G867" s="83" t="s">
        <v>3272</v>
      </c>
      <c r="H867" s="115">
        <v>2730</v>
      </c>
      <c r="I867" s="83" t="s">
        <v>2861</v>
      </c>
      <c r="J867" s="115">
        <v>6430</v>
      </c>
      <c r="K867" s="83" t="s">
        <v>3273</v>
      </c>
      <c r="L867" s="115">
        <v>1410</v>
      </c>
      <c r="M867" s="83" t="s">
        <v>3274</v>
      </c>
      <c r="N867" s="114">
        <v>415</v>
      </c>
    </row>
    <row r="868" spans="1:14" ht="19">
      <c r="A868" s="86" t="s">
        <v>3275</v>
      </c>
      <c r="B868" s="102" t="s">
        <v>3276</v>
      </c>
      <c r="C868" s="97">
        <v>12.9</v>
      </c>
      <c r="D868" s="102" t="s">
        <v>3277</v>
      </c>
      <c r="E868" s="86" t="s">
        <v>3278</v>
      </c>
      <c r="F868" s="117">
        <v>8270</v>
      </c>
      <c r="G868" s="86" t="s">
        <v>3279</v>
      </c>
      <c r="H868" s="117">
        <v>2850</v>
      </c>
      <c r="I868" s="86" t="s">
        <v>2364</v>
      </c>
      <c r="J868" s="117">
        <v>6730</v>
      </c>
      <c r="K868" s="86" t="s">
        <v>3280</v>
      </c>
      <c r="L868" s="117">
        <v>1480</v>
      </c>
      <c r="M868" s="86" t="s">
        <v>3281</v>
      </c>
      <c r="N868" s="116">
        <v>434</v>
      </c>
    </row>
    <row r="869" spans="1:14">
      <c r="A869" s="83" t="s">
        <v>3282</v>
      </c>
      <c r="B869" s="100" t="s">
        <v>3283</v>
      </c>
      <c r="C869" s="94">
        <v>25</v>
      </c>
      <c r="D869" s="100" t="s">
        <v>3284</v>
      </c>
      <c r="E869" s="83" t="s">
        <v>3285</v>
      </c>
      <c r="F869" s="135">
        <v>10900</v>
      </c>
      <c r="G869" s="83" t="s">
        <v>3286</v>
      </c>
      <c r="H869" s="115">
        <v>5300</v>
      </c>
      <c r="I869" s="83" t="s">
        <v>3287</v>
      </c>
      <c r="J869" s="135">
        <v>10200</v>
      </c>
      <c r="K869" s="83" t="s">
        <v>3288</v>
      </c>
      <c r="L869" s="115">
        <v>4730</v>
      </c>
      <c r="M869" s="83" t="s">
        <v>3289</v>
      </c>
      <c r="N869" s="114">
        <v>1400</v>
      </c>
    </row>
    <row r="870" spans="1:14" ht="19">
      <c r="A870" s="108" t="s">
        <v>3290</v>
      </c>
      <c r="B870" s="107" t="s">
        <v>3291</v>
      </c>
      <c r="C870" s="145">
        <v>13.5</v>
      </c>
      <c r="D870" s="107" t="s">
        <v>3292</v>
      </c>
      <c r="E870" s="108" t="s">
        <v>3293</v>
      </c>
      <c r="F870" s="141">
        <v>11100</v>
      </c>
      <c r="G870" s="108" t="s">
        <v>3294</v>
      </c>
      <c r="H870" s="140">
        <v>3890</v>
      </c>
      <c r="I870" s="108" t="s">
        <v>3295</v>
      </c>
      <c r="J870" s="140">
        <v>9110</v>
      </c>
      <c r="K870" s="108" t="s">
        <v>3095</v>
      </c>
      <c r="L870" s="140">
        <v>2120</v>
      </c>
      <c r="M870" s="108" t="s">
        <v>3296</v>
      </c>
      <c r="N870" s="146">
        <v>602</v>
      </c>
    </row>
    <row r="871" spans="1:14">
      <c r="A871" s="79" t="s">
        <v>3297</v>
      </c>
      <c r="B871" s="122" t="s">
        <v>3298</v>
      </c>
      <c r="C871" s="112">
        <v>25</v>
      </c>
      <c r="D871" s="122" t="s">
        <v>3299</v>
      </c>
      <c r="E871" s="79" t="s">
        <v>3300</v>
      </c>
      <c r="F871" s="113">
        <v>15100</v>
      </c>
      <c r="G871" s="79" t="s">
        <v>3301</v>
      </c>
      <c r="H871" s="143">
        <v>7330</v>
      </c>
      <c r="I871" s="79" t="s">
        <v>3302</v>
      </c>
      <c r="J871" s="113">
        <v>14100</v>
      </c>
      <c r="K871" s="79" t="s">
        <v>3303</v>
      </c>
      <c r="L871" s="143">
        <v>6530</v>
      </c>
      <c r="M871" s="79" t="s">
        <v>3304</v>
      </c>
      <c r="N871" s="124">
        <v>1940</v>
      </c>
    </row>
    <row r="872" spans="1:14">
      <c r="A872" s="83" t="s">
        <v>3305</v>
      </c>
      <c r="B872" s="100" t="s">
        <v>3306</v>
      </c>
      <c r="C872" s="101">
        <v>0.8</v>
      </c>
      <c r="D872" s="100" t="s">
        <v>3307</v>
      </c>
      <c r="E872" s="83" t="s">
        <v>2372</v>
      </c>
      <c r="F872" s="114">
        <v>223</v>
      </c>
      <c r="G872" s="83" t="s">
        <v>2372</v>
      </c>
      <c r="H872" s="114">
        <v>61</v>
      </c>
      <c r="I872" s="83" t="s">
        <v>3308</v>
      </c>
      <c r="J872" s="114">
        <v>70</v>
      </c>
      <c r="K872" s="83" t="s">
        <v>3309</v>
      </c>
      <c r="L872" s="114">
        <v>10</v>
      </c>
      <c r="M872" s="83" t="s">
        <v>3310</v>
      </c>
      <c r="N872" s="114">
        <v>8</v>
      </c>
    </row>
    <row r="873" spans="1:14">
      <c r="A873" s="86" t="s">
        <v>3311</v>
      </c>
      <c r="B873" s="102" t="s">
        <v>3312</v>
      </c>
      <c r="C873" s="86" t="s">
        <v>3313</v>
      </c>
      <c r="D873" s="102" t="s">
        <v>3314</v>
      </c>
      <c r="E873" s="86" t="s">
        <v>3315</v>
      </c>
      <c r="F873" s="118" t="s">
        <v>2537</v>
      </c>
      <c r="G873" s="86" t="s">
        <v>3315</v>
      </c>
      <c r="H873" s="118" t="s">
        <v>2537</v>
      </c>
      <c r="I873" s="86" t="s">
        <v>3316</v>
      </c>
      <c r="J873" s="118" t="s">
        <v>2537</v>
      </c>
      <c r="K873" s="86" t="s">
        <v>3317</v>
      </c>
      <c r="L873" s="118" t="s">
        <v>2537</v>
      </c>
      <c r="M873" s="86" t="s">
        <v>3318</v>
      </c>
      <c r="N873" s="118" t="s">
        <v>2537</v>
      </c>
    </row>
    <row r="874" spans="1:14">
      <c r="A874" s="83" t="s">
        <v>3319</v>
      </c>
      <c r="B874" s="100" t="s">
        <v>3320</v>
      </c>
      <c r="C874" s="101">
        <v>6.2</v>
      </c>
      <c r="D874" s="100" t="s">
        <v>3321</v>
      </c>
      <c r="E874" s="83" t="s">
        <v>3322</v>
      </c>
      <c r="F874" s="115">
        <v>3080</v>
      </c>
      <c r="G874" s="83" t="s">
        <v>3323</v>
      </c>
      <c r="H874" s="114">
        <v>871</v>
      </c>
      <c r="I874" s="83" t="s">
        <v>3120</v>
      </c>
      <c r="J874" s="115">
        <v>1880</v>
      </c>
      <c r="K874" s="83" t="s">
        <v>2338</v>
      </c>
      <c r="L874" s="114">
        <v>207</v>
      </c>
      <c r="M874" s="83" t="s">
        <v>3324</v>
      </c>
      <c r="N874" s="114">
        <v>122</v>
      </c>
    </row>
    <row r="875" spans="1:14" ht="19">
      <c r="A875" s="86" t="s">
        <v>3325</v>
      </c>
      <c r="B875" s="102" t="s">
        <v>3326</v>
      </c>
      <c r="C875" s="106">
        <v>1</v>
      </c>
      <c r="D875" s="102" t="s">
        <v>3327</v>
      </c>
      <c r="E875" s="86" t="s">
        <v>3328</v>
      </c>
      <c r="F875" s="116">
        <v>204</v>
      </c>
      <c r="G875" s="86" t="s">
        <v>3328</v>
      </c>
      <c r="H875" s="116">
        <v>56</v>
      </c>
      <c r="I875" s="86" t="s">
        <v>3186</v>
      </c>
      <c r="J875" s="116">
        <v>66</v>
      </c>
      <c r="K875" s="86" t="s">
        <v>3329</v>
      </c>
      <c r="L875" s="116">
        <v>10</v>
      </c>
      <c r="M875" s="86" t="s">
        <v>3330</v>
      </c>
      <c r="N875" s="116">
        <v>8</v>
      </c>
    </row>
    <row r="876" spans="1:14">
      <c r="A876" s="83" t="s">
        <v>3331</v>
      </c>
      <c r="B876" s="100" t="s">
        <v>3332</v>
      </c>
      <c r="C876" s="83" t="s">
        <v>3333</v>
      </c>
      <c r="D876" s="100" t="s">
        <v>3334</v>
      </c>
      <c r="E876" s="83" t="s">
        <v>3051</v>
      </c>
      <c r="F876" s="114">
        <v>46</v>
      </c>
      <c r="G876" s="83" t="s">
        <v>3051</v>
      </c>
      <c r="H876" s="114">
        <v>13</v>
      </c>
      <c r="I876" s="83" t="s">
        <v>3335</v>
      </c>
      <c r="J876" s="114">
        <v>14</v>
      </c>
      <c r="K876" s="83" t="s">
        <v>2971</v>
      </c>
      <c r="L876" s="114">
        <v>2</v>
      </c>
      <c r="M876" s="83" t="s">
        <v>3336</v>
      </c>
      <c r="N876" s="114">
        <v>2</v>
      </c>
    </row>
    <row r="877" spans="1:14">
      <c r="A877" s="86" t="s">
        <v>3337</v>
      </c>
      <c r="B877" s="102" t="s">
        <v>3338</v>
      </c>
      <c r="C877" s="106">
        <v>1.1000000000000001</v>
      </c>
      <c r="D877" s="102" t="s">
        <v>3339</v>
      </c>
      <c r="E877" s="86" t="s">
        <v>2619</v>
      </c>
      <c r="F877" s="116">
        <v>528</v>
      </c>
      <c r="G877" s="86" t="s">
        <v>2619</v>
      </c>
      <c r="H877" s="116">
        <v>144</v>
      </c>
      <c r="I877" s="86" t="s">
        <v>3340</v>
      </c>
      <c r="J877" s="116">
        <v>173</v>
      </c>
      <c r="K877" s="86" t="s">
        <v>3341</v>
      </c>
      <c r="L877" s="116">
        <v>25</v>
      </c>
      <c r="M877" s="86" t="s">
        <v>3342</v>
      </c>
      <c r="N877" s="116">
        <v>20</v>
      </c>
    </row>
    <row r="878" spans="1:14">
      <c r="A878" s="83" t="s">
        <v>3343</v>
      </c>
      <c r="B878" s="100" t="s">
        <v>3344</v>
      </c>
      <c r="C878" s="101">
        <v>0.9</v>
      </c>
      <c r="D878" s="100" t="s">
        <v>3345</v>
      </c>
      <c r="E878" s="83" t="s">
        <v>3346</v>
      </c>
      <c r="F878" s="114">
        <v>479</v>
      </c>
      <c r="G878" s="83" t="s">
        <v>3346</v>
      </c>
      <c r="H878" s="114">
        <v>130</v>
      </c>
      <c r="I878" s="83" t="s">
        <v>3347</v>
      </c>
      <c r="J878" s="114">
        <v>153</v>
      </c>
      <c r="K878" s="83" t="s">
        <v>2705</v>
      </c>
      <c r="L878" s="114">
        <v>22</v>
      </c>
      <c r="M878" s="83" t="s">
        <v>3348</v>
      </c>
      <c r="N878" s="114">
        <v>18</v>
      </c>
    </row>
    <row r="879" spans="1:14">
      <c r="A879" s="86" t="s">
        <v>3349</v>
      </c>
      <c r="B879" s="102" t="s">
        <v>3350</v>
      </c>
      <c r="C879" s="106">
        <v>3.3</v>
      </c>
      <c r="D879" s="102" t="s">
        <v>3351</v>
      </c>
      <c r="E879" s="86" t="s">
        <v>3191</v>
      </c>
      <c r="F879" s="117">
        <v>2260</v>
      </c>
      <c r="G879" s="86" t="s">
        <v>3352</v>
      </c>
      <c r="H879" s="116">
        <v>617</v>
      </c>
      <c r="I879" s="86" t="s">
        <v>3353</v>
      </c>
      <c r="J879" s="117">
        <v>1010</v>
      </c>
      <c r="K879" s="86" t="s">
        <v>3354</v>
      </c>
      <c r="L879" s="116">
        <v>115</v>
      </c>
      <c r="M879" s="86" t="s">
        <v>3355</v>
      </c>
      <c r="N879" s="116">
        <v>86</v>
      </c>
    </row>
    <row r="880" spans="1:14">
      <c r="A880" s="83" t="s">
        <v>3356</v>
      </c>
      <c r="B880" s="100" t="s">
        <v>3357</v>
      </c>
      <c r="C880" s="101">
        <v>4.4000000000000004</v>
      </c>
      <c r="D880" s="100" t="s">
        <v>3358</v>
      </c>
      <c r="E880" s="83" t="s">
        <v>3359</v>
      </c>
      <c r="F880" s="115">
        <v>2730</v>
      </c>
      <c r="G880" s="83" t="s">
        <v>3360</v>
      </c>
      <c r="H880" s="114">
        <v>751</v>
      </c>
      <c r="I880" s="83" t="s">
        <v>3361</v>
      </c>
      <c r="J880" s="115">
        <v>1400</v>
      </c>
      <c r="K880" s="83" t="s">
        <v>3362</v>
      </c>
      <c r="L880" s="114">
        <v>150</v>
      </c>
      <c r="M880" s="83" t="s">
        <v>3012</v>
      </c>
      <c r="N880" s="114">
        <v>105</v>
      </c>
    </row>
    <row r="881" spans="1:14">
      <c r="A881" s="86" t="s">
        <v>3363</v>
      </c>
      <c r="B881" s="102" t="s">
        <v>3364</v>
      </c>
      <c r="C881" s="106">
        <v>2</v>
      </c>
      <c r="D881" s="127">
        <v>0.28999999999999998</v>
      </c>
      <c r="E881" s="86" t="s">
        <v>3365</v>
      </c>
      <c r="F881" s="116">
        <v>815</v>
      </c>
      <c r="G881" s="86" t="s">
        <v>3365</v>
      </c>
      <c r="H881" s="116">
        <v>222</v>
      </c>
      <c r="I881" s="86" t="s">
        <v>3107</v>
      </c>
      <c r="J881" s="116">
        <v>301</v>
      </c>
      <c r="K881" s="86" t="s">
        <v>3366</v>
      </c>
      <c r="L881" s="116">
        <v>39</v>
      </c>
      <c r="M881" s="86" t="s">
        <v>3367</v>
      </c>
      <c r="N881" s="116">
        <v>31</v>
      </c>
    </row>
    <row r="882" spans="1:14">
      <c r="A882" s="83" t="s">
        <v>3368</v>
      </c>
      <c r="B882" s="100" t="s">
        <v>3369</v>
      </c>
      <c r="C882" s="101">
        <v>2</v>
      </c>
      <c r="D882" s="126">
        <v>0.56000000000000005</v>
      </c>
      <c r="E882" s="83" t="s">
        <v>2592</v>
      </c>
      <c r="F882" s="114">
        <v>868</v>
      </c>
      <c r="G882" s="83" t="s">
        <v>2592</v>
      </c>
      <c r="H882" s="114">
        <v>236</v>
      </c>
      <c r="I882" s="83" t="s">
        <v>3370</v>
      </c>
      <c r="J882" s="114">
        <v>320</v>
      </c>
      <c r="K882" s="83" t="s">
        <v>3371</v>
      </c>
      <c r="L882" s="114">
        <v>42</v>
      </c>
      <c r="M882" s="83" t="s">
        <v>2595</v>
      </c>
      <c r="N882" s="114">
        <v>33</v>
      </c>
    </row>
    <row r="883" spans="1:14">
      <c r="A883" s="86" t="s">
        <v>3372</v>
      </c>
      <c r="B883" s="102" t="s">
        <v>3373</v>
      </c>
      <c r="C883" s="106">
        <v>2</v>
      </c>
      <c r="D883" s="127">
        <v>0.76</v>
      </c>
      <c r="E883" s="86" t="s">
        <v>3365</v>
      </c>
      <c r="F883" s="116">
        <v>812</v>
      </c>
      <c r="G883" s="86" t="s">
        <v>3365</v>
      </c>
      <c r="H883" s="116">
        <v>221</v>
      </c>
      <c r="I883" s="86" t="s">
        <v>3374</v>
      </c>
      <c r="J883" s="116">
        <v>299</v>
      </c>
      <c r="K883" s="86" t="s">
        <v>3375</v>
      </c>
      <c r="L883" s="116">
        <v>39</v>
      </c>
      <c r="M883" s="86" t="s">
        <v>3376</v>
      </c>
      <c r="N883" s="116">
        <v>31</v>
      </c>
    </row>
    <row r="884" spans="1:14">
      <c r="A884" s="83" t="s">
        <v>3377</v>
      </c>
      <c r="B884" s="100" t="s">
        <v>3378</v>
      </c>
      <c r="C884" s="94">
        <v>40</v>
      </c>
      <c r="D884" s="126">
        <v>0.48</v>
      </c>
      <c r="E884" s="83" t="s">
        <v>3379</v>
      </c>
      <c r="F884" s="115">
        <v>7170</v>
      </c>
      <c r="G884" s="83" t="s">
        <v>3380</v>
      </c>
      <c r="H884" s="115">
        <v>4550</v>
      </c>
      <c r="I884" s="83" t="s">
        <v>3381</v>
      </c>
      <c r="J884" s="115">
        <v>7090</v>
      </c>
      <c r="K884" s="83" t="s">
        <v>3382</v>
      </c>
      <c r="L884" s="115">
        <v>4690</v>
      </c>
      <c r="M884" s="83" t="s">
        <v>2750</v>
      </c>
      <c r="N884" s="114">
        <v>2040</v>
      </c>
    </row>
    <row r="885" spans="1:14">
      <c r="A885" s="86" t="s">
        <v>3383</v>
      </c>
      <c r="B885" s="102" t="s">
        <v>3384</v>
      </c>
      <c r="C885" s="86" t="s">
        <v>3385</v>
      </c>
      <c r="D885" s="127">
        <v>0.06</v>
      </c>
      <c r="E885" s="86" t="s">
        <v>3386</v>
      </c>
      <c r="F885" s="116">
        <v>2</v>
      </c>
      <c r="G885" s="86" t="s">
        <v>3386</v>
      </c>
      <c r="H885" s="118" t="s">
        <v>2537</v>
      </c>
      <c r="I885" s="86" t="s">
        <v>3387</v>
      </c>
      <c r="J885" s="118" t="s">
        <v>2537</v>
      </c>
      <c r="K885" s="86" t="s">
        <v>3388</v>
      </c>
      <c r="L885" s="118" t="s">
        <v>2537</v>
      </c>
      <c r="M885" s="86" t="s">
        <v>3389</v>
      </c>
      <c r="N885" s="118" t="s">
        <v>2537</v>
      </c>
    </row>
    <row r="886" spans="1:14">
      <c r="A886" s="83" t="s">
        <v>3390</v>
      </c>
      <c r="B886" s="100" t="s">
        <v>3391</v>
      </c>
      <c r="C886" s="83" t="s">
        <v>3385</v>
      </c>
      <c r="D886" s="126">
        <v>7.0000000000000007E-2</v>
      </c>
      <c r="E886" s="83" t="s">
        <v>3392</v>
      </c>
      <c r="F886" s="114">
        <v>1</v>
      </c>
      <c r="G886" s="83" t="s">
        <v>3392</v>
      </c>
      <c r="H886" s="119" t="s">
        <v>2537</v>
      </c>
      <c r="I886" s="83" t="s">
        <v>3393</v>
      </c>
      <c r="J886" s="119" t="s">
        <v>2537</v>
      </c>
      <c r="K886" s="83" t="s">
        <v>3394</v>
      </c>
      <c r="L886" s="119" t="s">
        <v>2537</v>
      </c>
      <c r="M886" s="83" t="s">
        <v>3395</v>
      </c>
      <c r="N886" s="119" t="s">
        <v>2537</v>
      </c>
    </row>
    <row r="887" spans="1:14" ht="19">
      <c r="A887" s="102" t="s">
        <v>3396</v>
      </c>
      <c r="B887" s="102" t="s">
        <v>3397</v>
      </c>
      <c r="C887" s="86" t="s">
        <v>3385</v>
      </c>
      <c r="D887" s="127">
        <v>0.05</v>
      </c>
      <c r="E887" s="86" t="s">
        <v>3398</v>
      </c>
      <c r="F887" s="118" t="s">
        <v>2537</v>
      </c>
      <c r="G887" s="86" t="s">
        <v>3398</v>
      </c>
      <c r="H887" s="118" t="s">
        <v>2537</v>
      </c>
      <c r="I887" s="86" t="s">
        <v>3070</v>
      </c>
      <c r="J887" s="118" t="s">
        <v>2537</v>
      </c>
      <c r="K887" s="86" t="s">
        <v>3399</v>
      </c>
      <c r="L887" s="118" t="s">
        <v>2537</v>
      </c>
      <c r="M887" s="86" t="s">
        <v>3400</v>
      </c>
      <c r="N887" s="118" t="s">
        <v>2537</v>
      </c>
    </row>
    <row r="888" spans="1:14">
      <c r="A888" s="83" t="s">
        <v>3401</v>
      </c>
      <c r="B888" s="100" t="s">
        <v>3402</v>
      </c>
      <c r="C888" s="101">
        <v>1.4</v>
      </c>
      <c r="D888" s="126">
        <v>0.21</v>
      </c>
      <c r="E888" s="83" t="s">
        <v>3403</v>
      </c>
      <c r="F888" s="114">
        <v>449</v>
      </c>
      <c r="G888" s="83" t="s">
        <v>3403</v>
      </c>
      <c r="H888" s="114">
        <v>122</v>
      </c>
      <c r="I888" s="83" t="s">
        <v>3347</v>
      </c>
      <c r="J888" s="114">
        <v>153</v>
      </c>
      <c r="K888" s="83" t="s">
        <v>2484</v>
      </c>
      <c r="L888" s="114">
        <v>21</v>
      </c>
      <c r="M888" s="83" t="s">
        <v>3404</v>
      </c>
      <c r="N888" s="114">
        <v>17</v>
      </c>
    </row>
    <row r="889" spans="1:14" ht="19">
      <c r="A889" s="86" t="s">
        <v>3405</v>
      </c>
      <c r="B889" s="102" t="s">
        <v>3406</v>
      </c>
      <c r="C889" s="97">
        <v>800</v>
      </c>
      <c r="D889" s="127">
        <v>0.65</v>
      </c>
      <c r="E889" s="86" t="s">
        <v>3407</v>
      </c>
      <c r="F889" s="117">
        <v>7500</v>
      </c>
      <c r="G889" s="86" t="s">
        <v>3408</v>
      </c>
      <c r="H889" s="117">
        <v>9710</v>
      </c>
      <c r="I889" s="86" t="s">
        <v>3409</v>
      </c>
      <c r="J889" s="117">
        <v>8070</v>
      </c>
      <c r="K889" s="86" t="s">
        <v>3410</v>
      </c>
      <c r="L889" s="117">
        <v>9910</v>
      </c>
      <c r="M889" s="86" t="s">
        <v>2998</v>
      </c>
      <c r="N889" s="136">
        <v>11300</v>
      </c>
    </row>
    <row r="890" spans="1:14">
      <c r="A890" s="83" t="s">
        <v>3411</v>
      </c>
      <c r="B890" s="100" t="s">
        <v>3412</v>
      </c>
      <c r="C890" s="83" t="s">
        <v>3413</v>
      </c>
      <c r="D890" s="126">
        <v>0.02</v>
      </c>
      <c r="E890" s="83" t="s">
        <v>3414</v>
      </c>
      <c r="F890" s="119" t="s">
        <v>2537</v>
      </c>
      <c r="G890" s="83" t="s">
        <v>3414</v>
      </c>
      <c r="H890" s="119" t="s">
        <v>2537</v>
      </c>
      <c r="I890" s="83" t="s">
        <v>3415</v>
      </c>
      <c r="J890" s="119" t="s">
        <v>2537</v>
      </c>
      <c r="K890" s="83" t="s">
        <v>3416</v>
      </c>
      <c r="L890" s="119" t="s">
        <v>2537</v>
      </c>
      <c r="M890" s="83" t="s">
        <v>3417</v>
      </c>
      <c r="N890" s="119" t="s">
        <v>2537</v>
      </c>
    </row>
    <row r="891" spans="1:14">
      <c r="A891" s="86" t="s">
        <v>3418</v>
      </c>
      <c r="B891" s="102" t="s">
        <v>3419</v>
      </c>
      <c r="C891" s="106">
        <v>3.5</v>
      </c>
      <c r="D891" s="102" t="s">
        <v>3420</v>
      </c>
      <c r="E891" s="86" t="s">
        <v>3421</v>
      </c>
      <c r="F891" s="117">
        <v>2150</v>
      </c>
      <c r="G891" s="86" t="s">
        <v>3422</v>
      </c>
      <c r="H891" s="116">
        <v>588</v>
      </c>
      <c r="I891" s="86" t="s">
        <v>3423</v>
      </c>
      <c r="J891" s="116">
        <v>984</v>
      </c>
      <c r="K891" s="86" t="s">
        <v>3424</v>
      </c>
      <c r="L891" s="116">
        <v>111</v>
      </c>
      <c r="M891" s="86" t="s">
        <v>3425</v>
      </c>
      <c r="N891" s="116">
        <v>82</v>
      </c>
    </row>
    <row r="892" spans="1:14">
      <c r="A892" s="83" t="s">
        <v>3426</v>
      </c>
      <c r="B892" s="100" t="s">
        <v>3427</v>
      </c>
      <c r="C892" s="101">
        <v>3.5</v>
      </c>
      <c r="D892" s="100" t="s">
        <v>3428</v>
      </c>
      <c r="E892" s="83" t="s">
        <v>3003</v>
      </c>
      <c r="F892" s="115">
        <v>2130</v>
      </c>
      <c r="G892" s="83" t="s">
        <v>3429</v>
      </c>
      <c r="H892" s="114">
        <v>580</v>
      </c>
      <c r="I892" s="83" t="s">
        <v>3430</v>
      </c>
      <c r="J892" s="114">
        <v>971</v>
      </c>
      <c r="K892" s="83" t="s">
        <v>3431</v>
      </c>
      <c r="L892" s="114">
        <v>110</v>
      </c>
      <c r="M892" s="83" t="s">
        <v>3432</v>
      </c>
      <c r="N892" s="114">
        <v>81</v>
      </c>
    </row>
    <row r="893" spans="1:14">
      <c r="A893" s="86" t="s">
        <v>3433</v>
      </c>
      <c r="B893" s="102" t="s">
        <v>3434</v>
      </c>
      <c r="C893" s="106">
        <v>2.6</v>
      </c>
      <c r="D893" s="102" t="s">
        <v>3435</v>
      </c>
      <c r="E893" s="86" t="s">
        <v>2786</v>
      </c>
      <c r="F893" s="117">
        <v>1380</v>
      </c>
      <c r="G893" s="86" t="s">
        <v>2786</v>
      </c>
      <c r="H893" s="116">
        <v>376</v>
      </c>
      <c r="I893" s="86" t="s">
        <v>3436</v>
      </c>
      <c r="J893" s="116">
        <v>555</v>
      </c>
      <c r="K893" s="86" t="s">
        <v>3437</v>
      </c>
      <c r="L893" s="116">
        <v>68</v>
      </c>
      <c r="M893" s="86" t="s">
        <v>3438</v>
      </c>
      <c r="N893" s="116">
        <v>52</v>
      </c>
    </row>
    <row r="894" spans="1:14">
      <c r="A894" s="83" t="s">
        <v>3439</v>
      </c>
      <c r="B894" s="100" t="s">
        <v>3440</v>
      </c>
      <c r="C894" s="101">
        <v>3</v>
      </c>
      <c r="D894" s="100" t="s">
        <v>3441</v>
      </c>
      <c r="E894" s="83" t="s">
        <v>3442</v>
      </c>
      <c r="F894" s="115">
        <v>1440</v>
      </c>
      <c r="G894" s="83" t="s">
        <v>3442</v>
      </c>
      <c r="H894" s="114">
        <v>392</v>
      </c>
      <c r="I894" s="83" t="s">
        <v>3443</v>
      </c>
      <c r="J894" s="114">
        <v>613</v>
      </c>
      <c r="K894" s="83" t="s">
        <v>3444</v>
      </c>
      <c r="L894" s="114">
        <v>72</v>
      </c>
      <c r="M894" s="83" t="s">
        <v>3445</v>
      </c>
      <c r="N894" s="114">
        <v>54</v>
      </c>
    </row>
    <row r="895" spans="1:14">
      <c r="A895" s="86" t="s">
        <v>3446</v>
      </c>
      <c r="B895" s="102" t="s">
        <v>3447</v>
      </c>
      <c r="C895" s="106">
        <v>0.4</v>
      </c>
      <c r="D895" s="102" t="s">
        <v>3448</v>
      </c>
      <c r="E895" s="86" t="s">
        <v>3449</v>
      </c>
      <c r="F895" s="116">
        <v>123</v>
      </c>
      <c r="G895" s="86" t="s">
        <v>3449</v>
      </c>
      <c r="H895" s="116">
        <v>33</v>
      </c>
      <c r="I895" s="86" t="s">
        <v>3450</v>
      </c>
      <c r="J895" s="116">
        <v>37</v>
      </c>
      <c r="K895" s="86" t="s">
        <v>3451</v>
      </c>
      <c r="L895" s="116">
        <v>6</v>
      </c>
      <c r="M895" s="86" t="s">
        <v>3452</v>
      </c>
      <c r="N895" s="116">
        <v>5</v>
      </c>
    </row>
    <row r="896" spans="1:14">
      <c r="A896" s="83" t="s">
        <v>3453</v>
      </c>
      <c r="B896" s="100" t="s">
        <v>3454</v>
      </c>
      <c r="C896" s="101">
        <v>0.3</v>
      </c>
      <c r="D896" s="100" t="s">
        <v>3455</v>
      </c>
      <c r="E896" s="83" t="s">
        <v>3456</v>
      </c>
      <c r="F896" s="114">
        <v>64</v>
      </c>
      <c r="G896" s="83" t="s">
        <v>3456</v>
      </c>
      <c r="H896" s="114">
        <v>17</v>
      </c>
      <c r="I896" s="83" t="s">
        <v>2484</v>
      </c>
      <c r="J896" s="114">
        <v>19</v>
      </c>
      <c r="K896" s="83" t="s">
        <v>3457</v>
      </c>
      <c r="L896" s="114">
        <v>3</v>
      </c>
      <c r="M896" s="83" t="s">
        <v>3458</v>
      </c>
      <c r="N896" s="114">
        <v>2</v>
      </c>
    </row>
    <row r="897" spans="1:14">
      <c r="A897" s="86" t="s">
        <v>3459</v>
      </c>
      <c r="B897" s="102" t="s">
        <v>3460</v>
      </c>
      <c r="C897" s="106">
        <v>3.2</v>
      </c>
      <c r="D897" s="102" t="s">
        <v>3243</v>
      </c>
      <c r="E897" s="86" t="s">
        <v>3461</v>
      </c>
      <c r="F897" s="117">
        <v>1720</v>
      </c>
      <c r="G897" s="86" t="s">
        <v>3462</v>
      </c>
      <c r="H897" s="116">
        <v>470</v>
      </c>
      <c r="I897" s="86" t="s">
        <v>2787</v>
      </c>
      <c r="J897" s="116">
        <v>755</v>
      </c>
      <c r="K897" s="86" t="s">
        <v>3463</v>
      </c>
      <c r="L897" s="116">
        <v>87</v>
      </c>
      <c r="M897" s="86" t="s">
        <v>3080</v>
      </c>
      <c r="N897" s="116">
        <v>65</v>
      </c>
    </row>
    <row r="898" spans="1:14">
      <c r="A898" s="83" t="s">
        <v>3464</v>
      </c>
      <c r="B898" s="100" t="s">
        <v>3465</v>
      </c>
      <c r="C898" s="101">
        <v>3.2</v>
      </c>
      <c r="D898" s="100" t="s">
        <v>3466</v>
      </c>
      <c r="E898" s="83" t="s">
        <v>3467</v>
      </c>
      <c r="F898" s="115">
        <v>1220</v>
      </c>
      <c r="G898" s="83" t="s">
        <v>3467</v>
      </c>
      <c r="H898" s="114">
        <v>333</v>
      </c>
      <c r="I898" s="83" t="s">
        <v>3468</v>
      </c>
      <c r="J898" s="114">
        <v>535</v>
      </c>
      <c r="K898" s="83" t="s">
        <v>3469</v>
      </c>
      <c r="L898" s="114">
        <v>62</v>
      </c>
      <c r="M898" s="83" t="s">
        <v>3470</v>
      </c>
      <c r="N898" s="114">
        <v>46</v>
      </c>
    </row>
    <row r="899" spans="1:14">
      <c r="A899" s="86" t="s">
        <v>3471</v>
      </c>
      <c r="B899" s="102" t="s">
        <v>3472</v>
      </c>
      <c r="C899" s="86" t="s">
        <v>3473</v>
      </c>
      <c r="D899" s="102" t="s">
        <v>3474</v>
      </c>
      <c r="E899" s="86" t="s">
        <v>3475</v>
      </c>
      <c r="F899" s="116">
        <v>6</v>
      </c>
      <c r="G899" s="86" t="s">
        <v>3475</v>
      </c>
      <c r="H899" s="116">
        <v>2</v>
      </c>
      <c r="I899" s="86" t="s">
        <v>3476</v>
      </c>
      <c r="J899" s="116">
        <v>2</v>
      </c>
      <c r="K899" s="86" t="s">
        <v>3477</v>
      </c>
      <c r="L899" s="118" t="s">
        <v>2537</v>
      </c>
      <c r="M899" s="86" t="s">
        <v>3478</v>
      </c>
      <c r="N899" s="118" t="s">
        <v>2537</v>
      </c>
    </row>
    <row r="900" spans="1:14">
      <c r="A900" s="83" t="s">
        <v>3479</v>
      </c>
      <c r="B900" s="100" t="s">
        <v>3480</v>
      </c>
      <c r="C900" s="83" t="s">
        <v>3473</v>
      </c>
      <c r="D900" s="100" t="s">
        <v>3481</v>
      </c>
      <c r="E900" s="83" t="s">
        <v>3482</v>
      </c>
      <c r="F900" s="114">
        <v>6</v>
      </c>
      <c r="G900" s="83" t="s">
        <v>3482</v>
      </c>
      <c r="H900" s="114">
        <v>2</v>
      </c>
      <c r="I900" s="83" t="s">
        <v>3483</v>
      </c>
      <c r="J900" s="114">
        <v>2</v>
      </c>
      <c r="K900" s="83" t="s">
        <v>2777</v>
      </c>
      <c r="L900" s="119" t="s">
        <v>2537</v>
      </c>
      <c r="M900" s="83" t="s">
        <v>3484</v>
      </c>
      <c r="N900" s="119" t="s">
        <v>2537</v>
      </c>
    </row>
    <row r="901" spans="1:14">
      <c r="A901" s="86" t="s">
        <v>3485</v>
      </c>
      <c r="B901" s="102" t="s">
        <v>3486</v>
      </c>
      <c r="C901" s="86" t="s">
        <v>3473</v>
      </c>
      <c r="D901" s="102" t="s">
        <v>3487</v>
      </c>
      <c r="E901" s="86" t="s">
        <v>2336</v>
      </c>
      <c r="F901" s="116">
        <v>8</v>
      </c>
      <c r="G901" s="86" t="s">
        <v>2336</v>
      </c>
      <c r="H901" s="116">
        <v>2</v>
      </c>
      <c r="I901" s="86" t="s">
        <v>3488</v>
      </c>
      <c r="J901" s="116">
        <v>2</v>
      </c>
      <c r="K901" s="86" t="s">
        <v>3489</v>
      </c>
      <c r="L901" s="118" t="s">
        <v>2537</v>
      </c>
      <c r="M901" s="86" t="s">
        <v>3490</v>
      </c>
      <c r="N901" s="118" t="s">
        <v>2537</v>
      </c>
    </row>
    <row r="902" spans="1:14">
      <c r="A902" s="89" t="s">
        <v>3491</v>
      </c>
      <c r="B902" s="103" t="s">
        <v>3492</v>
      </c>
      <c r="C902" s="89" t="s">
        <v>3473</v>
      </c>
      <c r="D902" s="103" t="s">
        <v>3493</v>
      </c>
      <c r="E902" s="89" t="s">
        <v>3494</v>
      </c>
      <c r="F902" s="120">
        <v>8</v>
      </c>
      <c r="G902" s="89" t="s">
        <v>3494</v>
      </c>
      <c r="H902" s="120">
        <v>2</v>
      </c>
      <c r="I902" s="89" t="s">
        <v>3495</v>
      </c>
      <c r="J902" s="120">
        <v>2</v>
      </c>
      <c r="K902" s="89" t="s">
        <v>3496</v>
      </c>
      <c r="L902" s="121" t="s">
        <v>2537</v>
      </c>
      <c r="M902" s="89" t="s">
        <v>3497</v>
      </c>
      <c r="N902" s="121" t="s">
        <v>2537</v>
      </c>
    </row>
    <row r="903" spans="1:14">
      <c r="A903" s="79" t="s">
        <v>3498</v>
      </c>
      <c r="B903" s="122" t="s">
        <v>3499</v>
      </c>
      <c r="C903" s="92">
        <v>1.8</v>
      </c>
      <c r="D903" s="122" t="s">
        <v>3493</v>
      </c>
      <c r="E903" s="79" t="s">
        <v>3500</v>
      </c>
      <c r="F903" s="124">
        <v>350</v>
      </c>
      <c r="G903" s="79" t="s">
        <v>3500</v>
      </c>
      <c r="H903" s="124">
        <v>95</v>
      </c>
      <c r="I903" s="79" t="s">
        <v>3501</v>
      </c>
      <c r="J903" s="124">
        <v>126</v>
      </c>
      <c r="K903" s="79" t="s">
        <v>3502</v>
      </c>
      <c r="L903" s="124">
        <v>17</v>
      </c>
      <c r="M903" s="79" t="s">
        <v>3503</v>
      </c>
      <c r="N903" s="124">
        <v>13</v>
      </c>
    </row>
    <row r="904" spans="1:14">
      <c r="A904" s="83" t="s">
        <v>3504</v>
      </c>
      <c r="B904" s="100" t="s">
        <v>3505</v>
      </c>
      <c r="C904" s="101">
        <v>0.3</v>
      </c>
      <c r="D904" s="100" t="s">
        <v>3506</v>
      </c>
      <c r="E904" s="83" t="s">
        <v>3507</v>
      </c>
      <c r="F904" s="114">
        <v>99</v>
      </c>
      <c r="G904" s="83" t="s">
        <v>3507</v>
      </c>
      <c r="H904" s="114">
        <v>27</v>
      </c>
      <c r="I904" s="83" t="s">
        <v>3508</v>
      </c>
      <c r="J904" s="114">
        <v>30</v>
      </c>
      <c r="K904" s="83" t="s">
        <v>3509</v>
      </c>
      <c r="L904" s="114">
        <v>5</v>
      </c>
      <c r="M904" s="83" t="s">
        <v>3510</v>
      </c>
      <c r="N904" s="114">
        <v>4</v>
      </c>
    </row>
    <row r="905" spans="1:14">
      <c r="A905" s="86" t="s">
        <v>3511</v>
      </c>
      <c r="B905" s="102" t="s">
        <v>3512</v>
      </c>
      <c r="C905" s="106">
        <v>0.3</v>
      </c>
      <c r="D905" s="102" t="s">
        <v>3513</v>
      </c>
      <c r="E905" s="86" t="s">
        <v>3514</v>
      </c>
      <c r="F905" s="116">
        <v>113</v>
      </c>
      <c r="G905" s="86" t="s">
        <v>3514</v>
      </c>
      <c r="H905" s="116">
        <v>31</v>
      </c>
      <c r="I905" s="86" t="s">
        <v>3515</v>
      </c>
      <c r="J905" s="116">
        <v>34</v>
      </c>
      <c r="K905" s="86" t="s">
        <v>3516</v>
      </c>
      <c r="L905" s="116">
        <v>5</v>
      </c>
      <c r="M905" s="86" t="s">
        <v>3517</v>
      </c>
      <c r="N905" s="116">
        <v>4</v>
      </c>
    </row>
    <row r="906" spans="1:14">
      <c r="A906" s="83" t="s">
        <v>3518</v>
      </c>
      <c r="B906" s="100" t="s">
        <v>3519</v>
      </c>
      <c r="C906" s="83" t="s">
        <v>3473</v>
      </c>
      <c r="D906" s="100" t="s">
        <v>3520</v>
      </c>
      <c r="E906" s="83" t="s">
        <v>3521</v>
      </c>
      <c r="F906" s="114">
        <v>5</v>
      </c>
      <c r="G906" s="83" t="s">
        <v>3521</v>
      </c>
      <c r="H906" s="114">
        <v>1</v>
      </c>
      <c r="I906" s="83" t="s">
        <v>3522</v>
      </c>
      <c r="J906" s="114">
        <v>1</v>
      </c>
      <c r="K906" s="83" t="s">
        <v>3523</v>
      </c>
      <c r="L906" s="119" t="s">
        <v>2537</v>
      </c>
      <c r="M906" s="83" t="s">
        <v>3524</v>
      </c>
      <c r="N906" s="119" t="s">
        <v>2537</v>
      </c>
    </row>
    <row r="907" spans="1:14">
      <c r="A907" s="86" t="s">
        <v>3525</v>
      </c>
      <c r="B907" s="102" t="s">
        <v>3526</v>
      </c>
      <c r="C907" s="86" t="s">
        <v>3527</v>
      </c>
      <c r="D907" s="102" t="s">
        <v>3528</v>
      </c>
      <c r="E907" s="86" t="s">
        <v>3529</v>
      </c>
      <c r="F907" s="116">
        <v>25</v>
      </c>
      <c r="G907" s="86" t="s">
        <v>3529</v>
      </c>
      <c r="H907" s="116">
        <v>7</v>
      </c>
      <c r="I907" s="86" t="s">
        <v>3530</v>
      </c>
      <c r="J907" s="116">
        <v>7</v>
      </c>
      <c r="K907" s="86" t="s">
        <v>3531</v>
      </c>
      <c r="L907" s="116">
        <v>1</v>
      </c>
      <c r="M907" s="86" t="s">
        <v>3532</v>
      </c>
      <c r="N907" s="118" t="s">
        <v>2537</v>
      </c>
    </row>
    <row r="908" spans="1:14">
      <c r="A908" s="83" t="s">
        <v>3533</v>
      </c>
      <c r="B908" s="100" t="s">
        <v>3534</v>
      </c>
      <c r="C908" s="101">
        <v>0.6</v>
      </c>
      <c r="D908" s="100" t="s">
        <v>3535</v>
      </c>
      <c r="E908" s="83" t="s">
        <v>3536</v>
      </c>
      <c r="F908" s="114">
        <v>192</v>
      </c>
      <c r="G908" s="83" t="s">
        <v>3536</v>
      </c>
      <c r="H908" s="114">
        <v>52</v>
      </c>
      <c r="I908" s="83" t="s">
        <v>3537</v>
      </c>
      <c r="J908" s="114">
        <v>60</v>
      </c>
      <c r="K908" s="83" t="s">
        <v>3538</v>
      </c>
      <c r="L908" s="114">
        <v>9</v>
      </c>
      <c r="M908" s="83" t="s">
        <v>3539</v>
      </c>
      <c r="N908" s="114">
        <v>7</v>
      </c>
    </row>
    <row r="909" spans="1:14">
      <c r="A909" s="86" t="s">
        <v>3540</v>
      </c>
      <c r="B909" s="102" t="s">
        <v>3541</v>
      </c>
      <c r="C909" s="86" t="s">
        <v>3542</v>
      </c>
      <c r="D909" s="102" t="s">
        <v>3520</v>
      </c>
      <c r="E909" s="86" t="s">
        <v>3543</v>
      </c>
      <c r="F909" s="116">
        <v>12</v>
      </c>
      <c r="G909" s="86" t="s">
        <v>3543</v>
      </c>
      <c r="H909" s="116">
        <v>3</v>
      </c>
      <c r="I909" s="86" t="s">
        <v>3544</v>
      </c>
      <c r="J909" s="116">
        <v>4</v>
      </c>
      <c r="K909" s="86" t="s">
        <v>3545</v>
      </c>
      <c r="L909" s="118" t="s">
        <v>2537</v>
      </c>
      <c r="M909" s="86" t="s">
        <v>2776</v>
      </c>
      <c r="N909" s="118" t="s">
        <v>2537</v>
      </c>
    </row>
    <row r="910" spans="1:14">
      <c r="A910" s="83" t="s">
        <v>3546</v>
      </c>
      <c r="B910" s="100" t="s">
        <v>3547</v>
      </c>
      <c r="C910" s="101">
        <v>0.3</v>
      </c>
      <c r="D910" s="100" t="s">
        <v>3548</v>
      </c>
      <c r="E910" s="83" t="s">
        <v>3549</v>
      </c>
      <c r="F910" s="114">
        <v>99</v>
      </c>
      <c r="G910" s="83" t="s">
        <v>3549</v>
      </c>
      <c r="H910" s="114">
        <v>27</v>
      </c>
      <c r="I910" s="83" t="s">
        <v>3550</v>
      </c>
      <c r="J910" s="114">
        <v>30</v>
      </c>
      <c r="K910" s="83" t="s">
        <v>3551</v>
      </c>
      <c r="L910" s="114">
        <v>5</v>
      </c>
      <c r="M910" s="83" t="s">
        <v>3552</v>
      </c>
      <c r="N910" s="114">
        <v>4</v>
      </c>
    </row>
    <row r="911" spans="1:14">
      <c r="A911" s="86" t="s">
        <v>3553</v>
      </c>
      <c r="B911" s="102" t="s">
        <v>3554</v>
      </c>
      <c r="C911" s="106">
        <v>0.6</v>
      </c>
      <c r="D911" s="127">
        <v>0.2</v>
      </c>
      <c r="E911" s="86" t="s">
        <v>3555</v>
      </c>
      <c r="F911" s="116">
        <v>124</v>
      </c>
      <c r="G911" s="86" t="s">
        <v>3555</v>
      </c>
      <c r="H911" s="116">
        <v>34</v>
      </c>
      <c r="I911" s="86" t="s">
        <v>2677</v>
      </c>
      <c r="J911" s="116">
        <v>38</v>
      </c>
      <c r="K911" s="86" t="s">
        <v>3556</v>
      </c>
      <c r="L911" s="116">
        <v>6</v>
      </c>
      <c r="M911" s="86" t="s">
        <v>3557</v>
      </c>
      <c r="N911" s="116">
        <v>5</v>
      </c>
    </row>
    <row r="912" spans="1:14">
      <c r="A912" s="83" t="s">
        <v>3558</v>
      </c>
      <c r="B912" s="100" t="s">
        <v>3559</v>
      </c>
      <c r="C912" s="101">
        <v>9.8000000000000007</v>
      </c>
      <c r="D912" s="126">
        <v>0.35</v>
      </c>
      <c r="E912" s="83" t="s">
        <v>3560</v>
      </c>
      <c r="F912" s="115">
        <v>3970</v>
      </c>
      <c r="G912" s="83" t="s">
        <v>3561</v>
      </c>
      <c r="H912" s="115">
        <v>1240</v>
      </c>
      <c r="I912" s="83" t="s">
        <v>3562</v>
      </c>
      <c r="J912" s="115">
        <v>2960</v>
      </c>
      <c r="K912" s="83" t="s">
        <v>3563</v>
      </c>
      <c r="L912" s="114">
        <v>467</v>
      </c>
      <c r="M912" s="83" t="s">
        <v>3564</v>
      </c>
      <c r="N912" s="114">
        <v>178</v>
      </c>
    </row>
    <row r="913" spans="1:14">
      <c r="A913" s="86" t="s">
        <v>3565</v>
      </c>
      <c r="B913" s="102" t="s">
        <v>3566</v>
      </c>
      <c r="C913" s="106">
        <v>0.4</v>
      </c>
      <c r="D913" s="127">
        <v>0.19</v>
      </c>
      <c r="E913" s="86" t="s">
        <v>3567</v>
      </c>
      <c r="F913" s="116">
        <v>86</v>
      </c>
      <c r="G913" s="86" t="s">
        <v>3567</v>
      </c>
      <c r="H913" s="116">
        <v>23</v>
      </c>
      <c r="I913" s="86" t="s">
        <v>3568</v>
      </c>
      <c r="J913" s="116">
        <v>26</v>
      </c>
      <c r="K913" s="86" t="s">
        <v>3569</v>
      </c>
      <c r="L913" s="116">
        <v>4</v>
      </c>
      <c r="M913" s="86" t="s">
        <v>3570</v>
      </c>
      <c r="N913" s="116">
        <v>3</v>
      </c>
    </row>
    <row r="914" spans="1:14" ht="19">
      <c r="A914" s="100" t="s">
        <v>3571</v>
      </c>
      <c r="B914" s="100" t="s">
        <v>3572</v>
      </c>
      <c r="C914" s="94">
        <v>67</v>
      </c>
      <c r="D914" s="126">
        <v>0.57999999999999996</v>
      </c>
      <c r="E914" s="83" t="s">
        <v>3573</v>
      </c>
      <c r="F914" s="115">
        <v>7940</v>
      </c>
      <c r="G914" s="83" t="s">
        <v>3574</v>
      </c>
      <c r="H914" s="115">
        <v>6490</v>
      </c>
      <c r="I914" s="83" t="s">
        <v>3575</v>
      </c>
      <c r="J914" s="115">
        <v>8140</v>
      </c>
      <c r="K914" s="83" t="s">
        <v>3576</v>
      </c>
      <c r="L914" s="115">
        <v>6960</v>
      </c>
      <c r="M914" s="83" t="s">
        <v>3577</v>
      </c>
      <c r="N914" s="114">
        <v>4380</v>
      </c>
    </row>
    <row r="915" spans="1:14">
      <c r="A915" s="86" t="s">
        <v>3578</v>
      </c>
      <c r="B915" s="102" t="s">
        <v>3579</v>
      </c>
      <c r="C915" s="86" t="s">
        <v>3580</v>
      </c>
      <c r="D915" s="127">
        <v>0.11</v>
      </c>
      <c r="E915" s="86" t="s">
        <v>3581</v>
      </c>
      <c r="F915" s="116">
        <v>48</v>
      </c>
      <c r="G915" s="86" t="s">
        <v>3581</v>
      </c>
      <c r="H915" s="116">
        <v>13</v>
      </c>
      <c r="I915" s="86" t="s">
        <v>3582</v>
      </c>
      <c r="J915" s="116">
        <v>14</v>
      </c>
      <c r="K915" s="86" t="s">
        <v>3583</v>
      </c>
      <c r="L915" s="116">
        <v>2</v>
      </c>
      <c r="M915" s="86" t="s">
        <v>3584</v>
      </c>
      <c r="N915" s="116">
        <v>2</v>
      </c>
    </row>
    <row r="916" spans="1:14">
      <c r="A916" s="83" t="s">
        <v>3585</v>
      </c>
      <c r="B916" s="100" t="s">
        <v>3586</v>
      </c>
      <c r="C916" s="83" t="s">
        <v>3587</v>
      </c>
      <c r="D916" s="126">
        <v>0.19</v>
      </c>
      <c r="E916" s="83" t="s">
        <v>3588</v>
      </c>
      <c r="F916" s="114">
        <v>63</v>
      </c>
      <c r="G916" s="83" t="s">
        <v>3588</v>
      </c>
      <c r="H916" s="114">
        <v>17</v>
      </c>
      <c r="I916" s="83" t="s">
        <v>3589</v>
      </c>
      <c r="J916" s="114">
        <v>19</v>
      </c>
      <c r="K916" s="83" t="s">
        <v>3570</v>
      </c>
      <c r="L916" s="114">
        <v>3</v>
      </c>
      <c r="M916" s="83" t="s">
        <v>3590</v>
      </c>
      <c r="N916" s="114">
        <v>2</v>
      </c>
    </row>
    <row r="917" spans="1:14">
      <c r="A917" s="86" t="s">
        <v>3591</v>
      </c>
      <c r="B917" s="102" t="s">
        <v>3592</v>
      </c>
      <c r="C917" s="106">
        <v>0.3</v>
      </c>
      <c r="D917" s="127">
        <v>0.16</v>
      </c>
      <c r="E917" s="86" t="s">
        <v>3593</v>
      </c>
      <c r="F917" s="116">
        <v>60</v>
      </c>
      <c r="G917" s="86" t="s">
        <v>3593</v>
      </c>
      <c r="H917" s="116">
        <v>16</v>
      </c>
      <c r="I917" s="86" t="s">
        <v>3594</v>
      </c>
      <c r="J917" s="116">
        <v>18</v>
      </c>
      <c r="K917" s="86" t="s">
        <v>3595</v>
      </c>
      <c r="L917" s="116">
        <v>3</v>
      </c>
      <c r="M917" s="86" t="s">
        <v>2699</v>
      </c>
      <c r="N917" s="116">
        <v>2</v>
      </c>
    </row>
    <row r="918" spans="1:14">
      <c r="A918" s="83" t="s">
        <v>3596</v>
      </c>
      <c r="B918" s="100" t="s">
        <v>3597</v>
      </c>
      <c r="C918" s="83" t="s">
        <v>3598</v>
      </c>
      <c r="D918" s="126">
        <v>0.03</v>
      </c>
      <c r="E918" s="83" t="s">
        <v>3599</v>
      </c>
      <c r="F918" s="114">
        <v>2</v>
      </c>
      <c r="G918" s="83" t="s">
        <v>3599</v>
      </c>
      <c r="H918" s="119" t="s">
        <v>2537</v>
      </c>
      <c r="I918" s="83" t="s">
        <v>3600</v>
      </c>
      <c r="J918" s="119" t="s">
        <v>2537</v>
      </c>
      <c r="K918" s="83" t="s">
        <v>3601</v>
      </c>
      <c r="L918" s="119" t="s">
        <v>2537</v>
      </c>
      <c r="M918" s="83" t="s">
        <v>3602</v>
      </c>
      <c r="N918" s="119" t="s">
        <v>2537</v>
      </c>
    </row>
    <row r="919" spans="1:14">
      <c r="A919" s="86" t="s">
        <v>3603</v>
      </c>
      <c r="B919" s="102" t="s">
        <v>3604</v>
      </c>
      <c r="C919" s="86" t="s">
        <v>2704</v>
      </c>
      <c r="D919" s="127">
        <v>0.03</v>
      </c>
      <c r="E919" s="86" t="s">
        <v>3605</v>
      </c>
      <c r="F919" s="118" t="s">
        <v>2537</v>
      </c>
      <c r="G919" s="86" t="s">
        <v>3605</v>
      </c>
      <c r="H919" s="118" t="s">
        <v>2537</v>
      </c>
      <c r="I919" s="86" t="s">
        <v>3606</v>
      </c>
      <c r="J919" s="118" t="s">
        <v>2537</v>
      </c>
      <c r="K919" s="86" t="s">
        <v>3607</v>
      </c>
      <c r="L919" s="118" t="s">
        <v>2537</v>
      </c>
      <c r="M919" s="86" t="s">
        <v>3608</v>
      </c>
      <c r="N919" s="118" t="s">
        <v>2537</v>
      </c>
    </row>
    <row r="920" spans="1:14">
      <c r="A920" s="83" t="s">
        <v>3609</v>
      </c>
      <c r="B920" s="100" t="s">
        <v>3610</v>
      </c>
      <c r="C920" s="83" t="s">
        <v>3611</v>
      </c>
      <c r="D920" s="144">
        <v>4.0000000000000001E-3</v>
      </c>
      <c r="E920" s="83" t="s">
        <v>3612</v>
      </c>
      <c r="F920" s="119" t="s">
        <v>2537</v>
      </c>
      <c r="G920" s="83" t="s">
        <v>3612</v>
      </c>
      <c r="H920" s="119" t="s">
        <v>2537</v>
      </c>
      <c r="I920" s="83" t="s">
        <v>3613</v>
      </c>
      <c r="J920" s="119" t="s">
        <v>2537</v>
      </c>
      <c r="K920" s="83" t="s">
        <v>3614</v>
      </c>
      <c r="L920" s="119" t="s">
        <v>2537</v>
      </c>
      <c r="M920" s="83" t="s">
        <v>3615</v>
      </c>
      <c r="N920" s="119" t="s">
        <v>2537</v>
      </c>
    </row>
    <row r="921" spans="1:14">
      <c r="A921" s="86" t="s">
        <v>3616</v>
      </c>
      <c r="B921" s="102" t="s">
        <v>3617</v>
      </c>
      <c r="C921" s="86" t="s">
        <v>3618</v>
      </c>
      <c r="D921" s="127">
        <v>0.02</v>
      </c>
      <c r="E921" s="86" t="s">
        <v>3619</v>
      </c>
      <c r="F921" s="116">
        <v>3</v>
      </c>
      <c r="G921" s="86" t="s">
        <v>3619</v>
      </c>
      <c r="H921" s="118" t="s">
        <v>2537</v>
      </c>
      <c r="I921" s="86" t="s">
        <v>3620</v>
      </c>
      <c r="J921" s="118" t="s">
        <v>2537</v>
      </c>
      <c r="K921" s="86" t="s">
        <v>3621</v>
      </c>
      <c r="L921" s="118" t="s">
        <v>2537</v>
      </c>
      <c r="M921" s="86" t="s">
        <v>3622</v>
      </c>
      <c r="N921" s="118" t="s">
        <v>2537</v>
      </c>
    </row>
    <row r="922" spans="1:14">
      <c r="A922" s="83" t="s">
        <v>3623</v>
      </c>
      <c r="B922" s="100" t="s">
        <v>3624</v>
      </c>
      <c r="C922" s="83" t="s">
        <v>3625</v>
      </c>
      <c r="D922" s="126">
        <v>0.04</v>
      </c>
      <c r="E922" s="83" t="s">
        <v>3626</v>
      </c>
      <c r="F922" s="114">
        <v>11</v>
      </c>
      <c r="G922" s="83" t="s">
        <v>3626</v>
      </c>
      <c r="H922" s="114">
        <v>3</v>
      </c>
      <c r="I922" s="83" t="s">
        <v>3627</v>
      </c>
      <c r="J922" s="114">
        <v>3</v>
      </c>
      <c r="K922" s="83" t="s">
        <v>3387</v>
      </c>
      <c r="L922" s="119" t="s">
        <v>2537</v>
      </c>
      <c r="M922" s="83" t="s">
        <v>3628</v>
      </c>
      <c r="N922" s="119" t="s">
        <v>2537</v>
      </c>
    </row>
    <row r="923" spans="1:14">
      <c r="A923" s="86" t="s">
        <v>3629</v>
      </c>
      <c r="B923" s="102" t="s">
        <v>3630</v>
      </c>
      <c r="C923" s="106">
        <v>0.3</v>
      </c>
      <c r="D923" s="127">
        <v>0.1</v>
      </c>
      <c r="E923" s="86" t="s">
        <v>3631</v>
      </c>
      <c r="F923" s="116">
        <v>73</v>
      </c>
      <c r="G923" s="86" t="s">
        <v>3631</v>
      </c>
      <c r="H923" s="116">
        <v>20</v>
      </c>
      <c r="I923" s="86" t="s">
        <v>3632</v>
      </c>
      <c r="J923" s="116">
        <v>22</v>
      </c>
      <c r="K923" s="86" t="s">
        <v>3633</v>
      </c>
      <c r="L923" s="116">
        <v>3</v>
      </c>
      <c r="M923" s="86" t="s">
        <v>3634</v>
      </c>
      <c r="N923" s="116">
        <v>3</v>
      </c>
    </row>
    <row r="924" spans="1:14">
      <c r="A924" s="83" t="s">
        <v>3635</v>
      </c>
      <c r="B924" s="100" t="s">
        <v>3636</v>
      </c>
      <c r="C924" s="94">
        <v>26</v>
      </c>
      <c r="D924" s="100" t="s">
        <v>3637</v>
      </c>
      <c r="E924" s="83" t="s">
        <v>3638</v>
      </c>
      <c r="F924" s="115">
        <v>9910</v>
      </c>
      <c r="G924" s="83" t="s">
        <v>3639</v>
      </c>
      <c r="H924" s="115">
        <v>4920</v>
      </c>
      <c r="I924" s="83" t="s">
        <v>3640</v>
      </c>
      <c r="J924" s="115">
        <v>9320</v>
      </c>
      <c r="K924" s="83" t="s">
        <v>3641</v>
      </c>
      <c r="L924" s="115">
        <v>4460</v>
      </c>
      <c r="M924" s="83" t="s">
        <v>3642</v>
      </c>
      <c r="N924" s="114">
        <v>1360</v>
      </c>
    </row>
    <row r="925" spans="1:14" ht="19">
      <c r="A925" s="102" t="s">
        <v>3643</v>
      </c>
      <c r="B925" s="102" t="s">
        <v>3644</v>
      </c>
      <c r="C925" s="97">
        <v>26</v>
      </c>
      <c r="D925" s="102" t="s">
        <v>3645</v>
      </c>
      <c r="E925" s="86" t="s">
        <v>3646</v>
      </c>
      <c r="F925" s="117">
        <v>9050</v>
      </c>
      <c r="G925" s="86" t="s">
        <v>3647</v>
      </c>
      <c r="H925" s="117">
        <v>4490</v>
      </c>
      <c r="I925" s="86" t="s">
        <v>2878</v>
      </c>
      <c r="J925" s="117">
        <v>8520</v>
      </c>
      <c r="K925" s="86" t="s">
        <v>3648</v>
      </c>
      <c r="L925" s="117">
        <v>4080</v>
      </c>
      <c r="M925" s="86" t="s">
        <v>3649</v>
      </c>
      <c r="N925" s="116">
        <v>1250</v>
      </c>
    </row>
    <row r="926" spans="1:14" ht="19">
      <c r="A926" s="103" t="s">
        <v>3650</v>
      </c>
      <c r="B926" s="103" t="s">
        <v>3651</v>
      </c>
      <c r="C926" s="132">
        <v>26</v>
      </c>
      <c r="D926" s="103" t="s">
        <v>3652</v>
      </c>
      <c r="E926" s="89" t="s">
        <v>3653</v>
      </c>
      <c r="F926" s="133">
        <v>7320</v>
      </c>
      <c r="G926" s="89" t="s">
        <v>3654</v>
      </c>
      <c r="H926" s="133">
        <v>3630</v>
      </c>
      <c r="I926" s="89" t="s">
        <v>2343</v>
      </c>
      <c r="J926" s="133">
        <v>6880</v>
      </c>
      <c r="K926" s="89" t="s">
        <v>3562</v>
      </c>
      <c r="L926" s="133">
        <v>3300</v>
      </c>
      <c r="M926" s="89" t="s">
        <v>3655</v>
      </c>
      <c r="N926" s="120">
        <v>1010</v>
      </c>
    </row>
    <row r="927" spans="1:14">
      <c r="A927"/>
      <c r="B927"/>
      <c r="C927"/>
      <c r="D927"/>
      <c r="E927"/>
    </row>
    <row r="928" spans="1:14">
      <c r="A928" s="147"/>
      <c r="B928" s="148" t="s">
        <v>3656</v>
      </c>
      <c r="C928" s="148" t="s">
        <v>3657</v>
      </c>
      <c r="D928" s="40" t="s">
        <v>3658</v>
      </c>
      <c r="E928"/>
    </row>
    <row r="929" spans="1:5">
      <c r="A929" t="s">
        <v>1135</v>
      </c>
      <c r="B929" s="149">
        <v>1</v>
      </c>
      <c r="C929" s="149">
        <v>1</v>
      </c>
      <c r="D929" t="s">
        <v>3659</v>
      </c>
      <c r="E929"/>
    </row>
    <row r="930" spans="1:5">
      <c r="A930" t="s">
        <v>667</v>
      </c>
      <c r="B930" s="149">
        <v>16.2</v>
      </c>
      <c r="C930" s="149">
        <v>5</v>
      </c>
      <c r="D930" t="s">
        <v>3660</v>
      </c>
      <c r="E930"/>
    </row>
    <row r="931" spans="1:5">
      <c r="A931" t="s">
        <v>671</v>
      </c>
      <c r="B931" s="149">
        <v>5.6</v>
      </c>
      <c r="C931" s="149">
        <v>1.8</v>
      </c>
      <c r="D931" t="s">
        <v>3661</v>
      </c>
      <c r="E931"/>
    </row>
    <row r="932" spans="1:5">
      <c r="A932" t="s">
        <v>672</v>
      </c>
      <c r="B932" s="149">
        <v>-2.4</v>
      </c>
      <c r="C932" s="149">
        <v>-8.1999999999999993</v>
      </c>
      <c r="D932" t="s">
        <v>3662</v>
      </c>
      <c r="E932"/>
    </row>
    <row r="933" spans="1:5">
      <c r="A933" t="s">
        <v>673</v>
      </c>
      <c r="B933" s="149">
        <v>0</v>
      </c>
      <c r="C933" s="149">
        <v>0</v>
      </c>
      <c r="D933" t="s">
        <v>3663</v>
      </c>
      <c r="E933"/>
    </row>
    <row r="934" spans="1:5">
      <c r="A934" t="s">
        <v>674</v>
      </c>
      <c r="B934" s="149">
        <v>0</v>
      </c>
      <c r="C934" s="149">
        <v>0</v>
      </c>
      <c r="D934" t="s">
        <v>3663</v>
      </c>
      <c r="E934"/>
    </row>
    <row r="935" spans="1:5">
      <c r="A935" t="s">
        <v>676</v>
      </c>
      <c r="B935" s="149">
        <v>0</v>
      </c>
      <c r="C935" s="149">
        <v>0</v>
      </c>
      <c r="D935" t="s">
        <v>3664</v>
      </c>
      <c r="E935"/>
    </row>
    <row r="936" spans="1:5">
      <c r="A936" t="s">
        <v>677</v>
      </c>
      <c r="B936" s="149">
        <v>1200</v>
      </c>
      <c r="C936" s="149">
        <v>345</v>
      </c>
      <c r="D936" t="s">
        <v>3665</v>
      </c>
      <c r="E936"/>
    </row>
    <row r="937" spans="1:5">
      <c r="A937" t="s">
        <v>678</v>
      </c>
      <c r="B937" s="149">
        <v>-160</v>
      </c>
      <c r="C937" s="149">
        <v>-46</v>
      </c>
      <c r="D937" t="s">
        <v>3666</v>
      </c>
      <c r="E937"/>
    </row>
    <row r="938" spans="1:5">
      <c r="A938" t="s">
        <v>679</v>
      </c>
      <c r="B938" s="149">
        <v>84</v>
      </c>
      <c r="C938" s="149">
        <v>28</v>
      </c>
      <c r="D938" t="s">
        <v>3667</v>
      </c>
      <c r="E938"/>
    </row>
    <row r="939" spans="1:5">
      <c r="A939" t="s">
        <v>681</v>
      </c>
      <c r="B939" s="149">
        <v>264</v>
      </c>
      <c r="C939" s="149">
        <v>265</v>
      </c>
      <c r="D939" t="s">
        <v>3668</v>
      </c>
      <c r="E939"/>
    </row>
    <row r="940" spans="1:5">
      <c r="A940" t="s">
        <v>3669</v>
      </c>
      <c r="B940" s="149">
        <v>1</v>
      </c>
      <c r="C940" s="149">
        <v>1</v>
      </c>
      <c r="D940" t="s">
        <v>3670</v>
      </c>
      <c r="E940"/>
    </row>
    <row r="941" spans="1:5">
      <c r="A941"/>
      <c r="B941"/>
      <c r="C941"/>
      <c r="D941" t="s">
        <v>3671</v>
      </c>
      <c r="E941"/>
    </row>
    <row r="942" spans="1:5">
      <c r="A942"/>
      <c r="B942"/>
      <c r="C942"/>
      <c r="D942" t="s">
        <v>3672</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phoneticPr fontId="119" type="noConversion"/>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topLeftCell="A182" workbookViewId="0">
      <selection activeCell="B207" sqref="B207"/>
    </sheetView>
  </sheetViews>
  <sheetFormatPr defaultColWidth="9.1796875" defaultRowHeight="14.5"/>
  <cols>
    <col min="1" max="1" width="79.453125" customWidth="1"/>
    <col min="2" max="2" width="12.453125" customWidth="1"/>
    <col min="3" max="3" width="17.453125" customWidth="1"/>
    <col min="4" max="4" width="22" customWidth="1"/>
    <col min="5" max="5" width="19.453125" customWidth="1"/>
    <col min="6" max="6" width="14.453125" customWidth="1"/>
    <col min="7" max="7" width="26.1796875" customWidth="1"/>
    <col min="8" max="8" width="26.453125" customWidth="1"/>
    <col min="9" max="9" width="17.81640625" customWidth="1"/>
    <col min="15" max="15" width="25.81640625" customWidth="1"/>
    <col min="16" max="16" width="12.453125" customWidth="1"/>
    <col min="17" max="17" width="19.81640625" customWidth="1"/>
    <col min="18" max="19" width="12.453125" customWidth="1"/>
    <col min="20" max="21" width="16.453125" customWidth="1"/>
    <col min="22" max="22" width="10.81640625" customWidth="1"/>
  </cols>
  <sheetData>
    <row r="1" spans="1:5">
      <c r="A1" s="465" t="s">
        <v>92</v>
      </c>
      <c r="B1" s="465"/>
      <c r="C1" s="465"/>
      <c r="D1" s="465"/>
      <c r="E1" s="465"/>
    </row>
    <row r="2" spans="1:5">
      <c r="A2" s="466" t="s">
        <v>3673</v>
      </c>
      <c r="B2" s="466"/>
      <c r="C2" s="466"/>
      <c r="D2" s="466"/>
      <c r="E2" s="466"/>
    </row>
    <row r="19" spans="1:5">
      <c r="A19" t="s">
        <v>3674</v>
      </c>
    </row>
    <row r="20" spans="1:5">
      <c r="A20">
        <v>155400</v>
      </c>
      <c r="B20" t="s">
        <v>3675</v>
      </c>
    </row>
    <row r="21" spans="1:5">
      <c r="A21" s="466" t="s">
        <v>3676</v>
      </c>
      <c r="B21" s="466"/>
      <c r="C21" s="466"/>
      <c r="D21" s="466"/>
      <c r="E21" s="466"/>
    </row>
    <row r="38" spans="1:5">
      <c r="A38" t="s">
        <v>3674</v>
      </c>
    </row>
    <row r="39" spans="1:5">
      <c r="A39">
        <v>100800</v>
      </c>
      <c r="B39" t="s">
        <v>3675</v>
      </c>
    </row>
    <row r="40" spans="1:5">
      <c r="A40" s="466" t="s">
        <v>3677</v>
      </c>
      <c r="B40" s="466"/>
      <c r="C40" s="466"/>
      <c r="D40" s="466"/>
      <c r="E40" s="466"/>
    </row>
    <row r="57" spans="1:5" ht="15" thickBot="1">
      <c r="A57" t="s">
        <v>3674</v>
      </c>
    </row>
    <row r="58" spans="1:5" ht="15" thickBot="1">
      <c r="A58" s="5">
        <v>194000</v>
      </c>
      <c r="B58" t="s">
        <v>3678</v>
      </c>
    </row>
    <row r="60" spans="1:5">
      <c r="A60" s="465" t="s">
        <v>3679</v>
      </c>
      <c r="B60" s="465"/>
      <c r="C60" s="465"/>
      <c r="D60" s="465"/>
      <c r="E60" s="465"/>
    </row>
    <row r="85" spans="1:37" s="6" customFormat="1">
      <c r="A85" t="s">
        <v>3680</v>
      </c>
      <c r="B85">
        <v>55.1</v>
      </c>
      <c r="C85" t="s">
        <v>3681</v>
      </c>
      <c r="D85"/>
      <c r="E85"/>
      <c r="F85"/>
      <c r="G85"/>
      <c r="H85"/>
      <c r="I85"/>
      <c r="J85"/>
      <c r="K85"/>
      <c r="L85"/>
      <c r="M85"/>
      <c r="N85"/>
      <c r="O85"/>
      <c r="P85"/>
      <c r="Q85"/>
      <c r="R85"/>
      <c r="S85"/>
      <c r="T85"/>
      <c r="U85"/>
      <c r="V85"/>
      <c r="W85"/>
      <c r="X85"/>
      <c r="Y85"/>
      <c r="Z85"/>
      <c r="AA85"/>
      <c r="AB85"/>
      <c r="AC85"/>
      <c r="AD85"/>
      <c r="AE85"/>
      <c r="AF85"/>
      <c r="AG85"/>
      <c r="AH85"/>
      <c r="AI85"/>
      <c r="AJ85"/>
      <c r="AK85"/>
    </row>
    <row r="86" spans="1:37" s="6" customFormat="1">
      <c r="A86" t="s">
        <v>3682</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 thickBot="1"/>
    <row r="88" spans="1:37" ht="15" thickBot="1">
      <c r="A88" s="7" t="s">
        <v>3683</v>
      </c>
      <c r="B88" s="8">
        <f>(B86-B85)/B85</f>
        <v>1.0254083484573502</v>
      </c>
    </row>
    <row r="89" spans="1:37">
      <c r="A89" s="465" t="s">
        <v>3684</v>
      </c>
      <c r="B89" s="465"/>
      <c r="C89" s="465"/>
      <c r="D89" s="465"/>
      <c r="E89" s="465"/>
    </row>
    <row r="90" spans="1:37">
      <c r="A90">
        <v>6.6290250000000004</v>
      </c>
      <c r="B90" t="s">
        <v>3685</v>
      </c>
      <c r="E90" t="s">
        <v>3686</v>
      </c>
    </row>
    <row r="91" spans="1:37">
      <c r="A91">
        <f>1/A90</f>
        <v>0.15085174667466181</v>
      </c>
      <c r="B91" t="s">
        <v>3687</v>
      </c>
      <c r="E91" t="s">
        <v>3688</v>
      </c>
    </row>
    <row r="92" spans="1:37">
      <c r="A92" s="9">
        <v>0.5</v>
      </c>
      <c r="B92" t="s">
        <v>3689</v>
      </c>
      <c r="E92" t="s">
        <v>3690</v>
      </c>
    </row>
    <row r="93" spans="1:37">
      <c r="A93">
        <f>A92*A91</f>
        <v>7.5425873337330904E-2</v>
      </c>
      <c r="B93" t="s">
        <v>3691</v>
      </c>
      <c r="E93" t="s">
        <v>3688</v>
      </c>
    </row>
    <row r="94" spans="1:37">
      <c r="A94">
        <f>1/A93</f>
        <v>13.258050000000001</v>
      </c>
      <c r="B94" t="s">
        <v>3692</v>
      </c>
      <c r="E94" t="s">
        <v>3688</v>
      </c>
      <c r="J94" s="9"/>
    </row>
    <row r="95" spans="1:37" ht="15" thickBot="1">
      <c r="A95">
        <v>8.0274920000000005</v>
      </c>
      <c r="B95" t="s">
        <v>3693</v>
      </c>
      <c r="E95" t="s">
        <v>3694</v>
      </c>
      <c r="J95" s="9"/>
    </row>
    <row r="96" spans="1:37" ht="15" thickBot="1">
      <c r="A96" s="10">
        <f>(A94-A95)/A95</f>
        <v>0.65158059329115492</v>
      </c>
      <c r="B96" t="s">
        <v>3695</v>
      </c>
      <c r="C96" s="11"/>
      <c r="E96" t="s">
        <v>3688</v>
      </c>
    </row>
    <row r="98" spans="1:5">
      <c r="A98" s="465" t="s">
        <v>3696</v>
      </c>
      <c r="B98" s="465"/>
      <c r="C98" s="465"/>
      <c r="D98" s="465"/>
      <c r="E98" s="465"/>
    </row>
    <row r="99" spans="1:5">
      <c r="A99" s="11">
        <v>0.3</v>
      </c>
      <c r="B99" s="9" t="s">
        <v>3697</v>
      </c>
    </row>
    <row r="100" spans="1:5">
      <c r="A100">
        <v>63.5</v>
      </c>
      <c r="B100" t="s">
        <v>3698</v>
      </c>
    </row>
    <row r="101" spans="1:5">
      <c r="A101">
        <f>1/A100</f>
        <v>1.5748031496062992E-2</v>
      </c>
      <c r="B101" t="s">
        <v>3699</v>
      </c>
    </row>
    <row r="102" spans="1:5">
      <c r="A102" s="12">
        <f>A101*(1-A99)</f>
        <v>1.1023622047244094E-2</v>
      </c>
      <c r="B102" t="s">
        <v>3700</v>
      </c>
    </row>
    <row r="103" spans="1:5">
      <c r="A103" s="12">
        <f>1/A102</f>
        <v>90.714285714285722</v>
      </c>
      <c r="B103" t="s">
        <v>3701</v>
      </c>
    </row>
    <row r="104" spans="1:5">
      <c r="A104" s="11">
        <v>0.35</v>
      </c>
      <c r="B104" t="s">
        <v>3702</v>
      </c>
    </row>
    <row r="105" spans="1:5">
      <c r="A105">
        <f>A102*(1-A104)</f>
        <v>7.1653543307086615E-3</v>
      </c>
      <c r="B105" t="s">
        <v>3703</v>
      </c>
    </row>
    <row r="106" spans="1:5" ht="15" thickBot="1">
      <c r="A106">
        <f>1/A105</f>
        <v>139.56043956043956</v>
      </c>
      <c r="B106" t="s">
        <v>3704</v>
      </c>
    </row>
    <row r="107" spans="1:5" ht="15" thickBot="1">
      <c r="A107" s="10">
        <f>(A106-A103)/A103</f>
        <v>0.53846153846153832</v>
      </c>
      <c r="B107" t="s">
        <v>3705</v>
      </c>
    </row>
    <row r="108" spans="1:5">
      <c r="A108" s="13"/>
    </row>
    <row r="109" spans="1:5">
      <c r="A109" s="465" t="s">
        <v>3706</v>
      </c>
      <c r="B109" s="465"/>
      <c r="C109" s="465"/>
      <c r="D109" s="465"/>
      <c r="E109" s="465"/>
    </row>
    <row r="110" spans="1:5" ht="15" thickBot="1"/>
    <row r="111" spans="1:5" ht="15" thickBot="1">
      <c r="A111" s="10">
        <f>A122</f>
        <v>0.20481927710843381</v>
      </c>
      <c r="B111" t="s">
        <v>3707</v>
      </c>
    </row>
    <row r="113" spans="1:12">
      <c r="A113" s="465" t="s">
        <v>3708</v>
      </c>
      <c r="B113" s="465"/>
      <c r="C113" s="465"/>
      <c r="D113" s="465"/>
      <c r="E113" s="465"/>
    </row>
    <row r="114" spans="1:12">
      <c r="A114" s="11">
        <v>0.2</v>
      </c>
      <c r="B114" s="9" t="s">
        <v>3697</v>
      </c>
    </row>
    <row r="115" spans="1:12">
      <c r="A115">
        <v>1.95</v>
      </c>
      <c r="B115" t="s">
        <v>3709</v>
      </c>
    </row>
    <row r="116" spans="1:12">
      <c r="A116">
        <f>1/A115</f>
        <v>0.51282051282051289</v>
      </c>
      <c r="B116" t="s">
        <v>3699</v>
      </c>
    </row>
    <row r="117" spans="1:12">
      <c r="A117" s="12">
        <f>A116*(1-A114)</f>
        <v>0.41025641025641035</v>
      </c>
      <c r="B117" t="s">
        <v>3700</v>
      </c>
    </row>
    <row r="118" spans="1:12">
      <c r="A118" s="12">
        <f>1/A117</f>
        <v>2.4374999999999996</v>
      </c>
      <c r="B118" t="s">
        <v>3701</v>
      </c>
    </row>
    <row r="119" spans="1:12">
      <c r="A119" s="11">
        <v>0.17</v>
      </c>
      <c r="B119" t="s">
        <v>3702</v>
      </c>
    </row>
    <row r="120" spans="1:12">
      <c r="A120">
        <f>A117*(1-A119)</f>
        <v>0.34051282051282056</v>
      </c>
      <c r="B120" t="s">
        <v>3703</v>
      </c>
    </row>
    <row r="121" spans="1:12" ht="15" thickBot="1">
      <c r="A121">
        <f>1/A120</f>
        <v>2.9367469879518069</v>
      </c>
      <c r="B121" t="s">
        <v>3704</v>
      </c>
    </row>
    <row r="122" spans="1:12" ht="15" thickBot="1">
      <c r="A122" s="10">
        <f>(A121-A118)/A118</f>
        <v>0.20481927710843381</v>
      </c>
      <c r="B122" t="s">
        <v>3705</v>
      </c>
    </row>
    <row r="124" spans="1:12">
      <c r="A124" s="465" t="s">
        <v>3710</v>
      </c>
      <c r="B124" s="465"/>
      <c r="C124" s="465"/>
      <c r="D124" s="465"/>
      <c r="E124" s="465"/>
      <c r="J124" s="14"/>
    </row>
    <row r="125" spans="1:12">
      <c r="A125" s="15">
        <v>4.4824543659231753E-4</v>
      </c>
      <c r="B125" t="s">
        <v>3711</v>
      </c>
      <c r="K125" s="9"/>
      <c r="L125" s="9"/>
    </row>
    <row r="126" spans="1:12">
      <c r="A126">
        <v>1.27</v>
      </c>
      <c r="B126" t="s">
        <v>3712</v>
      </c>
      <c r="F126" s="16"/>
      <c r="J126" s="1"/>
      <c r="K126" s="15"/>
      <c r="L126" s="15"/>
    </row>
    <row r="127" spans="1:12">
      <c r="A127">
        <f>(1/CONVERT(A125/A126,"mi","km")*0.00105505585)</f>
        <v>1.857438352962903</v>
      </c>
      <c r="B127" t="s">
        <v>3713</v>
      </c>
      <c r="K127" s="15"/>
      <c r="L127" s="15"/>
    </row>
    <row r="128" spans="1:12">
      <c r="A128">
        <f>1/A127</f>
        <v>0.53837587578874124</v>
      </c>
      <c r="B128" t="s">
        <v>3714</v>
      </c>
      <c r="F128" s="16"/>
      <c r="K128" s="11"/>
      <c r="L128" s="9"/>
    </row>
    <row r="129" spans="1:12">
      <c r="A129">
        <v>1.07</v>
      </c>
      <c r="B129" t="s">
        <v>3715</v>
      </c>
      <c r="F129" s="16"/>
      <c r="K129" s="11"/>
      <c r="L129" s="9"/>
    </row>
    <row r="130" spans="1:12" ht="15" thickBot="1">
      <c r="A130">
        <f>1/A129</f>
        <v>0.93457943925233644</v>
      </c>
      <c r="B130" t="s">
        <v>3716</v>
      </c>
      <c r="F130" s="16"/>
      <c r="K130" s="9"/>
      <c r="L130" s="9"/>
    </row>
    <row r="131" spans="1:12" ht="15" thickBot="1">
      <c r="A131" s="10">
        <f>(A130-A128)/A128</f>
        <v>0.73592369435785332</v>
      </c>
      <c r="B131" t="s">
        <v>3705</v>
      </c>
      <c r="F131" s="16"/>
    </row>
    <row r="133" spans="1:12">
      <c r="A133" s="14"/>
      <c r="B133" s="9"/>
      <c r="C133" s="9"/>
    </row>
    <row r="134" spans="1:12">
      <c r="A134" s="465" t="s">
        <v>158</v>
      </c>
      <c r="B134" s="465"/>
      <c r="C134" s="465"/>
      <c r="D134" s="465"/>
      <c r="E134" s="465"/>
    </row>
    <row r="135" spans="1:12">
      <c r="A135" s="17" t="s">
        <v>3717</v>
      </c>
      <c r="B135" s="18"/>
      <c r="C135" s="18"/>
      <c r="D135" s="18"/>
      <c r="E135" s="18"/>
      <c r="F135" s="18"/>
      <c r="G135" s="18"/>
    </row>
    <row r="136" spans="1:12">
      <c r="A136" s="19"/>
      <c r="B136" s="468" t="s">
        <v>3718</v>
      </c>
      <c r="C136" s="469"/>
      <c r="D136" s="469"/>
      <c r="E136" s="470"/>
      <c r="F136" s="18"/>
      <c r="G136" s="18"/>
    </row>
    <row r="137" spans="1:12">
      <c r="A137" s="20"/>
      <c r="B137" s="468" t="s">
        <v>3719</v>
      </c>
      <c r="C137" s="470"/>
      <c r="D137" s="468" t="s">
        <v>3720</v>
      </c>
      <c r="E137" s="470"/>
      <c r="F137" s="18"/>
      <c r="G137" s="18"/>
    </row>
    <row r="138" spans="1:12">
      <c r="A138" s="21" t="s">
        <v>3721</v>
      </c>
      <c r="B138" s="22" t="s">
        <v>3722</v>
      </c>
      <c r="C138" s="22" t="s">
        <v>3723</v>
      </c>
      <c r="D138" s="22" t="s">
        <v>3722</v>
      </c>
      <c r="E138" s="22" t="s">
        <v>3723</v>
      </c>
      <c r="F138" s="18"/>
      <c r="G138" s="23" t="s">
        <v>3724</v>
      </c>
    </row>
    <row r="139" spans="1:12">
      <c r="A139" s="24" t="s">
        <v>3725</v>
      </c>
      <c r="B139" s="25">
        <v>95</v>
      </c>
      <c r="C139" s="26">
        <v>95</v>
      </c>
      <c r="D139" s="25">
        <v>50</v>
      </c>
      <c r="E139" s="26">
        <v>50</v>
      </c>
      <c r="F139" s="23" t="s">
        <v>727</v>
      </c>
      <c r="G139" s="18">
        <f>(C139-E139)/C139</f>
        <v>0.47368421052631576</v>
      </c>
    </row>
    <row r="140" spans="1:12">
      <c r="A140" s="27" t="s">
        <v>3726</v>
      </c>
      <c r="B140" s="28">
        <v>100</v>
      </c>
      <c r="C140" s="29">
        <v>100</v>
      </c>
      <c r="D140" s="28">
        <v>70</v>
      </c>
      <c r="E140" s="29">
        <v>70</v>
      </c>
      <c r="F140" s="23" t="s">
        <v>727</v>
      </c>
      <c r="G140" s="18">
        <f t="shared" ref="G140:G156" si="0">(C140-E140)/C140</f>
        <v>0.3</v>
      </c>
    </row>
    <row r="141" spans="1:12">
      <c r="A141" s="27" t="s">
        <v>3727</v>
      </c>
      <c r="B141" s="28">
        <v>95</v>
      </c>
      <c r="C141" s="29">
        <v>95</v>
      </c>
      <c r="D141" s="28">
        <v>50</v>
      </c>
      <c r="E141" s="29">
        <v>50</v>
      </c>
      <c r="F141" s="23" t="s">
        <v>727</v>
      </c>
      <c r="G141" s="18">
        <f t="shared" si="0"/>
        <v>0.47368421052631576</v>
      </c>
    </row>
    <row r="142" spans="1:12">
      <c r="A142" s="27" t="s">
        <v>3728</v>
      </c>
      <c r="B142" s="28">
        <v>105</v>
      </c>
      <c r="C142" s="29">
        <v>105</v>
      </c>
      <c r="D142" s="28">
        <v>110</v>
      </c>
      <c r="E142" s="29">
        <v>110</v>
      </c>
      <c r="F142" s="30" t="s">
        <v>3729</v>
      </c>
      <c r="G142" s="18">
        <f t="shared" si="0"/>
        <v>-4.7619047619047616E-2</v>
      </c>
    </row>
    <row r="143" spans="1:12">
      <c r="A143" s="27" t="s">
        <v>3730</v>
      </c>
      <c r="B143" s="28">
        <v>80</v>
      </c>
      <c r="C143" s="29">
        <v>80</v>
      </c>
      <c r="D143" s="28">
        <v>35</v>
      </c>
      <c r="E143" s="29">
        <v>35</v>
      </c>
      <c r="F143" s="23" t="s">
        <v>727</v>
      </c>
      <c r="G143" s="18">
        <f t="shared" si="0"/>
        <v>0.5625</v>
      </c>
    </row>
    <row r="144" spans="1:12">
      <c r="A144" s="27" t="s">
        <v>3731</v>
      </c>
      <c r="B144" s="28">
        <v>70</v>
      </c>
      <c r="C144" s="29">
        <v>70</v>
      </c>
      <c r="D144" s="28">
        <v>50</v>
      </c>
      <c r="E144" s="29">
        <v>50</v>
      </c>
      <c r="F144" s="23" t="s">
        <v>727</v>
      </c>
      <c r="G144" s="18">
        <f t="shared" si="0"/>
        <v>0.2857142857142857</v>
      </c>
    </row>
    <row r="145" spans="1:9">
      <c r="A145" s="27" t="s">
        <v>3732</v>
      </c>
      <c r="B145" s="28">
        <v>90</v>
      </c>
      <c r="C145" s="29">
        <v>90</v>
      </c>
      <c r="D145" s="28">
        <v>80</v>
      </c>
      <c r="E145" s="29">
        <v>80</v>
      </c>
      <c r="F145" s="23" t="s">
        <v>3733</v>
      </c>
      <c r="G145" s="18">
        <f t="shared" si="0"/>
        <v>0.1111111111111111</v>
      </c>
    </row>
    <row r="146" spans="1:9">
      <c r="A146" s="27" t="s">
        <v>3734</v>
      </c>
      <c r="B146" s="28">
        <v>100</v>
      </c>
      <c r="C146" s="29">
        <v>100</v>
      </c>
      <c r="D146" s="28">
        <v>90</v>
      </c>
      <c r="E146" s="29">
        <v>90</v>
      </c>
      <c r="F146" s="23" t="s">
        <v>727</v>
      </c>
      <c r="G146" s="18">
        <f t="shared" si="0"/>
        <v>0.1</v>
      </c>
    </row>
    <row r="147" spans="1:9">
      <c r="A147" s="27" t="s">
        <v>3735</v>
      </c>
      <c r="B147" s="28">
        <v>80</v>
      </c>
      <c r="C147" s="29">
        <v>80</v>
      </c>
      <c r="D147" s="28">
        <v>40</v>
      </c>
      <c r="E147" s="29">
        <v>40</v>
      </c>
      <c r="F147" s="23" t="s">
        <v>727</v>
      </c>
      <c r="G147" s="18">
        <f t="shared" si="0"/>
        <v>0.5</v>
      </c>
    </row>
    <row r="148" spans="1:9">
      <c r="A148" s="27" t="s">
        <v>3736</v>
      </c>
      <c r="B148" s="28">
        <v>80</v>
      </c>
      <c r="C148" s="29">
        <v>80</v>
      </c>
      <c r="D148" s="28">
        <v>50</v>
      </c>
      <c r="E148" s="29">
        <v>50</v>
      </c>
      <c r="F148" s="23" t="s">
        <v>727</v>
      </c>
      <c r="G148" s="18">
        <f t="shared" si="0"/>
        <v>0.375</v>
      </c>
    </row>
    <row r="149" spans="1:9">
      <c r="A149" s="27" t="s">
        <v>3737</v>
      </c>
      <c r="B149" s="28">
        <v>90</v>
      </c>
      <c r="C149" s="29">
        <v>90</v>
      </c>
      <c r="D149" s="28">
        <v>80</v>
      </c>
      <c r="E149" s="29">
        <v>80</v>
      </c>
      <c r="F149" s="23" t="s">
        <v>3733</v>
      </c>
      <c r="G149" s="18">
        <f t="shared" si="0"/>
        <v>0.1111111111111111</v>
      </c>
    </row>
    <row r="150" spans="1:9">
      <c r="A150" s="27" t="s">
        <v>3738</v>
      </c>
      <c r="B150" s="28">
        <v>95</v>
      </c>
      <c r="C150" s="29">
        <v>95</v>
      </c>
      <c r="D150" s="28">
        <v>90</v>
      </c>
      <c r="E150" s="29">
        <v>90</v>
      </c>
      <c r="F150" s="30" t="s">
        <v>3729</v>
      </c>
      <c r="G150" s="18">
        <f t="shared" si="0"/>
        <v>5.2631578947368418E-2</v>
      </c>
    </row>
    <row r="151" spans="1:9">
      <c r="A151" s="27" t="s">
        <v>3739</v>
      </c>
      <c r="B151" s="28">
        <v>95</v>
      </c>
      <c r="C151" s="29">
        <v>95</v>
      </c>
      <c r="D151" s="28">
        <v>90</v>
      </c>
      <c r="E151" s="29">
        <v>90</v>
      </c>
      <c r="F151" s="30" t="s">
        <v>3729</v>
      </c>
      <c r="G151" s="18">
        <f t="shared" si="0"/>
        <v>5.2631578947368418E-2</v>
      </c>
    </row>
    <row r="152" spans="1:9">
      <c r="A152" s="27" t="s">
        <v>3740</v>
      </c>
      <c r="B152" s="28">
        <v>80</v>
      </c>
      <c r="C152" s="29">
        <v>50</v>
      </c>
      <c r="D152" s="28">
        <v>30</v>
      </c>
      <c r="E152" s="29">
        <v>30</v>
      </c>
      <c r="F152" s="23" t="s">
        <v>725</v>
      </c>
      <c r="G152" s="18">
        <f>(C152-E152)/C152</f>
        <v>0.4</v>
      </c>
    </row>
    <row r="153" spans="1:9">
      <c r="A153" s="27" t="s">
        <v>3741</v>
      </c>
      <c r="B153" s="28">
        <v>90</v>
      </c>
      <c r="C153" s="29">
        <v>90</v>
      </c>
      <c r="D153" s="28">
        <v>70</v>
      </c>
      <c r="E153" s="29">
        <v>70</v>
      </c>
      <c r="F153" s="23" t="s">
        <v>720</v>
      </c>
      <c r="G153" s="18">
        <f t="shared" si="0"/>
        <v>0.22222222222222221</v>
      </c>
    </row>
    <row r="154" spans="1:9">
      <c r="A154" s="27" t="s">
        <v>3742</v>
      </c>
      <c r="B154" s="28">
        <v>95</v>
      </c>
      <c r="C154" s="29">
        <v>90</v>
      </c>
      <c r="D154" s="28">
        <v>80</v>
      </c>
      <c r="E154" s="29">
        <v>80</v>
      </c>
      <c r="F154" s="30" t="s">
        <v>3729</v>
      </c>
      <c r="G154" s="18">
        <f t="shared" si="0"/>
        <v>0.1111111111111111</v>
      </c>
      <c r="I154" s="31"/>
    </row>
    <row r="155" spans="1:9">
      <c r="A155" s="27" t="s">
        <v>3743</v>
      </c>
      <c r="B155" s="28">
        <v>80</v>
      </c>
      <c r="C155" s="29">
        <v>65</v>
      </c>
      <c r="D155" s="28">
        <v>60</v>
      </c>
      <c r="E155" s="29">
        <v>30</v>
      </c>
      <c r="F155" s="23" t="s">
        <v>723</v>
      </c>
      <c r="G155" s="18">
        <f t="shared" si="0"/>
        <v>0.53846153846153844</v>
      </c>
    </row>
    <row r="156" spans="1:9">
      <c r="A156" s="32" t="s">
        <v>3744</v>
      </c>
      <c r="B156" s="33">
        <v>90</v>
      </c>
      <c r="C156" s="34">
        <v>90</v>
      </c>
      <c r="D156" s="33">
        <v>70</v>
      </c>
      <c r="E156" s="34">
        <v>70</v>
      </c>
      <c r="F156" s="23" t="s">
        <v>723</v>
      </c>
      <c r="G156" s="18">
        <f t="shared" si="0"/>
        <v>0.22222222222222221</v>
      </c>
    </row>
    <row r="157" spans="1:9">
      <c r="A157" s="18"/>
      <c r="B157" s="18"/>
      <c r="C157" s="18"/>
      <c r="D157" s="18"/>
      <c r="E157" s="18"/>
      <c r="F157" s="18"/>
      <c r="G157" s="18"/>
    </row>
    <row r="158" spans="1:9">
      <c r="A158" s="18"/>
      <c r="B158" s="18"/>
      <c r="C158" s="18"/>
      <c r="D158" s="18"/>
      <c r="E158" s="18"/>
      <c r="F158" s="18"/>
      <c r="G158" s="18"/>
    </row>
    <row r="159" spans="1:9">
      <c r="A159" s="18" t="s">
        <v>727</v>
      </c>
      <c r="B159" s="18">
        <f>AVERAGEIF(F139:F156,A159,G139:G156)</f>
        <v>0.38382283834586467</v>
      </c>
      <c r="C159" s="18"/>
      <c r="D159" s="18"/>
      <c r="E159" s="18"/>
      <c r="F159" s="18"/>
      <c r="G159" s="18"/>
    </row>
    <row r="160" spans="1:9">
      <c r="A160" s="18" t="s">
        <v>3733</v>
      </c>
      <c r="B160" s="18">
        <f>AVERAGEIF(F139:F156,A160,G139:G156)</f>
        <v>0.1111111111111111</v>
      </c>
      <c r="C160" s="18"/>
      <c r="D160" s="18"/>
      <c r="E160" s="18"/>
      <c r="F160" s="18"/>
      <c r="G160" s="18"/>
    </row>
    <row r="161" spans="1:7">
      <c r="A161" s="18" t="s">
        <v>725</v>
      </c>
      <c r="B161" s="18">
        <f>AVERAGEIF(F139:F156,A161,G139:G156)</f>
        <v>0.4</v>
      </c>
      <c r="C161" s="18"/>
      <c r="D161" s="18"/>
      <c r="E161" s="18"/>
      <c r="F161" s="18"/>
      <c r="G161" s="18"/>
    </row>
    <row r="162" spans="1:7">
      <c r="A162" s="18" t="s">
        <v>720</v>
      </c>
      <c r="B162" s="18">
        <f>AVERAGEIF(F139:F156,A162,G139:G156)</f>
        <v>0.22222222222222221</v>
      </c>
      <c r="C162" s="18"/>
      <c r="D162" s="18"/>
      <c r="E162" s="18"/>
      <c r="F162" s="18"/>
      <c r="G162" s="18"/>
    </row>
    <row r="163" spans="1:7">
      <c r="A163" s="18" t="s">
        <v>723</v>
      </c>
      <c r="B163" s="18">
        <f>AVERAGEIF(F139:F156,A163,G139:G156)</f>
        <v>0.38034188034188032</v>
      </c>
      <c r="C163" s="18"/>
      <c r="D163" s="18"/>
      <c r="E163" s="18"/>
      <c r="F163" s="18"/>
      <c r="G163" s="18"/>
    </row>
    <row r="165" spans="1:7">
      <c r="A165" s="465" t="s">
        <v>3745</v>
      </c>
      <c r="B165" s="465"/>
      <c r="C165" s="465"/>
      <c r="D165" s="465"/>
      <c r="E165" s="465"/>
    </row>
    <row r="166" spans="1:7" ht="15" thickBot="1">
      <c r="A166" t="s">
        <v>3746</v>
      </c>
      <c r="B166" s="11">
        <v>0.4</v>
      </c>
    </row>
    <row r="167" spans="1:7" ht="15" thickBot="1">
      <c r="A167" t="s">
        <v>3747</v>
      </c>
      <c r="B167" s="35">
        <f>(1+B166)^(1/(2020-2010))-1</f>
        <v>3.4219694129380196E-2</v>
      </c>
    </row>
    <row r="168" spans="1:7">
      <c r="B168" s="36"/>
    </row>
    <row r="169" spans="1:7">
      <c r="A169" s="465" t="s">
        <v>3748</v>
      </c>
      <c r="B169" s="465"/>
    </row>
    <row r="170" spans="1:7">
      <c r="A170" t="s">
        <v>3749</v>
      </c>
      <c r="B170" s="37">
        <v>972.7</v>
      </c>
    </row>
    <row r="171" spans="1:7" ht="15" thickBot="1">
      <c r="A171" t="s">
        <v>3750</v>
      </c>
      <c r="B171" s="38">
        <f>400.9+53.5+276.5+255.7+63.5+462.5+B170+975.4+227.6+436.5</f>
        <v>4124.8</v>
      </c>
    </row>
    <row r="172" spans="1:7" ht="15" thickBot="1">
      <c r="A172" t="s">
        <v>3751</v>
      </c>
      <c r="B172" s="35">
        <f>B170/B171</f>
        <v>0.23581749418153608</v>
      </c>
    </row>
    <row r="173" spans="1:7">
      <c r="B173" s="36"/>
    </row>
    <row r="174" spans="1:7">
      <c r="A174" s="465" t="s">
        <v>3752</v>
      </c>
      <c r="B174" s="465"/>
      <c r="C174" s="465"/>
      <c r="D174" s="465"/>
      <c r="E174" s="465"/>
    </row>
    <row r="175" spans="1:7" ht="15" thickBot="1">
      <c r="A175" t="s">
        <v>3753</v>
      </c>
      <c r="B175" s="36">
        <v>0.1246</v>
      </c>
    </row>
    <row r="176" spans="1:7" ht="15" thickBot="1">
      <c r="A176" t="s">
        <v>3754</v>
      </c>
      <c r="B176" s="35">
        <f>1-B175</f>
        <v>0.87539999999999996</v>
      </c>
    </row>
    <row r="178" spans="1:5">
      <c r="A178" s="465" t="s">
        <v>3755</v>
      </c>
      <c r="B178" s="465"/>
      <c r="C178" s="465"/>
      <c r="D178" s="465"/>
      <c r="E178" s="465"/>
    </row>
    <row r="179" spans="1:5">
      <c r="A179" t="s">
        <v>3756</v>
      </c>
      <c r="B179">
        <v>197000</v>
      </c>
    </row>
    <row r="180" spans="1:5" ht="15" thickBot="1">
      <c r="A180" t="s">
        <v>3757</v>
      </c>
      <c r="B180">
        <v>175000</v>
      </c>
    </row>
    <row r="181" spans="1:5" ht="15" thickBot="1">
      <c r="A181" t="s">
        <v>3758</v>
      </c>
      <c r="B181" s="10">
        <f>B179/B180</f>
        <v>1.1257142857142857</v>
      </c>
    </row>
    <row r="183" spans="1:5">
      <c r="A183" s="465" t="s">
        <v>3759</v>
      </c>
      <c r="B183" s="465"/>
      <c r="C183" s="465"/>
      <c r="D183" s="465"/>
      <c r="E183" s="465"/>
    </row>
    <row r="184" spans="1:5">
      <c r="A184" t="s">
        <v>3760</v>
      </c>
      <c r="B184" s="150">
        <v>1.2E-2</v>
      </c>
    </row>
    <row r="185" spans="1:5">
      <c r="A185" t="s">
        <v>3761</v>
      </c>
      <c r="B185" s="150">
        <v>2.4E-2</v>
      </c>
    </row>
    <row r="186" spans="1:5">
      <c r="A186" t="s">
        <v>3762</v>
      </c>
      <c r="B186">
        <f>2050-2018+1</f>
        <v>33</v>
      </c>
    </row>
    <row r="187" spans="1:5">
      <c r="A187" t="s">
        <v>3763</v>
      </c>
      <c r="B187" s="9">
        <f>(1-B184)^B186</f>
        <v>0.67139665221009714</v>
      </c>
    </row>
    <row r="188" spans="1:5" ht="15" thickBot="1">
      <c r="A188" t="s">
        <v>3764</v>
      </c>
      <c r="B188" s="9">
        <f>(1-B185)^B186</f>
        <v>0.44858421050781644</v>
      </c>
    </row>
    <row r="189" spans="1:5" ht="15" thickBot="1">
      <c r="A189" t="s">
        <v>3765</v>
      </c>
      <c r="B189" s="10">
        <f>(B187-B188)/B187</f>
        <v>0.33186409400289502</v>
      </c>
    </row>
    <row r="191" spans="1:5">
      <c r="A191" s="465" t="s">
        <v>3766</v>
      </c>
      <c r="B191" s="465"/>
      <c r="C191" s="465"/>
      <c r="D191" s="465"/>
      <c r="E191" s="465"/>
    </row>
    <row r="192" spans="1:5">
      <c r="A192" s="14" t="s">
        <v>3767</v>
      </c>
      <c r="B192" s="14" t="s">
        <v>3768</v>
      </c>
      <c r="C192" s="14"/>
    </row>
    <row r="193" spans="1:9">
      <c r="A193" t="s">
        <v>3769</v>
      </c>
      <c r="B193" s="15">
        <v>15277777.777777778</v>
      </c>
      <c r="C193" t="s">
        <v>3770</v>
      </c>
    </row>
    <row r="194" spans="1:9">
      <c r="A194" t="s">
        <v>3771</v>
      </c>
      <c r="B194" s="15">
        <f>3.4*10^6</f>
        <v>3400000</v>
      </c>
      <c r="C194" s="39"/>
    </row>
    <row r="195" spans="1:9">
      <c r="A195" t="s">
        <v>3772</v>
      </c>
      <c r="B195">
        <v>2</v>
      </c>
    </row>
    <row r="196" spans="1:9" ht="15" thickBot="1">
      <c r="A196" t="s">
        <v>3773</v>
      </c>
      <c r="B196" s="15">
        <f>B195*B194</f>
        <v>6800000</v>
      </c>
    </row>
    <row r="197" spans="1:9" ht="15" thickBot="1">
      <c r="A197" t="s">
        <v>3774</v>
      </c>
      <c r="B197" s="10">
        <f>B196/B193</f>
        <v>0.44509090909090909</v>
      </c>
    </row>
    <row r="199" spans="1:9">
      <c r="A199" s="189" t="s">
        <v>121</v>
      </c>
    </row>
    <row r="201" spans="1:9">
      <c r="A201" s="190" t="s">
        <v>3775</v>
      </c>
      <c r="B201" s="467" t="s">
        <v>3776</v>
      </c>
      <c r="C201" s="467"/>
      <c r="D201" s="467"/>
      <c r="E201" s="467"/>
      <c r="F201" s="467"/>
      <c r="G201" s="467"/>
      <c r="H201" s="467"/>
      <c r="I201" s="467"/>
    </row>
    <row r="202" spans="1:9">
      <c r="A202" s="40" t="s">
        <v>3777</v>
      </c>
      <c r="B202" s="40" t="s">
        <v>3778</v>
      </c>
      <c r="C202" s="40" t="s">
        <v>3779</v>
      </c>
      <c r="D202" s="40" t="s">
        <v>3780</v>
      </c>
      <c r="E202" s="40" t="s">
        <v>706</v>
      </c>
      <c r="F202" s="40" t="s">
        <v>708</v>
      </c>
      <c r="G202" s="40" t="s">
        <v>3781</v>
      </c>
      <c r="H202" s="40" t="s">
        <v>3782</v>
      </c>
      <c r="I202" s="40" t="s">
        <v>3783</v>
      </c>
    </row>
    <row r="203" spans="1:9">
      <c r="A203" s="40" t="s">
        <v>3784</v>
      </c>
      <c r="B203">
        <v>0</v>
      </c>
      <c r="C203">
        <v>6</v>
      </c>
      <c r="D203">
        <v>9</v>
      </c>
      <c r="E203">
        <v>25</v>
      </c>
      <c r="F203">
        <v>21</v>
      </c>
      <c r="G203">
        <v>215</v>
      </c>
      <c r="H203">
        <v>81</v>
      </c>
      <c r="I203">
        <v>134</v>
      </c>
    </row>
    <row r="204" spans="1:9">
      <c r="A204" s="40" t="s">
        <v>3785</v>
      </c>
      <c r="B204">
        <v>4</v>
      </c>
      <c r="C204">
        <v>3</v>
      </c>
      <c r="D204">
        <v>15</v>
      </c>
      <c r="E204">
        <v>40</v>
      </c>
      <c r="F204">
        <v>43</v>
      </c>
      <c r="G204">
        <v>163</v>
      </c>
      <c r="H204">
        <v>56</v>
      </c>
      <c r="I204">
        <v>94</v>
      </c>
    </row>
    <row r="205" spans="1:9" ht="15" thickBot="1">
      <c r="A205" s="40" t="s">
        <v>3786</v>
      </c>
      <c r="B205">
        <f>B204-B203</f>
        <v>4</v>
      </c>
      <c r="C205">
        <f t="shared" ref="C205:I205" si="1">C204-C203</f>
        <v>-3</v>
      </c>
      <c r="D205">
        <f t="shared" si="1"/>
        <v>6</v>
      </c>
      <c r="E205">
        <f t="shared" si="1"/>
        <v>15</v>
      </c>
      <c r="F205">
        <f t="shared" si="1"/>
        <v>22</v>
      </c>
      <c r="G205">
        <f t="shared" si="1"/>
        <v>-52</v>
      </c>
      <c r="H205">
        <f t="shared" si="1"/>
        <v>-25</v>
      </c>
      <c r="I205">
        <f t="shared" si="1"/>
        <v>-40</v>
      </c>
    </row>
    <row r="206" spans="1:9" ht="15" thickBot="1">
      <c r="A206" t="s">
        <v>3787</v>
      </c>
      <c r="B206" s="10">
        <v>-0.33</v>
      </c>
    </row>
    <row r="207" spans="1:9" ht="15" thickBot="1">
      <c r="A207" t="s">
        <v>3788</v>
      </c>
      <c r="B207" s="10">
        <f>I205/I203</f>
        <v>-0.29850746268656714</v>
      </c>
    </row>
    <row r="209" spans="1:9">
      <c r="A209" s="190" t="s">
        <v>3789</v>
      </c>
      <c r="B209" s="467" t="s">
        <v>3776</v>
      </c>
      <c r="C209" s="467"/>
      <c r="D209" s="467"/>
      <c r="E209" s="467"/>
      <c r="F209" s="467"/>
      <c r="G209" s="467"/>
      <c r="H209" s="467"/>
      <c r="I209" s="467"/>
    </row>
    <row r="210" spans="1:9">
      <c r="A210" s="40" t="s">
        <v>3777</v>
      </c>
      <c r="B210" s="40" t="s">
        <v>3778</v>
      </c>
      <c r="C210" s="40" t="s">
        <v>3779</v>
      </c>
      <c r="D210" s="40" t="s">
        <v>3780</v>
      </c>
      <c r="E210" s="40" t="s">
        <v>706</v>
      </c>
      <c r="F210" s="40" t="s">
        <v>708</v>
      </c>
      <c r="G210" s="40" t="s">
        <v>3781</v>
      </c>
      <c r="H210" s="40" t="s">
        <v>3782</v>
      </c>
      <c r="I210" s="40" t="s">
        <v>3783</v>
      </c>
    </row>
    <row r="211" spans="1:9">
      <c r="A211" s="40" t="s">
        <v>3784</v>
      </c>
      <c r="B211">
        <v>0</v>
      </c>
      <c r="C211">
        <v>17</v>
      </c>
      <c r="D211">
        <v>18</v>
      </c>
      <c r="E211">
        <v>22</v>
      </c>
      <c r="F211">
        <v>12</v>
      </c>
      <c r="G211">
        <v>73</v>
      </c>
      <c r="H211">
        <v>21</v>
      </c>
      <c r="I211">
        <v>21</v>
      </c>
    </row>
    <row r="212" spans="1:9">
      <c r="A212" s="40" t="s">
        <v>3785</v>
      </c>
      <c r="B212">
        <v>0</v>
      </c>
      <c r="C212">
        <v>15</v>
      </c>
      <c r="D212">
        <v>22</v>
      </c>
      <c r="E212">
        <v>39</v>
      </c>
      <c r="F212">
        <v>23</v>
      </c>
      <c r="G212">
        <v>51</v>
      </c>
      <c r="H212">
        <v>17</v>
      </c>
      <c r="I212">
        <v>19</v>
      </c>
    </row>
    <row r="213" spans="1:9" ht="15" thickBot="1">
      <c r="A213" s="40" t="s">
        <v>3786</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 thickBot="1">
      <c r="A214" t="s">
        <v>3787</v>
      </c>
      <c r="B214" s="10">
        <f>SUM(G213:H213)/SUM(G211:H211)</f>
        <v>-0.27659574468085107</v>
      </c>
    </row>
    <row r="215" spans="1:9" ht="15" thickBot="1">
      <c r="A215" t="s">
        <v>3788</v>
      </c>
      <c r="B215" s="10">
        <f>I213/I211</f>
        <v>-9.5238095238095233E-2</v>
      </c>
    </row>
    <row r="217" spans="1:9">
      <c r="A217" s="190" t="s">
        <v>3790</v>
      </c>
      <c r="B217" s="467" t="s">
        <v>3776</v>
      </c>
      <c r="C217" s="467"/>
      <c r="D217" s="467"/>
      <c r="E217" s="467"/>
    </row>
    <row r="218" spans="1:9">
      <c r="A218" s="40" t="s">
        <v>3777</v>
      </c>
      <c r="B218" s="40" t="s">
        <v>3791</v>
      </c>
      <c r="C218" s="40" t="s">
        <v>3792</v>
      </c>
      <c r="D218" s="40" t="s">
        <v>3793</v>
      </c>
      <c r="E218" s="40" t="s">
        <v>708</v>
      </c>
    </row>
    <row r="219" spans="1:9">
      <c r="A219" s="40" t="s">
        <v>3784</v>
      </c>
      <c r="B219">
        <v>112</v>
      </c>
      <c r="C219">
        <v>16</v>
      </c>
      <c r="D219">
        <v>9</v>
      </c>
      <c r="E219">
        <v>134</v>
      </c>
    </row>
    <row r="220" spans="1:9">
      <c r="A220" s="40" t="s">
        <v>3785</v>
      </c>
      <c r="B220">
        <v>87</v>
      </c>
      <c r="C220">
        <v>17</v>
      </c>
      <c r="D220">
        <v>9</v>
      </c>
      <c r="E220">
        <v>151</v>
      </c>
    </row>
    <row r="221" spans="1:9" ht="15" thickBot="1">
      <c r="A221" s="40" t="s">
        <v>3786</v>
      </c>
      <c r="B221">
        <f>B220-B219</f>
        <v>-25</v>
      </c>
      <c r="C221">
        <f t="shared" ref="C221:E221" si="9">C220-C219</f>
        <v>1</v>
      </c>
      <c r="D221">
        <f t="shared" si="9"/>
        <v>0</v>
      </c>
      <c r="E221">
        <f t="shared" si="9"/>
        <v>17</v>
      </c>
    </row>
    <row r="222" spans="1:9" ht="15" thickBot="1">
      <c r="A222" t="s">
        <v>3794</v>
      </c>
      <c r="B222" s="10">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honeticPr fontId="119"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88c5d3b-a76a-458b-b159-91c2a115468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27350D42B0D95040ACC873ED5DCB146E" ma:contentTypeVersion="10" ma:contentTypeDescription="새 문서를 만듭니다." ma:contentTypeScope="" ma:versionID="c2e4f52adf7af47ba555973ff8cbcabe">
  <xsd:schema xmlns:xsd="http://www.w3.org/2001/XMLSchema" xmlns:xs="http://www.w3.org/2001/XMLSchema" xmlns:p="http://schemas.microsoft.com/office/2006/metadata/properties" xmlns:ns2="688c5d3b-a76a-458b-b159-91c2a1154680" targetNamespace="http://schemas.microsoft.com/office/2006/metadata/properties" ma:root="true" ma:fieldsID="502e33886199ad3dabc1cc93359c84e5" ns2:_="">
    <xsd:import namespace="688c5d3b-a76a-458b-b159-91c2a11546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8c5d3b-a76a-458b-b159-91c2a11546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eca5b831-c3dc-41cf-bd85-218b82cecb2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F54CBA-AFBC-49FC-A7EC-B1278124719D}">
  <ds:schemaRefs>
    <ds:schemaRef ds:uri="http://purl.org/dc/elements/1.1/"/>
    <ds:schemaRef ds:uri="http://purl.org/dc/dcmitype/"/>
    <ds:schemaRef ds:uri="http://schemas.openxmlformats.org/package/2006/metadata/core-properties"/>
    <ds:schemaRef ds:uri="http://schemas.microsoft.com/office/2006/documentManagement/types"/>
    <ds:schemaRef ds:uri="688c5d3b-a76a-458b-b159-91c2a1154680"/>
    <ds:schemaRef ds:uri="http://purl.org/dc/terms/"/>
    <ds:schemaRef ds:uri="http://schemas.microsoft.com/office/2006/metadata/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46913F2B-46EB-4DFE-A222-58824D4A40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8c5d3b-a76a-458b-b159-91c2a11546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BA45BE-9218-4CF0-8289-88956F616980}">
  <ds:schemaRefs>
    <ds:schemaRef ds:uri="http://schemas.microsoft.com/sharepoint/v3/contenttype/forms"/>
  </ds:schemaRefs>
</ds:datastoreItem>
</file>

<file path=docMetadata/LabelInfo.xml><?xml version="1.0" encoding="utf-8"?>
<clbl:labelList xmlns:clbl="http://schemas.microsoft.com/office/2020/mipLabelMetadata">
  <clbl:label id="{c7ef1c8b-ba63-4702-8e74-5094387a97de}" enabled="0" method="" siteId="{c7ef1c8b-ba63-4702-8e74-5094387a97d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Policy Characteristics</vt:lpstr>
      <vt:lpstr>PolicyLevers</vt:lpstr>
      <vt:lpstr>UnitControlCenter</vt:lpstr>
      <vt:lpstr>OutputGraphs</vt:lpstr>
      <vt:lpstr>Output Graph Color Key</vt:lpstr>
      <vt:lpstr>ReferenceScenarios</vt:lpstr>
      <vt:lpstr>ReferenceCurves</vt:lpstr>
      <vt:lpstr>Targets</vt:lpstr>
      <vt:lpstr>EPA GHG Inventory</vt:lpstr>
      <vt:lpstr>Old Target Calculations</vt:lpstr>
      <vt:lpstr>MaxBoundCalculations</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Mary Francis Swint</cp:lastModifiedBy>
  <cp:revision/>
  <dcterms:created xsi:type="dcterms:W3CDTF">2014-07-10T20:44:47Z</dcterms:created>
  <dcterms:modified xsi:type="dcterms:W3CDTF">2026-10-28T15:25:23Z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0x01010027350D42B0D95040ACC873ED5DCB146E</vt:lpwstr>
  </property>
</Properties>
</file>