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TN\bldgs\SYDEC\"/>
    </mc:Choice>
  </mc:AlternateContent>
  <xr:revisionPtr revIDLastSave="0" documentId="8_{5894FE3A-3EE1-4E97-92EC-81169D0C8A71}"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<sst xmlns="http://schemas.openxmlformats.org/spreadsheetml/2006/main" count="194484" uniqueCount="2015">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</sst>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213</v>
      </c>
      <c r="C1" s="30">
        <v>46241</v>
      </c>
    </row>
    <row r="2" spans="1:3" x14ac:dyDescent="0.45">
      <c r="A2" s="3" t="s">
        <v>2</v>
      </c>
      <c r="B2" s="4" t="str">
        <f>IFERROR(INDEX(Geography!B:B, MATCH($B$1, Geography!C:C, 0)), "")</f>
        <v>TN</v>
      </c>
    </row>
    <row r="3" spans="1:3" x14ac:dyDescent="0.45">
      <c r="A3" s="3" t="s">
        <v>3</v>
      </c>
      <c r="B3" s="4" t="str">
        <f>IFERROR(INDEX(Geography!E:E, MATCH($B$1, Geography!C:C, 0)), "")</f>
        <v>East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Tennessee</v>
      </c>
    </row>
    <row r="311" spans="1:31" x14ac:dyDescent="0.45">
      <c r="A311" t="s">
        <v>1971</v>
      </c>
      <c r="B311" t="str">
        <f>About!$B$2</f>
        <v>TN</v>
      </c>
    </row>
    <row r="312" spans="1:31" x14ac:dyDescent="0.45">
      <c r="A312" t="s">
        <v>1972</v>
      </c>
      <c r="B312">
        <f>MATCH($B$311, $A$38:$A$85, 0)</f>
        <v>40</v>
      </c>
    </row>
    <row r="313" spans="1:31" x14ac:dyDescent="0.45">
      <c r="A313" t="s">
        <v>1973</v>
      </c>
      <c r="B313" s="24">
        <f>INDEX(Census_2020_Urban_Rural!$F$2:$F$57, MATCH($B$311, Census_2020_Urban_Rural!$B$2:$B$57, 0))</f>
        <v>66.233366710848458</v>
      </c>
    </row>
    <row r="314" spans="1:31" x14ac:dyDescent="0.45">
      <c r="A314" t="s">
        <v>1974</v>
      </c>
      <c r="B314" s="18">
        <f>$B$313 * $B$13</f>
        <v>0.66233366710848462</v>
      </c>
    </row>
    <row r="315" spans="1:31" x14ac:dyDescent="0.45">
      <c r="A315" t="s">
        <v>1975</v>
      </c>
      <c r="B315" s="22">
        <f>INDEX($K$38:$K$85, $B$312)</f>
        <v>19.754783427495287</v>
      </c>
    </row>
    <row r="316" spans="1:31" x14ac:dyDescent="0.45">
      <c r="A316" t="s">
        <v>1976</v>
      </c>
      <c r="B316" s="22">
        <f>INDEX($Q$38:$Q$85, $B$312)</f>
        <v>40.664999999999992</v>
      </c>
    </row>
    <row r="317" spans="1:31" x14ac:dyDescent="0.45">
      <c r="A317" t="s">
        <v>1977</v>
      </c>
      <c r="B317" s="22">
        <f>$B$315 * $B$314</f>
        <v>13.084258150466873</v>
      </c>
    </row>
    <row r="318" spans="1:31" x14ac:dyDescent="0.45">
      <c r="A318" t="s">
        <v>1978</v>
      </c>
      <c r="B318" s="22">
        <f>$B$315 * (1 - $B$314)</f>
        <v>6.6705252770284149</v>
      </c>
    </row>
    <row r="319" spans="1:31" x14ac:dyDescent="0.45">
      <c r="A319" t="s">
        <v>1979</v>
      </c>
      <c r="B319" s="22">
        <f>$B$316</f>
        <v>40.664999999999992</v>
      </c>
    </row>
    <row r="320" spans="1:31" x14ac:dyDescent="0.45">
      <c r="A320" t="s">
        <v>1980</v>
      </c>
      <c r="B320" s="24">
        <f>INDEX($S$38:$S$85, $B$312)</f>
        <v>20325.2</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19.754783427495287</v>
      </c>
      <c r="C322" s="28">
        <f t="shared" si="214"/>
        <v>19.754783427495287</v>
      </c>
      <c r="D322" s="28">
        <f t="shared" si="214"/>
        <v>19.754783427495287</v>
      </c>
      <c r="E322" s="28">
        <f t="shared" si="214"/>
        <v>19.754783427495287</v>
      </c>
      <c r="F322" s="28">
        <f t="shared" si="214"/>
        <v>19.754783427495287</v>
      </c>
      <c r="G322" s="28">
        <f t="shared" si="214"/>
        <v>21.602341563278948</v>
      </c>
      <c r="H322" s="28">
        <f t="shared" si="214"/>
        <v>23.699237801231035</v>
      </c>
      <c r="I322" s="28">
        <f t="shared" si="214"/>
        <v>25.979953177210927</v>
      </c>
      <c r="J322" s="28">
        <f t="shared" si="214"/>
        <v>28.277551353155552</v>
      </c>
      <c r="K322" s="28">
        <f t="shared" si="214"/>
        <v>30.808883168354168</v>
      </c>
      <c r="L322" s="28">
        <f t="shared" si="214"/>
        <v>33.662681262248078</v>
      </c>
      <c r="M322" s="28">
        <f t="shared" si="214"/>
        <v>36.703363730626805</v>
      </c>
      <c r="N322" s="28">
        <f t="shared" si="214"/>
        <v>40.062626591188618</v>
      </c>
      <c r="O322" s="28">
        <f t="shared" si="214"/>
        <v>43.835167775812948</v>
      </c>
      <c r="P322" s="28">
        <f t="shared" si="214"/>
        <v>48.093866262708325</v>
      </c>
      <c r="Q322" s="28">
        <f t="shared" si="214"/>
        <v>52.856824152300625</v>
      </c>
      <c r="R322" s="28">
        <f t="shared" si="214"/>
        <v>58.279593538175213</v>
      </c>
      <c r="S322" s="28">
        <f t="shared" si="214"/>
        <v>64.363296767766997</v>
      </c>
      <c r="T322" s="28">
        <f t="shared" si="214"/>
        <v>71.195797797507126</v>
      </c>
      <c r="U322" s="28">
        <f t="shared" si="214"/>
        <v>78.80047911879474</v>
      </c>
      <c r="V322" s="28">
        <f t="shared" si="214"/>
        <v>87.301251903934343</v>
      </c>
      <c r="W322" s="28">
        <f t="shared" si="214"/>
        <v>96.761270051463853</v>
      </c>
      <c r="X322" s="28">
        <f t="shared" si="214"/>
        <v>107.246065359024</v>
      </c>
      <c r="Y322" s="28">
        <f t="shared" si="214"/>
        <v>119.02323952702037</v>
      </c>
      <c r="Z322" s="28">
        <f t="shared" si="214"/>
        <v>132.1329046004816</v>
      </c>
      <c r="AA322" s="28">
        <f t="shared" si="214"/>
        <v>146.86574505344814</v>
      </c>
      <c r="AB322" s="28">
        <f t="shared" si="214"/>
        <v>163.44001345456252</v>
      </c>
      <c r="AC322" s="28">
        <f t="shared" si="214"/>
        <v>182.26144131142496</v>
      </c>
      <c r="AD322" s="28">
        <f t="shared" si="214"/>
        <v>203.3403471898927</v>
      </c>
      <c r="AE322" s="28">
        <f t="shared" si="214"/>
        <v>227.29422355563946</v>
      </c>
    </row>
    <row r="323" spans="1:31" x14ac:dyDescent="0.45">
      <c r="A323" t="s">
        <v>1982</v>
      </c>
      <c r="B323" s="28">
        <f t="shared" ref="B323:AE323" si="215">INDEX(B$258:B$305, $B$312)</f>
        <v>40.664999999999992</v>
      </c>
      <c r="C323" s="28">
        <f t="shared" si="215"/>
        <v>40.664999999999992</v>
      </c>
      <c r="D323" s="28">
        <f t="shared" si="215"/>
        <v>40.664999999999992</v>
      </c>
      <c r="E323" s="28">
        <f t="shared" si="215"/>
        <v>40.664999999999992</v>
      </c>
      <c r="F323" s="28">
        <f t="shared" si="215"/>
        <v>40.664999999999992</v>
      </c>
      <c r="G323" s="28">
        <f t="shared" si="215"/>
        <v>48.439659191421534</v>
      </c>
      <c r="H323" s="28">
        <f t="shared" si="215"/>
        <v>55.757515773086006</v>
      </c>
      <c r="I323" s="28">
        <f t="shared" si="215"/>
        <v>59.628491640621434</v>
      </c>
      <c r="J323" s="28">
        <f t="shared" si="215"/>
        <v>62.089453412959045</v>
      </c>
      <c r="K323" s="28">
        <f t="shared" si="215"/>
        <v>64.973070841855531</v>
      </c>
      <c r="L323" s="28">
        <f t="shared" si="215"/>
        <v>67.273935559253275</v>
      </c>
      <c r="M323" s="28">
        <f t="shared" si="215"/>
        <v>69.137802022949742</v>
      </c>
      <c r="N323" s="28">
        <f t="shared" si="215"/>
        <v>71.274683256290132</v>
      </c>
      <c r="O323" s="28">
        <f t="shared" si="215"/>
        <v>74.593795748310853</v>
      </c>
      <c r="P323" s="28">
        <f t="shared" si="215"/>
        <v>77.36620716309514</v>
      </c>
      <c r="Q323" s="28">
        <f t="shared" si="215"/>
        <v>79.769699745946127</v>
      </c>
      <c r="R323" s="28">
        <f t="shared" si="215"/>
        <v>84.070605981746425</v>
      </c>
      <c r="S323" s="28">
        <f t="shared" si="215"/>
        <v>88.424179461242531</v>
      </c>
      <c r="T323" s="28">
        <f t="shared" si="215"/>
        <v>93.901648433743134</v>
      </c>
      <c r="U323" s="28">
        <f t="shared" si="215"/>
        <v>98.83680162901878</v>
      </c>
      <c r="V323" s="28">
        <f t="shared" si="215"/>
        <v>101.60731503912872</v>
      </c>
      <c r="W323" s="28">
        <f t="shared" si="215"/>
        <v>105.84159743445619</v>
      </c>
      <c r="X323" s="28">
        <f t="shared" si="215"/>
        <v>108.19755363194092</v>
      </c>
      <c r="Y323" s="28">
        <f t="shared" si="215"/>
        <v>110.89387475267897</v>
      </c>
      <c r="Z323" s="28">
        <f t="shared" si="215"/>
        <v>113.13619139076086</v>
      </c>
      <c r="AA323" s="28">
        <f t="shared" si="215"/>
        <v>116.67264701451187</v>
      </c>
      <c r="AB323" s="28">
        <f t="shared" si="215"/>
        <v>121.15211208178907</v>
      </c>
      <c r="AC323" s="28">
        <f t="shared" si="215"/>
        <v>125.84326623712145</v>
      </c>
      <c r="AD323" s="28">
        <f t="shared" si="215"/>
        <v>129.49528253576531</v>
      </c>
      <c r="AE323" s="28">
        <f t="shared" si="215"/>
        <v>134.30875757692908</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2.9726538202573785E-3</v>
      </c>
      <c r="C330" s="28">
        <f t="shared" si="218"/>
        <v>2.9726538202573785E-3</v>
      </c>
      <c r="D330" s="28">
        <f t="shared" si="218"/>
        <v>2.9726538202573785E-3</v>
      </c>
      <c r="E330" s="28">
        <f t="shared" si="218"/>
        <v>2.9726538202573785E-3</v>
      </c>
      <c r="F330" s="28">
        <f t="shared" si="218"/>
        <v>2.9726538202573785E-3</v>
      </c>
      <c r="G330" s="28">
        <f t="shared" si="218"/>
        <v>3.4460669885019819E-3</v>
      </c>
      <c r="H330" s="28">
        <f t="shared" si="218"/>
        <v>3.9092729013400626E-3</v>
      </c>
      <c r="I330" s="28">
        <f t="shared" si="218"/>
        <v>4.2119361589471379E-3</v>
      </c>
      <c r="J330" s="28">
        <f t="shared" si="218"/>
        <v>4.4460573458620133E-3</v>
      </c>
      <c r="K330" s="28">
        <f t="shared" si="218"/>
        <v>4.7124728912979795E-3</v>
      </c>
      <c r="L330" s="28">
        <f t="shared" si="218"/>
        <v>4.9660823421910413E-3</v>
      </c>
      <c r="M330" s="28">
        <f t="shared" si="218"/>
        <v>5.2073861882577562E-3</v>
      </c>
      <c r="N330" s="28">
        <f t="shared" si="218"/>
        <v>5.4777965209433978E-3</v>
      </c>
      <c r="O330" s="28">
        <f t="shared" si="218"/>
        <v>5.826705937659841E-3</v>
      </c>
      <c r="P330" s="28">
        <f t="shared" si="218"/>
        <v>6.172636600171387E-3</v>
      </c>
      <c r="Q330" s="28">
        <f t="shared" si="218"/>
        <v>6.5252260198299028E-3</v>
      </c>
      <c r="R330" s="28">
        <f t="shared" si="218"/>
        <v>7.0036309369610941E-3</v>
      </c>
      <c r="S330" s="28">
        <f t="shared" si="218"/>
        <v>7.5171450332104746E-3</v>
      </c>
      <c r="T330" s="28">
        <f t="shared" si="218"/>
        <v>8.122795654224817E-3</v>
      </c>
      <c r="U330" s="28">
        <f t="shared" si="218"/>
        <v>8.7397556111533225E-3</v>
      </c>
      <c r="V330" s="28">
        <f t="shared" si="218"/>
        <v>9.2943029806871798E-3</v>
      </c>
      <c r="W330" s="28">
        <f t="shared" si="218"/>
        <v>9.9680626751972937E-3</v>
      </c>
      <c r="X330" s="28">
        <f t="shared" si="218"/>
        <v>1.0599827750327914E-2</v>
      </c>
      <c r="Y330" s="28">
        <f t="shared" si="218"/>
        <v>1.1311923832469019E-2</v>
      </c>
      <c r="Z330" s="28">
        <f t="shared" si="218"/>
        <v>1.2067241453527762E-2</v>
      </c>
      <c r="AA330" s="28">
        <f t="shared" si="218"/>
        <v>1.2966090964318186E-2</v>
      </c>
      <c r="AB330" s="28">
        <f t="shared" si="218"/>
        <v>1.4001934816698069E-2</v>
      </c>
      <c r="AC330" s="28">
        <f t="shared" si="218"/>
        <v>1.5158754036789129E-2</v>
      </c>
      <c r="AD330" s="28">
        <f t="shared" si="218"/>
        <v>1.6375515602584871E-2</v>
      </c>
      <c r="AE330" s="28">
        <f t="shared" si="218"/>
        <v>1.7790869518261494E-2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40.664999999999992</v>
      </c>
      <c r="C8" s="23">
        <f>Calcs!C$323</f>
        <v>40.664999999999992</v>
      </c>
      <c r="D8" s="23">
        <f>Calcs!D$323</f>
        <v>40.664999999999992</v>
      </c>
      <c r="E8" s="23">
        <f>Calcs!E$323</f>
        <v>40.664999999999992</v>
      </c>
      <c r="F8" s="23">
        <f>Calcs!F$323</f>
        <v>40.664999999999992</v>
      </c>
      <c r="G8" s="23">
        <f>Calcs!G$323</f>
        <v>48.439659191421534</v>
      </c>
      <c r="H8" s="23">
        <f>Calcs!H$323</f>
        <v>55.757515773086006</v>
      </c>
      <c r="I8" s="23">
        <f>Calcs!I$323</f>
        <v>59.628491640621434</v>
      </c>
      <c r="J8" s="23">
        <f>Calcs!J$323</f>
        <v>62.089453412959045</v>
      </c>
      <c r="K8" s="23">
        <f>Calcs!K$323</f>
        <v>64.973070841855531</v>
      </c>
      <c r="L8" s="23">
        <f>Calcs!L$323</f>
        <v>67.273935559253275</v>
      </c>
      <c r="M8" s="23">
        <f>Calcs!M$323</f>
        <v>69.137802022949742</v>
      </c>
      <c r="N8" s="23">
        <f>Calcs!N$323</f>
        <v>71.274683256290132</v>
      </c>
      <c r="O8" s="23">
        <f>Calcs!O$323</f>
        <v>74.593795748310853</v>
      </c>
      <c r="P8" s="23">
        <f>Calcs!P$323</f>
        <v>77.36620716309514</v>
      </c>
      <c r="Q8" s="23">
        <f>Calcs!Q$323</f>
        <v>79.769699745946127</v>
      </c>
      <c r="R8" s="23">
        <f>Calcs!R$323</f>
        <v>84.070605981746425</v>
      </c>
      <c r="S8" s="23">
        <f>Calcs!S$323</f>
        <v>88.424179461242531</v>
      </c>
      <c r="T8" s="23">
        <f>Calcs!T$323</f>
        <v>93.901648433743134</v>
      </c>
      <c r="U8" s="23">
        <f>Calcs!U$323</f>
        <v>98.83680162901878</v>
      </c>
      <c r="V8" s="23">
        <f>Calcs!V$323</f>
        <v>101.60731503912872</v>
      </c>
      <c r="W8" s="23">
        <f>Calcs!W$323</f>
        <v>105.84159743445619</v>
      </c>
      <c r="X8" s="23">
        <f>Calcs!X$323</f>
        <v>108.19755363194092</v>
      </c>
      <c r="Y8" s="23">
        <f>Calcs!Y$323</f>
        <v>110.89387475267897</v>
      </c>
      <c r="Z8" s="23">
        <f>Calcs!Z$323</f>
        <v>113.13619139076086</v>
      </c>
      <c r="AA8" s="23">
        <f>Calcs!AA$323</f>
        <v>116.67264701451187</v>
      </c>
      <c r="AB8" s="23">
        <f>Calcs!AB$323</f>
        <v>121.15211208178907</v>
      </c>
      <c r="AC8" s="23">
        <f>Calcs!AC$323</f>
        <v>125.84326623712145</v>
      </c>
      <c r="AD8" s="23">
        <f>Calcs!AD$323</f>
        <v>129.49528253576531</v>
      </c>
      <c r="AE8" s="23">
        <f>Calcs!AE$323</f>
        <v>134.30875757692908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13.084258150466873</v>
      </c>
      <c r="C8" s="23">
        <f>Calcs!C$322 * Calcs!$B$314</f>
        <v>13.084258150466873</v>
      </c>
      <c r="D8" s="23">
        <f>Calcs!D$322 * Calcs!$B$314</f>
        <v>13.084258150466873</v>
      </c>
      <c r="E8" s="23">
        <f>Calcs!E$322 * Calcs!$B$314</f>
        <v>13.084258150466873</v>
      </c>
      <c r="F8" s="23">
        <f>Calcs!F$322 * Calcs!$B$314</f>
        <v>13.084258150466873</v>
      </c>
      <c r="G8" s="23">
        <f>Calcs!G$322 * Calcs!$B$314</f>
        <v>14.30795810573658</v>
      </c>
      <c r="H8" s="23">
        <f>Calcs!H$322 * Calcs!$B$314</f>
        <v>15.696803080565372</v>
      </c>
      <c r="I8" s="23">
        <f>Calcs!I$322 * Calcs!$B$314</f>
        <v>17.207397659168841</v>
      </c>
      <c r="J8" s="23">
        <f>Calcs!J$322 * Calcs!$B$314</f>
        <v>18.729174284584008</v>
      </c>
      <c r="K8" s="23">
        <f>Calcs!K$322 * Calcs!$B$314</f>
        <v>20.405760568412884</v>
      </c>
      <c r="L8" s="23">
        <f>Calcs!L$322 * Calcs!$B$314</f>
        <v>22.295927125128841</v>
      </c>
      <c r="M8" s="23">
        <f>Calcs!M$322 * Calcs!$B$314</f>
        <v>24.309873494922602</v>
      </c>
      <c r="N8" s="23">
        <f>Calcs!N$322 * Calcs!$B$314</f>
        <v>26.534826384139848</v>
      </c>
      <c r="O8" s="23">
        <f>Calcs!O$322 * Calcs!$B$314</f>
        <v>29.033507421269867</v>
      </c>
      <c r="P8" s="23">
        <f>Calcs!P$322 * Calcs!$B$314</f>
        <v>31.854186807204634</v>
      </c>
      <c r="Q8" s="23">
        <f>Calcs!Q$322 * Calcs!$B$314</f>
        <v>35.008854172501593</v>
      </c>
      <c r="R8" s="23">
        <f>Calcs!R$322 * Calcs!$B$314</f>
        <v>38.600536905731531</v>
      </c>
      <c r="S8" s="23">
        <f>Calcs!S$322 * Calcs!$B$314</f>
        <v>42.629978375386791</v>
      </c>
      <c r="T8" s="23">
        <f>Calcs!T$322 * Calcs!$B$314</f>
        <v>47.15537383793707</v>
      </c>
      <c r="U8" s="23">
        <f>Calcs!U$322 * Calcs!$B$314</f>
        <v>52.192210304656889</v>
      </c>
      <c r="V8" s="23">
        <f>Calcs!V$322 * Calcs!$B$314</f>
        <v>57.822558316694412</v>
      </c>
      <c r="W8" s="23">
        <f>Calcs!W$322 * Calcs!$B$314</f>
        <v>64.088246827260448</v>
      </c>
      <c r="X8" s="23">
        <f>Calcs!X$322 * Calcs!$B$314</f>
        <v>71.03267975219859</v>
      </c>
      <c r="Y8" s="23">
        <f>Calcs!Y$322 * Calcs!$B$314</f>
        <v>78.833098707062931</v>
      </c>
      <c r="Z8" s="23">
        <f>Calcs!Z$322 * Calcs!$B$314</f>
        <v>87.516071249732533</v>
      </c>
      <c r="AA8" s="23">
        <f>Calcs!AA$322 * Calcs!$B$314</f>
        <v>97.274127493870097</v>
      </c>
      <c r="AB8" s="23">
        <f>Calcs!AB$322 * Calcs!$B$314</f>
        <v>108.25182346362045</v>
      </c>
      <c r="AC8" s="23">
        <f>Calcs!AC$322 * Calcs!$B$314</f>
        <v>120.71788879627395</v>
      </c>
      <c r="AD8" s="23">
        <f>Calcs!AD$322 * Calcs!$B$314</f>
        <v>134.67915782539407</v>
      </c>
      <c r="AE8" s="23">
        <f>Calcs!AE$322 * Calcs!$B$314</f>
        <v>150.54461660018239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6.6705252770284149</v>
      </c>
      <c r="C8" s="23">
        <f>Calcs!C$322 * (1 - Calcs!$B$314)</f>
        <v>6.6705252770284149</v>
      </c>
      <c r="D8" s="23">
        <f>Calcs!D$322 * (1 - Calcs!$B$314)</f>
        <v>6.6705252770284149</v>
      </c>
      <c r="E8" s="23">
        <f>Calcs!E$322 * (1 - Calcs!$B$314)</f>
        <v>6.6705252770284149</v>
      </c>
      <c r="F8" s="23">
        <f>Calcs!F$322 * (1 - Calcs!$B$314)</f>
        <v>6.6705252770284149</v>
      </c>
      <c r="G8" s="23">
        <f>Calcs!G$322 * (1 - Calcs!$B$314)</f>
        <v>7.2943834575423683</v>
      </c>
      <c r="H8" s="23">
        <f>Calcs!H$322 * (1 - Calcs!$B$314)</f>
        <v>8.0024347206656632</v>
      </c>
      <c r="I8" s="23">
        <f>Calcs!I$322 * (1 - Calcs!$B$314)</f>
        <v>8.772555518042088</v>
      </c>
      <c r="J8" s="23">
        <f>Calcs!J$322 * (1 - Calcs!$B$314)</f>
        <v>9.5483770685715434</v>
      </c>
      <c r="K8" s="23">
        <f>Calcs!K$322 * (1 - Calcs!$B$314)</f>
        <v>10.403122599941284</v>
      </c>
      <c r="L8" s="23">
        <f>Calcs!L$322 * (1 - Calcs!$B$314)</f>
        <v>11.366754137119237</v>
      </c>
      <c r="M8" s="23">
        <f>Calcs!M$322 * (1 - Calcs!$B$314)</f>
        <v>12.393490235704203</v>
      </c>
      <c r="N8" s="23">
        <f>Calcs!N$322 * (1 - Calcs!$B$314)</f>
        <v>13.527800207048772</v>
      </c>
      <c r="O8" s="23">
        <f>Calcs!O$322 * (1 - Calcs!$B$314)</f>
        <v>14.801660354543083</v>
      </c>
      <c r="P8" s="23">
        <f>Calcs!P$322 * (1 - Calcs!$B$314)</f>
        <v>16.239679455503691</v>
      </c>
      <c r="Q8" s="23">
        <f>Calcs!Q$322 * (1 - Calcs!$B$314)</f>
        <v>17.847969979799032</v>
      </c>
      <c r="R8" s="23">
        <f>Calcs!R$322 * (1 - Calcs!$B$314)</f>
        <v>19.679056632443679</v>
      </c>
      <c r="S8" s="23">
        <f>Calcs!S$322 * (1 - Calcs!$B$314)</f>
        <v>21.733318392380205</v>
      </c>
      <c r="T8" s="23">
        <f>Calcs!T$322 * (1 - Calcs!$B$314)</f>
        <v>24.04042395957006</v>
      </c>
      <c r="U8" s="23">
        <f>Calcs!U$322 * (1 - Calcs!$B$314)</f>
        <v>26.608268814137851</v>
      </c>
      <c r="V8" s="23">
        <f>Calcs!V$322 * (1 - Calcs!$B$314)</f>
        <v>29.478693587239935</v>
      </c>
      <c r="W8" s="23">
        <f>Calcs!W$322 * (1 - Calcs!$B$314)</f>
        <v>32.673023224203412</v>
      </c>
      <c r="X8" s="23">
        <f>Calcs!X$322 * (1 - Calcs!$B$314)</f>
        <v>36.213385606825412</v>
      </c>
      <c r="Y8" s="23">
        <f>Calcs!Y$322 * (1 - Calcs!$B$314)</f>
        <v>40.190140819957428</v>
      </c>
      <c r="Z8" s="23">
        <f>Calcs!Z$322 * (1 - Calcs!$B$314)</f>
        <v>44.616833350749062</v>
      </c>
      <c r="AA8" s="23">
        <f>Calcs!AA$322 * (1 - Calcs!$B$314)</f>
        <v>49.591617559578047</v>
      </c>
      <c r="AB8" s="23">
        <f>Calcs!AB$322 * (1 - Calcs!$B$314)</f>
        <v>55.188189990942057</v>
      </c>
      <c r="AC8" s="23">
        <f>Calcs!AC$322 * (1 - Calcs!$B$314)</f>
        <v>61.543552515151013</v>
      </c>
      <c r="AD8" s="23">
        <f>Calcs!AD$322 * (1 - Calcs!$B$314)</f>
        <v>68.661189364498625</v>
      </c>
      <c r="AE8" s="23">
        <f>Calcs!AE$322 * (1 - Calcs!$B$314)</f>
        <v>76.749606955457068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13.084258150466873</v>
      </c>
      <c r="C8" s="23">
        <f>'BDESC-rural-residential'!E8</f>
        <v>6.6705252770284149</v>
      </c>
      <c r="D8" s="23">
        <f>'BDESC-commercial'!E8</f>
        <v>40.664999999999992</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2026-08-07T21:05:07Z</dcterms:modified>
</cp:coreProperties>
</file>