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B989DC2E-C756-4BE6-91F5-4ACCBB010E37}"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Q1939" i="1"/>
  <c r="K109" i="19"/>
  <c r="J1939" i="1"/>
  <c r="D109" i="19"/>
  <c r="R1939" i="1"/>
  <c r="L109" i="19"/>
  <c r="M1939" i="1"/>
  <c r="G109" i="19"/>
  <c r="L1939" i="1"/>
  <c r="F109" i="19"/>
  <c r="N1939" i="1"/>
  <c r="H109" i="19"/>
  <c r="N1990" i="1"/>
  <c r="N1995" i="1"/>
  <c r="N1992" i="1"/>
  <c r="N1989" i="1"/>
  <c r="N1991" i="1"/>
  <c r="N1994" i="1"/>
  <c r="H112" i="19"/>
  <c r="N1993" i="1"/>
  <c r="L1993" i="1"/>
  <c r="L1992" i="1"/>
  <c r="L1989" i="1"/>
  <c r="L1990" i="1"/>
  <c r="L1995" i="1"/>
  <c r="L1991" i="1"/>
  <c r="F112" i="19"/>
  <c r="L1994" i="1"/>
  <c r="O1939" i="1"/>
  <c r="I109" i="19"/>
  <c r="O1995" i="1"/>
  <c r="O1990" i="1"/>
  <c r="O1994" i="1"/>
  <c r="O1989" i="1"/>
  <c r="O1993" i="1"/>
  <c r="O1991" i="1"/>
  <c r="I112" i="19"/>
  <c r="O1992" i="1"/>
  <c r="R1989" i="1"/>
  <c r="R1991" i="1"/>
  <c r="R1990" i="1"/>
  <c r="R1994" i="1"/>
  <c r="R1995" i="1"/>
  <c r="R1993" i="1"/>
  <c r="L112" i="19"/>
  <c r="R1992" i="1"/>
  <c r="P1939" i="1"/>
  <c r="J109" i="19"/>
  <c r="P1992" i="1"/>
  <c r="P1993" i="1"/>
  <c r="P1994" i="1"/>
  <c r="P1989" i="1"/>
  <c r="P1990" i="1"/>
  <c r="P1995" i="1"/>
  <c r="J112" i="19"/>
  <c r="P1991" i="1"/>
  <c r="J1995" i="1"/>
  <c r="J1990" i="1"/>
  <c r="J1993" i="1"/>
  <c r="J1992" i="1"/>
  <c r="J1989" i="1"/>
  <c r="J1991" i="1"/>
  <c r="D112" i="19"/>
  <c r="J1994" i="1"/>
  <c r="N1948" i="1"/>
  <c r="N1956" i="1"/>
  <c r="N1961" i="1"/>
  <c r="N1954" i="1"/>
  <c r="N1945" i="1"/>
  <c r="N1947" i="1"/>
  <c r="N1942" i="1"/>
  <c r="N1960" i="1"/>
  <c r="N1962" i="1"/>
  <c r="N1943" i="1"/>
  <c r="N1951" i="1"/>
  <c r="N1953" i="1"/>
  <c r="N1955" i="1"/>
  <c r="N1957" i="1"/>
  <c r="N1958" i="1"/>
  <c r="N1952" i="1"/>
  <c r="N1963" i="1"/>
  <c r="N1944" i="1"/>
  <c r="N1946" i="1"/>
  <c r="N1949" i="1"/>
  <c r="N1941" i="1"/>
  <c r="N1940" i="1"/>
  <c r="N1959" i="1"/>
  <c r="N1950" i="1"/>
  <c r="Q1989" i="1"/>
  <c r="Q1992" i="1"/>
  <c r="Q1990" i="1"/>
  <c r="Q1994" i="1"/>
  <c r="Q1991" i="1"/>
  <c r="Q1995" i="1"/>
  <c r="K112" i="19"/>
  <c r="Q1993" i="1"/>
  <c r="Q1959" i="1"/>
  <c r="Q1941" i="1"/>
  <c r="Q1957" i="1"/>
  <c r="Q1962" i="1"/>
  <c r="Q1948" i="1"/>
  <c r="Q1940" i="1"/>
  <c r="Q1951" i="1"/>
  <c r="Q1952" i="1"/>
  <c r="Q1954" i="1"/>
  <c r="Q1946" i="1"/>
  <c r="Q1947" i="1"/>
  <c r="Q1942" i="1"/>
  <c r="Q1963" i="1"/>
  <c r="Q1953" i="1"/>
  <c r="Q1958" i="1"/>
  <c r="Q1950" i="1"/>
  <c r="Q1949" i="1"/>
  <c r="Q1956" i="1"/>
  <c r="Q1955" i="1"/>
  <c r="Q1944" i="1"/>
  <c r="Q1961" i="1"/>
  <c r="Q1945" i="1"/>
  <c r="Q1943" i="1"/>
  <c r="Q1960" i="1"/>
  <c r="P1941" i="1"/>
  <c r="P1955" i="1"/>
  <c r="P1952" i="1"/>
  <c r="P1950" i="1"/>
  <c r="P1951" i="1"/>
  <c r="P1948" i="1"/>
  <c r="P1947" i="1"/>
  <c r="P1957" i="1"/>
  <c r="P1962" i="1"/>
  <c r="P1940" i="1"/>
  <c r="P1946" i="1"/>
  <c r="P1949" i="1"/>
  <c r="P1960" i="1"/>
  <c r="P1958" i="1"/>
  <c r="P1944" i="1"/>
  <c r="P1954" i="1"/>
  <c r="P1961" i="1"/>
  <c r="P1956" i="1"/>
  <c r="P1959" i="1"/>
  <c r="P1942" i="1"/>
  <c r="P1943" i="1"/>
  <c r="P1945" i="1"/>
  <c r="P1953" i="1"/>
  <c r="P1963" i="1"/>
  <c r="O1975" i="1"/>
  <c r="O1967" i="1"/>
  <c r="O1986" i="1"/>
  <c r="O1984" i="1"/>
  <c r="O1977" i="1"/>
  <c r="O1972" i="1"/>
  <c r="O1982" i="1"/>
  <c r="O1970" i="1"/>
  <c r="O1983" i="1"/>
  <c r="O1978" i="1"/>
  <c r="O1981" i="1"/>
  <c r="O1964" i="1"/>
  <c r="O1965" i="1"/>
  <c r="O1980" i="1"/>
  <c r="O1987" i="1"/>
  <c r="O1985" i="1"/>
  <c r="O1988" i="1"/>
  <c r="O1968" i="1"/>
  <c r="O1976" i="1"/>
  <c r="O1966" i="1"/>
  <c r="O1969" i="1"/>
  <c r="O1974" i="1"/>
  <c r="O1979" i="1"/>
  <c r="O1973" i="1"/>
  <c r="I111" i="19"/>
  <c r="O1971" i="1"/>
  <c r="P1979" i="1"/>
  <c r="P1978" i="1"/>
  <c r="P1983" i="1"/>
  <c r="P1964" i="1"/>
  <c r="P1969" i="1"/>
  <c r="P1971" i="1"/>
  <c r="P1985" i="1"/>
  <c r="P1967" i="1"/>
  <c r="P1986" i="1"/>
  <c r="P1981" i="1"/>
  <c r="P1977" i="1"/>
  <c r="P1987" i="1"/>
  <c r="P1974" i="1"/>
  <c r="P1988" i="1"/>
  <c r="P1975" i="1"/>
  <c r="P1976" i="1"/>
  <c r="P1984" i="1"/>
  <c r="P1982" i="1"/>
  <c r="P1966" i="1"/>
  <c r="P1970" i="1"/>
  <c r="P1972" i="1"/>
  <c r="P1980" i="1"/>
  <c r="P1965" i="1"/>
  <c r="P1973" i="1"/>
  <c r="J110" i="19"/>
  <c r="J111" i="19"/>
  <c r="P1968" i="1"/>
  <c r="N1969" i="1"/>
  <c r="N1973" i="1"/>
  <c r="N1983" i="1"/>
  <c r="N1979" i="1"/>
  <c r="N1981" i="1"/>
  <c r="N1987" i="1"/>
  <c r="N1972" i="1"/>
  <c r="N1970" i="1"/>
  <c r="N1988" i="1"/>
  <c r="N1965" i="1"/>
  <c r="N1986" i="1"/>
  <c r="N1966" i="1"/>
  <c r="N1964" i="1"/>
  <c r="N1971" i="1"/>
  <c r="N1976" i="1"/>
  <c r="N1975" i="1"/>
  <c r="N1967" i="1"/>
  <c r="N1985" i="1"/>
  <c r="N1982" i="1"/>
  <c r="N1977" i="1"/>
  <c r="N1978" i="1"/>
  <c r="N1968" i="1"/>
  <c r="N1974" i="1"/>
  <c r="N1984" i="1"/>
  <c r="H110" i="19"/>
  <c r="H111" i="19"/>
  <c r="N1980" i="1"/>
  <c r="L1974" i="1"/>
  <c r="L1981" i="1"/>
  <c r="L1985" i="1"/>
  <c r="L1967" i="1"/>
  <c r="L1968" i="1"/>
  <c r="L1984" i="1"/>
  <c r="L1975" i="1"/>
  <c r="L1973" i="1"/>
  <c r="L1977" i="1"/>
  <c r="L1988" i="1"/>
  <c r="L1978" i="1"/>
  <c r="L1971" i="1"/>
  <c r="L1979" i="1"/>
  <c r="L1980" i="1"/>
  <c r="L1964" i="1"/>
  <c r="L1966" i="1"/>
  <c r="L1987" i="1"/>
  <c r="L1970" i="1"/>
  <c r="L1986" i="1"/>
  <c r="L1976" i="1"/>
  <c r="L1983" i="1"/>
  <c r="L1965" i="1"/>
  <c r="L1972" i="1"/>
  <c r="L1982" i="1"/>
  <c r="F111" i="19"/>
  <c r="L1969" i="1"/>
  <c r="J1974" i="1"/>
  <c r="J1966" i="1"/>
  <c r="J1970" i="1"/>
  <c r="J1981" i="1"/>
  <c r="J1979" i="1"/>
  <c r="J1986" i="1"/>
  <c r="J1975" i="1"/>
  <c r="J1965" i="1"/>
  <c r="J1971" i="1"/>
  <c r="J1968" i="1"/>
  <c r="J1988" i="1"/>
  <c r="J1973" i="1"/>
  <c r="J1984" i="1"/>
  <c r="J1983" i="1"/>
  <c r="J1982" i="1"/>
  <c r="J1972" i="1"/>
  <c r="J1987" i="1"/>
  <c r="J1967" i="1"/>
  <c r="J1964" i="1"/>
  <c r="J1978" i="1"/>
  <c r="J1969" i="1"/>
  <c r="J1980" i="1"/>
  <c r="J1977" i="1"/>
  <c r="J1976" i="1"/>
  <c r="D111" i="19"/>
  <c r="J1985" i="1"/>
  <c r="R1968" i="1"/>
  <c r="R1974" i="1"/>
  <c r="R1967" i="1"/>
  <c r="R1972" i="1"/>
  <c r="R1969" i="1"/>
  <c r="R1985" i="1"/>
  <c r="R1977" i="1"/>
  <c r="R1988" i="1"/>
  <c r="R1987" i="1"/>
  <c r="R1973" i="1"/>
  <c r="R1976" i="1"/>
  <c r="R1981" i="1"/>
  <c r="R1970" i="1"/>
  <c r="R1971" i="1"/>
  <c r="R1975" i="1"/>
  <c r="R1979" i="1"/>
  <c r="R1978" i="1"/>
  <c r="R1964" i="1"/>
  <c r="R1983" i="1"/>
  <c r="R1980" i="1"/>
  <c r="R1965" i="1"/>
  <c r="R1982" i="1"/>
  <c r="R1986" i="1"/>
  <c r="R1966" i="1"/>
  <c r="L111" i="19"/>
  <c r="R1984" i="1"/>
  <c r="Q1972" i="1"/>
  <c r="Q1975" i="1"/>
  <c r="Q1976" i="1"/>
  <c r="Q1974" i="1"/>
  <c r="Q1983" i="1"/>
  <c r="Q1980" i="1"/>
  <c r="Q1964" i="1"/>
  <c r="Q1978" i="1"/>
  <c r="Q1971" i="1"/>
  <c r="Q1984" i="1"/>
  <c r="Q1987" i="1"/>
  <c r="Q1967" i="1"/>
  <c r="Q1968" i="1"/>
  <c r="Q1981" i="1"/>
  <c r="Q1973" i="1"/>
  <c r="Q1979" i="1"/>
  <c r="Q1982" i="1"/>
  <c r="Q1985" i="1"/>
  <c r="Q1986" i="1"/>
  <c r="Q1965" i="1"/>
  <c r="Q1966" i="1"/>
  <c r="Q1977" i="1"/>
  <c r="Q1970" i="1"/>
  <c r="Q1988" i="1"/>
  <c r="K110" i="19"/>
  <c r="K111" i="19"/>
  <c r="Q1969" i="1"/>
  <c r="M1971" i="1"/>
  <c r="M1973" i="1"/>
  <c r="M1982" i="1"/>
  <c r="M1987" i="1"/>
  <c r="M1975" i="1"/>
  <c r="M1983" i="1"/>
  <c r="M1985" i="1"/>
  <c r="M1964" i="1"/>
  <c r="M1988" i="1"/>
  <c r="M1966" i="1"/>
  <c r="M1972" i="1"/>
  <c r="M1979" i="1"/>
  <c r="M1970" i="1"/>
  <c r="M1969" i="1"/>
  <c r="M1986" i="1"/>
  <c r="M1967" i="1"/>
  <c r="M1965" i="1"/>
  <c r="M1980" i="1"/>
  <c r="M1984" i="1"/>
  <c r="M1976" i="1"/>
  <c r="M1977" i="1"/>
  <c r="M1974" i="1"/>
  <c r="M1981" i="1"/>
  <c r="M1978" i="1"/>
  <c r="G111" i="19"/>
  <c r="M1968" i="1"/>
  <c r="R1948" i="1"/>
  <c r="R1953" i="1"/>
  <c r="R1951" i="1"/>
  <c r="R1941" i="1"/>
  <c r="R1962" i="1"/>
  <c r="R1947" i="1"/>
  <c r="R1940" i="1"/>
  <c r="R1958" i="1"/>
  <c r="R1954" i="1"/>
  <c r="R1946" i="1"/>
  <c r="R1957" i="1"/>
  <c r="R1959" i="1"/>
  <c r="R1955" i="1"/>
  <c r="R1952" i="1"/>
  <c r="R1944" i="1"/>
  <c r="R1963" i="1"/>
  <c r="R1945" i="1"/>
  <c r="R1949" i="1"/>
  <c r="R1960" i="1"/>
  <c r="R1942" i="1"/>
  <c r="R1943" i="1"/>
  <c r="R1961" i="1"/>
  <c r="R1956" i="1"/>
  <c r="L110" i="19"/>
  <c r="R1950" i="1"/>
  <c r="L1956" i="1"/>
  <c r="L1960" i="1"/>
  <c r="L1940" i="1"/>
  <c r="L1946" i="1"/>
  <c r="L1955" i="1"/>
  <c r="L1941" i="1"/>
  <c r="L1953" i="1"/>
  <c r="L1954" i="1"/>
  <c r="L1943" i="1"/>
  <c r="L1947" i="1"/>
  <c r="L1945" i="1"/>
  <c r="L1952" i="1"/>
  <c r="L1961" i="1"/>
  <c r="L1944" i="1"/>
  <c r="L1963" i="1"/>
  <c r="L1958" i="1"/>
  <c r="L1950" i="1"/>
  <c r="L1959" i="1"/>
  <c r="L1951" i="1"/>
  <c r="L1962" i="1"/>
  <c r="L1949" i="1"/>
  <c r="L1957" i="1"/>
  <c r="L1948" i="1"/>
  <c r="F110" i="19"/>
  <c r="L1942" i="1"/>
  <c r="O1954" i="1"/>
  <c r="O1959" i="1"/>
  <c r="O1944" i="1"/>
  <c r="O1941" i="1"/>
  <c r="O1945" i="1"/>
  <c r="O1961" i="1"/>
  <c r="O1952" i="1"/>
  <c r="O1948" i="1"/>
  <c r="O1963" i="1"/>
  <c r="O1953" i="1"/>
  <c r="O1947" i="1"/>
  <c r="O1956" i="1"/>
  <c r="O1951" i="1"/>
  <c r="O1940" i="1"/>
  <c r="O1957" i="1"/>
  <c r="O1950" i="1"/>
  <c r="O1960" i="1"/>
  <c r="O1962" i="1"/>
  <c r="O1943" i="1"/>
  <c r="O1949" i="1"/>
  <c r="O1955" i="1"/>
  <c r="O1958" i="1"/>
  <c r="O1946" i="1"/>
  <c r="I110" i="19"/>
  <c r="O1942" i="1"/>
  <c r="M1994" i="1"/>
  <c r="M1989" i="1"/>
  <c r="M1993" i="1"/>
  <c r="M1990" i="1"/>
  <c r="M1992" i="1"/>
  <c r="M1991" i="1"/>
  <c r="G112" i="19"/>
  <c r="M1995" i="1"/>
  <c r="J1962" i="1"/>
  <c r="J1940" i="1"/>
  <c r="J1947" i="1"/>
  <c r="J1949" i="1"/>
  <c r="J1963" i="1"/>
  <c r="J1945" i="1"/>
  <c r="J1948" i="1"/>
  <c r="J1959" i="1"/>
  <c r="J1944" i="1"/>
  <c r="J1954" i="1"/>
  <c r="J1953" i="1"/>
  <c r="J1946" i="1"/>
  <c r="J1961" i="1"/>
  <c r="J1956" i="1"/>
  <c r="J1942" i="1"/>
  <c r="J1955" i="1"/>
  <c r="J1951" i="1"/>
  <c r="J1950" i="1"/>
  <c r="J1941" i="1"/>
  <c r="J1943" i="1"/>
  <c r="J1952" i="1"/>
  <c r="J1958" i="1"/>
  <c r="J1960" i="1"/>
  <c r="D110" i="19"/>
  <c r="J1957" i="1"/>
  <c r="M1953" i="1"/>
  <c r="M1943" i="1"/>
  <c r="M1957" i="1"/>
  <c r="M1940" i="1"/>
  <c r="M1952" i="1"/>
  <c r="M1948" i="1"/>
  <c r="M1959" i="1"/>
  <c r="M1949" i="1"/>
  <c r="M1946" i="1"/>
  <c r="M1961" i="1"/>
  <c r="M1958" i="1"/>
  <c r="M1945" i="1"/>
  <c r="M1941" i="1"/>
  <c r="M1942" i="1"/>
  <c r="M1950" i="1"/>
  <c r="M1944" i="1"/>
  <c r="M1947" i="1"/>
  <c r="M1955" i="1"/>
  <c r="M1951" i="1"/>
  <c r="M1960" i="1"/>
  <c r="M1963" i="1"/>
  <c r="M1956" i="1"/>
  <c r="M1954" i="1"/>
  <c r="G110" i="19"/>
  <c r="M19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<sst xmlns="http://schemas.openxmlformats.org/spreadsheetml/2006/main" count="42667" uniqueCount="4483">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</sst>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4082</v>
      </c>
      <c r="C1" s="380">
        <v>46283</v>
      </c>
      <c r="G1" s="381" t="s">
        <v>3999</v>
      </c>
      <c r="H1" s="381" t="s">
        <v>4000</v>
      </c>
    </row>
    <row r="2" spans="1:8" x14ac:dyDescent="0.25">
      <c r="B2" t="str">
        <f>_xlfn.XLOOKUP(B1,H:H,G:G,0,0,1)</f>
        <v>TN</v>
      </c>
      <c r="C2" t="str">
        <f>_xlfn.XLOOKUP(B2,G:G, H:H, 0,0,1)</f>
        <v>Tennessee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106.274646</v>
      </c>
      <c r="E2" s="448">
        <f>SUMIFS('frozen policy trendline'!E:E,'frozen policy trendline'!$A:$A,About!$B$2)-SUMIFS('frozen policy trendline'!E:E,'frozen policy trendline'!$A:$A,About!$B$2,'frozen policy trendline'!$B:$B,"Output Total CO2e Emissions by Sector[LULUCF sector]")</f>
        <v>99.393904000000006</v>
      </c>
      <c r="F2" s="448">
        <f>SUMIFS('frozen policy trendline'!F:F,'frozen policy trendline'!$A:$A,About!$B$2)-SUMIFS('frozen policy trendline'!F:F,'frozen policy trendline'!$A:$A,About!$B$2,'frozen policy trendline'!$B:$B,"Output Total CO2e Emissions by Sector[LULUCF sector]")</f>
        <v>96.642982000000003</v>
      </c>
      <c r="G2" s="448">
        <f>SUMIFS('frozen policy trendline'!G:G,'frozen policy trendline'!$A:$A,About!$B$2)-SUMIFS('frozen policy trendline'!G:G,'frozen policy trendline'!$A:$A,About!$B$2,'frozen policy trendline'!$B:$B,"Output Total CO2e Emissions by Sector[LULUCF sector]")</f>
        <v>92.767856999999992</v>
      </c>
      <c r="H2" s="448">
        <f>SUMIFS('frozen policy trendline'!H:H,'frozen policy trendline'!$A:$A,About!$B$2)-SUMIFS('frozen policy trendline'!H:H,'frozen policy trendline'!$A:$A,About!$B$2,'frozen policy trendline'!$B:$B,"Output Total CO2e Emissions by Sector[LULUCF sector]")</f>
        <v>91.891037800000007</v>
      </c>
      <c r="I2" s="448">
        <f>SUMIFS('frozen policy trendline'!I:I,'frozen policy trendline'!$A:$A,About!$B$2)-SUMIFS('frozen policy trendline'!I:I,'frozen policy trendline'!$A:$A,About!$B$2,'frozen policy trendline'!$B:$B,"Output Total CO2e Emissions by Sector[LULUCF sector]")</f>
        <v>90.694155699999996</v>
      </c>
      <c r="J2" s="448">
        <f>SUMIFS('frozen policy trendline'!J:J,'frozen policy trendline'!$A:$A,About!$B$2)-SUMIFS('frozen policy trendline'!J:J,'frozen policy trendline'!$A:$A,About!$B$2,'frozen policy trendline'!$B:$B,"Output Total CO2e Emissions by Sector[LULUCF sector]")</f>
        <v>89.505346500000002</v>
      </c>
      <c r="K2" s="448">
        <f>SUMIFS('frozen policy trendline'!K:K,'frozen policy trendline'!$A:$A,About!$B$2)-SUMIFS('frozen policy trendline'!K:K,'frozen policy trendline'!$A:$A,About!$B$2,'frozen policy trendline'!$B:$B,"Output Total CO2e Emissions by Sector[LULUCF sector]")</f>
        <v>88.659463500000001</v>
      </c>
      <c r="L2" s="448">
        <f>SUMIFS('frozen policy trendline'!L:L,'frozen policy trendline'!$A:$A,About!$B$2)-SUMIFS('frozen policy trendline'!L:L,'frozen policy trendline'!$A:$A,About!$B$2,'frozen policy trendline'!$B:$B,"Output Total CO2e Emissions by Sector[LULUCF sector]")</f>
        <v>87.911647400000007</v>
      </c>
      <c r="M2" s="448">
        <f>SUMIFS('frozen policy trendline'!M:M,'frozen policy trendline'!$A:$A,About!$B$2)-SUMIFS('frozen policy trendline'!M:M,'frozen policy trendline'!$A:$A,About!$B$2,'frozen policy trendline'!$B:$B,"Output Total CO2e Emissions by Sector[LULUCF sector]")</f>
        <v>86.898008800000014</v>
      </c>
      <c r="N2" s="448">
        <f>SUMIFS('frozen policy trendline'!N:N,'frozen policy trendline'!$A:$A,About!$B$2)-SUMIFS('frozen policy trendline'!N:N,'frozen policy trendline'!$A:$A,About!$B$2,'frozen policy trendline'!$B:$B,"Output Total CO2e Emissions by Sector[LULUCF sector]")</f>
        <v>85.808076400000004</v>
      </c>
      <c r="O2" s="448">
        <f>SUMIFS('frozen policy trendline'!O:O,'frozen policy trendline'!$A:$A,About!$B$2)-SUMIFS('frozen policy trendline'!O:O,'frozen policy trendline'!$A:$A,About!$B$2,'frozen policy trendline'!$B:$B,"Output Total CO2e Emissions by Sector[LULUCF sector]")</f>
        <v>84.633581799999988</v>
      </c>
      <c r="P2" s="448">
        <f>SUMIFS('frozen policy trendline'!P:P,'frozen policy trendline'!$A:$A,About!$B$2)-SUMIFS('frozen policy trendline'!P:P,'frozen policy trendline'!$A:$A,About!$B$2,'frozen policy trendline'!$B:$B,"Output Total CO2e Emissions by Sector[LULUCF sector]")</f>
        <v>83.358798199999995</v>
      </c>
      <c r="Q2" s="448">
        <f>SUMIFS('frozen policy trendline'!Q:Q,'frozen policy trendline'!$A:$A,About!$B$2)-SUMIFS('frozen policy trendline'!Q:Q,'frozen policy trendline'!$A:$A,About!$B$2,'frozen policy trendline'!$B:$B,"Output Total CO2e Emissions by Sector[LULUCF sector]")</f>
        <v>82.116241999999986</v>
      </c>
      <c r="R2" s="448">
        <f>SUMIFS('frozen policy trendline'!R:R,'frozen policy trendline'!$A:$A,About!$B$2)-SUMIFS('frozen policy trendline'!R:R,'frozen policy trendline'!$A:$A,About!$B$2,'frozen policy trendline'!$B:$B,"Output Total CO2e Emissions by Sector[LULUCF sector]")</f>
        <v>81.246341099999995</v>
      </c>
      <c r="S2" s="448">
        <f>SUMIFS('frozen policy trendline'!S:S,'frozen policy trendline'!$A:$A,About!$B$2)-SUMIFS('frozen policy trendline'!S:S,'frozen policy trendline'!$A:$A,About!$B$2,'frozen policy trendline'!$B:$B,"Output Total CO2e Emissions by Sector[LULUCF sector]")</f>
        <v>80.463203899999996</v>
      </c>
      <c r="T2" s="448">
        <f>SUMIFS('frozen policy trendline'!T:T,'frozen policy trendline'!$A:$A,About!$B$2)-SUMIFS('frozen policy trendline'!T:T,'frozen policy trendline'!$A:$A,About!$B$2,'frozen policy trendline'!$B:$B,"Output Total CO2e Emissions by Sector[LULUCF sector]")</f>
        <v>79.659638399999992</v>
      </c>
      <c r="U2" s="448">
        <f>SUMIFS('frozen policy trendline'!U:U,'frozen policy trendline'!$A:$A,About!$B$2)-SUMIFS('frozen policy trendline'!U:U,'frozen policy trendline'!$A:$A,About!$B$2,'frozen policy trendline'!$B:$B,"Output Total CO2e Emissions by Sector[LULUCF sector]")</f>
        <v>78.943368700000008</v>
      </c>
      <c r="V2" s="448">
        <f>SUMIFS('frozen policy trendline'!V:V,'frozen policy trendline'!$A:$A,About!$B$2)-SUMIFS('frozen policy trendline'!V:V,'frozen policy trendline'!$A:$A,About!$B$2,'frozen policy trendline'!$B:$B,"Output Total CO2e Emissions by Sector[LULUCF sector]")</f>
        <v>78.312178200000005</v>
      </c>
      <c r="W2" s="448">
        <f>SUMIFS('frozen policy trendline'!W:W,'frozen policy trendline'!$A:$A,About!$B$2)-SUMIFS('frozen policy trendline'!W:W,'frozen policy trendline'!$A:$A,About!$B$2,'frozen policy trendline'!$B:$B,"Output Total CO2e Emissions by Sector[LULUCF sector]")</f>
        <v>78.004523099999986</v>
      </c>
      <c r="X2" s="448">
        <f>SUMIFS('frozen policy trendline'!X:X,'frozen policy trendline'!$A:$A,About!$B$2)-SUMIFS('frozen policy trendline'!X:X,'frozen policy trendline'!$A:$A,About!$B$2,'frozen policy trendline'!$B:$B,"Output Total CO2e Emissions by Sector[LULUCF sector]")</f>
        <v>77.753588399999998</v>
      </c>
      <c r="Y2" s="448">
        <f>SUMIFS('frozen policy trendline'!Y:Y,'frozen policy trendline'!$A:$A,About!$B$2)-SUMIFS('frozen policy trendline'!Y:Y,'frozen policy trendline'!$A:$A,About!$B$2,'frozen policy trendline'!$B:$B,"Output Total CO2e Emissions by Sector[LULUCF sector]")</f>
        <v>77.699507899999986</v>
      </c>
      <c r="Z2" s="448">
        <f>SUMIFS('frozen policy trendline'!Z:Z,'frozen policy trendline'!$A:$A,About!$B$2)-SUMIFS('frozen policy trendline'!Z:Z,'frozen policy trendline'!$A:$A,About!$B$2,'frozen policy trendline'!$B:$B,"Output Total CO2e Emissions by Sector[LULUCF sector]")</f>
        <v>77.758349999999993</v>
      </c>
      <c r="AA2" s="448">
        <f>SUMIFS('frozen policy trendline'!AA:AA,'frozen policy trendline'!$A:$A,About!$B$2)-SUMIFS('frozen policy trendline'!AA:AA,'frozen policy trendline'!$A:$A,About!$B$2,'frozen policy trendline'!$B:$B,"Output Total CO2e Emissions by Sector[LULUCF sector]")</f>
        <v>77.857737399999991</v>
      </c>
      <c r="AB2" s="448">
        <f>SUMIFS('frozen policy trendline'!AB:AB,'frozen policy trendline'!$A:$A,About!$B$2)-SUMIFS('frozen policy trendline'!AB:AB,'frozen policy trendline'!$A:$A,About!$B$2,'frozen policy trendline'!$B:$B,"Output Total CO2e Emissions by Sector[LULUCF sector]")</f>
        <v>77.914157000000017</v>
      </c>
      <c r="AC2" s="448">
        <f>SUMIFS('frozen policy trendline'!AC:AC,'frozen policy trendline'!$A:$A,About!$B$2)-SUMIFS('frozen policy trendline'!AC:AC,'frozen policy trendline'!$A:$A,About!$B$2,'frozen policy trendline'!$B:$B,"Output Total CO2e Emissions by Sector[LULUCF sector]")</f>
        <v>77.963077600000005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TN</v>
      </c>
      <c r="C1" s="419">
        <f>SUM(C4:C87)</f>
        <v>109.26999083873122</v>
      </c>
      <c r="D1" s="419">
        <f t="shared" ref="D1:AG1" si="0">SUM(D4:D87)</f>
        <v>104.45218203456911</v>
      </c>
      <c r="E1" s="419">
        <f t="shared" si="0"/>
        <v>110.54621868149164</v>
      </c>
      <c r="F1" s="419">
        <f t="shared" si="0"/>
        <v>121.0148451082935</v>
      </c>
      <c r="G1" s="419">
        <f t="shared" si="0"/>
        <v>116.41342351253948</v>
      </c>
      <c r="H1" s="419">
        <f t="shared" si="0"/>
        <v>122.99440639977701</v>
      </c>
      <c r="I1" s="419">
        <f t="shared" si="0"/>
        <v>124.14570068123861</v>
      </c>
      <c r="J1" s="419">
        <f t="shared" si="0"/>
        <v>127.9758713701375</v>
      </c>
      <c r="K1" s="419">
        <f t="shared" si="0"/>
        <v>128.05884458082869</v>
      </c>
      <c r="L1" s="419">
        <f t="shared" si="0"/>
        <v>129.48312061028733</v>
      </c>
      <c r="M1" s="419">
        <f t="shared" si="0"/>
        <v>134.78811383844592</v>
      </c>
      <c r="N1" s="419">
        <f t="shared" si="0"/>
        <v>132.36259148406594</v>
      </c>
      <c r="O1" s="419">
        <f t="shared" si="0"/>
        <v>130.58225055720663</v>
      </c>
      <c r="P1" s="419">
        <f t="shared" si="0"/>
        <v>129.06972763985601</v>
      </c>
      <c r="Q1" s="419">
        <f t="shared" si="0"/>
        <v>130.89942499680089</v>
      </c>
      <c r="R1" s="419">
        <f t="shared" si="0"/>
        <v>133.2435658657009</v>
      </c>
      <c r="S1" s="419">
        <f t="shared" si="0"/>
        <v>135.5583672572595</v>
      </c>
      <c r="T1" s="419">
        <f t="shared" si="0"/>
        <v>135.25997276944193</v>
      </c>
      <c r="U1" s="419">
        <f t="shared" si="0"/>
        <v>129.74877174729457</v>
      </c>
      <c r="V1" s="419">
        <f t="shared" si="0"/>
        <v>107.84507097172792</v>
      </c>
      <c r="W1" s="419">
        <f t="shared" si="0"/>
        <v>112.28679984603602</v>
      </c>
      <c r="X1" s="419">
        <f t="shared" si="0"/>
        <v>108.46145917141804</v>
      </c>
      <c r="Y1" s="419">
        <f t="shared" si="0"/>
        <v>101.64447582474951</v>
      </c>
      <c r="Z1" s="419">
        <f t="shared" si="0"/>
        <v>99.786672109046876</v>
      </c>
      <c r="AA1" s="419">
        <f t="shared" si="0"/>
        <v>105.1755165802212</v>
      </c>
      <c r="AB1" s="419">
        <f t="shared" si="0"/>
        <v>101.39655165690401</v>
      </c>
      <c r="AC1" s="419">
        <f t="shared" si="0"/>
        <v>104.41916204608047</v>
      </c>
      <c r="AD1" s="419">
        <f t="shared" si="0"/>
        <v>100.42712951996859</v>
      </c>
      <c r="AE1" s="419">
        <f t="shared" si="0"/>
        <v>96.551898785223415</v>
      </c>
      <c r="AF1" s="419">
        <f t="shared" si="0"/>
        <v>96.050781212559698</v>
      </c>
      <c r="AG1" s="419">
        <f t="shared" si="0"/>
        <v>88.227996436120378</v>
      </c>
      <c r="AH1" s="419">
        <f>SUM(AH4:AH87)</f>
        <v>97.7396145995273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423" t="s">
        <v>2216</v>
      </c>
      <c r="B5" s="424" t="s">
        <v>4212</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423" t="s">
        <v>2216</v>
      </c>
      <c r="B6" s="424" t="s">
        <v>4216</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423" t="s">
        <v>2216</v>
      </c>
      <c r="B7" s="424" t="s">
        <v>4218</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423" t="s">
        <v>2216</v>
      </c>
      <c r="B8" s="424" t="s">
        <v>4220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423" t="s">
        <v>2216</v>
      </c>
      <c r="B9" s="424" t="s">
        <v>4230</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423" t="s">
        <v>2216</v>
      </c>
      <c r="B10" s="424" t="s">
        <v>4239</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423" t="s">
        <v>2216</v>
      </c>
      <c r="B11" s="424" t="s">
        <v>4234</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423" t="s">
        <v>2216</v>
      </c>
      <c r="B13" s="424" t="s">
        <v>4249</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423" t="s">
        <v>2216</v>
      </c>
      <c r="B17" s="424" t="s">
        <v>4247</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0.36634604334370002</v>
      </c>
      <c r="D18" s="425">
        <f>SUMIFS('EPA Export Aggregation'!G:G,'EPA Export Aggregation'!$A:$A,$B18,'EPA Export Aggregation'!$D:$D,$A$1)*IF($A18="CH4",About!$D$58,IF($A18="N2O",About!$D$59,1))</f>
        <v>0.31691909074890001</v>
      </c>
      <c r="E18" s="425">
        <f>SUMIFS('EPA Export Aggregation'!H:H,'EPA Export Aggregation'!$A:$A,$B18,'EPA Export Aggregation'!$D:$D,$A$1)*IF($A18="CH4",About!$D$58,IF($A18="N2O",About!$D$59,1))</f>
        <v>0.34533714285709999</v>
      </c>
      <c r="F18" s="425">
        <f>SUMIFS('EPA Export Aggregation'!I:I,'EPA Export Aggregation'!$A:$A,$B18,'EPA Export Aggregation'!$D:$D,$A$1)*IF($A18="CH4",About!$D$58,IF($A18="N2O",About!$D$59,1))</f>
        <v>0.34169020308690001</v>
      </c>
      <c r="G18" s="425">
        <f>SUMIFS('EPA Export Aggregation'!J:J,'EPA Export Aggregation'!$A:$A,$B18,'EPA Export Aggregation'!$D:$D,$A$1)*IF($A18="CH4",About!$D$58,IF($A18="N2O",About!$D$59,1))</f>
        <v>0.36820064987809997</v>
      </c>
      <c r="H18" s="425">
        <f>SUMIFS('EPA Export Aggregation'!K:K,'EPA Export Aggregation'!$A:$A,$B18,'EPA Export Aggregation'!$D:$D,$A$1)*IF($A18="CH4",About!$D$58,IF($A18="N2O",About!$D$59,1))</f>
        <v>0.36820064987809997</v>
      </c>
      <c r="I18" s="425">
        <f>SUMIFS('EPA Export Aggregation'!L:L,'EPA Export Aggregation'!$A:$A,$B18,'EPA Export Aggregation'!$D:$D,$A$1)*IF($A18="CH4",About!$D$58,IF($A18="N2O",About!$D$59,1))</f>
        <v>0.35858256296059998</v>
      </c>
      <c r="J18" s="425">
        <f>SUMIFS('EPA Export Aggregation'!M:M,'EPA Export Aggregation'!$A:$A,$B18,'EPA Export Aggregation'!$D:$D,$A$1)*IF($A18="CH4",About!$D$58,IF($A18="N2O",About!$D$59,1))</f>
        <v>0.39736013014380001</v>
      </c>
      <c r="K18" s="425">
        <f>SUMIFS('EPA Export Aggregation'!N:N,'EPA Export Aggregation'!$A:$A,$B18,'EPA Export Aggregation'!$D:$D,$A$1)*IF($A18="CH4",About!$D$58,IF($A18="N2O",About!$D$59,1))</f>
        <v>0.40421030927840002</v>
      </c>
      <c r="L18" s="425">
        <f>SUMIFS('EPA Export Aggregation'!O:O,'EPA Export Aggregation'!$A:$A,$B18,'EPA Export Aggregation'!$D:$D,$A$1)*IF($A18="CH4",About!$D$58,IF($A18="N2O",About!$D$59,1))</f>
        <v>0.41790194077089998</v>
      </c>
      <c r="M18" s="425">
        <f>SUMIFS('EPA Export Aggregation'!P:P,'EPA Export Aggregation'!$A:$A,$B18,'EPA Export Aggregation'!$D:$D,$A$1)*IF($A18="CH4",About!$D$58,IF($A18="N2O",About!$D$59,1))</f>
        <v>0.45198736080450003</v>
      </c>
      <c r="N18" s="425">
        <f>SUMIFS('EPA Export Aggregation'!Q:Q,'EPA Export Aggregation'!$A:$A,$B18,'EPA Export Aggregation'!$D:$D,$A$1)*IF($A18="CH4",About!$D$58,IF($A18="N2O",About!$D$59,1))</f>
        <v>0.42616214747510001</v>
      </c>
      <c r="O18" s="425">
        <f>SUMIFS('EPA Export Aggregation'!R:R,'EPA Export Aggregation'!$A:$A,$B18,'EPA Export Aggregation'!$D:$D,$A$1)*IF($A18="CH4",About!$D$58,IF($A18="N2O",About!$D$59,1))</f>
        <v>0.45815114700729997</v>
      </c>
      <c r="P18" s="425">
        <f>SUMIFS('EPA Export Aggregation'!S:S,'EPA Export Aggregation'!$A:$A,$B18,'EPA Export Aggregation'!$D:$D,$A$1)*IF($A18="CH4",About!$D$58,IF($A18="N2O",About!$D$59,1))</f>
        <v>0.44827278363299999</v>
      </c>
      <c r="Q18" s="425">
        <f>SUMIFS('EPA Export Aggregation'!T:T,'EPA Export Aggregation'!$A:$A,$B18,'EPA Export Aggregation'!$D:$D,$A$1)*IF($A18="CH4",About!$D$58,IF($A18="N2O",About!$D$59,1))</f>
        <v>0.49662317922740001</v>
      </c>
      <c r="R18" s="425">
        <f>SUMIFS('EPA Export Aggregation'!U:U,'EPA Export Aggregation'!$A:$A,$B18,'EPA Export Aggregation'!$D:$D,$A$1)*IF($A18="CH4",About!$D$58,IF($A18="N2O",About!$D$59,1))</f>
        <v>0.44919326599330001</v>
      </c>
      <c r="S18" s="425">
        <f>SUMIFS('EPA Export Aggregation'!V:V,'EPA Export Aggregation'!$A:$A,$B18,'EPA Export Aggregation'!$D:$D,$A$1)*IF($A18="CH4",About!$D$58,IF($A18="N2O",About!$D$59,1))</f>
        <v>0.42929476923080001</v>
      </c>
      <c r="T18" s="425">
        <f>SUMIFS('EPA Export Aggregation'!W:W,'EPA Export Aggregation'!$A:$A,$B18,'EPA Export Aggregation'!$D:$D,$A$1)*IF($A18="CH4",About!$D$58,IF($A18="N2O",About!$D$59,1))</f>
        <v>0.45122953846149999</v>
      </c>
      <c r="U18" s="425">
        <f>SUMIFS('EPA Export Aggregation'!X:X,'EPA Export Aggregation'!$A:$A,$B18,'EPA Export Aggregation'!$D:$D,$A$1)*IF($A18="CH4",About!$D$58,IF($A18="N2O",About!$D$59,1))</f>
        <v>0.42302769230769999</v>
      </c>
      <c r="V18" s="425">
        <f>SUMIFS('EPA Export Aggregation'!Y:Y,'EPA Export Aggregation'!$A:$A,$B18,'EPA Export Aggregation'!$D:$D,$A$1)*IF($A18="CH4",About!$D$58,IF($A18="N2O",About!$D$59,1))</f>
        <v>0.42751945392489998</v>
      </c>
      <c r="W18" s="425">
        <f>SUMIFS('EPA Export Aggregation'!Z:Z,'EPA Export Aggregation'!$A:$A,$B18,'EPA Export Aggregation'!$D:$D,$A$1)*IF($A18="CH4",About!$D$58,IF($A18="N2O",About!$D$59,1))</f>
        <v>0.34761025356640002</v>
      </c>
      <c r="X18" s="425">
        <f>SUMIFS('EPA Export Aggregation'!AA:AA,'EPA Export Aggregation'!$A:$A,$B18,'EPA Export Aggregation'!$D:$D,$A$1)*IF($A18="CH4",About!$D$58,IF($A18="N2O",About!$D$59,1))</f>
        <v>0.35907745695859999</v>
      </c>
      <c r="Y18" s="425">
        <f>SUMIFS('EPA Export Aggregation'!AB:AB,'EPA Export Aggregation'!$A:$A,$B18,'EPA Export Aggregation'!$D:$D,$A$1)*IF($A18="CH4",About!$D$58,IF($A18="N2O",About!$D$59,1))</f>
        <v>0.30910653098200003</v>
      </c>
      <c r="Z18" s="425">
        <f>SUMIFS('EPA Export Aggregation'!AC:AC,'EPA Export Aggregation'!$A:$A,$B18,'EPA Export Aggregation'!$D:$D,$A$1)*IF($A18="CH4",About!$D$58,IF($A18="N2O",About!$D$59,1))</f>
        <v>0.3461583281724</v>
      </c>
      <c r="AA18" s="425">
        <f>SUMIFS('EPA Export Aggregation'!AD:AD,'EPA Export Aggregation'!$A:$A,$B18,'EPA Export Aggregation'!$D:$D,$A$1)*IF($A18="CH4",About!$D$58,IF($A18="N2O",About!$D$59,1))</f>
        <v>0.30666684102300001</v>
      </c>
      <c r="AB18" s="425">
        <f>SUMIFS('EPA Export Aggregation'!AE:AE,'EPA Export Aggregation'!$A:$A,$B18,'EPA Export Aggregation'!$D:$D,$A$1)*IF($A18="CH4",About!$D$58,IF($A18="N2O",About!$D$59,1))</f>
        <v>0.32663139448009998</v>
      </c>
      <c r="AC18" s="425">
        <f>SUMIFS('EPA Export Aggregation'!AF:AF,'EPA Export Aggregation'!$A:$A,$B18,'EPA Export Aggregation'!$D:$D,$A$1)*IF($A18="CH4",About!$D$58,IF($A18="N2O",About!$D$59,1))</f>
        <v>0.34468324492149999</v>
      </c>
      <c r="AD18" s="425">
        <f>SUMIFS('EPA Export Aggregation'!AG:AG,'EPA Export Aggregation'!$A:$A,$B18,'EPA Export Aggregation'!$D:$D,$A$1)*IF($A18="CH4",About!$D$58,IF($A18="N2O",About!$D$59,1))</f>
        <v>0.37917686950840002</v>
      </c>
      <c r="AE18" s="425">
        <f>SUMIFS('EPA Export Aggregation'!AH:AH,'EPA Export Aggregation'!$A:$A,$B18,'EPA Export Aggregation'!$D:$D,$A$1)*IF($A18="CH4",About!$D$58,IF($A18="N2O",About!$D$59,1))</f>
        <v>0.32429580842450001</v>
      </c>
      <c r="AF18" s="425">
        <f>SUMIFS('EPA Export Aggregation'!AI:AI,'EPA Export Aggregation'!$A:$A,$B18,'EPA Export Aggregation'!$D:$D,$A$1)*IF($A18="CH4",About!$D$58,IF($A18="N2O",About!$D$59,1))</f>
        <v>0.29330277602049998</v>
      </c>
      <c r="AG18" s="425">
        <f>SUMIFS('EPA Export Aggregation'!AJ:AJ,'EPA Export Aggregation'!$A:$A,$B18,'EPA Export Aggregation'!$D:$D,$A$1)*IF($A18="CH4",About!$D$58,IF($A18="N2O",About!$D$59,1))</f>
        <v>0.23193423107899999</v>
      </c>
      <c r="AH18" s="425">
        <f>SUMIFS('EPA Export Aggregation'!AK:AK,'EPA Export Aggregation'!$A:$A,$B18,'EPA Export Aggregation'!$D:$D,$A$1)*IF($A18="CH4",About!$D$58,IF($A18="N2O",About!$D$59,1))</f>
        <v>0.27738414016579999</v>
      </c>
    </row>
    <row r="19" spans="1:34" x14ac:dyDescent="0.25">
      <c r="A19" s="423" t="s">
        <v>2216</v>
      </c>
      <c r="B19" s="424" t="s">
        <v>4265</v>
      </c>
      <c r="C19" s="425">
        <f>SUMIFS('EPA Export Aggregation'!F:F,'EPA Export Aggregation'!$A:$A,$B19,'EPA Export Aggregation'!$D:$D,$A$1)*IF($A19="CH4",About!$D$58,IF($A19="N2O",About!$D$59,1))</f>
        <v>0.36472953985599998</v>
      </c>
      <c r="D19" s="425">
        <f>SUMIFS('EPA Export Aggregation'!G:G,'EPA Export Aggregation'!$A:$A,$B19,'EPA Export Aggregation'!$D:$D,$A$1)*IF($A19="CH4",About!$D$58,IF($A19="N2O",About!$D$59,1))</f>
        <v>0.36749138052120001</v>
      </c>
      <c r="E19" s="425">
        <f>SUMIFS('EPA Export Aggregation'!H:H,'EPA Export Aggregation'!$A:$A,$B19,'EPA Export Aggregation'!$D:$D,$A$1)*IF($A19="CH4",About!$D$58,IF($A19="N2O",About!$D$59,1))</f>
        <v>0.34905491775359998</v>
      </c>
      <c r="F19" s="425">
        <f>SUMIFS('EPA Export Aggregation'!I:I,'EPA Export Aggregation'!$A:$A,$B19,'EPA Export Aggregation'!$D:$D,$A$1)*IF($A19="CH4",About!$D$58,IF($A19="N2O",About!$D$59,1))</f>
        <v>0.28247039828330001</v>
      </c>
      <c r="G19" s="425">
        <f>SUMIFS('EPA Export Aggregation'!J:J,'EPA Export Aggregation'!$A:$A,$B19,'EPA Export Aggregation'!$D:$D,$A$1)*IF($A19="CH4",About!$D$58,IF($A19="N2O",About!$D$59,1))</f>
        <v>0.24785259497770001</v>
      </c>
      <c r="H19" s="425">
        <f>SUMIFS('EPA Export Aggregation'!K:K,'EPA Export Aggregation'!$A:$A,$B19,'EPA Export Aggregation'!$D:$D,$A$1)*IF($A19="CH4",About!$D$58,IF($A19="N2O",About!$D$59,1))</f>
        <v>0.25356423621469998</v>
      </c>
      <c r="I19" s="425">
        <f>SUMIFS('EPA Export Aggregation'!L:L,'EPA Export Aggregation'!$A:$A,$B19,'EPA Export Aggregation'!$D:$D,$A$1)*IF($A19="CH4",About!$D$58,IF($A19="N2O",About!$D$59,1))</f>
        <v>0.27126958923220001</v>
      </c>
      <c r="J19" s="425">
        <f>SUMIFS('EPA Export Aggregation'!M:M,'EPA Export Aggregation'!$A:$A,$B19,'EPA Export Aggregation'!$D:$D,$A$1)*IF($A19="CH4",About!$D$58,IF($A19="N2O",About!$D$59,1))</f>
        <v>0.27414905430219999</v>
      </c>
      <c r="K19" s="425">
        <f>SUMIFS('EPA Export Aggregation'!N:N,'EPA Export Aggregation'!$A:$A,$B19,'EPA Export Aggregation'!$D:$D,$A$1)*IF($A19="CH4",About!$D$58,IF($A19="N2O",About!$D$59,1))</f>
        <v>0.27770739233390002</v>
      </c>
      <c r="L19" s="425">
        <f>SUMIFS('EPA Export Aggregation'!O:O,'EPA Export Aggregation'!$A:$A,$B19,'EPA Export Aggregation'!$D:$D,$A$1)*IF($A19="CH4",About!$D$58,IF($A19="N2O",About!$D$59,1))</f>
        <v>0.28810645106339999</v>
      </c>
      <c r="M19" s="425">
        <f>SUMIFS('EPA Export Aggregation'!P:P,'EPA Export Aggregation'!$A:$A,$B19,'EPA Export Aggregation'!$D:$D,$A$1)*IF($A19="CH4",About!$D$58,IF($A19="N2O",About!$D$59,1))</f>
        <v>0.29180557680660002</v>
      </c>
      <c r="N19" s="425">
        <f>SUMIFS('EPA Export Aggregation'!Q:Q,'EPA Export Aggregation'!$A:$A,$B19,'EPA Export Aggregation'!$D:$D,$A$1)*IF($A19="CH4",About!$D$58,IF($A19="N2O",About!$D$59,1))</f>
        <v>0.23327890515409999</v>
      </c>
      <c r="O19" s="425">
        <f>SUMIFS('EPA Export Aggregation'!R:R,'EPA Export Aggregation'!$A:$A,$B19,'EPA Export Aggregation'!$D:$D,$A$1)*IF($A19="CH4",About!$D$58,IF($A19="N2O",About!$D$59,1))</f>
        <v>0.24785828572179999</v>
      </c>
      <c r="P19" s="425">
        <f>SUMIFS('EPA Export Aggregation'!S:S,'EPA Export Aggregation'!$A:$A,$B19,'EPA Export Aggregation'!$D:$D,$A$1)*IF($A19="CH4",About!$D$58,IF($A19="N2O",About!$D$59,1))</f>
        <v>0.25008705345370003</v>
      </c>
      <c r="Q19" s="425">
        <f>SUMIFS('EPA Export Aggregation'!T:T,'EPA Export Aggregation'!$A:$A,$B19,'EPA Export Aggregation'!$D:$D,$A$1)*IF($A19="CH4",About!$D$58,IF($A19="N2O",About!$D$59,1))</f>
        <v>0.24543423831290001</v>
      </c>
      <c r="R19" s="425">
        <f>SUMIFS('EPA Export Aggregation'!U:U,'EPA Export Aggregation'!$A:$A,$B19,'EPA Export Aggregation'!$D:$D,$A$1)*IF($A19="CH4",About!$D$58,IF($A19="N2O",About!$D$59,1))</f>
        <v>0.26541139608969999</v>
      </c>
      <c r="S19" s="425">
        <f>SUMIFS('EPA Export Aggregation'!V:V,'EPA Export Aggregation'!$A:$A,$B19,'EPA Export Aggregation'!$D:$D,$A$1)*IF($A19="CH4",About!$D$58,IF($A19="N2O",About!$D$59,1))</f>
        <v>0.2918149360185</v>
      </c>
      <c r="T19" s="425">
        <f>SUMIFS('EPA Export Aggregation'!W:W,'EPA Export Aggregation'!$A:$A,$B19,'EPA Export Aggregation'!$D:$D,$A$1)*IF($A19="CH4",About!$D$58,IF($A19="N2O",About!$D$59,1))</f>
        <v>0.29990898105090003</v>
      </c>
      <c r="U19" s="425">
        <f>SUMIFS('EPA Export Aggregation'!X:X,'EPA Export Aggregation'!$A:$A,$B19,'EPA Export Aggregation'!$D:$D,$A$1)*IF($A19="CH4",About!$D$58,IF($A19="N2O",About!$D$59,1))</f>
        <v>0.30764677572330001</v>
      </c>
      <c r="V19" s="425">
        <f>SUMIFS('EPA Export Aggregation'!Y:Y,'EPA Export Aggregation'!$A:$A,$B19,'EPA Export Aggregation'!$D:$D,$A$1)*IF($A19="CH4",About!$D$58,IF($A19="N2O",About!$D$59,1))</f>
        <v>0.24992462986960001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423" t="s">
        <v>2216</v>
      </c>
      <c r="B23" s="424" t="s">
        <v>4255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423" t="s">
        <v>2216</v>
      </c>
      <c r="B26" s="424" t="s">
        <v>4275</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423" t="s">
        <v>2216</v>
      </c>
      <c r="B27" s="42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7.7404675632500003E-2</v>
      </c>
      <c r="D28" s="425">
        <f>SUMIFS('EPA Export Aggregation'!G:G,'EPA Export Aggregation'!$A:$A,$B28,'EPA Export Aggregation'!$D:$D,$A$1)*IF($A28="CH4",About!$D$58,IF($A28="N2O",About!$D$59,1))</f>
        <v>9.9038161532200006E-2</v>
      </c>
      <c r="E28" s="425">
        <f>SUMIFS('EPA Export Aggregation'!H:H,'EPA Export Aggregation'!$A:$A,$B28,'EPA Export Aggregation'!$D:$D,$A$1)*IF($A28="CH4",About!$D$58,IF($A28="N2O",About!$D$59,1))</f>
        <v>9.1953570777499993E-2</v>
      </c>
      <c r="F28" s="425">
        <f>SUMIFS('EPA Export Aggregation'!I:I,'EPA Export Aggregation'!$A:$A,$B28,'EPA Export Aggregation'!$D:$D,$A$1)*IF($A28="CH4",About!$D$58,IF($A28="N2O",About!$D$59,1))</f>
        <v>9.7865815723000002E-2</v>
      </c>
      <c r="G28" s="425">
        <f>SUMIFS('EPA Export Aggregation'!J:J,'EPA Export Aggregation'!$A:$A,$B28,'EPA Export Aggregation'!$D:$D,$A$1)*IF($A28="CH4",About!$D$58,IF($A28="N2O",About!$D$59,1))</f>
        <v>9.6477648124099993E-2</v>
      </c>
      <c r="H28" s="425">
        <f>SUMIFS('EPA Export Aggregation'!K:K,'EPA Export Aggregation'!$A:$A,$B28,'EPA Export Aggregation'!$D:$D,$A$1)*IF($A28="CH4",About!$D$58,IF($A28="N2O",About!$D$59,1))</f>
        <v>9.09249777285E-2</v>
      </c>
      <c r="I28" s="425">
        <f>SUMIFS('EPA Export Aggregation'!L:L,'EPA Export Aggregation'!$A:$A,$B28,'EPA Export Aggregation'!$D:$D,$A$1)*IF($A28="CH4",About!$D$58,IF($A28="N2O",About!$D$59,1))</f>
        <v>9.7171731923599999E-2</v>
      </c>
      <c r="J28" s="425">
        <f>SUMIFS('EPA Export Aggregation'!M:M,'EPA Export Aggregation'!$A:$A,$B28,'EPA Export Aggregation'!$D:$D,$A$1)*IF($A28="CH4",About!$D$58,IF($A28="N2O",About!$D$59,1))</f>
        <v>0.1020303185197</v>
      </c>
      <c r="K28" s="425">
        <f>SUMIFS('EPA Export Aggregation'!N:N,'EPA Export Aggregation'!$A:$A,$B28,'EPA Export Aggregation'!$D:$D,$A$1)*IF($A28="CH4",About!$D$58,IF($A28="N2O",About!$D$59,1))</f>
        <v>9.3007229126799998E-2</v>
      </c>
      <c r="L28" s="425">
        <f>SUMIFS('EPA Export Aggregation'!O:O,'EPA Export Aggregation'!$A:$A,$B28,'EPA Export Aggregation'!$D:$D,$A$1)*IF($A28="CH4",About!$D$58,IF($A28="N2O",About!$D$59,1))</f>
        <v>9.09249777285E-2</v>
      </c>
      <c r="M28" s="425">
        <f>SUMIFS('EPA Export Aggregation'!P:P,'EPA Export Aggregation'!$A:$A,$B28,'EPA Export Aggregation'!$D:$D,$A$1)*IF($A28="CH4",About!$D$58,IF($A28="N2O",About!$D$59,1))</f>
        <v>9.9253983321899997E-2</v>
      </c>
      <c r="N28" s="425">
        <f>SUMIFS('EPA Export Aggregation'!Q:Q,'EPA Export Aggregation'!$A:$A,$B28,'EPA Export Aggregation'!$D:$D,$A$1)*IF($A28="CH4",About!$D$58,IF($A28="N2O",About!$D$59,1))</f>
        <v>7.4961050340999993E-2</v>
      </c>
      <c r="O28" s="425">
        <f>SUMIFS('EPA Export Aggregation'!R:R,'EPA Export Aggregation'!$A:$A,$B28,'EPA Export Aggregation'!$D:$D,$A$1)*IF($A28="CH4",About!$D$58,IF($A28="N2O",About!$D$59,1))</f>
        <v>7.8431469338300003E-2</v>
      </c>
      <c r="P28" s="425">
        <f>SUMIFS('EPA Export Aggregation'!S:S,'EPA Export Aggregation'!$A:$A,$B28,'EPA Export Aggregation'!$D:$D,$A$1)*IF($A28="CH4",About!$D$58,IF($A28="N2O",About!$D$59,1))</f>
        <v>0.1152179107094</v>
      </c>
      <c r="Q28" s="425">
        <f>SUMIFS('EPA Export Aggregation'!T:T,'EPA Export Aggregation'!$A:$A,$B28,'EPA Export Aggregation'!$D:$D,$A$1)*IF($A28="CH4",About!$D$58,IF($A28="N2O",About!$D$59,1))</f>
        <v>0.1082770727148</v>
      </c>
      <c r="R28" s="425">
        <f>SUMIFS('EPA Export Aggregation'!U:U,'EPA Export Aggregation'!$A:$A,$B28,'EPA Export Aggregation'!$D:$D,$A$1)*IF($A28="CH4",About!$D$58,IF($A28="N2O",About!$D$59,1))</f>
        <v>0.1082770727148</v>
      </c>
      <c r="S28" s="425">
        <f>SUMIFS('EPA Export Aggregation'!V:V,'EPA Export Aggregation'!$A:$A,$B28,'EPA Export Aggregation'!$D:$D,$A$1)*IF($A28="CH4",About!$D$58,IF($A28="N2O",About!$D$59,1))</f>
        <v>0.1082770727148</v>
      </c>
      <c r="T28" s="425">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423" t="s">
        <v>2216</v>
      </c>
      <c r="B29" s="424" t="s">
        <v>4236</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423" t="s">
        <v>2216</v>
      </c>
      <c r="B30" s="424" t="s">
        <v>4280</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25">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25">
        <f>SUMIFS('EPA Export Aggregation'!R:R,'EPA Export Aggregation'!$A:$A,$B33,'EPA Export Aggregation'!$D:$D,$A$1)*IF($A33="CH4",About!$D$58,IF($A33="N2O",About!$D$59,1))</f>
        <v>8.4331620258800005E-2</v>
      </c>
      <c r="P33" s="425">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25">
        <f>SUMIFS('EPA Export Aggregation'!U:U,'EPA Export Aggregation'!$A:$A,$B33,'EPA Export Aggregation'!$D:$D,$A$1)*IF($A33="CH4",About!$D$58,IF($A33="N2O",About!$D$59,1))</f>
        <v>0.14840991604090001</v>
      </c>
      <c r="S33" s="425">
        <f>SUMIFS('EPA Export Aggregation'!V:V,'EPA Export Aggregation'!$A:$A,$B33,'EPA Export Aggregation'!$D:$D,$A$1)*IF($A33="CH4",About!$D$58,IF($A33="N2O",About!$D$59,1))</f>
        <v>0.29909490843539999</v>
      </c>
      <c r="T33" s="425">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25">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25">
        <f>SUMIFS('EPA Export Aggregation'!AD:AD,'EPA Export Aggregation'!$A:$A,$B33,'EPA Export Aggregation'!$D:$D,$A$1)*IF($A33="CH4",About!$D$58,IF($A33="N2O",About!$D$59,1))</f>
        <v>6.9070727910900007E-2</v>
      </c>
      <c r="AB33" s="425">
        <f>SUMIFS('EPA Export Aggregation'!AE:AE,'EPA Export Aggregation'!$A:$A,$B33,'EPA Export Aggregation'!$D:$D,$A$1)*IF($A33="CH4",About!$D$58,IF($A33="N2O",About!$D$59,1))</f>
        <v>6.4625138769199994E-2</v>
      </c>
      <c r="AC33" s="425">
        <f>SUMIFS('EPA Export Aggregation'!AF:AF,'EPA Export Aggregation'!$A:$A,$B33,'EPA Export Aggregation'!$D:$D,$A$1)*IF($A33="CH4",About!$D$58,IF($A33="N2O",About!$D$59,1))</f>
        <v>6.8824330490599994E-2</v>
      </c>
      <c r="AD33" s="425">
        <f>SUMIFS('EPA Export Aggregation'!AG:AG,'EPA Export Aggregation'!$A:$A,$B33,'EPA Export Aggregation'!$D:$D,$A$1)*IF($A33="CH4",About!$D$58,IF($A33="N2O",About!$D$59,1))</f>
        <v>6.0123053909099999E-2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0.22605939179269999</v>
      </c>
      <c r="AG33" s="425">
        <f>SUMIFS('EPA Export Aggregation'!AJ:AJ,'EPA Export Aggregation'!$A:$A,$B33,'EPA Export Aggregation'!$D:$D,$A$1)*IF($A33="CH4",About!$D$58,IF($A33="N2O",About!$D$59,1))</f>
        <v>0.39530570503520002</v>
      </c>
      <c r="AH33" s="425">
        <f>SUMIFS('EPA Export Aggregation'!AK:AK,'EPA Export Aggregation'!$A:$A,$B33,'EPA Export Aggregation'!$D:$D,$A$1)*IF($A33="CH4",About!$D$58,IF($A33="N2O",About!$D$59,1))</f>
        <v>0.41314424277680001</v>
      </c>
    </row>
    <row r="34" spans="1:34" x14ac:dyDescent="0.25">
      <c r="A34" s="423" t="s">
        <v>2216</v>
      </c>
      <c r="B34" s="424" t="s">
        <v>4251</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0.50818219781999996</v>
      </c>
      <c r="D79" s="425">
        <f>SUMIFS('EPA Export Aggregation'!G:G,'EPA Export Aggregation'!$A:$A,$B79,'EPA Export Aggregation'!$D:$D,$A$1)*IF($A79="CH4",About!$D$58,IF($A79="N2O",About!$D$59,1))</f>
        <v>0.46227874043700001</v>
      </c>
      <c r="E79" s="425">
        <f>SUMIFS('EPA Export Aggregation'!H:H,'EPA Export Aggregation'!$A:$A,$B79,'EPA Export Aggregation'!$D:$D,$A$1)*IF($A79="CH4",About!$D$58,IF($A79="N2O",About!$D$59,1))</f>
        <v>0.40241143360800002</v>
      </c>
      <c r="F79" s="425">
        <f>SUMIFS('EPA Export Aggregation'!I:I,'EPA Export Aggregation'!$A:$A,$B79,'EPA Export Aggregation'!$D:$D,$A$1)*IF($A79="CH4",About!$D$58,IF($A79="N2O",About!$D$59,1))</f>
        <v>0.31796296624800002</v>
      </c>
      <c r="G79" s="425">
        <f>SUMIFS('EPA Export Aggregation'!J:J,'EPA Export Aggregation'!$A:$A,$B79,'EPA Export Aggregation'!$D:$D,$A$1)*IF($A79="CH4",About!$D$58,IF($A79="N2O",About!$D$59,1))</f>
        <v>0.23938390166099999</v>
      </c>
      <c r="H79" s="425">
        <f>SUMIFS('EPA Export Aggregation'!K:K,'EPA Export Aggregation'!$A:$A,$B79,'EPA Export Aggregation'!$D:$D,$A$1)*IF($A79="CH4",About!$D$58,IF($A79="N2O",About!$D$59,1))</f>
        <v>0.211957482675</v>
      </c>
      <c r="I79" s="425">
        <f>SUMIFS('EPA Export Aggregation'!L:L,'EPA Export Aggregation'!$A:$A,$B79,'EPA Export Aggregation'!$D:$D,$A$1)*IF($A79="CH4",About!$D$58,IF($A79="N2O",About!$D$59,1))</f>
        <v>0.19209449557200001</v>
      </c>
      <c r="J79" s="425">
        <f>SUMIFS('EPA Export Aggregation'!M:M,'EPA Export Aggregation'!$A:$A,$B79,'EPA Export Aggregation'!$D:$D,$A$1)*IF($A79="CH4",About!$D$58,IF($A79="N2O",About!$D$59,1))</f>
        <v>0.17005231187700001</v>
      </c>
      <c r="K79" s="425">
        <f>SUMIFS('EPA Export Aggregation'!N:N,'EPA Export Aggregation'!$A:$A,$B79,'EPA Export Aggregation'!$D:$D,$A$1)*IF($A79="CH4",About!$D$58,IF($A79="N2O",About!$D$59,1))</f>
        <v>0.16408575112500001</v>
      </c>
      <c r="L79" s="425">
        <f>SUMIFS('EPA Export Aggregation'!O:O,'EPA Export Aggregation'!$A:$A,$B79,'EPA Export Aggregation'!$D:$D,$A$1)*IF($A79="CH4",About!$D$58,IF($A79="N2O",About!$D$59,1))</f>
        <v>0.14994258548100001</v>
      </c>
      <c r="M79" s="425">
        <f>SUMIFS('EPA Export Aggregation'!P:P,'EPA Export Aggregation'!$A:$A,$B79,'EPA Export Aggregation'!$D:$D,$A$1)*IF($A79="CH4",About!$D$58,IF($A79="N2O",About!$D$59,1))</f>
        <v>0.11428109897700001</v>
      </c>
      <c r="N79" s="425">
        <f>SUMIFS('EPA Export Aggregation'!Q:Q,'EPA Export Aggregation'!$A:$A,$B79,'EPA Export Aggregation'!$D:$D,$A$1)*IF($A79="CH4",About!$D$58,IF($A79="N2O",About!$D$59,1))</f>
        <v>0.11003425353</v>
      </c>
      <c r="O79" s="425">
        <f>SUMIFS('EPA Export Aggregation'!R:R,'EPA Export Aggregation'!$A:$A,$B79,'EPA Export Aggregation'!$D:$D,$A$1)*IF($A79="CH4",About!$D$58,IF($A79="N2O",About!$D$59,1))</f>
        <v>0.10677240840299999</v>
      </c>
      <c r="P79" s="425">
        <f>SUMIFS('EPA Export Aggregation'!S:S,'EPA Export Aggregation'!$A:$A,$B79,'EPA Export Aggregation'!$D:$D,$A$1)*IF($A79="CH4",About!$D$58,IF($A79="N2O",About!$D$59,1))</f>
        <v>6.6679315274999998E-2</v>
      </c>
      <c r="Q79" s="425">
        <f>SUMIFS('EPA Export Aggregation'!T:T,'EPA Export Aggregation'!$A:$A,$B79,'EPA Export Aggregation'!$D:$D,$A$1)*IF($A79="CH4",About!$D$58,IF($A79="N2O",About!$D$59,1))</f>
        <v>5.5704127302000001E-2</v>
      </c>
      <c r="R79" s="425">
        <f>SUMIFS('EPA Export Aggregation'!U:U,'EPA Export Aggregation'!$A:$A,$B79,'EPA Export Aggregation'!$D:$D,$A$1)*IF($A79="CH4",About!$D$58,IF($A79="N2O",About!$D$59,1))</f>
        <v>6.3534077699999997E-2</v>
      </c>
      <c r="S79" s="425">
        <f>SUMIFS('EPA Export Aggregation'!V:V,'EPA Export Aggregation'!$A:$A,$B79,'EPA Export Aggregation'!$D:$D,$A$1)*IF($A79="CH4",About!$D$58,IF($A79="N2O",About!$D$59,1))</f>
        <v>0.11119341112800001</v>
      </c>
      <c r="T79" s="425">
        <f>SUMIFS('EPA Export Aggregation'!W:W,'EPA Export Aggregation'!$A:$A,$B79,'EPA Export Aggregation'!$D:$D,$A$1)*IF($A79="CH4",About!$D$58,IF($A79="N2O",About!$D$59,1))</f>
        <v>0.17884027305299999</v>
      </c>
      <c r="U79" s="425">
        <f>SUMIFS('EPA Export Aggregation'!X:X,'EPA Export Aggregation'!$A:$A,$B79,'EPA Export Aggregation'!$D:$D,$A$1)*IF($A79="CH4",About!$D$58,IF($A79="N2O",About!$D$59,1))</f>
        <v>0.10209081789299999</v>
      </c>
      <c r="V79" s="425">
        <f>SUMIFS('EPA Export Aggregation'!Y:Y,'EPA Export Aggregation'!$A:$A,$B79,'EPA Export Aggregation'!$D:$D,$A$1)*IF($A79="CH4",About!$D$58,IF($A79="N2O",About!$D$59,1))</f>
        <v>6.1310777057999997E-2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2026-09-18T19:03:23Z</dcterms:modified>
</cp:coreProperties>
</file>