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TN/elec/EIaE/"/>
    </mc:Choice>
  </mc:AlternateContent>
  <xr:revisionPtr revIDLastSave="0" documentId="8_{8A796D05-4B39-7B41-9DA4-7E602DC6DD61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11" i="11" l="1"/>
  <c r="B29" i="8"/>
  <c r="B26" i="8"/>
  <c r="C11" i="11"/>
  <c r="B16" i="11"/>
  <c r="B13" i="11"/>
  <c r="AF81" i="4"/>
  <c r="R10" i="2"/>
  <c r="C9" i="4" s="1"/>
  <c r="D9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C16" i="11" l="1"/>
  <c r="R26" i="2"/>
  <c r="C26" i="4" s="1"/>
  <c r="D26" i="4" s="1"/>
  <c r="R45" i="2"/>
  <c r="C45" i="4" s="1"/>
  <c r="D45" i="4" s="1"/>
  <c r="R47" i="2"/>
  <c r="C47" i="4" s="1"/>
  <c r="D47" i="4" s="1"/>
  <c r="R29" i="2"/>
  <c r="C29" i="4" s="1"/>
  <c r="D29" i="4" s="1"/>
  <c r="C17" i="11"/>
  <c r="R36" i="2"/>
  <c r="C30" i="4" s="1"/>
  <c r="D30" i="4" s="1"/>
  <c r="R39" i="2"/>
  <c r="C39" i="4" s="1"/>
  <c r="D39" i="4" s="1"/>
  <c r="R34" i="2"/>
  <c r="C35" i="4" s="1"/>
  <c r="D35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3" i="11" l="1"/>
  <c r="E11" i="11"/>
  <c r="E17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15" i="11" l="1"/>
  <c r="H14" i="11"/>
  <c r="H8" i="11"/>
  <c r="H16" i="11"/>
  <c r="H3" i="11"/>
  <c r="H13" i="11"/>
  <c r="H4" i="11"/>
  <c r="H17" i="11"/>
  <c r="H10" i="11"/>
  <c r="H6" i="11"/>
  <c r="H5" i="11"/>
  <c r="I10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7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5" i="11" l="1"/>
  <c r="I2" i="11"/>
  <c r="I9" i="11"/>
  <c r="I6" i="11"/>
  <c r="I11" i="11"/>
  <c r="C19" i="8"/>
  <c r="J15" i="11"/>
  <c r="I3" i="11"/>
  <c r="I4" i="11"/>
  <c r="C21" i="8"/>
  <c r="I12" i="11"/>
  <c r="I16" i="11"/>
  <c r="J9" i="11"/>
  <c r="I8" i="11"/>
  <c r="I14" i="11"/>
  <c r="I13" i="11"/>
  <c r="I7" i="11"/>
  <c r="J11" i="11"/>
  <c r="J6" i="11"/>
  <c r="J7" i="11"/>
  <c r="I15" i="1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4" i="11" l="1"/>
  <c r="J5" i="11"/>
  <c r="J10" i="11"/>
  <c r="J2" i="11"/>
  <c r="J4" i="11"/>
  <c r="J16" i="11"/>
  <c r="J13" i="11"/>
  <c r="J17" i="11"/>
  <c r="J3" i="11"/>
  <c r="J12" i="11"/>
  <c r="K13" i="11"/>
  <c r="K3" i="11"/>
  <c r="K7" i="11"/>
  <c r="K2" i="11"/>
  <c r="K10" i="11"/>
  <c r="K12" i="11"/>
  <c r="K14" i="11"/>
  <c r="J8" i="11"/>
  <c r="AN15" i="6"/>
  <c r="AO11" i="6"/>
  <c r="AO7" i="6"/>
  <c r="AP6" i="6"/>
  <c r="AN14" i="6"/>
  <c r="AO10" i="6"/>
  <c r="K6" i="11" s="1"/>
  <c r="K8" i="11" l="1"/>
  <c r="K17" i="11"/>
  <c r="L16" i="11"/>
  <c r="L17" i="11"/>
  <c r="L13" i="11"/>
  <c r="L2" i="11"/>
  <c r="L7" i="11"/>
  <c r="L14" i="11"/>
  <c r="L15" i="11"/>
  <c r="L4" i="11"/>
  <c r="L5" i="11"/>
  <c r="L6" i="11"/>
  <c r="L8" i="11"/>
  <c r="L10" i="11"/>
  <c r="K11" i="11"/>
  <c r="K4" i="11"/>
  <c r="K16" i="11"/>
  <c r="K15" i="11"/>
  <c r="K5" i="11"/>
  <c r="K9" i="11"/>
  <c r="AP10" i="6"/>
  <c r="L9" i="11" s="1"/>
  <c r="AO14" i="6"/>
  <c r="AQ6" i="6"/>
  <c r="AP7" i="6"/>
  <c r="AP11" i="6"/>
  <c r="AO15" i="6"/>
  <c r="M16" i="11" l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L12" i="11"/>
  <c r="L11" i="11"/>
  <c r="L3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2" i="11" l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<sst xmlns="http://schemas.openxmlformats.org/spreadsheetml/2006/main" count="54856" uniqueCount="4506">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</sst>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128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TN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TN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1349.1449689999999</v>
      </c>
      <c r="R4" s="1">
        <f t="shared" ref="R4:R35" si="3">Q4/$Q$54</f>
        <v>7.465175297548636E-2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1023.337407</v>
      </c>
      <c r="R7" s="1">
        <f t="shared" si="3"/>
        <v>5.6623960414396914E-2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720.97619659999998</v>
      </c>
      <c r="R13" s="1">
        <f t="shared" si="3"/>
        <v>3.9893516387406763E-2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8348.2408799999994</v>
      </c>
      <c r="R20" s="1">
        <f t="shared" si="3"/>
        <v>0.46193020785271655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2454.2692618000001</v>
      </c>
      <c r="R27" s="1">
        <f t="shared" si="3"/>
        <v>0.13580119770451657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449.33731340000003</v>
      </c>
      <c r="R28" s="1">
        <f t="shared" si="3"/>
        <v>2.486301983356801E-2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3600</v>
      </c>
      <c r="R36" s="1">
        <f t="shared" ref="R36:R53" si="5">Q36/$Q$54</f>
        <v>0.19919750426149416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127.2095559</v>
      </c>
      <c r="R49" s="1">
        <f t="shared" si="5"/>
        <v>7.0388405704147304E-3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18072.515583699998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>
        <f t="shared" si="10"/>
        <v>449.33731340000003</v>
      </c>
      <c r="M207" s="1" t="str">
        <f t="shared" si="11"/>
        <v>MO</v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>
        <f t="shared" si="10"/>
        <v>1023.337407</v>
      </c>
      <c r="M210" s="1" t="str">
        <f t="shared" si="11"/>
        <v>AR</v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>
        <f t="shared" si="10"/>
        <v>483.36726179999999</v>
      </c>
      <c r="M215" s="1" t="str">
        <f t="shared" si="11"/>
        <v>MS</v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>
        <f t="shared" si="10"/>
        <v>1970.902</v>
      </c>
      <c r="M217" s="1" t="str">
        <f t="shared" si="11"/>
        <v>MS</v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>
        <f t="shared" si="10"/>
        <v>1349.1449689999999</v>
      </c>
      <c r="M219" s="1" t="str">
        <f t="shared" si="11"/>
        <v>AL</v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>
        <f t="shared" si="10"/>
        <v>4832.3216709999997</v>
      </c>
      <c r="M225" s="1" t="str">
        <f t="shared" si="11"/>
        <v>KY</v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>
        <f t="shared" si="10"/>
        <v>720.97619659999998</v>
      </c>
      <c r="M226" s="1" t="str">
        <f t="shared" si="11"/>
        <v>GA</v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>
        <f t="shared" si="10"/>
        <v>3600</v>
      </c>
      <c r="M227" s="1" t="str">
        <f t="shared" si="11"/>
        <v>NC</v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>
        <f t="shared" si="10"/>
        <v>3286.599209</v>
      </c>
      <c r="M228" s="1" t="str">
        <f t="shared" si="11"/>
        <v>KY</v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>
        <f t="shared" si="10"/>
        <v>229.32</v>
      </c>
      <c r="M229" s="1" t="str">
        <f t="shared" si="11"/>
        <v>KY</v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>
        <f t="shared" si="10"/>
        <v>127.2095559</v>
      </c>
      <c r="M230" s="1" t="str">
        <f t="shared" si="11"/>
        <v>VA</v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18072.515583700002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7.465175297548636E-2</v>
      </c>
      <c r="D4" s="1">
        <f t="shared" si="0"/>
        <v>7.465175297548636E-2</v>
      </c>
      <c r="E4" s="1">
        <f t="shared" si="1"/>
        <v>0.2795140645800725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5.6623960414396914E-2</v>
      </c>
      <c r="D5" s="1">
        <f t="shared" si="0"/>
        <v>5.6623960414396914E-2</v>
      </c>
      <c r="E5" s="1">
        <f t="shared" si="1"/>
        <v>0.21201368617889568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3.9893516387406763E-2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0.46193020785271655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2.486301983356801E-2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0.13580119770451657</v>
      </c>
      <c r="D28" s="1">
        <f t="shared" si="0"/>
        <v>0.13580119770451657</v>
      </c>
      <c r="E28" s="1">
        <f t="shared" si="1"/>
        <v>0.50847224924103174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0.19919750426149416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7.0388405704147304E-3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0.26707691109439985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0.17232786779299492</v>
      </c>
      <c r="C60" s="1">
        <f>SUMIFS('ReEDs Generation Data'!H$729:H$1448,'ReEDs Generation Data'!$E$729:$E$1448,Calculations!$A60)</f>
        <v>0.14721207697313443</v>
      </c>
      <c r="D60" s="1">
        <f>SUMIFS('ReEDs Generation Data'!I$729:I$1448,'ReEDs Generation Data'!$E$729:$E$1448,Calculations!$A60)</f>
        <v>0.16815085299458496</v>
      </c>
      <c r="E60" s="1">
        <f>SUMIFS('ReEDs Generation Data'!J$729:J$1448,'ReEDs Generation Data'!$E$729:$E$1448,Calculations!$A60)</f>
        <v>0.19094542212197757</v>
      </c>
      <c r="F60" s="1">
        <f>SUMIFS('ReEDs Generation Data'!K$729:K$1448,'ReEDs Generation Data'!$E$729:$E$1448,Calculations!$A60)</f>
        <v>0.22957376482912256</v>
      </c>
      <c r="G60" s="1">
        <f>SUMIFS('ReEDs Generation Data'!L$729:L$1448,'ReEDs Generation Data'!$E$729:$E$1448,Calculations!$A60)</f>
        <v>0.27449230519630918</v>
      </c>
      <c r="H60" s="1">
        <f>SUMIFS('ReEDs Generation Data'!M$729:M$1448,'ReEDs Generation Data'!$E$729:$E$1448,Calculations!$A60)</f>
        <v>0.27174134543551176</v>
      </c>
      <c r="I60" s="1">
        <f>SUMIFS('ReEDs Generation Data'!N$729:N$1448,'ReEDs Generation Data'!$E$729:$E$1448,Calculations!$A60)</f>
        <v>0.27079394810039159</v>
      </c>
      <c r="J60" s="1">
        <f>SUMIFS('ReEDs Generation Data'!O$729:O$1448,'ReEDs Generation Data'!$E$729:$E$1448,Calculations!$A60)</f>
        <v>0.27006754720285825</v>
      </c>
      <c r="K60" s="1">
        <f>SUMIFS('ReEDs Generation Data'!P$729:P$1448,'ReEDs Generation Data'!$E$729:$E$1448,Calculations!$A60)</f>
        <v>0.26937818592885387</v>
      </c>
      <c r="L60" s="1">
        <f>SUMIFS('ReEDs Generation Data'!Q$729:Q$1448,'ReEDs Generation Data'!$E$729:$E$1448,Calculations!$A60)</f>
        <v>0.27143314465580659</v>
      </c>
      <c r="M60" s="1">
        <f>SUMIFS('ReEDs Generation Data'!R$729:R$1448,'ReEDs Generation Data'!$E$729:$E$1448,Calculations!$A60)</f>
        <v>0.27347986289161619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0.55075297803940426</v>
      </c>
      <c r="C61" s="1">
        <f>SUMIFS('ReEDs Generation Data'!H$729:H$1448,'ReEDs Generation Data'!$E$729:$E$1448,Calculations!$A61)</f>
        <v>0.56136727070876757</v>
      </c>
      <c r="D61" s="1">
        <f>SUMIFS('ReEDs Generation Data'!I$729:I$1448,'ReEDs Generation Data'!$E$729:$E$1448,Calculations!$A61)</f>
        <v>0.53150797561739704</v>
      </c>
      <c r="E61" s="1">
        <f>SUMIFS('ReEDs Generation Data'!J$729:J$1448,'ReEDs Generation Data'!$E$729:$E$1448,Calculations!$A61)</f>
        <v>0.49880042317626977</v>
      </c>
      <c r="F61" s="1">
        <f>SUMIFS('ReEDs Generation Data'!K$729:K$1448,'ReEDs Generation Data'!$E$729:$E$1448,Calculations!$A61)</f>
        <v>0.43920890608300756</v>
      </c>
      <c r="G61" s="1">
        <f>SUMIFS('ReEDs Generation Data'!L$729:L$1448,'ReEDs Generation Data'!$E$729:$E$1448,Calculations!$A61)</f>
        <v>0.36998811291421135</v>
      </c>
      <c r="H61" s="1">
        <f>SUMIFS('ReEDs Generation Data'!M$729:M$1448,'ReEDs Generation Data'!$E$729:$E$1448,Calculations!$A61)</f>
        <v>0.3738975780205186</v>
      </c>
      <c r="I61" s="1">
        <f>SUMIFS('ReEDs Generation Data'!N$729:N$1448,'ReEDs Generation Data'!$E$729:$E$1448,Calculations!$A61)</f>
        <v>0.37472158344621642</v>
      </c>
      <c r="J61" s="1">
        <f>SUMIFS('ReEDs Generation Data'!O$729:O$1448,'ReEDs Generation Data'!$E$729:$E$1448,Calculations!$A61)</f>
        <v>0.37116737712743497</v>
      </c>
      <c r="K61" s="1">
        <f>SUMIFS('ReEDs Generation Data'!P$729:P$1448,'ReEDs Generation Data'!$E$729:$E$1448,Calculations!$A61)</f>
        <v>0.36744654806044891</v>
      </c>
      <c r="L61" s="1">
        <f>SUMIFS('ReEDs Generation Data'!Q$729:Q$1448,'ReEDs Generation Data'!$E$729:$E$1448,Calculations!$A61)</f>
        <v>0.36466061161159247</v>
      </c>
      <c r="M61" s="1">
        <f>SUMIFS('ReEDs Generation Data'!R$729:R$1448,'ReEDs Generation Data'!$E$729:$E$1448,Calculations!$A61)</f>
        <v>0.36186464274597918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0.24492285333381653</v>
      </c>
      <c r="C62" s="1">
        <f>SUMIFS('ReEDs Generation Data'!H$729:H$1448,'ReEDs Generation Data'!$E$729:$E$1448,Calculations!$A62)</f>
        <v>0.25804187042121612</v>
      </c>
      <c r="D62" s="1">
        <f>SUMIFS('ReEDs Generation Data'!I$729:I$1448,'ReEDs Generation Data'!$E$729:$E$1448,Calculations!$A62)</f>
        <v>0.26612064239526678</v>
      </c>
      <c r="E62" s="1">
        <f>SUMIFS('ReEDs Generation Data'!J$729:J$1448,'ReEDs Generation Data'!$E$729:$E$1448,Calculations!$A62)</f>
        <v>0.27512643066702713</v>
      </c>
      <c r="F62" s="1">
        <f>SUMIFS('ReEDs Generation Data'!K$729:K$1448,'ReEDs Generation Data'!$E$729:$E$1448,Calculations!$A62)</f>
        <v>0.29359605397503485</v>
      </c>
      <c r="G62" s="1">
        <f>SUMIFS('ReEDs Generation Data'!L$729:L$1448,'ReEDs Generation Data'!$E$729:$E$1448,Calculations!$A62)</f>
        <v>0.31507189056007456</v>
      </c>
      <c r="H62" s="1">
        <f>SUMIFS('ReEDs Generation Data'!M$729:M$1448,'ReEDs Generation Data'!$E$729:$E$1448,Calculations!$A62)</f>
        <v>0.31418002088604902</v>
      </c>
      <c r="I62" s="1">
        <f>SUMIFS('ReEDs Generation Data'!N$729:N$1448,'ReEDs Generation Data'!$E$729:$E$1448,Calculations!$A62)</f>
        <v>0.31437287089651667</v>
      </c>
      <c r="J62" s="1">
        <f>SUMIFS('ReEDs Generation Data'!O$729:O$1448,'ReEDs Generation Data'!$E$729:$E$1448,Calculations!$A62)</f>
        <v>0.3169824372378689</v>
      </c>
      <c r="K62" s="1">
        <f>SUMIFS('ReEDs Generation Data'!P$729:P$1448,'ReEDs Generation Data'!$E$729:$E$1448,Calculations!$A62)</f>
        <v>0.31970351705099331</v>
      </c>
      <c r="L62" s="1">
        <f>SUMIFS('ReEDs Generation Data'!Q$729:Q$1448,'ReEDs Generation Data'!$E$729:$E$1448,Calculations!$A62)</f>
        <v>0.31890878091733765</v>
      </c>
      <c r="M62" s="1">
        <f>SUMIFS('ReEDs Generation Data'!R$729:R$1448,'ReEDs Generation Data'!$E$729:$E$1448,Calculations!$A62)</f>
        <v>0.31813621573014167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2.586569150710908E-2</v>
      </c>
      <c r="C63" s="1">
        <f>SUMIFS('ReEDs Generation Data'!H$729:H$1448,'ReEDs Generation Data'!$E$729:$E$1448,Calculations!$A63)</f>
        <v>2.6921480795198925E-2</v>
      </c>
      <c r="D63" s="1">
        <f>SUMIFS('ReEDs Generation Data'!I$729:I$1448,'ReEDs Generation Data'!$E$729:$E$1448,Calculations!$A63)</f>
        <v>2.7179545542075481E-2</v>
      </c>
      <c r="E63" s="1">
        <f>SUMIFS('ReEDs Generation Data'!J$729:J$1448,'ReEDs Generation Data'!$E$729:$E$1448,Calculations!$A63)</f>
        <v>2.7452202369170287E-2</v>
      </c>
      <c r="F63" s="1">
        <f>SUMIFS('ReEDs Generation Data'!K$729:K$1448,'ReEDs Generation Data'!$E$729:$E$1448,Calculations!$A63)</f>
        <v>2.8782693889610141E-2</v>
      </c>
      <c r="G63" s="1">
        <f>SUMIFS('ReEDs Generation Data'!L$729:L$1448,'ReEDs Generation Data'!$E$729:$E$1448,Calculations!$A63)</f>
        <v>3.0260937626063182E-2</v>
      </c>
      <c r="H63" s="1">
        <f>SUMIFS('ReEDs Generation Data'!M$729:M$1448,'ReEDs Generation Data'!$E$729:$E$1448,Calculations!$A63)</f>
        <v>2.9519650046500784E-2</v>
      </c>
      <c r="I63" s="1">
        <f>SUMIFS('ReEDs Generation Data'!N$729:N$1448,'ReEDs Generation Data'!$E$729:$E$1448,Calculations!$A63)</f>
        <v>2.8970803299146673E-2</v>
      </c>
      <c r="J63" s="1">
        <f>SUMIFS('ReEDs Generation Data'!O$729:O$1448,'ReEDs Generation Data'!$E$729:$E$1448,Calculations!$A63)</f>
        <v>2.8929059874228218E-2</v>
      </c>
      <c r="K63" s="1">
        <f>SUMIFS('ReEDs Generation Data'!P$729:P$1448,'ReEDs Generation Data'!$E$729:$E$1448,Calculations!$A63)</f>
        <v>2.8887540681645466E-2</v>
      </c>
      <c r="L63" s="1">
        <f>SUMIFS('ReEDs Generation Data'!Q$729:Q$1448,'ReEDs Generation Data'!$E$729:$E$1448,Calculations!$A63)</f>
        <v>2.8974741488451496E-2</v>
      </c>
      <c r="M63" s="1">
        <f>SUMIFS('ReEDs Generation Data'!R$729:R$1448,'ReEDs Generation Data'!$E$729:$E$1448,Calculations!$A63)</f>
        <v>2.9062848737174136E-2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4.9118616785170958E-3</v>
      </c>
      <c r="C65" s="1">
        <f>SUMIFS('ReEDs Generation Data'!H$729:H$1448,'ReEDs Generation Data'!$E$729:$E$1448,Calculations!$A65)</f>
        <v>5.2711542227773731E-3</v>
      </c>
      <c r="D65" s="1">
        <f>SUMIFS('ReEDs Generation Data'!I$729:I$1448,'ReEDs Generation Data'!$E$729:$E$1448,Calculations!$A65)</f>
        <v>5.8266178036550246E-3</v>
      </c>
      <c r="E65" s="1">
        <f>SUMIFS('ReEDs Generation Data'!J$729:J$1448,'ReEDs Generation Data'!$E$729:$E$1448,Calculations!$A65)</f>
        <v>6.4299517839175382E-3</v>
      </c>
      <c r="F65" s="1">
        <f>SUMIFS('ReEDs Generation Data'!K$729:K$1448,'ReEDs Generation Data'!$E$729:$E$1448,Calculations!$A65)</f>
        <v>7.5726363446464353E-3</v>
      </c>
      <c r="G65" s="1">
        <f>SUMIFS('ReEDs Generation Data'!L$729:L$1448,'ReEDs Generation Data'!$E$729:$E$1448,Calculations!$A65)</f>
        <v>8.8950111443031211E-3</v>
      </c>
      <c r="H65" s="1">
        <f>SUMIFS('ReEDs Generation Data'!M$729:M$1448,'ReEDs Generation Data'!$E$729:$E$1448,Calculations!$A65)</f>
        <v>9.3778988827126139E-3</v>
      </c>
      <c r="I65" s="1">
        <f>SUMIFS('ReEDs Generation Data'!N$729:N$1448,'ReEDs Generation Data'!$E$729:$E$1448,Calculations!$A65)</f>
        <v>9.8606041092186292E-3</v>
      </c>
      <c r="J65" s="1">
        <f>SUMIFS('ReEDs Generation Data'!O$729:O$1448,'ReEDs Generation Data'!$E$729:$E$1448,Calculations!$A65)</f>
        <v>1.1560261872929221E-2</v>
      </c>
      <c r="K65" s="1">
        <f>SUMIFS('ReEDs Generation Data'!P$729:P$1448,'ReEDs Generation Data'!$E$729:$E$1448,Calculations!$A65)</f>
        <v>1.3277236136756429E-2</v>
      </c>
      <c r="L65" s="1">
        <f>SUMIFS('ReEDs Generation Data'!Q$729:Q$1448,'ReEDs Generation Data'!$E$729:$E$1448,Calculations!$A65)</f>
        <v>1.4719762779669342E-2</v>
      </c>
      <c r="M65" s="1">
        <f>SUMIFS('ReEDs Generation Data'!R$729:R$1448,'ReEDs Generation Data'!$E$729:$E$1448,Calculations!$A65)</f>
        <v>1.6157379665259063E-2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9.4071992523900782E-4</v>
      </c>
      <c r="C70" s="1">
        <f>SUMIFS('ReEDs Generation Data'!H$729:H$1448,'ReEDs Generation Data'!$E$729:$E$1448,Calculations!$A70)</f>
        <v>8.9625221613140308E-4</v>
      </c>
      <c r="D70" s="1">
        <f>SUMIFS('ReEDs Generation Data'!I$729:I$1448,'ReEDs Generation Data'!$E$729:$E$1448,Calculations!$A70)</f>
        <v>9.1609547406996234E-4</v>
      </c>
      <c r="E70" s="1">
        <f>SUMIFS('ReEDs Generation Data'!J$729:J$1448,'ReEDs Generation Data'!$E$729:$E$1448,Calculations!$A70)</f>
        <v>9.3815163239209986E-4</v>
      </c>
      <c r="F70" s="1">
        <f>SUMIFS('ReEDs Generation Data'!K$729:K$1448,'ReEDs Generation Data'!$E$729:$E$1448,Calculations!$A70)</f>
        <v>9.3822437350991547E-4</v>
      </c>
      <c r="G70" s="1">
        <f>SUMIFS('ReEDs Generation Data'!L$729:L$1448,'ReEDs Generation Data'!$E$729:$E$1448,Calculations!$A70)</f>
        <v>9.4061571464267436E-4</v>
      </c>
      <c r="H70" s="1">
        <f>SUMIFS('ReEDs Generation Data'!M$729:M$1448,'ReEDs Generation Data'!$E$729:$E$1448,Calculations!$A70)</f>
        <v>9.4510721879593443E-4</v>
      </c>
      <c r="I70" s="1">
        <f>SUMIFS('ReEDs Generation Data'!N$729:N$1448,'ReEDs Generation Data'!$E$729:$E$1448,Calculations!$A70)</f>
        <v>9.5188144783312693E-4</v>
      </c>
      <c r="J70" s="1">
        <f>SUMIFS('ReEDs Generation Data'!O$729:O$1448,'ReEDs Generation Data'!$E$729:$E$1448,Calculations!$A70)</f>
        <v>9.6334170078727298E-4</v>
      </c>
      <c r="K70" s="1">
        <f>SUMIFS('ReEDs Generation Data'!P$729:P$1448,'ReEDs Generation Data'!$E$729:$E$1448,Calculations!$A70)</f>
        <v>9.7525706942657104E-4</v>
      </c>
      <c r="L70" s="1">
        <f>SUMIFS('ReEDs Generation Data'!Q$729:Q$1448,'ReEDs Generation Data'!$E$729:$E$1448,Calculations!$A70)</f>
        <v>9.7103964850036011E-4</v>
      </c>
      <c r="M70" s="1">
        <f>SUMIFS('ReEDs Generation Data'!R$729:R$1448,'ReEDs Generation Data'!$E$729:$E$1448,Calculations!$A70)</f>
        <v>9.66903898429846E-4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2.7802772291906752E-4</v>
      </c>
      <c r="C73" s="1">
        <f>SUMIFS('ReEDs Generation Data'!H$729:H$1448,'ReEDs Generation Data'!$E$729:$E$1448,Calculations!$A73)</f>
        <v>2.898946627742585E-4</v>
      </c>
      <c r="D73" s="1">
        <f>SUMIFS('ReEDs Generation Data'!I$729:I$1448,'ReEDs Generation Data'!$E$729:$E$1448,Calculations!$A73)</f>
        <v>2.9827017295081274E-4</v>
      </c>
      <c r="E73" s="1">
        <f>SUMIFS('ReEDs Generation Data'!J$729:J$1448,'ReEDs Generation Data'!$E$729:$E$1448,Calculations!$A73)</f>
        <v>3.07418249245715E-4</v>
      </c>
      <c r="F73" s="1">
        <f>SUMIFS('ReEDs Generation Data'!K$729:K$1448,'ReEDs Generation Data'!$E$729:$E$1448,Calculations!$A73)</f>
        <v>3.2772050506857842E-4</v>
      </c>
      <c r="G73" s="1">
        <f>SUMIFS('ReEDs Generation Data'!L$729:L$1448,'ReEDs Generation Data'!$E$729:$E$1448,Calculations!$A73)</f>
        <v>3.5112684439587451E-4</v>
      </c>
      <c r="H73" s="1">
        <f>SUMIFS('ReEDs Generation Data'!M$729:M$1448,'ReEDs Generation Data'!$E$729:$E$1448,Calculations!$A73)</f>
        <v>3.3839950991116778E-4</v>
      </c>
      <c r="I73" s="1">
        <f>SUMIFS('ReEDs Generation Data'!N$729:N$1448,'ReEDs Generation Data'!$E$729:$E$1448,Calculations!$A73)</f>
        <v>3.2830870067688563E-4</v>
      </c>
      <c r="J73" s="1">
        <f>SUMIFS('ReEDs Generation Data'!O$729:O$1448,'ReEDs Generation Data'!$E$729:$E$1448,Calculations!$A73)</f>
        <v>3.2997498389316363E-4</v>
      </c>
      <c r="K73" s="1">
        <f>SUMIFS('ReEDs Generation Data'!P$729:P$1448,'ReEDs Generation Data'!$E$729:$E$1448,Calculations!$A73)</f>
        <v>3.317150718753439E-4</v>
      </c>
      <c r="L73" s="1">
        <f>SUMIFS('ReEDs Generation Data'!Q$729:Q$1448,'ReEDs Generation Data'!$E$729:$E$1448,Calculations!$A73)</f>
        <v>3.3191889864204256E-4</v>
      </c>
      <c r="M73" s="1">
        <f>SUMIFS('ReEDs Generation Data'!R$729:R$1448,'ReEDs Generation Data'!$E$729:$E$1448,Calculations!$A73)</f>
        <v>3.3214633139982622E-4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5.4177738064933201E-2</v>
      </c>
      <c r="G730" s="44">
        <f>G4/SUMIFS(G$3:G$722,$B$3:$B$722,$B730)*SUMIFS(Calculations!$E$3:$E$53,Calculations!$A$3:$A$53,$B730)</f>
        <v>4.7608165736418295E-2</v>
      </c>
      <c r="H730" s="44">
        <f>H4/SUMIFS(H$3:H$722,$B$3:$B$722,$B730)*SUMIFS(Calculations!$E$3:$E$53,Calculations!$A$3:$A$53,$B730)</f>
        <v>4.0859284841203526E-2</v>
      </c>
      <c r="I730" s="44">
        <f>I4/SUMIFS(I$3:I$722,$B$3:$B$722,$B730)*SUMIFS(Calculations!$E$3:$E$53,Calculations!$A$3:$A$53,$B730)</f>
        <v>4.6713017304461292E-2</v>
      </c>
      <c r="J730" s="44">
        <f>J4/SUMIFS(J$3:J$722,$B$3:$B$722,$B730)*SUMIFS(Calculations!$E$3:$E$53,Calculations!$A$3:$A$53,$B730)</f>
        <v>5.2551458557224325E-2</v>
      </c>
      <c r="K730" s="44">
        <f>K4/SUMIFS(K$3:K$722,$B$3:$B$722,$B730)*SUMIFS(Calculations!$E$3:$E$53,Calculations!$A$3:$A$53,$B730)</f>
        <v>5.998040981661798E-2</v>
      </c>
      <c r="L730" s="44">
        <f>L4/SUMIFS(L$3:L$722,$B$3:$B$722,$B730)*SUMIFS(Calculations!$E$3:$E$53,Calculations!$A$3:$A$53,$B730)</f>
        <v>6.797746704597947E-2</v>
      </c>
      <c r="M730" s="44">
        <f>M4/SUMIFS(M$3:M$722,$B$3:$B$722,$B730)*SUMIFS(Calculations!$E$3:$E$53,Calculations!$A$3:$A$53,$B730)</f>
        <v>6.9170242651434427E-2</v>
      </c>
      <c r="N730" s="44">
        <f>N4/SUMIFS(N$3:N$722,$B$3:$B$722,$B730)*SUMIFS(Calculations!$E$3:$E$53,Calculations!$A$3:$A$53,$B730)</f>
        <v>7.0414791662247067E-2</v>
      </c>
      <c r="O730" s="44">
        <f>O4/SUMIFS(O$3:O$722,$B$3:$B$722,$B730)*SUMIFS(Calculations!$E$3:$E$53,Calculations!$A$3:$A$53,$B730)</f>
        <v>7.0402699944746794E-2</v>
      </c>
      <c r="P730" s="44">
        <f>P4/SUMIFS(P$3:P$722,$B$3:$B$722,$B730)*SUMIFS(Calculations!$E$3:$E$53,Calculations!$A$3:$A$53,$B730)</f>
        <v>7.0390680816200688E-2</v>
      </c>
      <c r="Q730" s="44">
        <f>Q4/SUMIFS(Q$3:Q$722,$B$3:$B$722,$B730)*SUMIFS(Calculations!$E$3:$E$53,Calculations!$A$3:$A$53,$B730)</f>
        <v>7.1116182548185233E-2</v>
      </c>
      <c r="R730" s="44">
        <f>R4/SUMIFS(R$3:R$722,$B$3:$B$722,$B730)*SUMIFS(Calculations!$E$3:$E$53,Calculations!$A$3:$A$53,$B730)</f>
        <v>7.1842952346726344E-2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1.494076476095862E-2</v>
      </c>
      <c r="G733" s="44">
        <f>G7/SUMIFS(G$3:G$722,$B$3:$B$722,$B733)*SUMIFS(Calculations!$E$3:$E$53,Calculations!$A$3:$A$53,$B733)</f>
        <v>1.545724537211703E-2</v>
      </c>
      <c r="H733" s="44">
        <f>H7/SUMIFS(H$3:H$722,$B$3:$B$722,$B733)*SUMIFS(Calculations!$E$3:$E$53,Calculations!$A$3:$A$53,$B733)</f>
        <v>1.5987822699695335E-2</v>
      </c>
      <c r="I733" s="44">
        <f>I7/SUMIFS(I$3:I$722,$B$3:$B$722,$B733)*SUMIFS(Calculations!$E$3:$E$53,Calculations!$A$3:$A$53,$B733)</f>
        <v>1.5969345168349733E-2</v>
      </c>
      <c r="J733" s="44">
        <f>J7/SUMIFS(J$3:J$722,$B$3:$B$722,$B733)*SUMIFS(Calculations!$E$3:$E$53,Calculations!$A$3:$A$53,$B733)</f>
        <v>1.5950915904297345E-2</v>
      </c>
      <c r="K733" s="44">
        <f>K7/SUMIFS(K$3:K$722,$B$3:$B$722,$B733)*SUMIFS(Calculations!$E$3:$E$53,Calculations!$A$3:$A$53,$B733)</f>
        <v>1.6536374820822292E-2</v>
      </c>
      <c r="L733" s="44">
        <f>L7/SUMIFS(L$3:L$722,$B$3:$B$722,$B733)*SUMIFS(Calculations!$E$3:$E$53,Calculations!$A$3:$A$53,$B733)</f>
        <v>1.7166604889295251E-2</v>
      </c>
      <c r="M733" s="44">
        <f>M7/SUMIFS(M$3:M$722,$B$3:$B$722,$B733)*SUMIFS(Calculations!$E$3:$E$53,Calculations!$A$3:$A$53,$B733)</f>
        <v>1.754159531109831E-2</v>
      </c>
      <c r="N733" s="44">
        <f>N7/SUMIFS(N$3:N$722,$B$3:$B$722,$B733)*SUMIFS(Calculations!$E$3:$E$53,Calculations!$A$3:$A$53,$B733)</f>
        <v>1.7932862500320557E-2</v>
      </c>
      <c r="O733" s="44">
        <f>O7/SUMIFS(O$3:O$722,$B$3:$B$722,$B733)*SUMIFS(Calculations!$E$3:$E$53,Calculations!$A$3:$A$53,$B733)</f>
        <v>1.7896329316678852E-2</v>
      </c>
      <c r="P733" s="44">
        <f>P7/SUMIFS(P$3:P$722,$B$3:$B$722,$B733)*SUMIFS(Calculations!$E$3:$E$53,Calculations!$A$3:$A$53,$B733)</f>
        <v>1.7860015448911231E-2</v>
      </c>
      <c r="Q733" s="44">
        <f>Q7/SUMIFS(Q$3:Q$722,$B$3:$B$722,$B733)*SUMIFS(Calculations!$E$3:$E$53,Calculations!$A$3:$A$53,$B733)</f>
        <v>1.7875610114106277E-2</v>
      </c>
      <c r="R733" s="44">
        <f>R7/SUMIFS(R$3:R$722,$B$3:$B$722,$B733)*SUMIFS(Calculations!$E$3:$E$53,Calculations!$A$3:$A$53,$B733)</f>
        <v>1.789123203640151E-2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0.13063418662580803</v>
      </c>
      <c r="G736" s="44">
        <f>G10/SUMIFS(G$3:G$722,$B$3:$B$722,$B736)*SUMIFS(Calculations!$E$3:$E$53,Calculations!$A$3:$A$53,$B736)</f>
        <v>0.13196843588436413</v>
      </c>
      <c r="H736" s="44">
        <f>H10/SUMIFS(H$3:H$722,$B$3:$B$722,$B736)*SUMIFS(Calculations!$E$3:$E$53,Calculations!$A$3:$A$53,$B736)</f>
        <v>0.13333910186994732</v>
      </c>
      <c r="I736" s="44">
        <f>I10/SUMIFS(I$3:I$722,$B$3:$B$722,$B736)*SUMIFS(Calculations!$E$3:$E$53,Calculations!$A$3:$A$53,$B736)</f>
        <v>0.12760194733124242</v>
      </c>
      <c r="J736" s="44">
        <f>J10/SUMIFS(J$3:J$722,$B$3:$B$722,$B736)*SUMIFS(Calculations!$E$3:$E$53,Calculations!$A$3:$A$53,$B736)</f>
        <v>0.12187977947637435</v>
      </c>
      <c r="K736" s="44">
        <f>K10/SUMIFS(K$3:K$722,$B$3:$B$722,$B736)*SUMIFS(Calculations!$E$3:$E$53,Calculations!$A$3:$A$53,$B736)</f>
        <v>0.11054927361637663</v>
      </c>
      <c r="L736" s="44">
        <f>L10/SUMIFS(L$3:L$722,$B$3:$B$722,$B736)*SUMIFS(Calculations!$E$3:$E$53,Calculations!$A$3:$A$53,$B736)</f>
        <v>9.8352302518276757E-2</v>
      </c>
      <c r="M736" s="44">
        <f>M10/SUMIFS(M$3:M$722,$B$3:$B$722,$B736)*SUMIFS(Calculations!$E$3:$E$53,Calculations!$A$3:$A$53,$B736)</f>
        <v>9.4646840996887027E-2</v>
      </c>
      <c r="N736" s="44">
        <f>N10/SUMIFS(N$3:N$722,$B$3:$B$722,$B736)*SUMIFS(Calculations!$E$3:$E$53,Calculations!$A$3:$A$53,$B736)</f>
        <v>9.078054087307541E-2</v>
      </c>
      <c r="O736" s="44">
        <f>O10/SUMIFS(O$3:O$722,$B$3:$B$722,$B736)*SUMIFS(Calculations!$E$3:$E$53,Calculations!$A$3:$A$53,$B736)</f>
        <v>9.0921779437201478E-2</v>
      </c>
      <c r="P736" s="44">
        <f>P10/SUMIFS(P$3:P$722,$B$3:$B$722,$B736)*SUMIFS(Calculations!$E$3:$E$53,Calculations!$A$3:$A$53,$B736)</f>
        <v>9.1062170118497265E-2</v>
      </c>
      <c r="Q736" s="44">
        <f>Q10/SUMIFS(Q$3:Q$722,$B$3:$B$722,$B736)*SUMIFS(Calculations!$E$3:$E$53,Calculations!$A$3:$A$53,$B736)</f>
        <v>8.9795193848936902E-2</v>
      </c>
      <c r="R736" s="44">
        <f>R10/SUMIFS(R$3:R$722,$B$3:$B$722,$B736)*SUMIFS(Calculations!$E$3:$E$53,Calculations!$A$3:$A$53,$B736)</f>
        <v>8.8526003097777695E-2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2.3076260684481479E-4</v>
      </c>
      <c r="G737" s="44">
        <f>G11/SUMIFS(G$3:G$722,$B$3:$B$722,$B737)*SUMIFS(Calculations!$E$3:$E$53,Calculations!$A$3:$A$53,$B737)</f>
        <v>1.9980433082770162E-4</v>
      </c>
      <c r="H737" s="44">
        <f>H11/SUMIFS(H$3:H$722,$B$3:$B$722,$B737)*SUMIFS(Calculations!$E$3:$E$53,Calculations!$A$3:$A$53,$B737)</f>
        <v>1.6800108594160548E-4</v>
      </c>
      <c r="I737" s="44">
        <f>I11/SUMIFS(I$3:I$722,$B$3:$B$722,$B737)*SUMIFS(Calculations!$E$3:$E$53,Calculations!$A$3:$A$53,$B737)</f>
        <v>1.6778137145301915E-4</v>
      </c>
      <c r="J737" s="44">
        <f>J11/SUMIFS(J$3:J$722,$B$3:$B$722,$B737)*SUMIFS(Calculations!$E$3:$E$53,Calculations!$A$3:$A$53,$B737)</f>
        <v>1.6756223090601879E-4</v>
      </c>
      <c r="K737" s="44">
        <f>K11/SUMIFS(K$3:K$722,$B$3:$B$722,$B737)*SUMIFS(Calculations!$E$3:$E$53,Calculations!$A$3:$A$53,$B737)</f>
        <v>1.7373317939137892E-4</v>
      </c>
      <c r="L737" s="44">
        <f>L11/SUMIFS(L$3:L$722,$B$3:$B$722,$B737)*SUMIFS(Calculations!$E$3:$E$53,Calculations!$A$3:$A$53,$B737)</f>
        <v>1.8037603199247336E-4</v>
      </c>
      <c r="M737" s="44">
        <f>M11/SUMIFS(M$3:M$722,$B$3:$B$722,$B737)*SUMIFS(Calculations!$E$3:$E$53,Calculations!$A$3:$A$53,$B737)</f>
        <v>1.8420756159621556E-4</v>
      </c>
      <c r="N737" s="44">
        <f>N11/SUMIFS(N$3:N$722,$B$3:$B$722,$B737)*SUMIFS(Calculations!$E$3:$E$53,Calculations!$A$3:$A$53,$B737)</f>
        <v>1.8820540189109469E-4</v>
      </c>
      <c r="O737" s="44">
        <f>O11/SUMIFS(O$3:O$722,$B$3:$B$722,$B737)*SUMIFS(Calculations!$E$3:$E$53,Calculations!$A$3:$A$53,$B737)</f>
        <v>1.8763878414303935E-4</v>
      </c>
      <c r="P737" s="44">
        <f>P11/SUMIFS(P$3:P$722,$B$3:$B$722,$B737)*SUMIFS(Calculations!$E$3:$E$53,Calculations!$A$3:$A$53,$B737)</f>
        <v>1.870755679125715E-4</v>
      </c>
      <c r="Q737" s="44">
        <f>Q11/SUMIFS(Q$3:Q$722,$B$3:$B$722,$B737)*SUMIFS(Calculations!$E$3:$E$53,Calculations!$A$3:$A$53,$B737)</f>
        <v>1.8723891496320061E-4</v>
      </c>
      <c r="R737" s="44">
        <f>R11/SUMIFS(R$3:R$722,$B$3:$B$722,$B737)*SUMIFS(Calculations!$E$3:$E$53,Calculations!$A$3:$A$53,$B737)</f>
        <v>1.874025475196016E-4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7.8605040718351754E-2</v>
      </c>
      <c r="G738" s="44">
        <f>G12/SUMIFS(G$3:G$722,$B$3:$B$722,$B738)*SUMIFS(Calculations!$E$3:$E$53,Calculations!$A$3:$A$53,$B738)</f>
        <v>8.3323443261449956E-2</v>
      </c>
      <c r="H738" s="44">
        <f>H12/SUMIFS(H$3:H$722,$B$3:$B$722,$B738)*SUMIFS(Calculations!$E$3:$E$53,Calculations!$A$3:$A$53,$B738)</f>
        <v>8.8170628920831648E-2</v>
      </c>
      <c r="I738" s="44">
        <f>I12/SUMIFS(I$3:I$722,$B$3:$B$722,$B738)*SUMIFS(Calculations!$E$3:$E$53,Calculations!$A$3:$A$53,$B738)</f>
        <v>8.8055317971898805E-2</v>
      </c>
      <c r="J738" s="44">
        <f>J12/SUMIFS(J$3:J$722,$B$3:$B$722,$B738)*SUMIFS(Calculations!$E$3:$E$53,Calculations!$A$3:$A$53,$B738)</f>
        <v>8.7940308240010576E-2</v>
      </c>
      <c r="K738" s="44">
        <f>K12/SUMIFS(K$3:K$722,$B$3:$B$722,$B738)*SUMIFS(Calculations!$E$3:$E$53,Calculations!$A$3:$A$53,$B738)</f>
        <v>9.1178956406733597E-2</v>
      </c>
      <c r="L738" s="44">
        <f>L12/SUMIFS(L$3:L$722,$B$3:$B$722,$B738)*SUMIFS(Calculations!$E$3:$E$53,Calculations!$A$3:$A$53,$B738)</f>
        <v>9.4665270131339269E-2</v>
      </c>
      <c r="M738" s="44">
        <f>M12/SUMIFS(M$3:M$722,$B$3:$B$722,$B738)*SUMIFS(Calculations!$E$3:$E$53,Calculations!$A$3:$A$53,$B738)</f>
        <v>9.6676140317072237E-2</v>
      </c>
      <c r="N738" s="44">
        <f>N12/SUMIFS(N$3:N$722,$B$3:$B$722,$B738)*SUMIFS(Calculations!$E$3:$E$53,Calculations!$A$3:$A$53,$B738)</f>
        <v>9.8774293975716201E-2</v>
      </c>
      <c r="O738" s="44">
        <f>O12/SUMIFS(O$3:O$722,$B$3:$B$722,$B738)*SUMIFS(Calculations!$E$3:$E$53,Calculations!$A$3:$A$53,$B738)</f>
        <v>9.8476920640753876E-2</v>
      </c>
      <c r="P738" s="44">
        <f>P12/SUMIFS(P$3:P$722,$B$3:$B$722,$B738)*SUMIFS(Calculations!$E$3:$E$53,Calculations!$A$3:$A$53,$B738)</f>
        <v>9.8181332496305618E-2</v>
      </c>
      <c r="Q738" s="44">
        <f>Q12/SUMIFS(Q$3:Q$722,$B$3:$B$722,$B738)*SUMIFS(Calculations!$E$3:$E$53,Calculations!$A$3:$A$53,$B738)</f>
        <v>9.8267060586130814E-2</v>
      </c>
      <c r="R738" s="44">
        <f>R12/SUMIFS(R$3:R$722,$B$3:$B$722,$B738)*SUMIFS(Calculations!$E$3:$E$53,Calculations!$A$3:$A$53,$B738)</f>
        <v>9.8352938515603339E-2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5.7558372929350236E-5</v>
      </c>
      <c r="G740" s="44">
        <f>G14/SUMIFS(G$3:G$722,$B$3:$B$722,$B740)*SUMIFS(Calculations!$E$3:$E$53,Calculations!$A$3:$A$53,$B740)</f>
        <v>5.8333290945591748E-5</v>
      </c>
      <c r="H740" s="44">
        <f>H14/SUMIFS(H$3:H$722,$B$3:$B$722,$B740)*SUMIFS(Calculations!$E$3:$E$53,Calculations!$A$3:$A$53,$B740)</f>
        <v>5.9129359416056734E-5</v>
      </c>
      <c r="I740" s="44">
        <f>I14/SUMIFS(I$3:I$722,$B$3:$B$722,$B740)*SUMIFS(Calculations!$E$3:$E$53,Calculations!$A$3:$A$53,$B740)</f>
        <v>5.9052029100650014E-5</v>
      </c>
      <c r="J740" s="44">
        <f>J14/SUMIFS(J$3:J$722,$B$3:$B$722,$B740)*SUMIFS(Calculations!$E$3:$E$53,Calculations!$A$3:$A$53,$B740)</f>
        <v>5.8974900788689464E-5</v>
      </c>
      <c r="K740" s="44">
        <f>K14/SUMIFS(K$3:K$722,$B$3:$B$722,$B740)*SUMIFS(Calculations!$E$3:$E$53,Calculations!$A$3:$A$53,$B740)</f>
        <v>6.1146816695564367E-5</v>
      </c>
      <c r="L740" s="44">
        <f>L14/SUMIFS(L$3:L$722,$B$3:$B$722,$B740)*SUMIFS(Calculations!$E$3:$E$53,Calculations!$A$3:$A$53,$B740)</f>
        <v>6.348482312449023E-5</v>
      </c>
      <c r="M740" s="44">
        <f>M14/SUMIFS(M$3:M$722,$B$3:$B$722,$B740)*SUMIFS(Calculations!$E$3:$E$53,Calculations!$A$3:$A$53,$B740)</f>
        <v>6.4833361378175574E-5</v>
      </c>
      <c r="N740" s="44">
        <f>N14/SUMIFS(N$3:N$722,$B$3:$B$722,$B740)*SUMIFS(Calculations!$E$3:$E$53,Calculations!$A$3:$A$53,$B740)</f>
        <v>6.6240434042968169E-5</v>
      </c>
      <c r="O740" s="44">
        <f>O14/SUMIFS(O$3:O$722,$B$3:$B$722,$B740)*SUMIFS(Calculations!$E$3:$E$53,Calculations!$A$3:$A$53,$B740)</f>
        <v>6.6041008281589905E-5</v>
      </c>
      <c r="P740" s="44">
        <f>P14/SUMIFS(P$3:P$722,$B$3:$B$722,$B740)*SUMIFS(Calculations!$E$3:$E$53,Calculations!$A$3:$A$53,$B740)</f>
        <v>6.5842779712211081E-5</v>
      </c>
      <c r="Q740" s="44">
        <f>Q14/SUMIFS(Q$3:Q$722,$B$3:$B$722,$B740)*SUMIFS(Calculations!$E$3:$E$53,Calculations!$A$3:$A$53,$B740)</f>
        <v>6.5900271045746614E-5</v>
      </c>
      <c r="R740" s="44">
        <f>R14/SUMIFS(R$3:R$722,$B$3:$B$722,$B740)*SUMIFS(Calculations!$E$3:$E$53,Calculations!$A$3:$A$53,$B740)</f>
        <v>6.5957862865379061E-5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5.5594610893272535E-5</v>
      </c>
      <c r="G741" s="44">
        <f>G15/SUMIFS(G$3:G$722,$B$3:$B$722,$B741)*SUMIFS(Calculations!$E$3:$E$53,Calculations!$A$3:$A$53,$B741)</f>
        <v>7.5280153944625152E-5</v>
      </c>
      <c r="H741" s="44">
        <f>H15/SUMIFS(H$3:H$722,$B$3:$B$722,$B741)*SUMIFS(Calculations!$E$3:$E$53,Calculations!$A$3:$A$53,$B741)</f>
        <v>9.5502990191445881E-5</v>
      </c>
      <c r="I741" s="44">
        <f>I15/SUMIFS(I$3:I$722,$B$3:$B$722,$B741)*SUMIFS(Calculations!$E$3:$E$53,Calculations!$A$3:$A$53,$B741)</f>
        <v>1.1410208445765659E-4</v>
      </c>
      <c r="J741" s="44">
        <f>J15/SUMIFS(J$3:J$722,$B$3:$B$722,$B741)*SUMIFS(Calculations!$E$3:$E$53,Calculations!$A$3:$A$53,$B741)</f>
        <v>1.3265259388210669E-4</v>
      </c>
      <c r="K741" s="44">
        <f>K15/SUMIFS(K$3:K$722,$B$3:$B$722,$B741)*SUMIFS(Calculations!$E$3:$E$53,Calculations!$A$3:$A$53,$B741)</f>
        <v>1.7538835690925493E-4</v>
      </c>
      <c r="L741" s="44">
        <f>L15/SUMIFS(L$3:L$722,$B$3:$B$722,$B741)*SUMIFS(Calculations!$E$3:$E$53,Calculations!$A$3:$A$53,$B741)</f>
        <v>2.2139220465780359E-4</v>
      </c>
      <c r="M741" s="44">
        <f>M15/SUMIFS(M$3:M$722,$B$3:$B$722,$B741)*SUMIFS(Calculations!$E$3:$E$53,Calculations!$A$3:$A$53,$B741)</f>
        <v>3.2871958887286908E-4</v>
      </c>
      <c r="N741" s="44">
        <f>N15/SUMIFS(N$3:N$722,$B$3:$B$722,$B741)*SUMIFS(Calculations!$E$3:$E$53,Calculations!$A$3:$A$53,$B741)</f>
        <v>4.4070560639962789E-4</v>
      </c>
      <c r="O741" s="44">
        <f>O15/SUMIFS(O$3:O$722,$B$3:$B$722,$B741)*SUMIFS(Calculations!$E$3:$E$53,Calculations!$A$3:$A$53,$B741)</f>
        <v>6.5355421591647956E-4</v>
      </c>
      <c r="P741" s="44">
        <f>P15/SUMIFS(P$3:P$722,$B$3:$B$722,$B741)*SUMIFS(Calculations!$E$3:$E$53,Calculations!$A$3:$A$53,$B741)</f>
        <v>8.6512505344115039E-4</v>
      </c>
      <c r="Q741" s="44">
        <f>Q15/SUMIFS(Q$3:Q$722,$B$3:$B$722,$B741)*SUMIFS(Calculations!$E$3:$E$53,Calculations!$A$3:$A$53,$B741)</f>
        <v>1.3087755668375919E-3</v>
      </c>
      <c r="R741" s="44">
        <f>R15/SUMIFS(R$3:R$722,$B$3:$B$722,$B741)*SUMIFS(Calculations!$E$3:$E$53,Calculations!$A$3:$A$53,$B741)</f>
        <v>1.7532015137775349E-3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8.1241881935349236E-4</v>
      </c>
      <c r="G743" s="44">
        <f>G17/SUMIFS(G$3:G$722,$B$3:$B$722,$B743)*SUMIFS(Calculations!$E$3:$E$53,Calculations!$A$3:$A$53,$B743)</f>
        <v>8.2335655000518085E-4</v>
      </c>
      <c r="H743" s="44">
        <f>H17/SUMIFS(H$3:H$722,$B$3:$B$722,$B743)*SUMIFS(Calculations!$E$3:$E$53,Calculations!$A$3:$A$53,$B743)</f>
        <v>8.3459281284557687E-4</v>
      </c>
      <c r="I743" s="44">
        <f>I17/SUMIFS(I$3:I$722,$B$3:$B$722,$B743)*SUMIFS(Calculations!$E$3:$E$53,Calculations!$A$3:$A$53,$B743)</f>
        <v>8.3350131910894755E-4</v>
      </c>
      <c r="J743" s="44">
        <f>J17/SUMIFS(J$3:J$722,$B$3:$B$722,$B743)*SUMIFS(Calculations!$E$3:$E$53,Calculations!$A$3:$A$53,$B743)</f>
        <v>8.3241267658914185E-4</v>
      </c>
      <c r="K743" s="44">
        <f>K17/SUMIFS(K$3:K$722,$B$3:$B$722,$B743)*SUMIFS(Calculations!$E$3:$E$53,Calculations!$A$3:$A$53,$B743)</f>
        <v>8.5878156652579229E-4</v>
      </c>
      <c r="L743" s="44">
        <f>L17/SUMIFS(L$3:L$722,$B$3:$B$722,$B743)*SUMIFS(Calculations!$E$3:$E$53,Calculations!$A$3:$A$53,$B743)</f>
        <v>8.8716693540696315E-4</v>
      </c>
      <c r="M743" s="44">
        <f>M17/SUMIFS(M$3:M$722,$B$3:$B$722,$B743)*SUMIFS(Calculations!$E$3:$E$53,Calculations!$A$3:$A$53,$B743)</f>
        <v>9.0148479173325364E-4</v>
      </c>
      <c r="N743" s="44">
        <f>N17/SUMIFS(N$3:N$722,$B$3:$B$722,$B743)*SUMIFS(Calculations!$E$3:$E$53,Calculations!$A$3:$A$53,$B743)</f>
        <v>9.1642412637956013E-4</v>
      </c>
      <c r="O743" s="44">
        <f>O17/SUMIFS(O$3:O$722,$B$3:$B$722,$B743)*SUMIFS(Calculations!$E$3:$E$53,Calculations!$A$3:$A$53,$B743)</f>
        <v>9.0910123235036556E-4</v>
      </c>
      <c r="P743" s="44">
        <f>P17/SUMIFS(P$3:P$722,$B$3:$B$722,$B743)*SUMIFS(Calculations!$E$3:$E$53,Calculations!$A$3:$A$53,$B743)</f>
        <v>9.0182229909175574E-4</v>
      </c>
      <c r="Q743" s="44">
        <f>Q17/SUMIFS(Q$3:Q$722,$B$3:$B$722,$B743)*SUMIFS(Calculations!$E$3:$E$53,Calculations!$A$3:$A$53,$B743)</f>
        <v>8.9810272986671472E-4</v>
      </c>
      <c r="R743" s="44">
        <f>R17/SUMIFS(R$3:R$722,$B$3:$B$722,$B743)*SUMIFS(Calculations!$E$3:$E$53,Calculations!$A$3:$A$53,$B743)</f>
        <v>8.9437665940104104E-4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6.3863231355698158E-2</v>
      </c>
      <c r="G745" s="44">
        <f>G19/SUMIFS(G$3:G$722,$B$3:$B$722,$B745)*SUMIFS(Calculations!$E$3:$E$53,Calculations!$A$3:$A$53,$B745)</f>
        <v>6.4546743433047296E-2</v>
      </c>
      <c r="H745" s="44">
        <f>H19/SUMIFS(H$3:H$722,$B$3:$B$722,$B745)*SUMIFS(Calculations!$E$3:$E$53,Calculations!$A$3:$A$53,$B745)</f>
        <v>6.529811351057048E-2</v>
      </c>
      <c r="I745" s="44">
        <f>I19/SUMIFS(I$3:I$722,$B$3:$B$722,$B745)*SUMIFS(Calculations!$E$3:$E$53,Calculations!$A$3:$A$53,$B745)</f>
        <v>6.5650910647261723E-2</v>
      </c>
      <c r="J745" s="44">
        <f>J19/SUMIFS(J$3:J$722,$B$3:$B$722,$B745)*SUMIFS(Calculations!$E$3:$E$53,Calculations!$A$3:$A$53,$B745)</f>
        <v>6.6022261965214199E-2</v>
      </c>
      <c r="K745" s="44">
        <f>K19/SUMIFS(K$3:K$722,$B$3:$B$722,$B745)*SUMIFS(Calculations!$E$3:$E$53,Calculations!$A$3:$A$53,$B745)</f>
        <v>7.2476819682473659E-2</v>
      </c>
      <c r="L745" s="44">
        <f>L19/SUMIFS(L$3:L$722,$B$3:$B$722,$B745)*SUMIFS(Calculations!$E$3:$E$53,Calculations!$A$3:$A$53,$B745)</f>
        <v>7.982354939099999E-2</v>
      </c>
      <c r="M745" s="44">
        <f>M19/SUMIFS(M$3:M$722,$B$3:$B$722,$B745)*SUMIFS(Calculations!$E$3:$E$53,Calculations!$A$3:$A$53,$B745)</f>
        <v>7.007184422736662E-2</v>
      </c>
      <c r="N745" s="44">
        <f>N19/SUMIFS(N$3:N$722,$B$3:$B$722,$B745)*SUMIFS(Calculations!$E$3:$E$53,Calculations!$A$3:$A$53,$B745)</f>
        <v>6.1859092638155748E-2</v>
      </c>
      <c r="O745" s="44">
        <f>O19/SUMIFS(O$3:O$722,$B$3:$B$722,$B745)*SUMIFS(Calculations!$E$3:$E$53,Calculations!$A$3:$A$53,$B745)</f>
        <v>6.0198252681183534E-2</v>
      </c>
      <c r="P745" s="44">
        <f>P19/SUMIFS(P$3:P$722,$B$3:$B$722,$B745)*SUMIFS(Calculations!$E$3:$E$53,Calculations!$A$3:$A$53,$B745)</f>
        <v>5.8538979917644861E-2</v>
      </c>
      <c r="Q745" s="44">
        <f>Q19/SUMIFS(Q$3:Q$722,$B$3:$B$722,$B745)*SUMIFS(Calculations!$E$3:$E$53,Calculations!$A$3:$A$53,$B745)</f>
        <v>5.8908047398055649E-2</v>
      </c>
      <c r="R745" s="44">
        <f>R19/SUMIFS(R$3:R$722,$B$3:$B$722,$B745)*SUMIFS(Calculations!$E$3:$E$53,Calculations!$A$3:$A$53,$B745)</f>
        <v>5.9281646312750041E-2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9.9306673028069573E-3</v>
      </c>
      <c r="G748" s="44">
        <f>G22/SUMIFS(G$3:G$722,$B$3:$B$722,$B748)*SUMIFS(Calculations!$E$3:$E$53,Calculations!$A$3:$A$53,$B748)</f>
        <v>1.0408446134992051E-2</v>
      </c>
      <c r="H748" s="44">
        <f>H22/SUMIFS(H$3:H$722,$B$3:$B$722,$B748)*SUMIFS(Calculations!$E$3:$E$53,Calculations!$A$3:$A$53,$B748)</f>
        <v>1.093365809550359E-2</v>
      </c>
      <c r="I748" s="44">
        <f>I22/SUMIFS(I$3:I$722,$B$3:$B$722,$B748)*SUMIFS(Calculations!$E$3:$E$53,Calculations!$A$3:$A$53,$B748)</f>
        <v>1.1210200373725748E-2</v>
      </c>
      <c r="J748" s="44">
        <f>J22/SUMIFS(J$3:J$722,$B$3:$B$722,$B748)*SUMIFS(Calculations!$E$3:$E$53,Calculations!$A$3:$A$53,$B748)</f>
        <v>1.1501286464872942E-2</v>
      </c>
      <c r="K748" s="44">
        <f>K22/SUMIFS(K$3:K$722,$B$3:$B$722,$B748)*SUMIFS(Calculations!$E$3:$E$53,Calculations!$A$3:$A$53,$B748)</f>
        <v>1.2246319068787847E-2</v>
      </c>
      <c r="L748" s="44">
        <f>L22/SUMIFS(L$3:L$722,$B$3:$B$722,$B748)*SUMIFS(Calculations!$E$3:$E$53,Calculations!$A$3:$A$53,$B748)</f>
        <v>1.309433273676793E-2</v>
      </c>
      <c r="M748" s="44">
        <f>M22/SUMIFS(M$3:M$722,$B$3:$B$722,$B748)*SUMIFS(Calculations!$E$3:$E$53,Calculations!$A$3:$A$53,$B748)</f>
        <v>1.1978054735402472E-2</v>
      </c>
      <c r="N748" s="44">
        <f>N22/SUMIFS(N$3:N$722,$B$3:$B$722,$B748)*SUMIFS(Calculations!$E$3:$E$53,Calculations!$A$3:$A$53,$B748)</f>
        <v>1.1037940798826116E-2</v>
      </c>
      <c r="O748" s="44">
        <f>O22/SUMIFS(O$3:O$722,$B$3:$B$722,$B748)*SUMIFS(Calculations!$E$3:$E$53,Calculations!$A$3:$A$53,$B748)</f>
        <v>1.1032730557549364E-2</v>
      </c>
      <c r="P748" s="44">
        <f>P22/SUMIFS(P$3:P$722,$B$3:$B$722,$B748)*SUMIFS(Calculations!$E$3:$E$53,Calculations!$A$3:$A$53,$B748)</f>
        <v>1.1027525232734234E-2</v>
      </c>
      <c r="Q748" s="44">
        <f>Q22/SUMIFS(Q$3:Q$722,$B$3:$B$722,$B748)*SUMIFS(Calculations!$E$3:$E$53,Calculations!$A$3:$A$53,$B748)</f>
        <v>1.109913137434522E-2</v>
      </c>
      <c r="R748" s="44">
        <f>R22/SUMIFS(R$3:R$722,$B$3:$B$722,$B748)*SUMIFS(Calculations!$E$3:$E$53,Calculations!$A$3:$A$53,$B748)</f>
        <v>1.1171616700772626E-2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8.7270960978521467E-2</v>
      </c>
      <c r="G751" s="44">
        <f>G25/SUMIFS(G$3:G$722,$B$3:$B$722,$B751)*SUMIFS(Calculations!$E$3:$E$53,Calculations!$A$3:$A$53,$B751)</f>
        <v>8.3651394682445285E-2</v>
      </c>
      <c r="H751" s="44">
        <f>H25/SUMIFS(H$3:H$722,$B$3:$B$722,$B751)*SUMIFS(Calculations!$E$3:$E$53,Calculations!$A$3:$A$53,$B751)</f>
        <v>7.9672483557669413E-2</v>
      </c>
      <c r="I751" s="44">
        <f>I25/SUMIFS(I$3:I$722,$B$3:$B$722,$B751)*SUMIFS(Calculations!$E$3:$E$53,Calculations!$A$3:$A$53,$B751)</f>
        <v>7.7348191602345698E-2</v>
      </c>
      <c r="J751" s="44">
        <f>J25/SUMIFS(J$3:J$722,$B$3:$B$722,$B751)*SUMIFS(Calculations!$E$3:$E$53,Calculations!$A$3:$A$53,$B751)</f>
        <v>7.4901661312982384E-2</v>
      </c>
      <c r="K751" s="44">
        <f>K25/SUMIFS(K$3:K$722,$B$3:$B$722,$B751)*SUMIFS(Calculations!$E$3:$E$53,Calculations!$A$3:$A$53,$B751)</f>
        <v>6.3364696419694333E-2</v>
      </c>
      <c r="L751" s="44">
        <f>L25/SUMIFS(L$3:L$722,$B$3:$B$722,$B751)*SUMIFS(Calculations!$E$3:$E$53,Calculations!$A$3:$A$53,$B751)</f>
        <v>5.0233051086180668E-2</v>
      </c>
      <c r="M751" s="44">
        <f>M25/SUMIFS(M$3:M$722,$B$3:$B$722,$B751)*SUMIFS(Calculations!$E$3:$E$53,Calculations!$A$3:$A$53,$B751)</f>
        <v>6.6707834122078008E-2</v>
      </c>
      <c r="N751" s="44">
        <f>N25/SUMIFS(N$3:N$722,$B$3:$B$722,$B751)*SUMIFS(Calculations!$E$3:$E$53,Calculations!$A$3:$A$53,$B751)</f>
        <v>8.0582669167804294E-2</v>
      </c>
      <c r="O751" s="44">
        <f>O25/SUMIFS(O$3:O$722,$B$3:$B$722,$B751)*SUMIFS(Calculations!$E$3:$E$53,Calculations!$A$3:$A$53,$B751)</f>
        <v>8.13016190772647E-2</v>
      </c>
      <c r="P751" s="44">
        <f>P25/SUMIFS(P$3:P$722,$B$3:$B$722,$B751)*SUMIFS(Calculations!$E$3:$E$53,Calculations!$A$3:$A$53,$B751)</f>
        <v>8.201989057483329E-2</v>
      </c>
      <c r="Q751" s="44">
        <f>Q25/SUMIFS(Q$3:Q$722,$B$3:$B$722,$B751)*SUMIFS(Calculations!$E$3:$E$53,Calculations!$A$3:$A$53,$B751)</f>
        <v>8.0903648378960524E-2</v>
      </c>
      <c r="R751" s="44">
        <f>R25/SUMIFS(R$3:R$722,$B$3:$B$722,$B751)*SUMIFS(Calculations!$E$3:$E$53,Calculations!$A$3:$A$53,$B751)</f>
        <v>7.9773700889547494E-2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2.9685619028929015E-4</v>
      </c>
      <c r="G752" s="44">
        <f>G26/SUMIFS(G$3:G$722,$B$3:$B$722,$B752)*SUMIFS(Calculations!$E$3:$E$53,Calculations!$A$3:$A$53,$B752)</f>
        <v>2.6542649259876059E-4</v>
      </c>
      <c r="H752" s="44">
        <f>H26/SUMIFS(H$3:H$722,$B$3:$B$722,$B752)*SUMIFS(Calculations!$E$3:$E$53,Calculations!$A$3:$A$53,$B752)</f>
        <v>2.3087650413059589E-4</v>
      </c>
      <c r="I752" s="44">
        <f>I26/SUMIFS(I$3:I$722,$B$3:$B$722,$B752)*SUMIFS(Calculations!$E$3:$E$53,Calculations!$A$3:$A$53,$B752)</f>
        <v>2.351212524910788E-4</v>
      </c>
      <c r="J752" s="44">
        <f>J26/SUMIFS(J$3:J$722,$B$3:$B$722,$B752)*SUMIFS(Calculations!$E$3:$E$53,Calculations!$A$3:$A$53,$B752)</f>
        <v>2.3958923914433049E-4</v>
      </c>
      <c r="K752" s="44">
        <f>K26/SUMIFS(K$3:K$722,$B$3:$B$722,$B752)*SUMIFS(Calculations!$E$3:$E$53,Calculations!$A$3:$A$53,$B752)</f>
        <v>1.8627623729354322E-4</v>
      </c>
      <c r="L752" s="44">
        <f>L26/SUMIFS(L$3:L$722,$B$3:$B$722,$B752)*SUMIFS(Calculations!$E$3:$E$53,Calculations!$A$3:$A$53,$B752)</f>
        <v>1.255941221579765E-4</v>
      </c>
      <c r="M752" s="44">
        <f>M26/SUMIFS(M$3:M$722,$B$3:$B$722,$B752)*SUMIFS(Calculations!$E$3:$E$53,Calculations!$A$3:$A$53,$B752)</f>
        <v>1.1483490322468651E-4</v>
      </c>
      <c r="N752" s="44">
        <f>N26/SUMIFS(N$3:N$722,$B$3:$B$722,$B752)*SUMIFS(Calculations!$E$3:$E$53,Calculations!$A$3:$A$53,$B752)</f>
        <v>1.0577363743472261E-4</v>
      </c>
      <c r="O752" s="44">
        <f>O26/SUMIFS(O$3:O$722,$B$3:$B$722,$B752)*SUMIFS(Calculations!$E$3:$E$53,Calculations!$A$3:$A$53,$B752)</f>
        <v>1.05723709084698E-4</v>
      </c>
      <c r="P752" s="44">
        <f>P26/SUMIFS(P$3:P$722,$B$3:$B$722,$B752)*SUMIFS(Calculations!$E$3:$E$53,Calculations!$A$3:$A$53,$B752)</f>
        <v>1.0567382784781149E-4</v>
      </c>
      <c r="Q752" s="44">
        <f>Q26/SUMIFS(Q$3:Q$722,$B$3:$B$722,$B752)*SUMIFS(Calculations!$E$3:$E$53,Calculations!$A$3:$A$53,$B752)</f>
        <v>1.0631860457333254E-4</v>
      </c>
      <c r="R752" s="44">
        <f>R26/SUMIFS(R$3:R$722,$B$3:$B$722,$B752)*SUMIFS(Calculations!$E$3:$E$53,Calculations!$A$3:$A$53,$B752)</f>
        <v>1.0697129790899774E-4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5.0310488035541417E-2</v>
      </c>
      <c r="G753" s="44">
        <f>G27/SUMIFS(G$3:G$722,$B$3:$B$722,$B753)*SUMIFS(Calculations!$E$3:$E$53,Calculations!$A$3:$A$53,$B753)</f>
        <v>5.268975597352539E-2</v>
      </c>
      <c r="H753" s="44">
        <f>H27/SUMIFS(H$3:H$722,$B$3:$B$722,$B753)*SUMIFS(Calculations!$E$3:$E$53,Calculations!$A$3:$A$53,$B753)</f>
        <v>5.5305233876922148E-2</v>
      </c>
      <c r="I753" s="44">
        <f>I27/SUMIFS(I$3:I$722,$B$3:$B$722,$B753)*SUMIFS(Calculations!$E$3:$E$53,Calculations!$A$3:$A$53,$B753)</f>
        <v>5.672226836407239E-2</v>
      </c>
      <c r="J753" s="44">
        <f>J27/SUMIFS(J$3:J$722,$B$3:$B$722,$B753)*SUMIFS(Calculations!$E$3:$E$53,Calculations!$A$3:$A$53,$B753)</f>
        <v>5.8213827023880518E-2</v>
      </c>
      <c r="K753" s="44">
        <f>K27/SUMIFS(K$3:K$722,$B$3:$B$722,$B753)*SUMIFS(Calculations!$E$3:$E$53,Calculations!$A$3:$A$53,$B753)</f>
        <v>6.1977008267256752E-2</v>
      </c>
      <c r="L753" s="44">
        <f>L27/SUMIFS(L$3:L$722,$B$3:$B$722,$B753)*SUMIFS(Calculations!$E$3:$E$53,Calculations!$A$3:$A$53,$B753)</f>
        <v>6.6260349845464819E-2</v>
      </c>
      <c r="M753" s="44">
        <f>M27/SUMIFS(M$3:M$722,$B$3:$B$722,$B753)*SUMIFS(Calculations!$E$3:$E$53,Calculations!$A$3:$A$53,$B753)</f>
        <v>6.0584052274094212E-2</v>
      </c>
      <c r="N753" s="44">
        <f>N27/SUMIFS(N$3:N$722,$B$3:$B$722,$B753)*SUMIFS(Calculations!$E$3:$E$53,Calculations!$A$3:$A$53,$B753)</f>
        <v>5.5803552749358935E-2</v>
      </c>
      <c r="O753" s="44">
        <f>O27/SUMIFS(O$3:O$722,$B$3:$B$722,$B753)*SUMIFS(Calculations!$E$3:$E$53,Calculations!$A$3:$A$53,$B753)</f>
        <v>5.5777211787831488E-2</v>
      </c>
      <c r="P753" s="44">
        <f>P27/SUMIFS(P$3:P$722,$B$3:$B$722,$B753)*SUMIFS(Calculations!$E$3:$E$53,Calculations!$A$3:$A$53,$B753)</f>
        <v>5.5750895682029442E-2</v>
      </c>
      <c r="Q753" s="44">
        <f>Q27/SUMIFS(Q$3:Q$722,$B$3:$B$722,$B753)*SUMIFS(Calculations!$E$3:$E$53,Calculations!$A$3:$A$53,$B753)</f>
        <v>5.6091063921363919E-2</v>
      </c>
      <c r="R753" s="44">
        <f>R27/SUMIFS(R$3:R$722,$B$3:$B$722,$B753)*SUMIFS(Calculations!$E$3:$E$53,Calculations!$A$3:$A$53,$B753)</f>
        <v>5.6435408768239645E-2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1.4101265449379023E-4</v>
      </c>
      <c r="G755" s="44">
        <f>G29/SUMIFS(G$3:G$722,$B$3:$B$722,$B755)*SUMIFS(Calculations!$E$3:$E$53,Calculations!$A$3:$A$53,$B755)</f>
        <v>1.4768138105136349E-4</v>
      </c>
      <c r="H755" s="44">
        <f>H29/SUMIFS(H$3:H$722,$B$3:$B$722,$B755)*SUMIFS(Calculations!$E$3:$E$53,Calculations!$A$3:$A$53,$B755)</f>
        <v>1.5501216825556001E-4</v>
      </c>
      <c r="I755" s="44">
        <f>I29/SUMIFS(I$3:I$722,$B$3:$B$722,$B755)*SUMIFS(Calculations!$E$3:$E$53,Calculations!$A$3:$A$53,$B755)</f>
        <v>1.589839006386993E-4</v>
      </c>
      <c r="J755" s="44">
        <f>J29/SUMIFS(J$3:J$722,$B$3:$B$722,$B755)*SUMIFS(Calculations!$E$3:$E$53,Calculations!$A$3:$A$53,$B755)</f>
        <v>1.6316451295564127E-4</v>
      </c>
      <c r="K755" s="44">
        <f>K29/SUMIFS(K$3:K$722,$B$3:$B$722,$B755)*SUMIFS(Calculations!$E$3:$E$53,Calculations!$A$3:$A$53,$B755)</f>
        <v>1.7371213825585394E-4</v>
      </c>
      <c r="L755" s="44">
        <f>L29/SUMIFS(L$3:L$722,$B$3:$B$722,$B755)*SUMIFS(Calculations!$E$3:$E$53,Calculations!$A$3:$A$53,$B755)</f>
        <v>1.8571769394873543E-4</v>
      </c>
      <c r="M755" s="44">
        <f>M29/SUMIFS(M$3:M$722,$B$3:$B$722,$B755)*SUMIFS(Calculations!$E$3:$E$53,Calculations!$A$3:$A$53,$B755)</f>
        <v>1.6980789423321356E-4</v>
      </c>
      <c r="N755" s="44">
        <f>N29/SUMIFS(N$3:N$722,$B$3:$B$722,$B755)*SUMIFS(Calculations!$E$3:$E$53,Calculations!$A$3:$A$53,$B755)</f>
        <v>1.5640888034742094E-4</v>
      </c>
      <c r="O755" s="44">
        <f>O29/SUMIFS(O$3:O$722,$B$3:$B$722,$B755)*SUMIFS(Calculations!$E$3:$E$53,Calculations!$A$3:$A$53,$B755)</f>
        <v>1.5633505063413568E-4</v>
      </c>
      <c r="P755" s="44">
        <f>P29/SUMIFS(P$3:P$722,$B$3:$B$722,$B755)*SUMIFS(Calculations!$E$3:$E$53,Calculations!$A$3:$A$53,$B755)</f>
        <v>1.5626129058767251E-4</v>
      </c>
      <c r="Q755" s="44">
        <f>Q29/SUMIFS(Q$3:Q$722,$B$3:$B$722,$B755)*SUMIFS(Calculations!$E$3:$E$53,Calculations!$A$3:$A$53,$B755)</f>
        <v>1.5721473048213643E-4</v>
      </c>
      <c r="R755" s="44">
        <f>R29/SUMIFS(R$3:R$722,$B$3:$B$722,$B755)*SUMIFS(Calculations!$E$3:$E$53,Calculations!$A$3:$A$53,$B755)</f>
        <v>1.5817987677300326E-4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5.5971315501064601E-5</v>
      </c>
      <c r="G756" s="44">
        <f>G30/SUMIFS(G$3:G$722,$B$3:$B$722,$B756)*SUMIFS(Calculations!$E$3:$E$53,Calculations!$A$3:$A$53,$B756)</f>
        <v>1.5281312225814262E-4</v>
      </c>
      <c r="H756" s="44">
        <f>H30/SUMIFS(H$3:H$722,$B$3:$B$722,$B756)*SUMIFS(Calculations!$E$3:$E$53,Calculations!$A$3:$A$53,$B756)</f>
        <v>2.5926923073358205E-4</v>
      </c>
      <c r="I756" s="44">
        <f>I30/SUMIFS(I$3:I$722,$B$3:$B$722,$B756)*SUMIFS(Calculations!$E$3:$E$53,Calculations!$A$3:$A$53,$B756)</f>
        <v>5.2492121866403547E-4</v>
      </c>
      <c r="J756" s="44">
        <f>J30/SUMIFS(J$3:J$722,$B$3:$B$722,$B756)*SUMIFS(Calculations!$E$3:$E$53,Calculations!$A$3:$A$53,$B756)</f>
        <v>8.0454428125425635E-4</v>
      </c>
      <c r="K756" s="44">
        <f>K30/SUMIFS(K$3:K$722,$B$3:$B$722,$B756)*SUMIFS(Calculations!$E$3:$E$53,Calculations!$A$3:$A$53,$B756)</f>
        <v>1.4123314026716221E-3</v>
      </c>
      <c r="L756" s="44">
        <f>L30/SUMIFS(L$3:L$722,$B$3:$B$722,$B756)*SUMIFS(Calculations!$E$3:$E$53,Calculations!$A$3:$A$53,$B756)</f>
        <v>2.1041290280048985E-3</v>
      </c>
      <c r="M756" s="44">
        <f>M30/SUMIFS(M$3:M$722,$B$3:$B$722,$B756)*SUMIFS(Calculations!$E$3:$E$53,Calculations!$A$3:$A$53,$B756)</f>
        <v>2.2183486769569907E-3</v>
      </c>
      <c r="N756" s="44">
        <f>N30/SUMIFS(N$3:N$722,$B$3:$B$722,$B756)*SUMIFS(Calculations!$E$3:$E$53,Calculations!$A$3:$A$53,$B756)</f>
        <v>2.3145428899392154E-3</v>
      </c>
      <c r="O756" s="44">
        <f>O30/SUMIFS(O$3:O$722,$B$3:$B$722,$B756)*SUMIFS(Calculations!$E$3:$E$53,Calculations!$A$3:$A$53,$B756)</f>
        <v>2.6308885214567693E-3</v>
      </c>
      <c r="P756" s="44">
        <f>P30/SUMIFS(P$3:P$722,$B$3:$B$722,$B756)*SUMIFS(Calculations!$E$3:$E$53,Calculations!$A$3:$A$53,$B756)</f>
        <v>2.9469356445031322E-3</v>
      </c>
      <c r="Q756" s="44">
        <f>Q30/SUMIFS(Q$3:Q$722,$B$3:$B$722,$B756)*SUMIFS(Calculations!$E$3:$E$53,Calculations!$A$3:$A$53,$B756)</f>
        <v>3.2815839172922047E-3</v>
      </c>
      <c r="R756" s="44">
        <f>R30/SUMIFS(R$3:R$722,$B$3:$B$722,$B756)*SUMIFS(Calculations!$E$3:$E$53,Calculations!$A$3:$A$53,$B756)</f>
        <v>3.6203410231179377E-3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1.4449834604355585E-4</v>
      </c>
      <c r="G758" s="44">
        <f>G32/SUMIFS(G$3:G$722,$B$3:$B$722,$B758)*SUMIFS(Calculations!$E$3:$E$53,Calculations!$A$3:$A$53,$B758)</f>
        <v>1.5142495897743405E-4</v>
      </c>
      <c r="H758" s="44">
        <f>H32/SUMIFS(H$3:H$722,$B$3:$B$722,$B758)*SUMIFS(Calculations!$E$3:$E$53,Calculations!$A$3:$A$53,$B758)</f>
        <v>1.5903923511032355E-4</v>
      </c>
      <c r="I758" s="44">
        <f>I32/SUMIFS(I$3:I$722,$B$3:$B$722,$B758)*SUMIFS(Calculations!$E$3:$E$53,Calculations!$A$3:$A$53,$B758)</f>
        <v>1.6308881969633859E-4</v>
      </c>
      <c r="J758" s="44">
        <f>J32/SUMIFS(J$3:J$722,$B$3:$B$722,$B758)*SUMIFS(Calculations!$E$3:$E$53,Calculations!$A$3:$A$53,$B758)</f>
        <v>1.6735137859146012E-4</v>
      </c>
      <c r="K758" s="44">
        <f>K32/SUMIFS(K$3:K$722,$B$3:$B$722,$B758)*SUMIFS(Calculations!$E$3:$E$53,Calculations!$A$3:$A$53,$B758)</f>
        <v>1.7652296246210727E-4</v>
      </c>
      <c r="L758" s="44">
        <f>L32/SUMIFS(L$3:L$722,$B$3:$B$722,$B758)*SUMIFS(Calculations!$E$3:$E$53,Calculations!$A$3:$A$53,$B758)</f>
        <v>1.8696227537065045E-4</v>
      </c>
      <c r="M758" s="44">
        <f>M32/SUMIFS(M$3:M$722,$B$3:$B$722,$B758)*SUMIFS(Calculations!$E$3:$E$53,Calculations!$A$3:$A$53,$B758)</f>
        <v>1.689093455394746E-4</v>
      </c>
      <c r="N758" s="44">
        <f>N32/SUMIFS(N$3:N$722,$B$3:$B$722,$B758)*SUMIFS(Calculations!$E$3:$E$53,Calculations!$A$3:$A$53,$B758)</f>
        <v>1.5370541702922619E-4</v>
      </c>
      <c r="O758" s="44">
        <f>O32/SUMIFS(O$3:O$722,$B$3:$B$722,$B758)*SUMIFS(Calculations!$E$3:$E$53,Calculations!$A$3:$A$53,$B758)</f>
        <v>8.1092479389103123E-4</v>
      </c>
      <c r="P758" s="44">
        <f>P32/SUMIFS(P$3:P$722,$B$3:$B$722,$B758)*SUMIFS(Calculations!$E$3:$E$53,Calculations!$A$3:$A$53,$B758)</f>
        <v>1.4675240087152486E-3</v>
      </c>
      <c r="Q758" s="44">
        <f>Q32/SUMIFS(Q$3:Q$722,$B$3:$B$722,$B758)*SUMIFS(Calculations!$E$3:$E$53,Calculations!$A$3:$A$53,$B758)</f>
        <v>1.4666778538227302E-3</v>
      </c>
      <c r="R758" s="44">
        <f>R32/SUMIFS(R$3:R$722,$B$3:$B$722,$B758)*SUMIFS(Calculations!$E$3:$E$53,Calculations!$A$3:$A$53,$B758)</f>
        <v>1.465821309785969E-3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7.7492243007208278E-2</v>
      </c>
      <c r="G1060" s="44">
        <f>G334/SUMIFS(G$3:G$722,$B$3:$B$722,$B1060)*SUMIFS(Calculations!$E$3:$E$53,Calculations!$A$3:$A$53,$B1060)</f>
        <v>6.0172958623529331E-2</v>
      </c>
      <c r="H1060" s="44">
        <f>H334/SUMIFS(H$3:H$722,$B$3:$B$722,$B1060)*SUMIFS(Calculations!$E$3:$E$53,Calculations!$A$3:$A$53,$B1060)</f>
        <v>4.1054678621360405E-2</v>
      </c>
      <c r="I1060" s="44">
        <f>I334/SUMIFS(I$3:I$722,$B$3:$B$722,$B1060)*SUMIFS(Calculations!$E$3:$E$53,Calculations!$A$3:$A$53,$B1060)</f>
        <v>5.5786925042861944E-2</v>
      </c>
      <c r="J1060" s="44">
        <f>J334/SUMIFS(J$3:J$722,$B$3:$B$722,$B1060)*SUMIFS(Calculations!$E$3:$E$53,Calculations!$A$3:$A$53,$B1060)</f>
        <v>7.2371701599539054E-2</v>
      </c>
      <c r="K1060" s="44">
        <f>K334/SUMIFS(K$3:K$722,$B$3:$B$722,$B1060)*SUMIFS(Calculations!$E$3:$E$53,Calculations!$A$3:$A$53,$B1060)</f>
        <v>9.7116535330030937E-2</v>
      </c>
      <c r="L1060" s="44">
        <f>L334/SUMIFS(L$3:L$722,$B$3:$B$722,$B1060)*SUMIFS(Calculations!$E$3:$E$53,Calculations!$A$3:$A$53,$B1060)</f>
        <v>0.12669128875932975</v>
      </c>
      <c r="M1060" s="44">
        <f>M334/SUMIFS(M$3:M$722,$B$3:$B$722,$B1060)*SUMIFS(Calculations!$E$3:$E$53,Calculations!$A$3:$A$53,$B1060)</f>
        <v>0.13249925855671074</v>
      </c>
      <c r="N1060" s="44">
        <f>N334/SUMIFS(N$3:N$722,$B$3:$B$722,$B1060)*SUMIFS(Calculations!$E$3:$E$53,Calculations!$A$3:$A$53,$B1060)</f>
        <v>0.13852006379998877</v>
      </c>
      <c r="O1060" s="44">
        <f>O334/SUMIFS(O$3:O$722,$B$3:$B$722,$B1060)*SUMIFS(Calculations!$E$3:$E$53,Calculations!$A$3:$A$53,$B1060)</f>
        <v>0.13946659457692792</v>
      </c>
      <c r="P1060" s="44">
        <f>P334/SUMIFS(P$3:P$722,$B$3:$B$722,$B1060)*SUMIFS(Calculations!$E$3:$E$53,Calculations!$A$3:$A$53,$B1060)</f>
        <v>0.14044852519500833</v>
      </c>
      <c r="Q1060" s="44">
        <f>Q334/SUMIFS(Q$3:Q$722,$B$3:$B$722,$B1060)*SUMIFS(Calculations!$E$3:$E$53,Calculations!$A$3:$A$53,$B1060)</f>
        <v>0.14140891470956574</v>
      </c>
      <c r="R1060" s="44">
        <f>R334/SUMIFS(R$3:R$722,$B$3:$B$722,$B1060)*SUMIFS(Calculations!$E$3:$E$53,Calculations!$A$3:$A$53,$B1060)</f>
        <v>0.14235526423213976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0.32315482659046812</v>
      </c>
      <c r="G1066" s="44">
        <f>G340/SUMIFS(G$3:G$722,$B$3:$B$722,$B1066)*SUMIFS(Calculations!$E$3:$E$53,Calculations!$A$3:$A$53,$B1066)</f>
        <v>0.33513314747259487</v>
      </c>
      <c r="H1066" s="44">
        <f>H340/SUMIFS(H$3:H$722,$B$3:$B$722,$B1066)*SUMIFS(Calculations!$E$3:$E$53,Calculations!$A$3:$A$53,$B1066)</f>
        <v>0.3483556852811508</v>
      </c>
      <c r="I1066" s="44">
        <f>I340/SUMIFS(I$3:I$722,$B$3:$B$722,$B1066)*SUMIFS(Calculations!$E$3:$E$53,Calculations!$A$3:$A$53,$B1066)</f>
        <v>0.32655783668380894</v>
      </c>
      <c r="J1066" s="44">
        <f>J340/SUMIFS(J$3:J$722,$B$3:$B$722,$B1066)*SUMIFS(Calculations!$E$3:$E$53,Calculations!$A$3:$A$53,$B1066)</f>
        <v>0.30201898238691305</v>
      </c>
      <c r="K1066" s="44">
        <f>K340/SUMIFS(K$3:K$722,$B$3:$B$722,$B1066)*SUMIFS(Calculations!$E$3:$E$53,Calculations!$A$3:$A$53,$B1066)</f>
        <v>0.2652949360469366</v>
      </c>
      <c r="L1066" s="44">
        <f>L340/SUMIFS(L$3:L$722,$B$3:$B$722,$B1066)*SUMIFS(Calculations!$E$3:$E$53,Calculations!$A$3:$A$53,$B1066)</f>
        <v>0.22140275930975392</v>
      </c>
      <c r="M1066" s="44">
        <f>M340/SUMIFS(M$3:M$722,$B$3:$B$722,$B1066)*SUMIFS(Calculations!$E$3:$E$53,Calculations!$A$3:$A$53,$B1066)</f>
        <v>0.21254290290155356</v>
      </c>
      <c r="N1066" s="44">
        <f>N340/SUMIFS(N$3:N$722,$B$3:$B$722,$B1066)*SUMIFS(Calculations!$E$3:$E$53,Calculations!$A$3:$A$53,$B1066)</f>
        <v>0.20335837340533672</v>
      </c>
      <c r="O1066" s="44">
        <f>O340/SUMIFS(O$3:O$722,$B$3:$B$722,$B1066)*SUMIFS(Calculations!$E$3:$E$53,Calculations!$A$3:$A$53,$B1066)</f>
        <v>0.19894397861296884</v>
      </c>
      <c r="P1066" s="44">
        <f>P340/SUMIFS(P$3:P$722,$B$3:$B$722,$B1066)*SUMIFS(Calculations!$E$3:$E$53,Calculations!$A$3:$A$53,$B1066)</f>
        <v>0.19436448736711837</v>
      </c>
      <c r="Q1066" s="44">
        <f>Q340/SUMIFS(Q$3:Q$722,$B$3:$B$722,$B1066)*SUMIFS(Calculations!$E$3:$E$53,Calculations!$A$3:$A$53,$B1066)</f>
        <v>0.19396176938369505</v>
      </c>
      <c r="R1066" s="44">
        <f>R340/SUMIFS(R$3:R$722,$B$3:$B$722,$B1066)*SUMIFS(Calculations!$E$3:$E$53,Calculations!$A$3:$A$53,$B1066)</f>
        <v>0.19356493875865402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4.5566296586983882E-4</v>
      </c>
      <c r="G1067" s="44">
        <f>G341/SUMIFS(G$3:G$722,$B$3:$B$722,$B1067)*SUMIFS(Calculations!$E$3:$E$53,Calculations!$A$3:$A$53,$B1067)</f>
        <v>4.7548910181254559E-4</v>
      </c>
      <c r="H1067" s="44">
        <f>H341/SUMIFS(H$3:H$722,$B$3:$B$722,$B1067)*SUMIFS(Calculations!$E$3:$E$53,Calculations!$A$3:$A$53,$B1067)</f>
        <v>4.9737462605920174E-4</v>
      </c>
      <c r="I1067" s="44">
        <f>I341/SUMIFS(I$3:I$722,$B$3:$B$722,$B1067)*SUMIFS(Calculations!$E$3:$E$53,Calculations!$A$3:$A$53,$B1067)</f>
        <v>5.1319285012586433E-4</v>
      </c>
      <c r="J1067" s="44">
        <f>J341/SUMIFS(J$3:J$722,$B$3:$B$722,$B1067)*SUMIFS(Calculations!$E$3:$E$53,Calculations!$A$3:$A$53,$B1067)</f>
        <v>5.3100016234175062E-4</v>
      </c>
      <c r="K1067" s="44">
        <f>K341/SUMIFS(K$3:K$722,$B$3:$B$722,$B1067)*SUMIFS(Calculations!$E$3:$E$53,Calculations!$A$3:$A$53,$B1067)</f>
        <v>5.7821495682499333E-4</v>
      </c>
      <c r="L1067" s="44">
        <f>L341/SUMIFS(L$3:L$722,$B$3:$B$722,$B1067)*SUMIFS(Calculations!$E$3:$E$53,Calculations!$A$3:$A$53,$B1067)</f>
        <v>6.3464556049222444E-4</v>
      </c>
      <c r="M1067" s="44">
        <f>M341/SUMIFS(M$3:M$722,$B$3:$B$722,$B1067)*SUMIFS(Calculations!$E$3:$E$53,Calculations!$A$3:$A$53,$B1067)</f>
        <v>6.4606475397503238E-4</v>
      </c>
      <c r="N1067" s="44">
        <f>N341/SUMIFS(N$3:N$722,$B$3:$B$722,$B1067)*SUMIFS(Calculations!$E$3:$E$53,Calculations!$A$3:$A$53,$B1067)</f>
        <v>6.5790240850730961E-4</v>
      </c>
      <c r="O1067" s="44">
        <f>O341/SUMIFS(O$3:O$722,$B$3:$B$722,$B1067)*SUMIFS(Calculations!$E$3:$E$53,Calculations!$A$3:$A$53,$B1067)</f>
        <v>6.6997920755953566E-4</v>
      </c>
      <c r="P1067" s="44">
        <f>P341/SUMIFS(P$3:P$722,$B$3:$B$722,$B1067)*SUMIFS(Calculations!$E$3:$E$53,Calculations!$A$3:$A$53,$B1067)</f>
        <v>6.8250767366618799E-4</v>
      </c>
      <c r="Q1067" s="44">
        <f>Q341/SUMIFS(Q$3:Q$722,$B$3:$B$722,$B1067)*SUMIFS(Calculations!$E$3:$E$53,Calculations!$A$3:$A$53,$B1067)</f>
        <v>6.7748212896382701E-4</v>
      </c>
      <c r="R1067" s="44">
        <f>R341/SUMIFS(R$3:R$722,$B$3:$B$722,$B1067)*SUMIFS(Calculations!$E$3:$E$53,Calculations!$A$3:$A$53,$B1067)</f>
        <v>6.7253005300124669E-4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0.10378555322489101</v>
      </c>
      <c r="G1068" s="44">
        <f>G342/SUMIFS(G$3:G$722,$B$3:$B$722,$B1068)*SUMIFS(Calculations!$E$3:$E$53,Calculations!$A$3:$A$53,$B1068)</f>
        <v>0.10890965409884118</v>
      </c>
      <c r="H1068" s="44">
        <f>H342/SUMIFS(H$3:H$722,$B$3:$B$722,$B1068)*SUMIFS(Calculations!$E$3:$E$53,Calculations!$A$3:$A$53,$B1068)</f>
        <v>0.11456600762346233</v>
      </c>
      <c r="I1068" s="44">
        <f>I342/SUMIFS(I$3:I$722,$B$3:$B$722,$B1068)*SUMIFS(Calculations!$E$3:$E$53,Calculations!$A$3:$A$53,$B1068)</f>
        <v>0.12134305605929557</v>
      </c>
      <c r="J1068" s="44">
        <f>J342/SUMIFS(J$3:J$722,$B$3:$B$722,$B1068)*SUMIFS(Calculations!$E$3:$E$53,Calculations!$A$3:$A$53,$B1068)</f>
        <v>0.12897229540313604</v>
      </c>
      <c r="K1068" s="44">
        <f>K342/SUMIFS(K$3:K$722,$B$3:$B$722,$B1068)*SUMIFS(Calculations!$E$3:$E$53,Calculations!$A$3:$A$53,$B1068)</f>
        <v>0.14044008930104451</v>
      </c>
      <c r="L1068" s="44">
        <f>L342/SUMIFS(L$3:L$722,$B$3:$B$722,$B1068)*SUMIFS(Calculations!$E$3:$E$53,Calculations!$A$3:$A$53,$B1068)</f>
        <v>0.15414627058327043</v>
      </c>
      <c r="M1068" s="44">
        <f>M342/SUMIFS(M$3:M$722,$B$3:$B$722,$B1068)*SUMIFS(Calculations!$E$3:$E$53,Calculations!$A$3:$A$53,$B1068)</f>
        <v>0.15691982829488257</v>
      </c>
      <c r="N1068" s="44">
        <f>N342/SUMIFS(N$3:N$722,$B$3:$B$722,$B1068)*SUMIFS(Calculations!$E$3:$E$53,Calculations!$A$3:$A$53,$B1068)</f>
        <v>0.15979502417144154</v>
      </c>
      <c r="O1068" s="44">
        <f>O342/SUMIFS(O$3:O$722,$B$3:$B$722,$B1068)*SUMIFS(Calculations!$E$3:$E$53,Calculations!$A$3:$A$53,$B1068)</f>
        <v>0.16272830480928355</v>
      </c>
      <c r="P1068" s="44">
        <f>P342/SUMIFS(P$3:P$722,$B$3:$B$722,$B1068)*SUMIFS(Calculations!$E$3:$E$53,Calculations!$A$3:$A$53,$B1068)</f>
        <v>0.16577128887265824</v>
      </c>
      <c r="Q1068" s="44">
        <f>Q342/SUMIFS(Q$3:Q$722,$B$3:$B$722,$B1068)*SUMIFS(Calculations!$E$3:$E$53,Calculations!$A$3:$A$53,$B1068)</f>
        <v>0.1645506564098429</v>
      </c>
      <c r="R1068" s="44">
        <f>R342/SUMIFS(R$3:R$722,$B$3:$B$722,$B1068)*SUMIFS(Calculations!$E$3:$E$53,Calculations!$A$3:$A$53,$B1068)</f>
        <v>0.16334786844629867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6.8624901907967715E-5</v>
      </c>
      <c r="G1070" s="44">
        <f>G344/SUMIFS(G$3:G$722,$B$3:$B$722,$B1070)*SUMIFS(Calculations!$E$3:$E$53,Calculations!$A$3:$A$53,$B1070)</f>
        <v>7.2013050922112274E-5</v>
      </c>
      <c r="H1070" s="44">
        <f>H344/SUMIFS(H$3:H$722,$B$3:$B$722,$B1070)*SUMIFS(Calculations!$E$3:$E$53,Calculations!$A$3:$A$53,$B1070)</f>
        <v>7.5753135102641739E-5</v>
      </c>
      <c r="I1070" s="44">
        <f>I344/SUMIFS(I$3:I$722,$B$3:$B$722,$B1070)*SUMIFS(Calculations!$E$3:$E$53,Calculations!$A$3:$A$53,$B1070)</f>
        <v>8.0234243211463411E-5</v>
      </c>
      <c r="J1070" s="44">
        <f>J344/SUMIFS(J$3:J$722,$B$3:$B$722,$B1070)*SUMIFS(Calculations!$E$3:$E$53,Calculations!$A$3:$A$53,$B1070)</f>
        <v>8.5278835501384283E-5</v>
      </c>
      <c r="K1070" s="44">
        <f>K344/SUMIFS(K$3:K$722,$B$3:$B$722,$B1070)*SUMIFS(Calculations!$E$3:$E$53,Calculations!$A$3:$A$53,$B1070)</f>
        <v>9.2861550117160108E-5</v>
      </c>
      <c r="L1070" s="44">
        <f>L344/SUMIFS(L$3:L$722,$B$3:$B$722,$B1070)*SUMIFS(Calculations!$E$3:$E$53,Calculations!$A$3:$A$53,$B1070)</f>
        <v>1.0192432732264881E-4</v>
      </c>
      <c r="M1070" s="44">
        <f>M344/SUMIFS(M$3:M$722,$B$3:$B$722,$B1070)*SUMIFS(Calculations!$E$3:$E$53,Calculations!$A$3:$A$53,$B1070)</f>
        <v>1.0375825429977865E-4</v>
      </c>
      <c r="N1070" s="44">
        <f>N344/SUMIFS(N$3:N$722,$B$3:$B$722,$B1070)*SUMIFS(Calculations!$E$3:$E$53,Calculations!$A$3:$A$53,$B1070)</f>
        <v>1.0565938628649652E-4</v>
      </c>
      <c r="O1070" s="44">
        <f>O344/SUMIFS(O$3:O$722,$B$3:$B$722,$B1070)*SUMIFS(Calculations!$E$3:$E$53,Calculations!$A$3:$A$53,$B1070)</f>
        <v>1.0759892497743805E-4</v>
      </c>
      <c r="P1070" s="44">
        <f>P344/SUMIFS(P$3:P$722,$B$3:$B$722,$B1070)*SUMIFS(Calculations!$E$3:$E$53,Calculations!$A$3:$A$53,$B1070)</f>
        <v>1.0961100157546033E-4</v>
      </c>
      <c r="Q1070" s="44">
        <f>Q344/SUMIFS(Q$3:Q$722,$B$3:$B$722,$B1070)*SUMIFS(Calculations!$E$3:$E$53,Calculations!$A$3:$A$53,$B1070)</f>
        <v>1.088038971141595E-4</v>
      </c>
      <c r="R1070" s="44">
        <f>R344/SUMIFS(R$3:R$722,$B$3:$B$722,$B1070)*SUMIFS(Calculations!$E$3:$E$53,Calculations!$A$3:$A$53,$B1070)</f>
        <v>1.080085917614439E-4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4.6195469627322945E-5</v>
      </c>
      <c r="G1071" s="44">
        <f>G345/SUMIFS(G$3:G$722,$B$3:$B$722,$B1071)*SUMIFS(Calculations!$E$3:$E$53,Calculations!$A$3:$A$53,$B1071)</f>
        <v>6.8565193183420844E-5</v>
      </c>
      <c r="H1071" s="44">
        <f>H345/SUMIFS(H$3:H$722,$B$3:$B$722,$B1071)*SUMIFS(Calculations!$E$3:$E$53,Calculations!$A$3:$A$53,$B1071)</f>
        <v>9.325851359102471E-5</v>
      </c>
      <c r="I1071" s="44">
        <f>I345/SUMIFS(I$3:I$722,$B$3:$B$722,$B1071)*SUMIFS(Calculations!$E$3:$E$53,Calculations!$A$3:$A$53,$B1071)</f>
        <v>1.3498282306347072E-4</v>
      </c>
      <c r="J1071" s="44">
        <f>J345/SUMIFS(J$3:J$722,$B$3:$B$722,$B1071)*SUMIFS(Calculations!$E$3:$E$53,Calculations!$A$3:$A$53,$B1071)</f>
        <v>1.8195382326152704E-4</v>
      </c>
      <c r="K1071" s="44">
        <f>K345/SUMIFS(K$3:K$722,$B$3:$B$722,$B1071)*SUMIFS(Calculations!$E$3:$E$53,Calculations!$A$3:$A$53,$B1071)</f>
        <v>2.784904636380076E-4</v>
      </c>
      <c r="L1071" s="44">
        <f>L345/SUMIFS(L$3:L$722,$B$3:$B$722,$B1071)*SUMIFS(Calculations!$E$3:$E$53,Calculations!$A$3:$A$53,$B1071)</f>
        <v>3.9386999566974504E-4</v>
      </c>
      <c r="M1071" s="44">
        <f>M345/SUMIFS(M$3:M$722,$B$3:$B$722,$B1071)*SUMIFS(Calculations!$E$3:$E$53,Calculations!$A$3:$A$53,$B1071)</f>
        <v>5.9310765357978106E-4</v>
      </c>
      <c r="N1071" s="44">
        <f>N345/SUMIFS(N$3:N$722,$B$3:$B$722,$B1071)*SUMIFS(Calculations!$E$3:$E$53,Calculations!$A$3:$A$53,$B1071)</f>
        <v>7.9964645754258649E-4</v>
      </c>
      <c r="O1071" s="44">
        <f>O345/SUMIFS(O$3:O$722,$B$3:$B$722,$B1071)*SUMIFS(Calculations!$E$3:$E$53,Calculations!$A$3:$A$53,$B1071)</f>
        <v>1.2266938040294646E-3</v>
      </c>
      <c r="P1071" s="44">
        <f>P345/SUMIFS(P$3:P$722,$B$3:$B$722,$B1071)*SUMIFS(Calculations!$E$3:$E$53,Calculations!$A$3:$A$53,$B1071)</f>
        <v>1.6697125363325845E-3</v>
      </c>
      <c r="Q1071" s="44">
        <f>Q345/SUMIFS(Q$3:Q$722,$B$3:$B$722,$B1071)*SUMIFS(Calculations!$E$3:$E$53,Calculations!$A$3:$A$53,$B1071)</f>
        <v>2.4053535097609707E-3</v>
      </c>
      <c r="R1071" s="44">
        <f>R345/SUMIFS(R$3:R$722,$B$3:$B$722,$B1071)*SUMIFS(Calculations!$E$3:$E$53,Calculations!$A$3:$A$53,$B1071)</f>
        <v>3.1302401036246126E-3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3.4691430810592288E-3</v>
      </c>
      <c r="G1073" s="44">
        <f>G347/SUMIFS(G$3:G$722,$B$3:$B$722,$B1073)*SUMIFS(Calculations!$E$3:$E$53,Calculations!$A$3:$A$53,$B1073)</f>
        <v>3.6404217001482927E-3</v>
      </c>
      <c r="H1073" s="44">
        <f>H347/SUMIFS(H$3:H$722,$B$3:$B$722,$B1073)*SUMIFS(Calculations!$E$3:$E$53,Calculations!$A$3:$A$53,$B1073)</f>
        <v>3.8294914403054206E-3</v>
      </c>
      <c r="I1073" s="44">
        <f>I347/SUMIFS(I$3:I$722,$B$3:$B$722,$B1073)*SUMIFS(Calculations!$E$3:$E$53,Calculations!$A$3:$A$53,$B1073)</f>
        <v>4.0560215386645756E-3</v>
      </c>
      <c r="J1073" s="44">
        <f>J347/SUMIFS(J$3:J$722,$B$3:$B$722,$B1073)*SUMIFS(Calculations!$E$3:$E$53,Calculations!$A$3:$A$53,$B1073)</f>
        <v>4.3110370303390457E-3</v>
      </c>
      <c r="K1073" s="44">
        <f>K347/SUMIFS(K$3:K$722,$B$3:$B$722,$B1073)*SUMIFS(Calculations!$E$3:$E$53,Calculations!$A$3:$A$53,$B1073)</f>
        <v>4.6711215924396506E-3</v>
      </c>
      <c r="L1073" s="44">
        <f>L347/SUMIFS(L$3:L$722,$B$3:$B$722,$B1073)*SUMIFS(Calculations!$E$3:$E$53,Calculations!$A$3:$A$53,$B1073)</f>
        <v>5.1014907051930604E-3</v>
      </c>
      <c r="M1073" s="44">
        <f>M347/SUMIFS(M$3:M$722,$B$3:$B$722,$B1073)*SUMIFS(Calculations!$E$3:$E$53,Calculations!$A$3:$A$53,$B1073)</f>
        <v>5.1673288260302439E-3</v>
      </c>
      <c r="N1073" s="44">
        <f>N347/SUMIFS(N$3:N$722,$B$3:$B$722,$B1073)*SUMIFS(Calculations!$E$3:$E$53,Calculations!$A$3:$A$53,$B1073)</f>
        <v>5.2355796119284139E-3</v>
      </c>
      <c r="O1073" s="44">
        <f>O347/SUMIFS(O$3:O$722,$B$3:$B$722,$B1073)*SUMIFS(Calculations!$E$3:$E$53,Calculations!$A$3:$A$53,$B1073)</f>
        <v>5.32909930528511E-3</v>
      </c>
      <c r="P1073" s="44">
        <f>P347/SUMIFS(P$3:P$722,$B$3:$B$722,$B1073)*SUMIFS(Calculations!$E$3:$E$53,Calculations!$A$3:$A$53,$B1073)</f>
        <v>5.4261165946725576E-3</v>
      </c>
      <c r="Q1073" s="44">
        <f>Q347/SUMIFS(Q$3:Q$722,$B$3:$B$722,$B1073)*SUMIFS(Calculations!$E$3:$E$53,Calculations!$A$3:$A$53,$B1073)</f>
        <v>5.35926920208913E-3</v>
      </c>
      <c r="R1073" s="44">
        <f>R347/SUMIFS(R$3:R$722,$B$3:$B$722,$B1073)*SUMIFS(Calculations!$E$3:$E$53,Calculations!$A$3:$A$53,$B1073)</f>
        <v>5.2933990555519683E-3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0.99999999999999989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0.99999999999999978</v>
      </c>
      <c r="N1449" s="70">
        <f t="shared" si="312"/>
        <v>1</v>
      </c>
      <c r="O1449" s="70">
        <f t="shared" si="312"/>
        <v>1.0000000000000002</v>
      </c>
      <c r="P1449" s="70">
        <f t="shared" si="312"/>
        <v>0.99999999999999989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TN</v>
      </c>
      <c r="C6" s="1">
        <f t="shared" ref="C6:AE6" si="1">SUMIFS(C$20:C$119,$B$20:$B$119,$B$6,$A$20:$A$119,$A$6)</f>
        <v>10237478</v>
      </c>
      <c r="D6" s="1">
        <f t="shared" si="1"/>
        <v>11608639</v>
      </c>
      <c r="E6" s="1">
        <f t="shared" si="1"/>
        <v>10685184</v>
      </c>
      <c r="F6" s="1">
        <f t="shared" si="1"/>
        <v>16061533</v>
      </c>
      <c r="G6" s="1">
        <f t="shared" si="1"/>
        <v>14233260</v>
      </c>
      <c r="H6" s="1">
        <f t="shared" si="1"/>
        <v>6606931</v>
      </c>
      <c r="I6" s="1">
        <f t="shared" si="1"/>
        <v>6345047</v>
      </c>
      <c r="J6" s="1">
        <f t="shared" si="1"/>
        <v>603976</v>
      </c>
      <c r="K6" s="1">
        <f t="shared" si="1"/>
        <v>4754751</v>
      </c>
      <c r="L6" s="1">
        <f t="shared" si="1"/>
        <v>11449997</v>
      </c>
      <c r="M6" s="1">
        <f t="shared" si="1"/>
        <v>11485449</v>
      </c>
      <c r="N6" s="1">
        <f t="shared" si="1"/>
        <v>10169084</v>
      </c>
      <c r="O6" s="1">
        <f t="shared" si="1"/>
        <v>13230033</v>
      </c>
      <c r="P6" s="1">
        <f t="shared" si="1"/>
        <v>16287824</v>
      </c>
      <c r="Q6" s="1">
        <f t="shared" si="1"/>
        <v>14293762</v>
      </c>
      <c r="R6" s="1">
        <f t="shared" si="1"/>
        <v>18691136</v>
      </c>
      <c r="S6" s="1">
        <f t="shared" si="1"/>
        <v>21732160</v>
      </c>
      <c r="T6" s="1">
        <f t="shared" si="1"/>
        <v>22679210</v>
      </c>
      <c r="U6" s="1">
        <f t="shared" si="1"/>
        <v>23974629</v>
      </c>
      <c r="V6" s="1">
        <f t="shared" si="1"/>
        <v>24357317</v>
      </c>
      <c r="W6" s="1">
        <f t="shared" si="1"/>
        <v>30907671</v>
      </c>
      <c r="X6" s="1">
        <f t="shared" si="1"/>
        <v>28944831</v>
      </c>
      <c r="Y6" s="1">
        <f t="shared" si="1"/>
        <v>27990123</v>
      </c>
      <c r="Z6" s="1">
        <f t="shared" si="1"/>
        <v>26474134</v>
      </c>
      <c r="AA6" s="1">
        <f t="shared" si="1"/>
        <v>29691017</v>
      </c>
      <c r="AB6" s="1">
        <f t="shared" si="1"/>
        <v>33433980</v>
      </c>
      <c r="AC6" s="1">
        <f t="shared" si="1"/>
        <v>30193132</v>
      </c>
      <c r="AD6" s="1">
        <f t="shared" si="1"/>
        <v>26494018</v>
      </c>
      <c r="AE6" s="1">
        <f t="shared" si="1"/>
        <v>29716962</v>
      </c>
      <c r="AF6" s="48">
        <f t="shared" ref="AF6:BK6" si="2">AE6</f>
        <v>29716962</v>
      </c>
      <c r="AG6" s="48">
        <f t="shared" si="2"/>
        <v>29716962</v>
      </c>
      <c r="AH6" s="48">
        <f t="shared" si="2"/>
        <v>29716962</v>
      </c>
      <c r="AI6" s="48">
        <f t="shared" si="2"/>
        <v>29716962</v>
      </c>
      <c r="AJ6" s="48">
        <f t="shared" si="2"/>
        <v>29716962</v>
      </c>
      <c r="AK6" s="48">
        <f t="shared" si="2"/>
        <v>29716962</v>
      </c>
      <c r="AL6" s="48">
        <f t="shared" si="2"/>
        <v>29716962</v>
      </c>
      <c r="AM6" s="48">
        <f t="shared" si="2"/>
        <v>29716962</v>
      </c>
      <c r="AN6" s="48">
        <f t="shared" si="2"/>
        <v>29716962</v>
      </c>
      <c r="AO6" s="48">
        <f t="shared" si="2"/>
        <v>29716962</v>
      </c>
      <c r="AP6" s="48">
        <f t="shared" si="2"/>
        <v>29716962</v>
      </c>
      <c r="AQ6" s="48">
        <f t="shared" si="2"/>
        <v>29716962</v>
      </c>
      <c r="AR6" s="48">
        <f t="shared" si="2"/>
        <v>29716962</v>
      </c>
      <c r="AS6" s="48">
        <f t="shared" si="2"/>
        <v>29716962</v>
      </c>
      <c r="AT6" s="48">
        <f t="shared" si="2"/>
        <v>29716962</v>
      </c>
      <c r="AU6" s="48">
        <f t="shared" si="2"/>
        <v>29716962</v>
      </c>
      <c r="AV6" s="48">
        <f t="shared" si="2"/>
        <v>29716962</v>
      </c>
      <c r="AW6" s="48">
        <f t="shared" si="2"/>
        <v>29716962</v>
      </c>
      <c r="AX6" s="48">
        <f t="shared" si="2"/>
        <v>29716962</v>
      </c>
      <c r="AY6" s="48">
        <f t="shared" si="2"/>
        <v>29716962</v>
      </c>
      <c r="AZ6" s="48">
        <f t="shared" si="2"/>
        <v>29716962</v>
      </c>
      <c r="BA6" s="48">
        <f t="shared" si="2"/>
        <v>29716962</v>
      </c>
      <c r="BB6" s="48">
        <f t="shared" si="2"/>
        <v>29716962</v>
      </c>
      <c r="BC6" s="48">
        <f t="shared" si="2"/>
        <v>29716962</v>
      </c>
      <c r="BD6" s="48">
        <f t="shared" si="2"/>
        <v>29716962</v>
      </c>
      <c r="BE6" s="48">
        <f t="shared" si="2"/>
        <v>29716962</v>
      </c>
      <c r="BF6" s="48">
        <f t="shared" si="2"/>
        <v>29716962</v>
      </c>
      <c r="BG6" s="48">
        <f t="shared" si="2"/>
        <v>29716962</v>
      </c>
      <c r="BH6" s="48">
        <f t="shared" si="2"/>
        <v>29716962</v>
      </c>
      <c r="BI6" s="48">
        <f t="shared" si="2"/>
        <v>29716962</v>
      </c>
      <c r="BJ6" s="48">
        <f t="shared" si="2"/>
        <v>29716962</v>
      </c>
      <c r="BK6" s="48">
        <f t="shared" si="2"/>
        <v>29716962</v>
      </c>
    </row>
    <row r="7" spans="1:63">
      <c r="A7" s="1" t="s">
        <v>546</v>
      </c>
      <c r="B7" s="1" t="str">
        <f>About!B2</f>
        <v>TN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TN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1</v>
      </c>
      <c r="Q10" s="29">
        <f t="shared" si="6"/>
        <v>2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21771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TN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1</v>
      </c>
      <c r="AE11" s="29">
        <f t="shared" si="8"/>
        <v>0</v>
      </c>
      <c r="AF11" s="35">
        <f>AVERAGE(W11:AE11)</f>
        <v>0.1111111111111111</v>
      </c>
      <c r="AG11" s="35">
        <f t="shared" ref="AG11:BK11" si="9">AF11</f>
        <v>0.1111111111111111</v>
      </c>
      <c r="AH11" s="35">
        <f t="shared" si="9"/>
        <v>0.1111111111111111</v>
      </c>
      <c r="AI11" s="35">
        <f t="shared" si="9"/>
        <v>0.1111111111111111</v>
      </c>
      <c r="AJ11" s="35">
        <f t="shared" si="9"/>
        <v>0.1111111111111111</v>
      </c>
      <c r="AK11" s="35">
        <f t="shared" si="9"/>
        <v>0.1111111111111111</v>
      </c>
      <c r="AL11" s="35">
        <f t="shared" si="9"/>
        <v>0.1111111111111111</v>
      </c>
      <c r="AM11" s="35">
        <f t="shared" si="9"/>
        <v>0.1111111111111111</v>
      </c>
      <c r="AN11" s="35">
        <f t="shared" si="9"/>
        <v>0.1111111111111111</v>
      </c>
      <c r="AO11" s="35">
        <f t="shared" si="9"/>
        <v>0.1111111111111111</v>
      </c>
      <c r="AP11" s="35">
        <f t="shared" si="9"/>
        <v>0.1111111111111111</v>
      </c>
      <c r="AQ11" s="35">
        <f t="shared" si="9"/>
        <v>0.1111111111111111</v>
      </c>
      <c r="AR11" s="35">
        <f t="shared" si="9"/>
        <v>0.1111111111111111</v>
      </c>
      <c r="AS11" s="35">
        <f t="shared" si="9"/>
        <v>0.1111111111111111</v>
      </c>
      <c r="AT11" s="35">
        <f t="shared" si="9"/>
        <v>0.1111111111111111</v>
      </c>
      <c r="AU11" s="35">
        <f t="shared" si="9"/>
        <v>0.1111111111111111</v>
      </c>
      <c r="AV11" s="35">
        <f t="shared" si="9"/>
        <v>0.1111111111111111</v>
      </c>
      <c r="AW11" s="35">
        <f t="shared" si="9"/>
        <v>0.1111111111111111</v>
      </c>
      <c r="AX11" s="35">
        <f t="shared" si="9"/>
        <v>0.1111111111111111</v>
      </c>
      <c r="AY11" s="35">
        <f t="shared" si="9"/>
        <v>0.1111111111111111</v>
      </c>
      <c r="AZ11" s="35">
        <f t="shared" si="9"/>
        <v>0.1111111111111111</v>
      </c>
      <c r="BA11" s="35">
        <f t="shared" si="9"/>
        <v>0.1111111111111111</v>
      </c>
      <c r="BB11" s="35">
        <f t="shared" si="9"/>
        <v>0.1111111111111111</v>
      </c>
      <c r="BC11" s="35">
        <f t="shared" si="9"/>
        <v>0.1111111111111111</v>
      </c>
      <c r="BD11" s="35">
        <f t="shared" si="9"/>
        <v>0.1111111111111111</v>
      </c>
      <c r="BE11" s="35">
        <f t="shared" si="9"/>
        <v>0.1111111111111111</v>
      </c>
      <c r="BF11" s="35">
        <f t="shared" si="9"/>
        <v>0.1111111111111111</v>
      </c>
      <c r="BG11" s="35">
        <f t="shared" si="9"/>
        <v>0.1111111111111111</v>
      </c>
      <c r="BH11" s="35">
        <f t="shared" si="9"/>
        <v>0.1111111111111111</v>
      </c>
      <c r="BI11" s="35">
        <f t="shared" si="9"/>
        <v>0.1111111111111111</v>
      </c>
      <c r="BJ11" s="35">
        <f t="shared" si="9"/>
        <v>0.1111111111111111</v>
      </c>
      <c r="BK11" s="35">
        <f t="shared" si="9"/>
        <v>0.1111111111111111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TN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1</v>
      </c>
      <c r="Q14" s="29">
        <f t="shared" si="11"/>
        <v>2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21770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TN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0.1111111111111111</v>
      </c>
      <c r="AG15" s="29">
        <f t="shared" si="13"/>
        <v>0.1111111111111111</v>
      </c>
      <c r="AH15" s="29">
        <f t="shared" si="13"/>
        <v>0.1111111111111111</v>
      </c>
      <c r="AI15" s="29">
        <f t="shared" ref="AI15:BK15" si="14">IF(AI11&gt;AI10,AI11-AI10,0)</f>
        <v>0.1111111111111111</v>
      </c>
      <c r="AJ15" s="29">
        <f t="shared" si="14"/>
        <v>0.1111111111111111</v>
      </c>
      <c r="AK15" s="29">
        <f t="shared" si="14"/>
        <v>0.1111111111111111</v>
      </c>
      <c r="AL15" s="29">
        <f t="shared" si="14"/>
        <v>0.1111111111111111</v>
      </c>
      <c r="AM15" s="29">
        <f t="shared" si="14"/>
        <v>0.1111111111111111</v>
      </c>
      <c r="AN15" s="29">
        <f t="shared" si="14"/>
        <v>0.1111111111111111</v>
      </c>
      <c r="AO15" s="29">
        <f t="shared" si="14"/>
        <v>0.1111111111111111</v>
      </c>
      <c r="AP15" s="29">
        <f t="shared" si="14"/>
        <v>0.1111111111111111</v>
      </c>
      <c r="AQ15" s="29">
        <f t="shared" si="14"/>
        <v>0.1111111111111111</v>
      </c>
      <c r="AR15" s="29">
        <f t="shared" si="14"/>
        <v>0.1111111111111111</v>
      </c>
      <c r="AS15" s="29">
        <f t="shared" si="14"/>
        <v>0.1111111111111111</v>
      </c>
      <c r="AT15" s="29">
        <f t="shared" si="14"/>
        <v>0.1111111111111111</v>
      </c>
      <c r="AU15" s="29">
        <f t="shared" si="14"/>
        <v>0.1111111111111111</v>
      </c>
      <c r="AV15" s="29">
        <f t="shared" si="14"/>
        <v>0.1111111111111111</v>
      </c>
      <c r="AW15" s="29">
        <f t="shared" si="14"/>
        <v>0.1111111111111111</v>
      </c>
      <c r="AX15" s="29">
        <f t="shared" si="14"/>
        <v>0.1111111111111111</v>
      </c>
      <c r="AY15" s="29">
        <f t="shared" si="14"/>
        <v>0.1111111111111111</v>
      </c>
      <c r="AZ15" s="29">
        <f t="shared" si="14"/>
        <v>0.1111111111111111</v>
      </c>
      <c r="BA15" s="29">
        <f t="shared" si="14"/>
        <v>0.1111111111111111</v>
      </c>
      <c r="BB15" s="29">
        <f t="shared" si="14"/>
        <v>0.1111111111111111</v>
      </c>
      <c r="BC15" s="29">
        <f t="shared" si="14"/>
        <v>0.1111111111111111</v>
      </c>
      <c r="BD15" s="29">
        <f t="shared" si="14"/>
        <v>0.1111111111111111</v>
      </c>
      <c r="BE15" s="29">
        <f t="shared" si="14"/>
        <v>0.1111111111111111</v>
      </c>
      <c r="BF15" s="29">
        <f t="shared" si="14"/>
        <v>0.1111111111111111</v>
      </c>
      <c r="BG15" s="29">
        <f t="shared" si="14"/>
        <v>0.1111111111111111</v>
      </c>
      <c r="BH15" s="29">
        <f t="shared" si="14"/>
        <v>0.1111111111111111</v>
      </c>
      <c r="BI15" s="29">
        <f t="shared" si="14"/>
        <v>0.1111111111111111</v>
      </c>
      <c r="BJ15" s="29">
        <f t="shared" si="14"/>
        <v>0.1111111111111111</v>
      </c>
      <c r="BK15" s="29">
        <f t="shared" si="14"/>
        <v>0.1111111111111111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5121060.6987454537</v>
      </c>
      <c r="C15" s="94">
        <f t="shared" ref="C15:C30" si="1">B15/SUM($B$15:$B$30)</f>
        <v>0.17232786779299492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16366705.319783811</v>
      </c>
      <c r="C16" s="94">
        <f t="shared" si="1"/>
        <v>0.55075297803940426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7278363.1254525986</v>
      </c>
      <c r="C17" s="94">
        <f t="shared" si="1"/>
        <v>0.2449228533338165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768649.77162048325</v>
      </c>
      <c r="C18" s="94">
        <f t="shared" si="1"/>
        <v>2.586569150710908E-2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94">
        <f t="shared" si="1"/>
        <v>0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145965.60684974876</v>
      </c>
      <c r="C20" s="94">
        <f t="shared" si="1"/>
        <v>4.9118616785170958E-3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9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9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27955.338270970435</v>
      </c>
      <c r="C25" s="94">
        <f t="shared" si="1"/>
        <v>9.4071992523900771E-4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8262.1392769324593</v>
      </c>
      <c r="C28" s="94">
        <f t="shared" si="1"/>
        <v>2.7802772291906757E-4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5121060.6987454537</v>
      </c>
      <c r="C2" s="111">
        <f>(Calculations!C60*'EIA SEDS data'!AG$6)+('EIA SEDS data'!AG$10*IF(About!$N$12,Calculations!$B114,Calculations!C92)) + 'Manual Adjustment'!$B33</f>
        <v>4374695.6973517109</v>
      </c>
      <c r="D2" s="111">
        <f>(Calculations!D60*'EIA SEDS data'!AH$6)+('EIA SEDS data'!AH$10*IF(About!$N$12,Calculations!$B114,Calculations!D92)) + 'Manual Adjustment'!$B33</f>
        <v>4996932.5087076677</v>
      </c>
      <c r="E2" s="111">
        <f>(Calculations!E60*'EIA SEDS data'!AI$6)+('EIA SEDS data'!AI$10*IF(About!$N$12,Calculations!$B114,Calculations!E92)) + 'Manual Adjustment'!$B33</f>
        <v>5674317.8532727668</v>
      </c>
      <c r="F2" s="111">
        <f>(Calculations!F60*'EIA SEDS data'!AJ$6)+('EIA SEDS data'!AJ$10*IF(About!$N$12,Calculations!$B114,Calculations!F92)) + 'Manual Adjustment'!$B33</f>
        <v>6822234.8456239719</v>
      </c>
      <c r="G2" s="111">
        <f>(Calculations!G60*'EIA SEDS data'!AK$6)+('EIA SEDS data'!AK$10*IF(About!$N$12,Calculations!$B114,Calculations!G92)) + 'Manual Adjustment'!$B33</f>
        <v>8157077.4028111221</v>
      </c>
      <c r="H2" s="111">
        <f>(Calculations!H60*'EIA SEDS data'!AL$6)+('EIA SEDS data'!AL$10*IF(About!$N$12,Calculations!$B114,Calculations!H92)) + 'Manual Adjustment'!$B33</f>
        <v>8075327.2361359764</v>
      </c>
      <c r="I2" s="111">
        <f>(Calculations!I60*'EIA SEDS data'!AM$6)+('EIA SEDS data'!AM$10*IF(About!$N$12,Calculations!$B114,Calculations!I92)) + 'Manual Adjustment'!$B33</f>
        <v>8047173.4655293087</v>
      </c>
      <c r="J2" s="111">
        <f>(Calculations!J60*'EIA SEDS data'!AN$6)+('EIA SEDS data'!AN$10*IF(About!$N$12,Calculations!$B114,Calculations!J92)) + 'Manual Adjustment'!$B33</f>
        <v>8025587.0376605447</v>
      </c>
      <c r="K2" s="111">
        <f>(Calculations!K60*'EIA SEDS data'!AO$6)+('EIA SEDS data'!AO$10*IF(About!$N$12,Calculations!$B114,Calculations!K92)) + 'Manual Adjustment'!$B33</f>
        <v>8005101.3148766849</v>
      </c>
      <c r="L2" s="111">
        <f>(Calculations!L60*'EIA SEDS data'!AP$6)+('EIA SEDS data'!AP$10*IF(About!$N$12,Calculations!$B114,Calculations!L92)) + 'Manual Adjustment'!$B33</f>
        <v>8066168.4452771079</v>
      </c>
      <c r="M2" s="111">
        <f>(Calculations!M60*'EIA SEDS data'!AQ$6)+('EIA SEDS data'!AQ$10*IF(About!$N$12,Calculations!$B114,Calculations!M92)) + 'Manual Adjustment'!$B33</f>
        <v>8126990.6933153681</v>
      </c>
      <c r="N2" s="111">
        <f t="shared" ref="N2:AG14" si="0">M2</f>
        <v>8126990.6933153681</v>
      </c>
      <c r="O2" s="111">
        <f t="shared" si="0"/>
        <v>8126990.6933153681</v>
      </c>
      <c r="P2" s="111">
        <f t="shared" si="0"/>
        <v>8126990.6933153681</v>
      </c>
      <c r="Q2" s="111">
        <f t="shared" si="0"/>
        <v>8126990.6933153681</v>
      </c>
      <c r="R2" s="111">
        <f t="shared" si="0"/>
        <v>8126990.6933153681</v>
      </c>
      <c r="S2" s="111">
        <f t="shared" si="0"/>
        <v>8126990.6933153681</v>
      </c>
      <c r="T2" s="111">
        <f t="shared" si="0"/>
        <v>8126990.6933153681</v>
      </c>
      <c r="U2" s="111">
        <f t="shared" si="0"/>
        <v>8126990.6933153681</v>
      </c>
      <c r="V2" s="111">
        <f t="shared" si="0"/>
        <v>8126990.6933153681</v>
      </c>
      <c r="W2" s="111">
        <f t="shared" si="0"/>
        <v>8126990.6933153681</v>
      </c>
      <c r="X2" s="111">
        <f t="shared" si="0"/>
        <v>8126990.6933153681</v>
      </c>
      <c r="Y2" s="111">
        <f t="shared" si="0"/>
        <v>8126990.6933153681</v>
      </c>
      <c r="Z2" s="111">
        <f t="shared" si="0"/>
        <v>8126990.6933153681</v>
      </c>
      <c r="AA2" s="111">
        <f t="shared" si="0"/>
        <v>8126990.6933153681</v>
      </c>
      <c r="AB2" s="111">
        <f t="shared" si="0"/>
        <v>8126990.6933153681</v>
      </c>
      <c r="AC2" s="111">
        <f t="shared" si="0"/>
        <v>8126990.6933153681</v>
      </c>
      <c r="AD2" s="111">
        <f t="shared" si="0"/>
        <v>8126990.6933153681</v>
      </c>
      <c r="AE2" s="111">
        <f t="shared" si="0"/>
        <v>8126990.6933153681</v>
      </c>
      <c r="AF2" s="111">
        <f t="shared" si="0"/>
        <v>8126990.6933153681</v>
      </c>
      <c r="AG2" s="111">
        <f t="shared" si="0"/>
        <v>8126990.6933153681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16366705.319783811</v>
      </c>
      <c r="C3" s="111">
        <f>(Calculations!C61*'EIA SEDS data'!AG$6)+('EIA SEDS data'!AG$10*IF(About!$N$12,Calculations!$B115,Calculations!C93)) + 'Manual Adjustment'!$B34</f>
        <v>16682129.85169616</v>
      </c>
      <c r="D3" s="111">
        <f>(Calculations!D61*'EIA SEDS data'!AH$6)+('EIA SEDS data'!AH$10*IF(About!$N$12,Calculations!$B115,Calculations!D93)) + 'Manual Adjustment'!$B34</f>
        <v>15794802.314119114</v>
      </c>
      <c r="E3" s="111">
        <f>(Calculations!E61*'EIA SEDS data'!AI$6)+('EIA SEDS data'!AI$10*IF(About!$N$12,Calculations!$B115,Calculations!E93)) + 'Manual Adjustment'!$B34</f>
        <v>14822833.221113129</v>
      </c>
      <c r="F3" s="111">
        <f>(Calculations!F61*'EIA SEDS data'!AJ$6)+('EIA SEDS data'!AJ$10*IF(About!$N$12,Calculations!$B115,Calculations!F93)) + 'Manual Adjustment'!$B34</f>
        <v>13051954.372130305</v>
      </c>
      <c r="G3" s="111">
        <f>(Calculations!G61*'EIA SEDS data'!AK$6)+('EIA SEDS data'!AK$10*IF(About!$N$12,Calculations!$B115,Calculations!G93)) + 'Manual Adjustment'!$B34</f>
        <v>10994922.691923328</v>
      </c>
      <c r="H3" s="111">
        <f>(Calculations!H61*'EIA SEDS data'!AL$6)+('EIA SEDS data'!AL$10*IF(About!$N$12,Calculations!$B115,Calculations!H93)) + 'Manual Adjustment'!$B34</f>
        <v>11111100.117927786</v>
      </c>
      <c r="I3" s="111">
        <f>(Calculations!I61*'EIA SEDS data'!AM$6)+('EIA SEDS data'!AM$10*IF(About!$N$12,Calculations!$B115,Calculations!I93)) + 'Manual Adjustment'!$B34</f>
        <v>11135587.055851042</v>
      </c>
      <c r="J3" s="111">
        <f>(Calculations!J61*'EIA SEDS data'!AN$6)+('EIA SEDS data'!AN$10*IF(About!$N$12,Calculations!$B115,Calculations!J93)) + 'Manual Adjustment'!$B34</f>
        <v>11029966.841735654</v>
      </c>
      <c r="K3" s="111">
        <f>(Calculations!K61*'EIA SEDS data'!AO$6)+('EIA SEDS data'!AO$10*IF(About!$N$12,Calculations!$B115,Calculations!K93)) + 'Manual Adjustment'!$B34</f>
        <v>10919395.105743533</v>
      </c>
      <c r="L3" s="111">
        <f>(Calculations!L61*'EIA SEDS data'!AP$6)+('EIA SEDS data'!AP$10*IF(About!$N$12,Calculations!$B115,Calculations!L93)) + 'Manual Adjustment'!$B34</f>
        <v>10836605.538158452</v>
      </c>
      <c r="M3" s="111">
        <f>(Calculations!M61*'EIA SEDS data'!AQ$6)+('EIA SEDS data'!AQ$10*IF(About!$N$12,Calculations!$B115,Calculations!M93)) + 'Manual Adjustment'!$B34</f>
        <v>10753517.837625839</v>
      </c>
      <c r="N3" s="111">
        <f t="shared" si="0"/>
        <v>10753517.837625839</v>
      </c>
      <c r="O3" s="111">
        <f t="shared" si="0"/>
        <v>10753517.837625839</v>
      </c>
      <c r="P3" s="111">
        <f t="shared" si="0"/>
        <v>10753517.837625839</v>
      </c>
      <c r="Q3" s="111">
        <f t="shared" si="0"/>
        <v>10753517.837625839</v>
      </c>
      <c r="R3" s="111">
        <f t="shared" si="0"/>
        <v>10753517.837625839</v>
      </c>
      <c r="S3" s="111">
        <f t="shared" si="0"/>
        <v>10753517.837625839</v>
      </c>
      <c r="T3" s="111">
        <f t="shared" si="0"/>
        <v>10753517.837625839</v>
      </c>
      <c r="U3" s="111">
        <f t="shared" si="0"/>
        <v>10753517.837625839</v>
      </c>
      <c r="V3" s="111">
        <f t="shared" si="0"/>
        <v>10753517.837625839</v>
      </c>
      <c r="W3" s="111">
        <f t="shared" si="0"/>
        <v>10753517.837625839</v>
      </c>
      <c r="X3" s="111">
        <f t="shared" si="0"/>
        <v>10753517.837625839</v>
      </c>
      <c r="Y3" s="111">
        <f t="shared" si="0"/>
        <v>10753517.837625839</v>
      </c>
      <c r="Z3" s="111">
        <f t="shared" si="0"/>
        <v>10753517.837625839</v>
      </c>
      <c r="AA3" s="111">
        <f t="shared" si="0"/>
        <v>10753517.837625839</v>
      </c>
      <c r="AB3" s="111">
        <f t="shared" si="0"/>
        <v>10753517.837625839</v>
      </c>
      <c r="AC3" s="111">
        <f t="shared" si="0"/>
        <v>10753517.837625839</v>
      </c>
      <c r="AD3" s="111">
        <f t="shared" si="0"/>
        <v>10753517.837625839</v>
      </c>
      <c r="AE3" s="111">
        <f t="shared" si="0"/>
        <v>10753517.837625839</v>
      </c>
      <c r="AF3" s="111">
        <f t="shared" si="0"/>
        <v>10753517.837625839</v>
      </c>
      <c r="AG3" s="111">
        <f t="shared" si="0"/>
        <v>10753517.837625839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7278363.1254525986</v>
      </c>
      <c r="C4" s="111">
        <f>(Calculations!C62*'EIA SEDS data'!AG$6)+('EIA SEDS data'!AG$10*IF(About!$N$12,Calculations!$B116,Calculations!C94)) + 'Manual Adjustment'!$B35</f>
        <v>7668220.4577162033</v>
      </c>
      <c r="D4" s="111">
        <f>(Calculations!D62*'EIA SEDS data'!AH$6)+('EIA SEDS data'!AH$10*IF(About!$N$12,Calculations!$B116,Calculations!D94)) + 'Manual Adjustment'!$B35</f>
        <v>7908297.0174757317</v>
      </c>
      <c r="E4" s="111">
        <f>(Calculations!E62*'EIA SEDS data'!AI$6)+('EIA SEDS data'!AI$10*IF(About!$N$12,Calculations!$B116,Calculations!E94)) + 'Manual Adjustment'!$B35</f>
        <v>8175921.6853276799</v>
      </c>
      <c r="F4" s="111">
        <f>(Calculations!F62*'EIA SEDS data'!AJ$6)+('EIA SEDS data'!AJ$10*IF(About!$N$12,Calculations!$B116,Calculations!F94)) + 'Manual Adjustment'!$B35</f>
        <v>8724782.7793260589</v>
      </c>
      <c r="G4" s="111">
        <f>(Calculations!G62*'EIA SEDS data'!AK$6)+('EIA SEDS data'!AK$10*IF(About!$N$12,Calculations!$B116,Calculations!G94)) + 'Manual Adjustment'!$B35</f>
        <v>9362979.3990418948</v>
      </c>
      <c r="H4" s="111">
        <f>(Calculations!H62*'EIA SEDS data'!AL$6)+('EIA SEDS data'!AL$10*IF(About!$N$12,Calculations!$B116,Calculations!H94)) + 'Manual Adjustment'!$B35</f>
        <v>9336475.7418299243</v>
      </c>
      <c r="I4" s="111">
        <f>(Calculations!I62*'EIA SEDS data'!AM$6)+('EIA SEDS data'!AM$10*IF(About!$N$12,Calculations!$B116,Calculations!I94)) + 'Manual Adjustment'!$B35</f>
        <v>9342206.6582626924</v>
      </c>
      <c r="J4" s="111">
        <f>(Calculations!J62*'EIA SEDS data'!AN$6)+('EIA SEDS data'!AN$10*IF(About!$N$12,Calculations!$B116,Calculations!J94)) + 'Manual Adjustment'!$B35</f>
        <v>9419755.0420651343</v>
      </c>
      <c r="K4" s="111">
        <f>(Calculations!K62*'EIA SEDS data'!AO$6)+('EIA SEDS data'!AO$10*IF(About!$N$12,Calculations!$B116,Calculations!K94)) + 'Manual Adjustment'!$B35</f>
        <v>9500617.2674707212</v>
      </c>
      <c r="L4" s="111">
        <f>(Calculations!L62*'EIA SEDS data'!AP$6)+('EIA SEDS data'!AP$10*IF(About!$N$12,Calculations!$B116,Calculations!L94)) + 'Manual Adjustment'!$B35</f>
        <v>9477000.1239868477</v>
      </c>
      <c r="M4" s="111">
        <f>(Calculations!M62*'EIA SEDS data'!AQ$6)+('EIA SEDS data'!AQ$10*IF(About!$N$12,Calculations!$B116,Calculations!M94)) + 'Manual Adjustment'!$B35</f>
        <v>9454041.833676422</v>
      </c>
      <c r="N4" s="111">
        <f t="shared" si="0"/>
        <v>9454041.833676422</v>
      </c>
      <c r="O4" s="111">
        <f t="shared" si="0"/>
        <v>9454041.833676422</v>
      </c>
      <c r="P4" s="111">
        <f t="shared" si="0"/>
        <v>9454041.833676422</v>
      </c>
      <c r="Q4" s="111">
        <f t="shared" si="0"/>
        <v>9454041.833676422</v>
      </c>
      <c r="R4" s="111">
        <f t="shared" si="0"/>
        <v>9454041.833676422</v>
      </c>
      <c r="S4" s="111">
        <f t="shared" si="0"/>
        <v>9454041.833676422</v>
      </c>
      <c r="T4" s="111">
        <f t="shared" si="0"/>
        <v>9454041.833676422</v>
      </c>
      <c r="U4" s="111">
        <f t="shared" si="0"/>
        <v>9454041.833676422</v>
      </c>
      <c r="V4" s="111">
        <f t="shared" si="0"/>
        <v>9454041.833676422</v>
      </c>
      <c r="W4" s="111">
        <f t="shared" si="0"/>
        <v>9454041.833676422</v>
      </c>
      <c r="X4" s="111">
        <f t="shared" si="0"/>
        <v>9454041.833676422</v>
      </c>
      <c r="Y4" s="111">
        <f t="shared" si="0"/>
        <v>9454041.833676422</v>
      </c>
      <c r="Z4" s="111">
        <f t="shared" si="0"/>
        <v>9454041.833676422</v>
      </c>
      <c r="AA4" s="111">
        <f t="shared" si="0"/>
        <v>9454041.833676422</v>
      </c>
      <c r="AB4" s="111">
        <f t="shared" si="0"/>
        <v>9454041.833676422</v>
      </c>
      <c r="AC4" s="111">
        <f t="shared" si="0"/>
        <v>9454041.833676422</v>
      </c>
      <c r="AD4" s="111">
        <f t="shared" si="0"/>
        <v>9454041.833676422</v>
      </c>
      <c r="AE4" s="111">
        <f t="shared" si="0"/>
        <v>9454041.833676422</v>
      </c>
      <c r="AF4" s="111">
        <f t="shared" si="0"/>
        <v>9454041.833676422</v>
      </c>
      <c r="AG4" s="111">
        <f t="shared" si="0"/>
        <v>9454041.833676422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768649.77162048325</v>
      </c>
      <c r="C5" s="111">
        <f>(Calculations!C63*'EIA SEDS data'!AG$6)+('EIA SEDS data'!AG$10*IF(About!$N$12,Calculations!$B117,Calculations!C95)) + 'Manual Adjustment'!$B36</f>
        <v>800024.62177465623</v>
      </c>
      <c r="D5" s="111">
        <f>(Calculations!D63*'EIA SEDS data'!AH$6)+('EIA SEDS data'!AH$10*IF(About!$N$12,Calculations!$B117,Calculations!D95)) + 'Manual Adjustment'!$B36</f>
        <v>807693.52205112646</v>
      </c>
      <c r="E5" s="111">
        <f>(Calculations!E63*'EIA SEDS data'!AI$6)+('EIA SEDS data'!AI$10*IF(About!$N$12,Calculations!$B117,Calculations!E95)) + 'Manual Adjustment'!$B36</f>
        <v>815796.05462094338</v>
      </c>
      <c r="F5" s="111">
        <f>(Calculations!F63*'EIA SEDS data'!AJ$6)+('EIA SEDS data'!AJ$10*IF(About!$N$12,Calculations!$B117,Calculations!F95)) + 'Manual Adjustment'!$B36</f>
        <v>855334.22057517676</v>
      </c>
      <c r="G5" s="111">
        <f>(Calculations!G63*'EIA SEDS data'!AK$6)+('EIA SEDS data'!AK$10*IF(About!$N$12,Calculations!$B117,Calculations!G95)) + 'Manual Adjustment'!$B36</f>
        <v>899263.13351808977</v>
      </c>
      <c r="H5" s="111">
        <f>(Calculations!H63*'EIA SEDS data'!AL$6)+('EIA SEDS data'!AL$10*IF(About!$N$12,Calculations!$B117,Calculations!H95)) + 'Manual Adjustment'!$B36</f>
        <v>877234.318685162</v>
      </c>
      <c r="I5" s="111">
        <f>(Calculations!I63*'EIA SEDS data'!AM$6)+('EIA SEDS data'!AM$10*IF(About!$N$12,Calculations!$B117,Calculations!I95)) + 'Manual Adjustment'!$B36</f>
        <v>860924.26075021632</v>
      </c>
      <c r="J5" s="111">
        <f>(Calculations!J63*'EIA SEDS data'!AN$6)+('EIA SEDS data'!AN$10*IF(About!$N$12,Calculations!$B117,Calculations!J95)) + 'Manual Adjustment'!$B36</f>
        <v>859683.77297816472</v>
      </c>
      <c r="K5" s="111">
        <f>(Calculations!K63*'EIA SEDS data'!AO$6)+('EIA SEDS data'!AO$10*IF(About!$N$12,Calculations!$B117,Calculations!K95)) + 'Manual Adjustment'!$B36</f>
        <v>858449.94870991237</v>
      </c>
      <c r="L5" s="111">
        <f>(Calculations!L63*'EIA SEDS data'!AP$6)+('EIA SEDS data'!AP$10*IF(About!$N$12,Calculations!$B117,Calculations!L95)) + 'Manual Adjustment'!$B36</f>
        <v>861041.29177213658</v>
      </c>
      <c r="M5" s="111">
        <f>(Calculations!M63*'EIA SEDS data'!AQ$6)+('EIA SEDS data'!AQ$10*IF(About!$N$12,Calculations!$B117,Calculations!M95)) + 'Manual Adjustment'!$B36</f>
        <v>863659.57153435179</v>
      </c>
      <c r="N5" s="111">
        <f t="shared" si="0"/>
        <v>863659.57153435179</v>
      </c>
      <c r="O5" s="111">
        <f t="shared" si="0"/>
        <v>863659.57153435179</v>
      </c>
      <c r="P5" s="111">
        <f t="shared" si="0"/>
        <v>863659.57153435179</v>
      </c>
      <c r="Q5" s="111">
        <f t="shared" si="0"/>
        <v>863659.57153435179</v>
      </c>
      <c r="R5" s="111">
        <f t="shared" si="0"/>
        <v>863659.57153435179</v>
      </c>
      <c r="S5" s="111">
        <f t="shared" si="0"/>
        <v>863659.57153435179</v>
      </c>
      <c r="T5" s="111">
        <f t="shared" si="0"/>
        <v>863659.57153435179</v>
      </c>
      <c r="U5" s="111">
        <f t="shared" si="0"/>
        <v>863659.57153435179</v>
      </c>
      <c r="V5" s="111">
        <f t="shared" si="0"/>
        <v>863659.57153435179</v>
      </c>
      <c r="W5" s="111">
        <f t="shared" si="0"/>
        <v>863659.57153435179</v>
      </c>
      <c r="X5" s="111">
        <f t="shared" si="0"/>
        <v>863659.57153435179</v>
      </c>
      <c r="Y5" s="111">
        <f t="shared" si="0"/>
        <v>863659.57153435179</v>
      </c>
      <c r="Z5" s="111">
        <f t="shared" si="0"/>
        <v>863659.57153435179</v>
      </c>
      <c r="AA5" s="111">
        <f t="shared" si="0"/>
        <v>863659.57153435179</v>
      </c>
      <c r="AB5" s="111">
        <f t="shared" si="0"/>
        <v>863659.57153435179</v>
      </c>
      <c r="AC5" s="111">
        <f t="shared" si="0"/>
        <v>863659.57153435179</v>
      </c>
      <c r="AD5" s="111">
        <f t="shared" si="0"/>
        <v>863659.57153435179</v>
      </c>
      <c r="AE5" s="111">
        <f t="shared" si="0"/>
        <v>863659.57153435179</v>
      </c>
      <c r="AF5" s="111">
        <f t="shared" si="0"/>
        <v>863659.57153435179</v>
      </c>
      <c r="AG5" s="111">
        <f t="shared" si="0"/>
        <v>863659.57153435179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0</v>
      </c>
      <c r="C6" s="111">
        <f>(Calculations!C64*'EIA SEDS data'!AG$6)+('EIA SEDS data'!AG$10*IF(About!$N$12,Calculations!$B118,Calculations!C96)) + 'Manual Adjustment'!$B37</f>
        <v>0</v>
      </c>
      <c r="D6" s="111">
        <f>(Calculations!D64*'EIA SEDS data'!AH$6)+('EIA SEDS data'!AH$10*IF(About!$N$12,Calculations!$B118,Calculations!D96)) + 'Manual Adjustment'!$B37</f>
        <v>0</v>
      </c>
      <c r="E6" s="111">
        <f>(Calculations!E64*'EIA SEDS data'!AI$6)+('EIA SEDS data'!AI$10*IF(About!$N$12,Calculations!$B118,Calculations!E96)) + 'Manual Adjustment'!$B37</f>
        <v>0</v>
      </c>
      <c r="F6" s="111">
        <f>(Calculations!F64*'EIA SEDS data'!AJ$6)+('EIA SEDS data'!AJ$10*IF(About!$N$12,Calculations!$B118,Calculations!F96)) + 'Manual Adjustment'!$B37</f>
        <v>0</v>
      </c>
      <c r="G6" s="111">
        <f>(Calculations!G64*'EIA SEDS data'!AK$6)+('EIA SEDS data'!AK$10*IF(About!$N$12,Calculations!$B118,Calculations!G96)) + 'Manual Adjustment'!$B37</f>
        <v>0</v>
      </c>
      <c r="H6" s="111">
        <f>(Calculations!H64*'EIA SEDS data'!AL$6)+('EIA SEDS data'!AL$10*IF(About!$N$12,Calculations!$B118,Calculations!H96)) + 'Manual Adjustment'!$B37</f>
        <v>0</v>
      </c>
      <c r="I6" s="111">
        <f>(Calculations!I64*'EIA SEDS data'!AM$6)+('EIA SEDS data'!AM$10*IF(About!$N$12,Calculations!$B118,Calculations!I96)) + 'Manual Adjustment'!$B37</f>
        <v>0</v>
      </c>
      <c r="J6" s="111">
        <f>(Calculations!J64*'EIA SEDS data'!AN$6)+('EIA SEDS data'!AN$10*IF(About!$N$12,Calculations!$B118,Calculations!J96)) + 'Manual Adjustment'!$B37</f>
        <v>0</v>
      </c>
      <c r="K6" s="111">
        <f>(Calculations!K64*'EIA SEDS data'!AO$6)+('EIA SEDS data'!AO$10*IF(About!$N$12,Calculations!$B118,Calculations!K96)) + 'Manual Adjustment'!$B37</f>
        <v>0</v>
      </c>
      <c r="L6" s="111">
        <f>(Calculations!L64*'EIA SEDS data'!AP$6)+('EIA SEDS data'!AP$10*IF(About!$N$12,Calculations!$B118,Calculations!L96)) + 'Manual Adjustment'!$B37</f>
        <v>0</v>
      </c>
      <c r="M6" s="111">
        <f>(Calculations!M64*'EIA SEDS data'!AQ$6)+('EIA SEDS data'!AQ$10*IF(About!$N$12,Calculations!$B118,Calculations!M96)) + 'Manual Adjustment'!$B37</f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145965.60684974876</v>
      </c>
      <c r="C7" s="111">
        <f>(Calculations!C65*'EIA SEDS data'!AG$6)+('EIA SEDS data'!AG$10*IF(About!$N$12,Calculations!$B119,Calculations!C97)) + 'Manual Adjustment'!$B38</f>
        <v>156642.68973441474</v>
      </c>
      <c r="D7" s="111">
        <f>(Calculations!D65*'EIA SEDS data'!AH$6)+('EIA SEDS data'!AH$10*IF(About!$N$12,Calculations!$B119,Calculations!D97)) + 'Manual Adjustment'!$B38</f>
        <v>173149.37985973983</v>
      </c>
      <c r="E7" s="111">
        <f>(Calculations!E65*'EIA SEDS data'!AI$6)+('EIA SEDS data'!AI$10*IF(About!$N$12,Calculations!$B119,Calculations!E97)) + 'Manual Adjustment'!$B38</f>
        <v>191078.6328245097</v>
      </c>
      <c r="F7" s="111">
        <f>(Calculations!F65*'EIA SEDS data'!AJ$6)+('EIA SEDS data'!AJ$10*IF(About!$N$12,Calculations!$B119,Calculations!F97)) + 'Manual Adjustment'!$B38</f>
        <v>225035.74649367703</v>
      </c>
      <c r="G7" s="111">
        <f>(Calculations!G65*'EIA SEDS data'!AK$6)+('EIA SEDS data'!AK$10*IF(About!$N$12,Calculations!$B119,Calculations!G97)) + 'Manual Adjustment'!$B38</f>
        <v>264332.70816483238</v>
      </c>
      <c r="H7" s="111">
        <f>(Calculations!H65*'EIA SEDS data'!AL$6)+('EIA SEDS data'!AL$10*IF(About!$N$12,Calculations!$B119,Calculations!H97)) + 'Manual Adjustment'!$B38</f>
        <v>278682.66473741323</v>
      </c>
      <c r="I7" s="111">
        <f>(Calculations!I65*'EIA SEDS data'!AM$6)+('EIA SEDS data'!AM$10*IF(About!$N$12,Calculations!$B119,Calculations!I97)) + 'Manual Adjustment'!$B38</f>
        <v>293027.19761069387</v>
      </c>
      <c r="J7" s="111">
        <f>(Calculations!J65*'EIA SEDS data'!AN$6)+('EIA SEDS data'!AN$10*IF(About!$N$12,Calculations!$B119,Calculations!J97)) + 'Manual Adjustment'!$B38</f>
        <v>343535.86278788646</v>
      </c>
      <c r="K7" s="111">
        <f>(Calculations!K65*'EIA SEDS data'!AO$6)+('EIA SEDS data'!AO$10*IF(About!$N$12,Calculations!$B119,Calculations!K97)) + 'Manual Adjustment'!$B38</f>
        <v>394559.12174101762</v>
      </c>
      <c r="L7" s="111">
        <f>(Calculations!L65*'EIA SEDS data'!AP$6)+('EIA SEDS data'!AP$10*IF(About!$N$12,Calculations!$B119,Calculations!L97)) + 'Manual Adjustment'!$B38</f>
        <v>437426.63117244822</v>
      </c>
      <c r="M7" s="111">
        <f>(Calculations!M65*'EIA SEDS data'!AQ$6)+('EIA SEDS data'!AQ$10*IF(About!$N$12,Calculations!$B119,Calculations!M97)) + 'Manual Adjustment'!$B38</f>
        <v>480148.23753207631</v>
      </c>
      <c r="N7" s="111">
        <f t="shared" si="0"/>
        <v>480148.23753207631</v>
      </c>
      <c r="O7" s="111">
        <f t="shared" si="0"/>
        <v>480148.23753207631</v>
      </c>
      <c r="P7" s="111">
        <f t="shared" si="0"/>
        <v>480148.23753207631</v>
      </c>
      <c r="Q7" s="111">
        <f t="shared" si="0"/>
        <v>480148.23753207631</v>
      </c>
      <c r="R7" s="111">
        <f t="shared" si="0"/>
        <v>480148.23753207631</v>
      </c>
      <c r="S7" s="111">
        <f t="shared" si="0"/>
        <v>480148.23753207631</v>
      </c>
      <c r="T7" s="111">
        <f t="shared" si="0"/>
        <v>480148.23753207631</v>
      </c>
      <c r="U7" s="111">
        <f t="shared" si="0"/>
        <v>480148.23753207631</v>
      </c>
      <c r="V7" s="111">
        <f t="shared" si="0"/>
        <v>480148.23753207631</v>
      </c>
      <c r="W7" s="111">
        <f t="shared" si="0"/>
        <v>480148.23753207631</v>
      </c>
      <c r="X7" s="111">
        <f t="shared" si="0"/>
        <v>480148.23753207631</v>
      </c>
      <c r="Y7" s="111">
        <f t="shared" si="0"/>
        <v>480148.23753207631</v>
      </c>
      <c r="Z7" s="111">
        <f t="shared" si="0"/>
        <v>480148.23753207631</v>
      </c>
      <c r="AA7" s="111">
        <f t="shared" si="0"/>
        <v>480148.23753207631</v>
      </c>
      <c r="AB7" s="111">
        <f t="shared" si="0"/>
        <v>480148.23753207631</v>
      </c>
      <c r="AC7" s="111">
        <f t="shared" si="0"/>
        <v>480148.23753207631</v>
      </c>
      <c r="AD7" s="111">
        <f t="shared" si="0"/>
        <v>480148.23753207631</v>
      </c>
      <c r="AE7" s="111">
        <f t="shared" si="0"/>
        <v>480148.23753207631</v>
      </c>
      <c r="AF7" s="111">
        <f t="shared" si="0"/>
        <v>480148.23753207631</v>
      </c>
      <c r="AG7" s="111">
        <f t="shared" si="0"/>
        <v>480148.23753207631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0</v>
      </c>
      <c r="I9" s="111">
        <f>(Calculations!I67*'EIA SEDS data'!AM$6)+('EIA SEDS data'!AM$10*IF(About!$N$12,Calculations!$B121,Calculations!I99)) + 'Manual Adjustment'!$B40</f>
        <v>0</v>
      </c>
      <c r="J9" s="111">
        <f>(Calculations!J67*'EIA SEDS data'!AN$6)+('EIA SEDS data'!AN$10*IF(About!$N$12,Calculations!$B121,Calculations!J99)) + 'Manual Adjustment'!$B40</f>
        <v>0</v>
      </c>
      <c r="K9" s="111">
        <f>(Calculations!K67*'EIA SEDS data'!AO$6)+('EIA SEDS data'!AO$10*IF(About!$N$12,Calculations!$B121,Calculations!K99)) + 'Manual Adjustment'!$B40</f>
        <v>0</v>
      </c>
      <c r="L9" s="111">
        <f>(Calculations!L67*'EIA SEDS data'!AP$6)+('EIA SEDS data'!AP$10*IF(About!$N$12,Calculations!$B121,Calculations!L99)) + 'Manual Adjustment'!$B40</f>
        <v>0</v>
      </c>
      <c r="M9" s="111">
        <f>(Calculations!M67*'EIA SEDS data'!AQ$6)+('EIA SEDS data'!AQ$10*IF(About!$N$12,Calculations!$B121,Calculations!M99)) + 'Manual Adjustment'!$B40</f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0</v>
      </c>
      <c r="C10" s="111">
        <f>(Calculations!C68*'EIA SEDS data'!AG$6)+('EIA SEDS data'!AG$10*IF(About!$N$12,Calculations!$B122,Calculations!C100)) + 'Manual Adjustment'!$B41</f>
        <v>0</v>
      </c>
      <c r="D10" s="111">
        <f>(Calculations!D68*'EIA SEDS data'!AH$6)+('EIA SEDS data'!AH$10*IF(About!$N$12,Calculations!$B122,Calculations!D100)) + 'Manual Adjustment'!$B41</f>
        <v>0</v>
      </c>
      <c r="E10" s="111">
        <f>(Calculations!E68*'EIA SEDS data'!AI$6)+('EIA SEDS data'!AI$10*IF(About!$N$12,Calculations!$B122,Calculations!E100)) + 'Manual Adjustment'!$B41</f>
        <v>0</v>
      </c>
      <c r="F10" s="111">
        <f>(Calculations!F68*'EIA SEDS data'!AJ$6)+('EIA SEDS data'!AJ$10*IF(About!$N$12,Calculations!$B122,Calculations!F100)) + 'Manual Adjustment'!$B41</f>
        <v>0</v>
      </c>
      <c r="G10" s="111">
        <f>(Calculations!G68*'EIA SEDS data'!AK$6)+('EIA SEDS data'!AK$10*IF(About!$N$12,Calculations!$B122,Calculations!G100)) + 'Manual Adjustment'!$B41</f>
        <v>0</v>
      </c>
      <c r="H10" s="111">
        <f>(Calculations!H68*'EIA SEDS data'!AL$6)+('EIA SEDS data'!AL$10*IF(About!$N$12,Calculations!$B122,Calculations!H100)) + 'Manual Adjustment'!$B41</f>
        <v>0</v>
      </c>
      <c r="I10" s="111">
        <f>(Calculations!I68*'EIA SEDS data'!AM$6)+('EIA SEDS data'!AM$10*IF(About!$N$12,Calculations!$B122,Calculations!I100)) + 'Manual Adjustment'!$B41</f>
        <v>0</v>
      </c>
      <c r="J10" s="111">
        <f>(Calculations!J68*'EIA SEDS data'!AN$6)+('EIA SEDS data'!AN$10*IF(About!$N$12,Calculations!$B122,Calculations!J100)) + 'Manual Adjustment'!$B41</f>
        <v>0</v>
      </c>
      <c r="K10" s="111">
        <f>(Calculations!K68*'EIA SEDS data'!AO$6)+('EIA SEDS data'!AO$10*IF(About!$N$12,Calculations!$B122,Calculations!K100)) + 'Manual Adjustment'!$B41</f>
        <v>0</v>
      </c>
      <c r="L10" s="111">
        <f>(Calculations!L68*'EIA SEDS data'!AP$6)+('EIA SEDS data'!AP$10*IF(About!$N$12,Calculations!$B122,Calculations!L100)) + 'Manual Adjustment'!$B41</f>
        <v>0</v>
      </c>
      <c r="M10" s="111">
        <f>(Calculations!M68*'EIA SEDS data'!AQ$6)+('EIA SEDS data'!AQ$10*IF(About!$N$12,Calculations!$B122,Calculations!M100)) + 'Manual Adjustment'!$B41</f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0</v>
      </c>
      <c r="C11" s="111">
        <f>(Calculations!C69*'EIA SEDS data'!AG$6)+('EIA SEDS data'!AG$10*IF(About!$N$12,Calculations!$B123,Calculations!C101)) + 'Manual Adjustment'!$B42</f>
        <v>0</v>
      </c>
      <c r="D11" s="111">
        <f>(Calculations!D69*'EIA SEDS data'!AH$6)+('EIA SEDS data'!AH$10*IF(About!$N$12,Calculations!$B123,Calculations!D101)) + 'Manual Adjustment'!$B42</f>
        <v>0</v>
      </c>
      <c r="E11" s="111">
        <f>(Calculations!E69*'EIA SEDS data'!AI$6)+('EIA SEDS data'!AI$10*IF(About!$N$12,Calculations!$B123,Calculations!E101)) + 'Manual Adjustment'!$B42</f>
        <v>0</v>
      </c>
      <c r="F11" s="111">
        <f>(Calculations!F69*'EIA SEDS data'!AJ$6)+('EIA SEDS data'!AJ$10*IF(About!$N$12,Calculations!$B123,Calculations!F101)) + 'Manual Adjustment'!$B42</f>
        <v>0</v>
      </c>
      <c r="G11" s="111">
        <f>(Calculations!G69*'EIA SEDS data'!AK$6)+('EIA SEDS data'!AK$10*IF(About!$N$12,Calculations!$B123,Calculations!G101)) + 'Manual Adjustment'!$B42</f>
        <v>0</v>
      </c>
      <c r="H11" s="111">
        <f>(Calculations!H69*'EIA SEDS data'!AL$6)+('EIA SEDS data'!AL$10*IF(About!$N$12,Calculations!$B123,Calculations!H101)) + 'Manual Adjustment'!$B42</f>
        <v>0</v>
      </c>
      <c r="I11" s="111">
        <f>(Calculations!I69*'EIA SEDS data'!AM$6)+('EIA SEDS data'!AM$10*IF(About!$N$12,Calculations!$B123,Calculations!I101)) + 'Manual Adjustment'!$B42</f>
        <v>0</v>
      </c>
      <c r="J11" s="111">
        <f>(Calculations!J69*'EIA SEDS data'!AN$6)+('EIA SEDS data'!AN$10*IF(About!$N$12,Calculations!$B123,Calculations!J101)) + 'Manual Adjustment'!$B42</f>
        <v>0</v>
      </c>
      <c r="K11" s="111">
        <f>(Calculations!K69*'EIA SEDS data'!AO$6)+('EIA SEDS data'!AO$10*IF(About!$N$12,Calculations!$B123,Calculations!K101)) + 'Manual Adjustment'!$B42</f>
        <v>0</v>
      </c>
      <c r="L11" s="111">
        <f>(Calculations!L69*'EIA SEDS data'!AP$6)+('EIA SEDS data'!AP$10*IF(About!$N$12,Calculations!$B123,Calculations!L101)) + 'Manual Adjustment'!$B42</f>
        <v>0</v>
      </c>
      <c r="M11" s="111">
        <f>(Calculations!M69*'EIA SEDS data'!AQ$6)+('EIA SEDS data'!AQ$10*IF(About!$N$12,Calculations!$B123,Calculations!M101)) + 'Manual Adjustment'!$B42</f>
        <v>0</v>
      </c>
      <c r="N11" s="111">
        <f t="shared" si="0"/>
        <v>0</v>
      </c>
      <c r="O11" s="111">
        <f t="shared" si="0"/>
        <v>0</v>
      </c>
      <c r="P11" s="111">
        <f t="shared" si="0"/>
        <v>0</v>
      </c>
      <c r="Q11" s="111">
        <f t="shared" si="0"/>
        <v>0</v>
      </c>
      <c r="R11" s="111">
        <f t="shared" si="0"/>
        <v>0</v>
      </c>
      <c r="S11" s="111">
        <f t="shared" si="0"/>
        <v>0</v>
      </c>
      <c r="T11" s="111">
        <f t="shared" si="0"/>
        <v>0</v>
      </c>
      <c r="U11" s="111">
        <f t="shared" si="0"/>
        <v>0</v>
      </c>
      <c r="V11" s="111">
        <f t="shared" si="0"/>
        <v>0</v>
      </c>
      <c r="W11" s="111">
        <f t="shared" si="0"/>
        <v>0</v>
      </c>
      <c r="X11" s="111">
        <f t="shared" si="0"/>
        <v>0</v>
      </c>
      <c r="Y11" s="111">
        <f t="shared" si="0"/>
        <v>0</v>
      </c>
      <c r="Z11" s="111">
        <f t="shared" si="0"/>
        <v>0</v>
      </c>
      <c r="AA11" s="111">
        <f t="shared" si="0"/>
        <v>0</v>
      </c>
      <c r="AB11" s="111">
        <f t="shared" si="0"/>
        <v>0</v>
      </c>
      <c r="AC11" s="111">
        <f t="shared" si="0"/>
        <v>0</v>
      </c>
      <c r="AD11" s="111">
        <f t="shared" si="0"/>
        <v>0</v>
      </c>
      <c r="AE11" s="111">
        <f t="shared" si="0"/>
        <v>0</v>
      </c>
      <c r="AF11" s="111">
        <f t="shared" si="0"/>
        <v>0</v>
      </c>
      <c r="AG11" s="111">
        <f t="shared" si="0"/>
        <v>0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27955.338270970435</v>
      </c>
      <c r="C12" s="111">
        <f>(Calculations!C70*'EIA SEDS data'!AG$6)+('EIA SEDS data'!AG$10*IF(About!$N$12,Calculations!$B124,Calculations!C102)) + 'Manual Adjustment'!$B43</f>
        <v>26633.893049192691</v>
      </c>
      <c r="D12" s="111">
        <f>(Calculations!D70*'EIA SEDS data'!AH$6)+('EIA SEDS data'!AH$10*IF(About!$N$12,Calculations!$B124,Calculations!D102)) + 'Manual Adjustment'!$B43</f>
        <v>27223.574391309055</v>
      </c>
      <c r="E12" s="111">
        <f>(Calculations!E70*'EIA SEDS data'!AI$6)+('EIA SEDS data'!AI$10*IF(About!$N$12,Calculations!$B124,Calculations!E102)) + 'Manual Adjustment'!$B43</f>
        <v>27879.016410034001</v>
      </c>
      <c r="F12" s="111">
        <f>(Calculations!F70*'EIA SEDS data'!AJ$6)+('EIA SEDS data'!AJ$10*IF(About!$N$12,Calculations!$B124,Calculations!F102)) + 'Manual Adjustment'!$B43</f>
        <v>27881.178055067965</v>
      </c>
      <c r="G12" s="111">
        <f>(Calculations!G70*'EIA SEDS data'!AK$6)+('EIA SEDS data'!AK$10*IF(About!$N$12,Calculations!$B124,Calculations!G102)) + 'Manual Adjustment'!$B43</f>
        <v>27952.241448639197</v>
      </c>
      <c r="H12" s="111">
        <f>(Calculations!H70*'EIA SEDS data'!AL$6)+('EIA SEDS data'!AL$10*IF(About!$N$12,Calculations!$B124,Calculations!H102)) + 'Manual Adjustment'!$B43</f>
        <v>28085.715306884471</v>
      </c>
      <c r="I12" s="111">
        <f>(Calculations!I70*'EIA SEDS data'!AM$6)+('EIA SEDS data'!AM$10*IF(About!$N$12,Calculations!$B124,Calculations!I102)) + 'Manual Adjustment'!$B43</f>
        <v>28287.024813762015</v>
      </c>
      <c r="J12" s="111">
        <f>(Calculations!J70*'EIA SEDS data'!AN$6)+('EIA SEDS data'!AN$10*IF(About!$N$12,Calculations!$B124,Calculations!J102)) + 'Manual Adjustment'!$B43</f>
        <v>28627.588715310761</v>
      </c>
      <c r="K12" s="111">
        <f>(Calculations!K70*'EIA SEDS data'!AO$6)+('EIA SEDS data'!AO$10*IF(About!$N$12,Calculations!$B124,Calculations!K102)) + 'Manual Adjustment'!$B43</f>
        <v>28981.677272380774</v>
      </c>
      <c r="L12" s="111">
        <f>(Calculations!L70*'EIA SEDS data'!AP$6)+('EIA SEDS data'!AP$10*IF(About!$N$12,Calculations!$B124,Calculations!L102)) + 'Manual Adjustment'!$B43</f>
        <v>28856.34833497856</v>
      </c>
      <c r="M12" s="111">
        <f>(Calculations!M70*'EIA SEDS data'!AQ$6)+('EIA SEDS data'!AQ$10*IF(About!$N$12,Calculations!$B124,Calculations!M102)) + 'Manual Adjustment'!$B43</f>
        <v>28733.446407291594</v>
      </c>
      <c r="N12" s="111">
        <f t="shared" si="0"/>
        <v>28733.446407291594</v>
      </c>
      <c r="O12" s="111">
        <f t="shared" si="0"/>
        <v>28733.446407291594</v>
      </c>
      <c r="P12" s="111">
        <f t="shared" si="0"/>
        <v>28733.446407291594</v>
      </c>
      <c r="Q12" s="111">
        <f t="shared" si="0"/>
        <v>28733.446407291594</v>
      </c>
      <c r="R12" s="111">
        <f t="shared" si="0"/>
        <v>28733.446407291594</v>
      </c>
      <c r="S12" s="111">
        <f t="shared" si="0"/>
        <v>28733.446407291594</v>
      </c>
      <c r="T12" s="111">
        <f t="shared" si="0"/>
        <v>28733.446407291594</v>
      </c>
      <c r="U12" s="111">
        <f t="shared" si="0"/>
        <v>28733.446407291594</v>
      </c>
      <c r="V12" s="111">
        <f t="shared" si="0"/>
        <v>28733.446407291594</v>
      </c>
      <c r="W12" s="111">
        <f t="shared" si="0"/>
        <v>28733.446407291594</v>
      </c>
      <c r="X12" s="111">
        <f t="shared" si="0"/>
        <v>28733.446407291594</v>
      </c>
      <c r="Y12" s="111">
        <f t="shared" si="0"/>
        <v>28733.446407291594</v>
      </c>
      <c r="Z12" s="111">
        <f t="shared" si="0"/>
        <v>28733.446407291594</v>
      </c>
      <c r="AA12" s="111">
        <f t="shared" si="0"/>
        <v>28733.446407291594</v>
      </c>
      <c r="AB12" s="111">
        <f t="shared" si="0"/>
        <v>28733.446407291594</v>
      </c>
      <c r="AC12" s="111">
        <f t="shared" si="0"/>
        <v>28733.446407291594</v>
      </c>
      <c r="AD12" s="111">
        <f t="shared" si="0"/>
        <v>28733.446407291594</v>
      </c>
      <c r="AE12" s="111">
        <f t="shared" si="0"/>
        <v>28733.446407291594</v>
      </c>
      <c r="AF12" s="111">
        <f t="shared" si="0"/>
        <v>28733.446407291594</v>
      </c>
      <c r="AG12" s="111">
        <f t="shared" si="0"/>
        <v>28733.446407291594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8262.1392769324593</v>
      </c>
      <c r="C15" s="111">
        <f>(Calculations!C73*'EIA SEDS data'!AG$6)+('EIA SEDS data'!AG$10*IF(About!$N$12,Calculations!$B127,Calculations!C105)) + 'Manual Adjustment'!$B46</f>
        <v>8614.7886776654541</v>
      </c>
      <c r="D15" s="111">
        <f>(Calculations!D73*'EIA SEDS data'!AH$6)+('EIA SEDS data'!AH$10*IF(About!$N$12,Calculations!$B127,Calculations!D105)) + 'Manual Adjustment'!$B46</f>
        <v>8863.6833953127298</v>
      </c>
      <c r="E15" s="111">
        <f>(Calculations!E73*'EIA SEDS data'!AI$6)+('EIA SEDS data'!AI$10*IF(About!$N$12,Calculations!$B127,Calculations!E105)) + 'Manual Adjustment'!$B46</f>
        <v>9135.5364309414417</v>
      </c>
      <c r="F15" s="111">
        <f>(Calculations!F73*'EIA SEDS data'!AJ$6)+('EIA SEDS data'!AJ$10*IF(About!$N$12,Calculations!$B127,Calculations!F105)) + 'Manual Adjustment'!$B46</f>
        <v>9738.8577957437519</v>
      </c>
      <c r="G15" s="111">
        <f>(Calculations!G73*'EIA SEDS data'!AK$6)+('EIA SEDS data'!AK$10*IF(About!$N$12,Calculations!$B127,Calculations!G105)) + 'Manual Adjustment'!$B46</f>
        <v>10434.423092092116</v>
      </c>
      <c r="H15" s="111">
        <f>(Calculations!H73*'EIA SEDS data'!AL$6)+('EIA SEDS data'!AL$10*IF(About!$N$12,Calculations!$B127,Calculations!H105)) + 'Manual Adjustment'!$B46</f>
        <v>10056.205376848797</v>
      </c>
      <c r="I15" s="111">
        <f>(Calculations!I73*'EIA SEDS data'!AM$6)+('EIA SEDS data'!AM$10*IF(About!$N$12,Calculations!$B127,Calculations!I105)) + 'Manual Adjustment'!$B46</f>
        <v>9756.3371822843837</v>
      </c>
      <c r="J15" s="111">
        <f>(Calculations!J73*'EIA SEDS data'!AN$6)+('EIA SEDS data'!AN$10*IF(About!$N$12,Calculations!$B127,Calculations!J105)) + 'Manual Adjustment'!$B46</f>
        <v>9805.8540573037553</v>
      </c>
      <c r="K15" s="111">
        <f>(Calculations!K73*'EIA SEDS data'!AO$6)+('EIA SEDS data'!AO$10*IF(About!$N$12,Calculations!$B127,Calculations!K105)) + 'Manual Adjustment'!$B46</f>
        <v>9857.5641857468636</v>
      </c>
      <c r="L15" s="111">
        <f>(Calculations!L73*'EIA SEDS data'!AP$6)+('EIA SEDS data'!AP$10*IF(About!$N$12,Calculations!$B127,Calculations!L105)) + 'Manual Adjustment'!$B46</f>
        <v>9863.6212980274304</v>
      </c>
      <c r="M15" s="111">
        <f>(Calculations!M73*'EIA SEDS data'!AQ$6)+('EIA SEDS data'!AQ$10*IF(About!$N$12,Calculations!$B127,Calculations!M105)) + 'Manual Adjustment'!$B46</f>
        <v>9870.3799086480431</v>
      </c>
      <c r="N15" s="111">
        <f t="shared" ref="N15:AG17" si="2">M15</f>
        <v>9870.3799086480431</v>
      </c>
      <c r="O15" s="111">
        <f t="shared" si="2"/>
        <v>9870.3799086480431</v>
      </c>
      <c r="P15" s="111">
        <f t="shared" si="2"/>
        <v>9870.3799086480431</v>
      </c>
      <c r="Q15" s="111">
        <f t="shared" si="2"/>
        <v>9870.3799086480431</v>
      </c>
      <c r="R15" s="111">
        <f t="shared" si="2"/>
        <v>9870.3799086480431</v>
      </c>
      <c r="S15" s="111">
        <f t="shared" si="2"/>
        <v>9870.3799086480431</v>
      </c>
      <c r="T15" s="111">
        <f t="shared" si="2"/>
        <v>9870.3799086480431</v>
      </c>
      <c r="U15" s="111">
        <f t="shared" si="2"/>
        <v>9870.3799086480431</v>
      </c>
      <c r="V15" s="111">
        <f t="shared" si="2"/>
        <v>9870.3799086480431</v>
      </c>
      <c r="W15" s="111">
        <f t="shared" si="2"/>
        <v>9870.3799086480431</v>
      </c>
      <c r="X15" s="111">
        <f t="shared" si="2"/>
        <v>9870.3799086480431</v>
      </c>
      <c r="Y15" s="111">
        <f t="shared" si="2"/>
        <v>9870.3799086480431</v>
      </c>
      <c r="Z15" s="111">
        <f t="shared" si="2"/>
        <v>9870.3799086480431</v>
      </c>
      <c r="AA15" s="111">
        <f t="shared" si="2"/>
        <v>9870.3799086480431</v>
      </c>
      <c r="AB15" s="111">
        <f t="shared" si="2"/>
        <v>9870.3799086480431</v>
      </c>
      <c r="AC15" s="111">
        <f t="shared" si="2"/>
        <v>9870.3799086480431</v>
      </c>
      <c r="AD15" s="111">
        <f t="shared" si="2"/>
        <v>9870.3799086480431</v>
      </c>
      <c r="AE15" s="111">
        <f t="shared" si="2"/>
        <v>9870.3799086480431</v>
      </c>
      <c r="AF15" s="111">
        <f t="shared" si="2"/>
        <v>9870.3799086480431</v>
      </c>
      <c r="AG15" s="111">
        <f t="shared" si="2"/>
        <v>9870.3799086480431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51.101505818946983</v>
      </c>
      <c r="C2" s="66">
        <f>SUMIFS('State Generation Costs Calcs'!C105:C155,'State Generation Costs Calcs'!$A$105:$A$155,About!$B$2)*About!$A$52</f>
        <v>48.555189490417369</v>
      </c>
      <c r="D2" s="66">
        <f>SUMIFS('State Generation Costs Calcs'!D105:D155,'State Generation Costs Calcs'!$A$105:$A$155,About!$B$2)*About!$A$52</f>
        <v>48.117267695849861</v>
      </c>
      <c r="E2" s="66">
        <f>SUMIFS('State Generation Costs Calcs'!E105:E155,'State Generation Costs Calcs'!$A$105:$A$155,About!$B$2)*About!$A$52</f>
        <v>47.419793827737088</v>
      </c>
      <c r="F2" s="66">
        <f>SUMIFS('State Generation Costs Calcs'!F105:F155,'State Generation Costs Calcs'!$A$105:$A$155,About!$B$2)*About!$A$52</f>
        <v>46.808705200595249</v>
      </c>
      <c r="G2" s="66">
        <f>SUMIFS('State Generation Costs Calcs'!G105:G155,'State Generation Costs Calcs'!$A$105:$A$155,About!$B$2)*About!$A$52</f>
        <v>46.889198738407082</v>
      </c>
      <c r="H2" s="66">
        <f>SUMIFS('State Generation Costs Calcs'!H105:H155,'State Generation Costs Calcs'!$A$105:$A$155,About!$B$2)*About!$A$52</f>
        <v>47.288405244766004</v>
      </c>
      <c r="I2" s="66">
        <f>SUMIFS('State Generation Costs Calcs'!I105:I155,'State Generation Costs Calcs'!$A$105:$A$155,About!$B$2)*About!$A$52</f>
        <v>47.63766044288576</v>
      </c>
      <c r="J2" s="66">
        <f>SUMIFS('State Generation Costs Calcs'!J105:J155,'State Generation Costs Calcs'!$A$105:$A$155,About!$B$2)*About!$A$52</f>
        <v>47.752799775375067</v>
      </c>
      <c r="K2" s="66">
        <f>SUMIFS('State Generation Costs Calcs'!K105:K155,'State Generation Costs Calcs'!$A$105:$A$155,About!$B$2)*About!$A$52</f>
        <v>47.104555964708965</v>
      </c>
      <c r="L2" s="66">
        <f>SUMIFS('State Generation Costs Calcs'!L105:L155,'State Generation Costs Calcs'!$A$105:$A$155,About!$B$2)*About!$A$52</f>
        <v>46.39755378470155</v>
      </c>
      <c r="M2" s="66">
        <f>SUMIFS('State Generation Costs Calcs'!M105:M155,'State Generation Costs Calcs'!$A$105:$A$155,About!$B$2)*About!$A$52</f>
        <v>45.869693415952369</v>
      </c>
      <c r="N2" s="66">
        <f>SUMIFS('State Generation Costs Calcs'!N105:N155,'State Generation Costs Calcs'!$A$105:$A$155,About!$B$2)*About!$A$52</f>
        <v>45.145775301432082</v>
      </c>
      <c r="O2" s="66">
        <f>SUMIFS('State Generation Costs Calcs'!O105:O155,'State Generation Costs Calcs'!$A$105:$A$155,About!$B$2)*About!$A$52</f>
        <v>44.463114682922374</v>
      </c>
      <c r="P2" s="66">
        <f>SUMIFS('State Generation Costs Calcs'!P105:P155,'State Generation Costs Calcs'!$A$105:$A$155,About!$B$2)*About!$A$52</f>
        <v>44.469131793316997</v>
      </c>
      <c r="Q2" s="66">
        <f>SUMIFS('State Generation Costs Calcs'!Q105:Q155,'State Generation Costs Calcs'!$A$105:$A$155,About!$B$2)*About!$A$52</f>
        <v>44.265080639051241</v>
      </c>
      <c r="R2" s="66">
        <f>SUMIFS('State Generation Costs Calcs'!R105:R155,'State Generation Costs Calcs'!$A$105:$A$155,About!$B$2)*About!$A$52</f>
        <v>43.581495406680872</v>
      </c>
      <c r="S2" s="66">
        <f>SUMIFS('State Generation Costs Calcs'!S105:S155,'State Generation Costs Calcs'!$A$105:$A$155,About!$B$2)*About!$A$52</f>
        <v>43.215117809296672</v>
      </c>
      <c r="T2" s="66">
        <f>SUMIFS('State Generation Costs Calcs'!T105:T155,'State Generation Costs Calcs'!$A$105:$A$155,About!$B$2)*About!$A$52</f>
        <v>42.85995897116841</v>
      </c>
      <c r="U2" s="66">
        <f>SUMIFS('State Generation Costs Calcs'!U105:U155,'State Generation Costs Calcs'!$A$105:$A$155,About!$B$2)*About!$A$52</f>
        <v>42.929335942340821</v>
      </c>
      <c r="V2" s="66">
        <f>SUMIFS('State Generation Costs Calcs'!V105:V155,'State Generation Costs Calcs'!$A$105:$A$155,About!$B$2)*About!$A$52</f>
        <v>42.614485278273023</v>
      </c>
      <c r="W2" s="66">
        <f>SUMIFS('State Generation Costs Calcs'!W105:W155,'State Generation Costs Calcs'!$A$105:$A$155,About!$B$2)*About!$A$52</f>
        <v>42.066898045754449</v>
      </c>
      <c r="X2" s="66">
        <f>SUMIFS('State Generation Costs Calcs'!X105:X155,'State Generation Costs Calcs'!$A$105:$A$155,About!$B$2)*About!$A$52</f>
        <v>41.804793241767037</v>
      </c>
      <c r="Y2" s="66">
        <f>SUMIFS('State Generation Costs Calcs'!Y105:Y155,'State Generation Costs Calcs'!$A$105:$A$155,About!$B$2)*About!$A$52</f>
        <v>41.538034684803883</v>
      </c>
      <c r="Z2" s="66">
        <f>SUMIFS('State Generation Costs Calcs'!Z105:Z155,'State Generation Costs Calcs'!$A$105:$A$155,About!$B$2)*About!$A$52</f>
        <v>41.249346237460252</v>
      </c>
      <c r="AA2" s="66">
        <f>SUMIFS('State Generation Costs Calcs'!AA105:AA155,'State Generation Costs Calcs'!$A$105:$A$155,About!$B$2)*About!$A$52</f>
        <v>41.210794817178822</v>
      </c>
      <c r="AB2" s="66">
        <f>SUMIFS('State Generation Costs Calcs'!AB105:AB155,'State Generation Costs Calcs'!$A$105:$A$155,About!$B$2)*About!$A$52</f>
        <v>41.030792698065433</v>
      </c>
      <c r="AC2" s="66">
        <f>SUMIFS('State Generation Costs Calcs'!AC105:AC155,'State Generation Costs Calcs'!$A$105:$A$155,About!$B$2)*About!$A$52</f>
        <v>40.832461534926189</v>
      </c>
      <c r="AD2" s="66">
        <f>SUMIFS('State Generation Costs Calcs'!AD105:AD155,'State Generation Costs Calcs'!$A$105:$A$155,About!$B$2)*About!$A$52</f>
        <v>40.964074093798892</v>
      </c>
      <c r="AE2" s="66">
        <f>SUMIFS('State Generation Costs Calcs'!AE105:AE155,'State Generation Costs Calcs'!$A$105:$A$155,About!$B$2)*About!$A$52</f>
        <v>40.888622410230631</v>
      </c>
      <c r="AF2" s="66">
        <f>SUMIFS('State Generation Costs Calcs'!AF105:AF155,'State Generation Costs Calcs'!$A$105:$A$155,About!$B$2)*About!$A$52</f>
        <v>40.7623302413229</v>
      </c>
      <c r="AG2" s="66">
        <f>SUMIFS('State Generation Costs Calcs'!AG105:AG155,'State Generation Costs Calcs'!$A$105:$A$155,About!$B$2)*About!$A$52</f>
        <v>40.804261109656288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51.101505818946983</v>
      </c>
      <c r="C2" s="67">
        <f>SUMIFS('State Generation Costs Calcs'!C105:C155,'State Generation Costs Calcs'!$A$105:$A$155,About!$B$2)*About!$A$52</f>
        <v>48.555189490417369</v>
      </c>
      <c r="D2" s="67">
        <f>SUMIFS('State Generation Costs Calcs'!D105:D155,'State Generation Costs Calcs'!$A$105:$A$155,About!$B$2)*About!$A$52</f>
        <v>48.117267695849861</v>
      </c>
      <c r="E2" s="67">
        <f>SUMIFS('State Generation Costs Calcs'!E105:E155,'State Generation Costs Calcs'!$A$105:$A$155,About!$B$2)*About!$A$52</f>
        <v>47.419793827737088</v>
      </c>
      <c r="F2" s="67">
        <f>SUMIFS('State Generation Costs Calcs'!F105:F155,'State Generation Costs Calcs'!$A$105:$A$155,About!$B$2)*About!$A$52</f>
        <v>46.808705200595249</v>
      </c>
      <c r="G2" s="67">
        <f>SUMIFS('State Generation Costs Calcs'!G105:G155,'State Generation Costs Calcs'!$A$105:$A$155,About!$B$2)*About!$A$52</f>
        <v>46.889198738407082</v>
      </c>
      <c r="H2" s="67">
        <f>SUMIFS('State Generation Costs Calcs'!H105:H155,'State Generation Costs Calcs'!$A$105:$A$155,About!$B$2)*About!$A$52</f>
        <v>47.288405244766004</v>
      </c>
      <c r="I2" s="67">
        <f>SUMIFS('State Generation Costs Calcs'!I105:I155,'State Generation Costs Calcs'!$A$105:$A$155,About!$B$2)*About!$A$52</f>
        <v>47.63766044288576</v>
      </c>
      <c r="J2" s="67">
        <f>SUMIFS('State Generation Costs Calcs'!J105:J155,'State Generation Costs Calcs'!$A$105:$A$155,About!$B$2)*About!$A$52</f>
        <v>47.752799775375067</v>
      </c>
      <c r="K2" s="67">
        <f>SUMIFS('State Generation Costs Calcs'!K105:K155,'State Generation Costs Calcs'!$A$105:$A$155,About!$B$2)*About!$A$52</f>
        <v>47.104555964708965</v>
      </c>
      <c r="L2" s="67">
        <f>SUMIFS('State Generation Costs Calcs'!L105:L155,'State Generation Costs Calcs'!$A$105:$A$155,About!$B$2)*About!$A$52</f>
        <v>46.39755378470155</v>
      </c>
      <c r="M2" s="67">
        <f>SUMIFS('State Generation Costs Calcs'!M105:M155,'State Generation Costs Calcs'!$A$105:$A$155,About!$B$2)*About!$A$52</f>
        <v>45.869693415952369</v>
      </c>
      <c r="N2" s="67">
        <f>SUMIFS('State Generation Costs Calcs'!N105:N155,'State Generation Costs Calcs'!$A$105:$A$155,About!$B$2)*About!$A$52</f>
        <v>45.145775301432082</v>
      </c>
      <c r="O2" s="67">
        <f>SUMIFS('State Generation Costs Calcs'!O105:O155,'State Generation Costs Calcs'!$A$105:$A$155,About!$B$2)*About!$A$52</f>
        <v>44.463114682922374</v>
      </c>
      <c r="P2" s="67">
        <f>SUMIFS('State Generation Costs Calcs'!P105:P155,'State Generation Costs Calcs'!$A$105:$A$155,About!$B$2)*About!$A$52</f>
        <v>44.469131793316997</v>
      </c>
      <c r="Q2" s="67">
        <f>SUMIFS('State Generation Costs Calcs'!Q105:Q155,'State Generation Costs Calcs'!$A$105:$A$155,About!$B$2)*About!$A$52</f>
        <v>44.265080639051241</v>
      </c>
      <c r="R2" s="67">
        <f>SUMIFS('State Generation Costs Calcs'!R105:R155,'State Generation Costs Calcs'!$A$105:$A$155,About!$B$2)*About!$A$52</f>
        <v>43.581495406680872</v>
      </c>
      <c r="S2" s="67">
        <f>SUMIFS('State Generation Costs Calcs'!S105:S155,'State Generation Costs Calcs'!$A$105:$A$155,About!$B$2)*About!$A$52</f>
        <v>43.215117809296672</v>
      </c>
      <c r="T2" s="67">
        <f>SUMIFS('State Generation Costs Calcs'!T105:T155,'State Generation Costs Calcs'!$A$105:$A$155,About!$B$2)*About!$A$52</f>
        <v>42.85995897116841</v>
      </c>
      <c r="U2" s="67">
        <f>SUMIFS('State Generation Costs Calcs'!U105:U155,'State Generation Costs Calcs'!$A$105:$A$155,About!$B$2)*About!$A$52</f>
        <v>42.929335942340821</v>
      </c>
      <c r="V2" s="67">
        <f>SUMIFS('State Generation Costs Calcs'!V105:V155,'State Generation Costs Calcs'!$A$105:$A$155,About!$B$2)*About!$A$52</f>
        <v>42.614485278273023</v>
      </c>
      <c r="W2" s="67">
        <f>SUMIFS('State Generation Costs Calcs'!W105:W155,'State Generation Costs Calcs'!$A$105:$A$155,About!$B$2)*About!$A$52</f>
        <v>42.066898045754449</v>
      </c>
      <c r="X2" s="67">
        <f>SUMIFS('State Generation Costs Calcs'!X105:X155,'State Generation Costs Calcs'!$A$105:$A$155,About!$B$2)*About!$A$52</f>
        <v>41.804793241767037</v>
      </c>
      <c r="Y2" s="67">
        <f>SUMIFS('State Generation Costs Calcs'!Y105:Y155,'State Generation Costs Calcs'!$A$105:$A$155,About!$B$2)*About!$A$52</f>
        <v>41.538034684803883</v>
      </c>
      <c r="Z2" s="67">
        <f>SUMIFS('State Generation Costs Calcs'!Z105:Z155,'State Generation Costs Calcs'!$A$105:$A$155,About!$B$2)*About!$A$52</f>
        <v>41.249346237460252</v>
      </c>
      <c r="AA2" s="67">
        <f>SUMIFS('State Generation Costs Calcs'!AA105:AA155,'State Generation Costs Calcs'!$A$105:$A$155,About!$B$2)*About!$A$52</f>
        <v>41.210794817178822</v>
      </c>
      <c r="AB2" s="67">
        <f>SUMIFS('State Generation Costs Calcs'!AB105:AB155,'State Generation Costs Calcs'!$A$105:$A$155,About!$B$2)*About!$A$52</f>
        <v>41.030792698065433</v>
      </c>
      <c r="AC2" s="67">
        <f>SUMIFS('State Generation Costs Calcs'!AC105:AC155,'State Generation Costs Calcs'!$A$105:$A$155,About!$B$2)*About!$A$52</f>
        <v>40.832461534926189</v>
      </c>
      <c r="AD2" s="67">
        <f>SUMIFS('State Generation Costs Calcs'!AD105:AD155,'State Generation Costs Calcs'!$A$105:$A$155,About!$B$2)*About!$A$52</f>
        <v>40.964074093798892</v>
      </c>
      <c r="AE2" s="67">
        <f>SUMIFS('State Generation Costs Calcs'!AE105:AE155,'State Generation Costs Calcs'!$A$105:$A$155,About!$B$2)*About!$A$52</f>
        <v>40.888622410230631</v>
      </c>
      <c r="AF2" s="67">
        <f>SUMIFS('State Generation Costs Calcs'!AF105:AF155,'State Generation Costs Calcs'!$A$105:$A$155,About!$B$2)*About!$A$52</f>
        <v>40.7623302413229</v>
      </c>
      <c r="AG2" s="67">
        <f>SUMIFS('State Generation Costs Calcs'!AG105:AG155,'State Generation Costs Calcs'!$A$105:$A$155,About!$B$2)*About!$A$52</f>
        <v>40.804261109656288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2021-05-20T15:34:11Z</dcterms:modified>
</cp:coreProperties>
</file>